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gráficos!$A$7:$A$438</f>
              <numCache>
                <formatCode>General</formatCode>
                <ptCount val="4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</numCache>
            </numRef>
          </xVal>
          <yVal>
            <numRef>
              <f>gráficos!$B$7:$B$438</f>
              <numCache>
                <formatCode>General</formatCode>
                <ptCount val="4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5.1044</v>
      </c>
      <c r="E2" t="n">
        <v>19.59</v>
      </c>
      <c r="F2" t="n">
        <v>12.33</v>
      </c>
      <c r="G2" t="n">
        <v>6.06</v>
      </c>
      <c r="H2" t="n">
        <v>0.09</v>
      </c>
      <c r="I2" t="n">
        <v>122</v>
      </c>
      <c r="J2" t="n">
        <v>194.77</v>
      </c>
      <c r="K2" t="n">
        <v>54.38</v>
      </c>
      <c r="L2" t="n">
        <v>1</v>
      </c>
      <c r="M2" t="n">
        <v>120</v>
      </c>
      <c r="N2" t="n">
        <v>39.4</v>
      </c>
      <c r="O2" t="n">
        <v>24256.19</v>
      </c>
      <c r="P2" t="n">
        <v>166.95</v>
      </c>
      <c r="Q2" t="n">
        <v>1326.31</v>
      </c>
      <c r="R2" t="n">
        <v>148.69</v>
      </c>
      <c r="S2" t="n">
        <v>30.42</v>
      </c>
      <c r="T2" t="n">
        <v>58741.02</v>
      </c>
      <c r="U2" t="n">
        <v>0.2</v>
      </c>
      <c r="V2" t="n">
        <v>0.7</v>
      </c>
      <c r="W2" t="n">
        <v>0.27</v>
      </c>
      <c r="X2" t="n">
        <v>3.61</v>
      </c>
      <c r="Y2" t="n">
        <v>1</v>
      </c>
      <c r="Z2" t="n">
        <v>10</v>
      </c>
      <c r="AA2" t="n">
        <v>139.095420283439</v>
      </c>
      <c r="AB2" t="n">
        <v>190.3164904885705</v>
      </c>
      <c r="AC2" t="n">
        <v>172.1529517472671</v>
      </c>
      <c r="AD2" t="n">
        <v>139095.420283439</v>
      </c>
      <c r="AE2" t="n">
        <v>190316.4904885705</v>
      </c>
      <c r="AF2" t="n">
        <v>3.760865508690671e-06</v>
      </c>
      <c r="AG2" t="n">
        <v>6</v>
      </c>
      <c r="AH2" t="n">
        <v>172152.951747267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5.7833</v>
      </c>
      <c r="E3" t="n">
        <v>17.29</v>
      </c>
      <c r="F3" t="n">
        <v>11.31</v>
      </c>
      <c r="G3" t="n">
        <v>7.63</v>
      </c>
      <c r="H3" t="n">
        <v>0.11</v>
      </c>
      <c r="I3" t="n">
        <v>89</v>
      </c>
      <c r="J3" t="n">
        <v>195.16</v>
      </c>
      <c r="K3" t="n">
        <v>54.38</v>
      </c>
      <c r="L3" t="n">
        <v>1.25</v>
      </c>
      <c r="M3" t="n">
        <v>87</v>
      </c>
      <c r="N3" t="n">
        <v>39.53</v>
      </c>
      <c r="O3" t="n">
        <v>24303.87</v>
      </c>
      <c r="P3" t="n">
        <v>151.41</v>
      </c>
      <c r="Q3" t="n">
        <v>1325.97</v>
      </c>
      <c r="R3" t="n">
        <v>115.27</v>
      </c>
      <c r="S3" t="n">
        <v>30.42</v>
      </c>
      <c r="T3" t="n">
        <v>42196.61</v>
      </c>
      <c r="U3" t="n">
        <v>0.26</v>
      </c>
      <c r="V3" t="n">
        <v>0.76</v>
      </c>
      <c r="W3" t="n">
        <v>0.22</v>
      </c>
      <c r="X3" t="n">
        <v>2.59</v>
      </c>
      <c r="Y3" t="n">
        <v>1</v>
      </c>
      <c r="Z3" t="n">
        <v>10</v>
      </c>
      <c r="AA3" t="n">
        <v>121.9455304243239</v>
      </c>
      <c r="AB3" t="n">
        <v>166.8512545835986</v>
      </c>
      <c r="AC3" t="n">
        <v>150.9272050233927</v>
      </c>
      <c r="AD3" t="n">
        <v>121945.5304243239</v>
      </c>
      <c r="AE3" t="n">
        <v>166851.2545835986</v>
      </c>
      <c r="AF3" t="n">
        <v>4.261071525822968e-06</v>
      </c>
      <c r="AG3" t="n">
        <v>6</v>
      </c>
      <c r="AH3" t="n">
        <v>150927.2050233927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6.2919</v>
      </c>
      <c r="E4" t="n">
        <v>15.89</v>
      </c>
      <c r="F4" t="n">
        <v>10.69</v>
      </c>
      <c r="G4" t="n">
        <v>9.300000000000001</v>
      </c>
      <c r="H4" t="n">
        <v>0.14</v>
      </c>
      <c r="I4" t="n">
        <v>69</v>
      </c>
      <c r="J4" t="n">
        <v>195.55</v>
      </c>
      <c r="K4" t="n">
        <v>54.38</v>
      </c>
      <c r="L4" t="n">
        <v>1.5</v>
      </c>
      <c r="M4" t="n">
        <v>67</v>
      </c>
      <c r="N4" t="n">
        <v>39.67</v>
      </c>
      <c r="O4" t="n">
        <v>24351.61</v>
      </c>
      <c r="P4" t="n">
        <v>141.27</v>
      </c>
      <c r="Q4" t="n">
        <v>1326.12</v>
      </c>
      <c r="R4" t="n">
        <v>95.09</v>
      </c>
      <c r="S4" t="n">
        <v>30.42</v>
      </c>
      <c r="T4" t="n">
        <v>32207.32</v>
      </c>
      <c r="U4" t="n">
        <v>0.32</v>
      </c>
      <c r="V4" t="n">
        <v>0.8100000000000001</v>
      </c>
      <c r="W4" t="n">
        <v>0.19</v>
      </c>
      <c r="X4" t="n">
        <v>1.97</v>
      </c>
      <c r="Y4" t="n">
        <v>1</v>
      </c>
      <c r="Z4" t="n">
        <v>10</v>
      </c>
      <c r="AA4" t="n">
        <v>103.607798415623</v>
      </c>
      <c r="AB4" t="n">
        <v>141.760760645667</v>
      </c>
      <c r="AC4" t="n">
        <v>128.2313126121599</v>
      </c>
      <c r="AD4" t="n">
        <v>103607.798415623</v>
      </c>
      <c r="AE4" t="n">
        <v>141760.760645667</v>
      </c>
      <c r="AF4" t="n">
        <v>4.635802385026807e-06</v>
      </c>
      <c r="AG4" t="n">
        <v>5</v>
      </c>
      <c r="AH4" t="n">
        <v>128231.3126121599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6.6348</v>
      </c>
      <c r="E5" t="n">
        <v>15.07</v>
      </c>
      <c r="F5" t="n">
        <v>10.34</v>
      </c>
      <c r="G5" t="n">
        <v>10.88</v>
      </c>
      <c r="H5" t="n">
        <v>0.16</v>
      </c>
      <c r="I5" t="n">
        <v>57</v>
      </c>
      <c r="J5" t="n">
        <v>195.93</v>
      </c>
      <c r="K5" t="n">
        <v>54.38</v>
      </c>
      <c r="L5" t="n">
        <v>1.75</v>
      </c>
      <c r="M5" t="n">
        <v>55</v>
      </c>
      <c r="N5" t="n">
        <v>39.81</v>
      </c>
      <c r="O5" t="n">
        <v>24399.39</v>
      </c>
      <c r="P5" t="n">
        <v>134.93</v>
      </c>
      <c r="Q5" t="n">
        <v>1326.07</v>
      </c>
      <c r="R5" t="n">
        <v>83.41</v>
      </c>
      <c r="S5" t="n">
        <v>30.42</v>
      </c>
      <c r="T5" t="n">
        <v>26425.69</v>
      </c>
      <c r="U5" t="n">
        <v>0.36</v>
      </c>
      <c r="V5" t="n">
        <v>0.84</v>
      </c>
      <c r="W5" t="n">
        <v>0.17</v>
      </c>
      <c r="X5" t="n">
        <v>1.62</v>
      </c>
      <c r="Y5" t="n">
        <v>1</v>
      </c>
      <c r="Z5" t="n">
        <v>10</v>
      </c>
      <c r="AA5" t="n">
        <v>98.07300119251906</v>
      </c>
      <c r="AB5" t="n">
        <v>134.1878069069997</v>
      </c>
      <c r="AC5" t="n">
        <v>121.3811109496013</v>
      </c>
      <c r="AD5" t="n">
        <v>98073.00119251906</v>
      </c>
      <c r="AE5" t="n">
        <v>134187.8069069997</v>
      </c>
      <c r="AF5" t="n">
        <v>4.888447315465259e-06</v>
      </c>
      <c r="AG5" t="n">
        <v>5</v>
      </c>
      <c r="AH5" t="n">
        <v>121381.1109496013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6.9208</v>
      </c>
      <c r="E6" t="n">
        <v>14.45</v>
      </c>
      <c r="F6" t="n">
        <v>10.07</v>
      </c>
      <c r="G6" t="n">
        <v>12.58</v>
      </c>
      <c r="H6" t="n">
        <v>0.18</v>
      </c>
      <c r="I6" t="n">
        <v>48</v>
      </c>
      <c r="J6" t="n">
        <v>196.32</v>
      </c>
      <c r="K6" t="n">
        <v>54.38</v>
      </c>
      <c r="L6" t="n">
        <v>2</v>
      </c>
      <c r="M6" t="n">
        <v>46</v>
      </c>
      <c r="N6" t="n">
        <v>39.95</v>
      </c>
      <c r="O6" t="n">
        <v>24447.22</v>
      </c>
      <c r="P6" t="n">
        <v>129.63</v>
      </c>
      <c r="Q6" t="n">
        <v>1325.96</v>
      </c>
      <c r="R6" t="n">
        <v>74.43000000000001</v>
      </c>
      <c r="S6" t="n">
        <v>30.42</v>
      </c>
      <c r="T6" t="n">
        <v>21979.98</v>
      </c>
      <c r="U6" t="n">
        <v>0.41</v>
      </c>
      <c r="V6" t="n">
        <v>0.86</v>
      </c>
      <c r="W6" t="n">
        <v>0.16</v>
      </c>
      <c r="X6" t="n">
        <v>1.34</v>
      </c>
      <c r="Y6" t="n">
        <v>1</v>
      </c>
      <c r="Z6" t="n">
        <v>10</v>
      </c>
      <c r="AA6" t="n">
        <v>93.88131694948271</v>
      </c>
      <c r="AB6" t="n">
        <v>128.4525596016227</v>
      </c>
      <c r="AC6" t="n">
        <v>116.1932275975775</v>
      </c>
      <c r="AD6" t="n">
        <v>93881.31694948272</v>
      </c>
      <c r="AE6" t="n">
        <v>128452.5596016227</v>
      </c>
      <c r="AF6" t="n">
        <v>5.099168954734425e-06</v>
      </c>
      <c r="AG6" t="n">
        <v>5</v>
      </c>
      <c r="AH6" t="n">
        <v>116193.2275975775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7.1583</v>
      </c>
      <c r="E7" t="n">
        <v>13.97</v>
      </c>
      <c r="F7" t="n">
        <v>9.859999999999999</v>
      </c>
      <c r="G7" t="n">
        <v>14.43</v>
      </c>
      <c r="H7" t="n">
        <v>0.2</v>
      </c>
      <c r="I7" t="n">
        <v>41</v>
      </c>
      <c r="J7" t="n">
        <v>196.71</v>
      </c>
      <c r="K7" t="n">
        <v>54.38</v>
      </c>
      <c r="L7" t="n">
        <v>2.25</v>
      </c>
      <c r="M7" t="n">
        <v>39</v>
      </c>
      <c r="N7" t="n">
        <v>40.08</v>
      </c>
      <c r="O7" t="n">
        <v>24495.09</v>
      </c>
      <c r="P7" t="n">
        <v>125.31</v>
      </c>
      <c r="Q7" t="n">
        <v>1325.87</v>
      </c>
      <c r="R7" t="n">
        <v>67.66</v>
      </c>
      <c r="S7" t="n">
        <v>30.42</v>
      </c>
      <c r="T7" t="n">
        <v>18628.93</v>
      </c>
      <c r="U7" t="n">
        <v>0.45</v>
      </c>
      <c r="V7" t="n">
        <v>0.88</v>
      </c>
      <c r="W7" t="n">
        <v>0.15</v>
      </c>
      <c r="X7" t="n">
        <v>1.14</v>
      </c>
      <c r="Y7" t="n">
        <v>1</v>
      </c>
      <c r="Z7" t="n">
        <v>10</v>
      </c>
      <c r="AA7" t="n">
        <v>90.68835660392672</v>
      </c>
      <c r="AB7" t="n">
        <v>124.0838103933664</v>
      </c>
      <c r="AC7" t="n">
        <v>112.2414256821778</v>
      </c>
      <c r="AD7" t="n">
        <v>90688.35660392672</v>
      </c>
      <c r="AE7" t="n">
        <v>124083.8103933664</v>
      </c>
      <c r="AF7" t="n">
        <v>5.274156330001651e-06</v>
      </c>
      <c r="AG7" t="n">
        <v>5</v>
      </c>
      <c r="AH7" t="n">
        <v>112241.4256821778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7.3374</v>
      </c>
      <c r="E8" t="n">
        <v>13.63</v>
      </c>
      <c r="F8" t="n">
        <v>9.710000000000001</v>
      </c>
      <c r="G8" t="n">
        <v>16.19</v>
      </c>
      <c r="H8" t="n">
        <v>0.23</v>
      </c>
      <c r="I8" t="n">
        <v>36</v>
      </c>
      <c r="J8" t="n">
        <v>197.1</v>
      </c>
      <c r="K8" t="n">
        <v>54.38</v>
      </c>
      <c r="L8" t="n">
        <v>2.5</v>
      </c>
      <c r="M8" t="n">
        <v>34</v>
      </c>
      <c r="N8" t="n">
        <v>40.22</v>
      </c>
      <c r="O8" t="n">
        <v>24543.01</v>
      </c>
      <c r="P8" t="n">
        <v>121.76</v>
      </c>
      <c r="Q8" t="n">
        <v>1325.94</v>
      </c>
      <c r="R8" t="n">
        <v>62.87</v>
      </c>
      <c r="S8" t="n">
        <v>30.42</v>
      </c>
      <c r="T8" t="n">
        <v>16261.36</v>
      </c>
      <c r="U8" t="n">
        <v>0.48</v>
      </c>
      <c r="V8" t="n">
        <v>0.89</v>
      </c>
      <c r="W8" t="n">
        <v>0.14</v>
      </c>
      <c r="X8" t="n">
        <v>0.99</v>
      </c>
      <c r="Y8" t="n">
        <v>1</v>
      </c>
      <c r="Z8" t="n">
        <v>10</v>
      </c>
      <c r="AA8" t="n">
        <v>79.76431600965736</v>
      </c>
      <c r="AB8" t="n">
        <v>109.1370561176368</v>
      </c>
      <c r="AC8" t="n">
        <v>98.72116865661766</v>
      </c>
      <c r="AD8" t="n">
        <v>79764.31600965737</v>
      </c>
      <c r="AE8" t="n">
        <v>109137.0561176368</v>
      </c>
      <c r="AF8" t="n">
        <v>5.406115230676853e-06</v>
      </c>
      <c r="AG8" t="n">
        <v>4</v>
      </c>
      <c r="AH8" t="n">
        <v>98721.16865661766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7.4891</v>
      </c>
      <c r="E9" t="n">
        <v>13.35</v>
      </c>
      <c r="F9" t="n">
        <v>9.59</v>
      </c>
      <c r="G9" t="n">
        <v>17.98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118.62</v>
      </c>
      <c r="Q9" t="n">
        <v>1325.95</v>
      </c>
      <c r="R9" t="n">
        <v>58.8</v>
      </c>
      <c r="S9" t="n">
        <v>30.42</v>
      </c>
      <c r="T9" t="n">
        <v>14246.53</v>
      </c>
      <c r="U9" t="n">
        <v>0.52</v>
      </c>
      <c r="V9" t="n">
        <v>0.9</v>
      </c>
      <c r="W9" t="n">
        <v>0.13</v>
      </c>
      <c r="X9" t="n">
        <v>0.87</v>
      </c>
      <c r="Y9" t="n">
        <v>1</v>
      </c>
      <c r="Z9" t="n">
        <v>10</v>
      </c>
      <c r="AA9" t="n">
        <v>77.81016743475938</v>
      </c>
      <c r="AB9" t="n">
        <v>106.463303826512</v>
      </c>
      <c r="AC9" t="n">
        <v>96.3025955315221</v>
      </c>
      <c r="AD9" t="n">
        <v>77810.16743475938</v>
      </c>
      <c r="AE9" t="n">
        <v>106463.303826512</v>
      </c>
      <c r="AF9" t="n">
        <v>5.51788611416333e-06</v>
      </c>
      <c r="AG9" t="n">
        <v>4</v>
      </c>
      <c r="AH9" t="n">
        <v>96302.59553152211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7.6412</v>
      </c>
      <c r="E10" t="n">
        <v>13.09</v>
      </c>
      <c r="F10" t="n">
        <v>9.44</v>
      </c>
      <c r="G10" t="n">
        <v>19.54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114.93</v>
      </c>
      <c r="Q10" t="n">
        <v>1326.01</v>
      </c>
      <c r="R10" t="n">
        <v>53.7</v>
      </c>
      <c r="S10" t="n">
        <v>30.42</v>
      </c>
      <c r="T10" t="n">
        <v>11710.58</v>
      </c>
      <c r="U10" t="n">
        <v>0.57</v>
      </c>
      <c r="V10" t="n">
        <v>0.92</v>
      </c>
      <c r="W10" t="n">
        <v>0.13</v>
      </c>
      <c r="X10" t="n">
        <v>0.72</v>
      </c>
      <c r="Y10" t="n">
        <v>1</v>
      </c>
      <c r="Z10" t="n">
        <v>10</v>
      </c>
      <c r="AA10" t="n">
        <v>75.74576999981404</v>
      </c>
      <c r="AB10" t="n">
        <v>103.6387041812341</v>
      </c>
      <c r="AC10" t="n">
        <v>93.74757171203815</v>
      </c>
      <c r="AD10" t="n">
        <v>75745.76999981405</v>
      </c>
      <c r="AE10" t="n">
        <v>103638.7041812341</v>
      </c>
      <c r="AF10" t="n">
        <v>5.629951713229205e-06</v>
      </c>
      <c r="AG10" t="n">
        <v>4</v>
      </c>
      <c r="AH10" t="n">
        <v>93747.57171203815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7.7248</v>
      </c>
      <c r="E11" t="n">
        <v>12.95</v>
      </c>
      <c r="F11" t="n">
        <v>9.42</v>
      </c>
      <c r="G11" t="n">
        <v>21.73</v>
      </c>
      <c r="H11" t="n">
        <v>0.29</v>
      </c>
      <c r="I11" t="n">
        <v>26</v>
      </c>
      <c r="J11" t="n">
        <v>198.27</v>
      </c>
      <c r="K11" t="n">
        <v>54.38</v>
      </c>
      <c r="L11" t="n">
        <v>3.25</v>
      </c>
      <c r="M11" t="n">
        <v>24</v>
      </c>
      <c r="N11" t="n">
        <v>40.64</v>
      </c>
      <c r="O11" t="n">
        <v>24687.06</v>
      </c>
      <c r="P11" t="n">
        <v>112.73</v>
      </c>
      <c r="Q11" t="n">
        <v>1325.81</v>
      </c>
      <c r="R11" t="n">
        <v>53.84</v>
      </c>
      <c r="S11" t="n">
        <v>30.42</v>
      </c>
      <c r="T11" t="n">
        <v>11793.13</v>
      </c>
      <c r="U11" t="n">
        <v>0.5600000000000001</v>
      </c>
      <c r="V11" t="n">
        <v>0.92</v>
      </c>
      <c r="W11" t="n">
        <v>0.11</v>
      </c>
      <c r="X11" t="n">
        <v>0.7</v>
      </c>
      <c r="Y11" t="n">
        <v>1</v>
      </c>
      <c r="Z11" t="n">
        <v>10</v>
      </c>
      <c r="AA11" t="n">
        <v>74.61590059659223</v>
      </c>
      <c r="AB11" t="n">
        <v>102.0927670174267</v>
      </c>
      <c r="AC11" t="n">
        <v>92.34917662140757</v>
      </c>
      <c r="AD11" t="n">
        <v>74615.90059659223</v>
      </c>
      <c r="AE11" t="n">
        <v>102092.7670174267</v>
      </c>
      <c r="AF11" t="n">
        <v>5.691547269323269e-06</v>
      </c>
      <c r="AG11" t="n">
        <v>4</v>
      </c>
      <c r="AH11" t="n">
        <v>92349.17662140756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7.7792</v>
      </c>
      <c r="E12" t="n">
        <v>12.85</v>
      </c>
      <c r="F12" t="n">
        <v>9.4</v>
      </c>
      <c r="G12" t="n">
        <v>23.51</v>
      </c>
      <c r="H12" t="n">
        <v>0.31</v>
      </c>
      <c r="I12" t="n">
        <v>24</v>
      </c>
      <c r="J12" t="n">
        <v>198.66</v>
      </c>
      <c r="K12" t="n">
        <v>54.38</v>
      </c>
      <c r="L12" t="n">
        <v>3.5</v>
      </c>
      <c r="M12" t="n">
        <v>22</v>
      </c>
      <c r="N12" t="n">
        <v>40.78</v>
      </c>
      <c r="O12" t="n">
        <v>24735.17</v>
      </c>
      <c r="P12" t="n">
        <v>111</v>
      </c>
      <c r="Q12" t="n">
        <v>1325.9</v>
      </c>
      <c r="R12" t="n">
        <v>53.02</v>
      </c>
      <c r="S12" t="n">
        <v>30.42</v>
      </c>
      <c r="T12" t="n">
        <v>11392.7</v>
      </c>
      <c r="U12" t="n">
        <v>0.57</v>
      </c>
      <c r="V12" t="n">
        <v>0.92</v>
      </c>
      <c r="W12" t="n">
        <v>0.12</v>
      </c>
      <c r="X12" t="n">
        <v>0.68</v>
      </c>
      <c r="Y12" t="n">
        <v>1</v>
      </c>
      <c r="Z12" t="n">
        <v>10</v>
      </c>
      <c r="AA12" t="n">
        <v>73.79827028822285</v>
      </c>
      <c r="AB12" t="n">
        <v>100.9740491582129</v>
      </c>
      <c r="AC12" t="n">
        <v>91.33722762454637</v>
      </c>
      <c r="AD12" t="n">
        <v>73798.27028822285</v>
      </c>
      <c r="AE12" t="n">
        <v>100974.0491582129</v>
      </c>
      <c r="AF12" t="n">
        <v>5.731628588121321e-06</v>
      </c>
      <c r="AG12" t="n">
        <v>4</v>
      </c>
      <c r="AH12" t="n">
        <v>91337.22762454637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7.8694</v>
      </c>
      <c r="E13" t="n">
        <v>12.71</v>
      </c>
      <c r="F13" t="n">
        <v>9.34</v>
      </c>
      <c r="G13" t="n">
        <v>25.46</v>
      </c>
      <c r="H13" t="n">
        <v>0.33</v>
      </c>
      <c r="I13" t="n">
        <v>22</v>
      </c>
      <c r="J13" t="n">
        <v>199.05</v>
      </c>
      <c r="K13" t="n">
        <v>54.38</v>
      </c>
      <c r="L13" t="n">
        <v>3.75</v>
      </c>
      <c r="M13" t="n">
        <v>20</v>
      </c>
      <c r="N13" t="n">
        <v>40.92</v>
      </c>
      <c r="O13" t="n">
        <v>24783.33</v>
      </c>
      <c r="P13" t="n">
        <v>108.34</v>
      </c>
      <c r="Q13" t="n">
        <v>1325.92</v>
      </c>
      <c r="R13" t="n">
        <v>50.81</v>
      </c>
      <c r="S13" t="n">
        <v>30.42</v>
      </c>
      <c r="T13" t="n">
        <v>10299.9</v>
      </c>
      <c r="U13" t="n">
        <v>0.6</v>
      </c>
      <c r="V13" t="n">
        <v>0.93</v>
      </c>
      <c r="W13" t="n">
        <v>0.11</v>
      </c>
      <c r="X13" t="n">
        <v>0.61</v>
      </c>
      <c r="Y13" t="n">
        <v>1</v>
      </c>
      <c r="Z13" t="n">
        <v>10</v>
      </c>
      <c r="AA13" t="n">
        <v>72.52143984666797</v>
      </c>
      <c r="AB13" t="n">
        <v>99.22703341829485</v>
      </c>
      <c r="AC13" t="n">
        <v>89.75694461489357</v>
      </c>
      <c r="AD13" t="n">
        <v>72521.43984666797</v>
      </c>
      <c r="AE13" t="n">
        <v>99227.03341829486</v>
      </c>
      <c r="AF13" t="n">
        <v>5.798086951275442e-06</v>
      </c>
      <c r="AG13" t="n">
        <v>4</v>
      </c>
      <c r="AH13" t="n">
        <v>89756.94461489357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7.9567</v>
      </c>
      <c r="E14" t="n">
        <v>12.57</v>
      </c>
      <c r="F14" t="n">
        <v>9.27</v>
      </c>
      <c r="G14" t="n">
        <v>27.82</v>
      </c>
      <c r="H14" t="n">
        <v>0.36</v>
      </c>
      <c r="I14" t="n">
        <v>20</v>
      </c>
      <c r="J14" t="n">
        <v>199.44</v>
      </c>
      <c r="K14" t="n">
        <v>54.38</v>
      </c>
      <c r="L14" t="n">
        <v>4</v>
      </c>
      <c r="M14" t="n">
        <v>18</v>
      </c>
      <c r="N14" t="n">
        <v>41.06</v>
      </c>
      <c r="O14" t="n">
        <v>24831.54</v>
      </c>
      <c r="P14" t="n">
        <v>105.36</v>
      </c>
      <c r="Q14" t="n">
        <v>1325.82</v>
      </c>
      <c r="R14" t="n">
        <v>48.64</v>
      </c>
      <c r="S14" t="n">
        <v>30.42</v>
      </c>
      <c r="T14" t="n">
        <v>9227.01</v>
      </c>
      <c r="U14" t="n">
        <v>0.63</v>
      </c>
      <c r="V14" t="n">
        <v>0.93</v>
      </c>
      <c r="W14" t="n">
        <v>0.11</v>
      </c>
      <c r="X14" t="n">
        <v>0.55</v>
      </c>
      <c r="Y14" t="n">
        <v>1</v>
      </c>
      <c r="Z14" t="n">
        <v>10</v>
      </c>
      <c r="AA14" t="n">
        <v>71.18551179816961</v>
      </c>
      <c r="AB14" t="n">
        <v>97.39915772535437</v>
      </c>
      <c r="AC14" t="n">
        <v>88.10351881264711</v>
      </c>
      <c r="AD14" t="n">
        <v>71185.51179816961</v>
      </c>
      <c r="AE14" t="n">
        <v>97399.15772535437</v>
      </c>
      <c r="AF14" t="n">
        <v>5.862408626478932e-06</v>
      </c>
      <c r="AG14" t="n">
        <v>4</v>
      </c>
      <c r="AH14" t="n">
        <v>88103.5188126471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8.001099999999999</v>
      </c>
      <c r="E15" t="n">
        <v>12.5</v>
      </c>
      <c r="F15" t="n">
        <v>9.24</v>
      </c>
      <c r="G15" t="n">
        <v>29.19</v>
      </c>
      <c r="H15" t="n">
        <v>0.38</v>
      </c>
      <c r="I15" t="n">
        <v>19</v>
      </c>
      <c r="J15" t="n">
        <v>199.83</v>
      </c>
      <c r="K15" t="n">
        <v>54.38</v>
      </c>
      <c r="L15" t="n">
        <v>4.25</v>
      </c>
      <c r="M15" t="n">
        <v>17</v>
      </c>
      <c r="N15" t="n">
        <v>41.2</v>
      </c>
      <c r="O15" t="n">
        <v>24879.79</v>
      </c>
      <c r="P15" t="n">
        <v>103.24</v>
      </c>
      <c r="Q15" t="n">
        <v>1325.95</v>
      </c>
      <c r="R15" t="n">
        <v>47.61</v>
      </c>
      <c r="S15" t="n">
        <v>30.42</v>
      </c>
      <c r="T15" t="n">
        <v>8716.92</v>
      </c>
      <c r="U15" t="n">
        <v>0.64</v>
      </c>
      <c r="V15" t="n">
        <v>0.9399999999999999</v>
      </c>
      <c r="W15" t="n">
        <v>0.11</v>
      </c>
      <c r="X15" t="n">
        <v>0.52</v>
      </c>
      <c r="Y15" t="n">
        <v>1</v>
      </c>
      <c r="Z15" t="n">
        <v>10</v>
      </c>
      <c r="AA15" t="n">
        <v>70.33662813920833</v>
      </c>
      <c r="AB15" t="n">
        <v>96.2376776530602</v>
      </c>
      <c r="AC15" t="n">
        <v>87.0528887683048</v>
      </c>
      <c r="AD15" t="n">
        <v>70336.62813920833</v>
      </c>
      <c r="AE15" t="n">
        <v>96237.67765306021</v>
      </c>
      <c r="AF15" t="n">
        <v>5.895122055792048e-06</v>
      </c>
      <c r="AG15" t="n">
        <v>4</v>
      </c>
      <c r="AH15" t="n">
        <v>87052.88876830479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8.093</v>
      </c>
      <c r="E16" t="n">
        <v>12.36</v>
      </c>
      <c r="F16" t="n">
        <v>9.18</v>
      </c>
      <c r="G16" t="n">
        <v>32.4</v>
      </c>
      <c r="H16" t="n">
        <v>0.4</v>
      </c>
      <c r="I16" t="n">
        <v>17</v>
      </c>
      <c r="J16" t="n">
        <v>200.22</v>
      </c>
      <c r="K16" t="n">
        <v>54.38</v>
      </c>
      <c r="L16" t="n">
        <v>4.5</v>
      </c>
      <c r="M16" t="n">
        <v>15</v>
      </c>
      <c r="N16" t="n">
        <v>41.35</v>
      </c>
      <c r="O16" t="n">
        <v>24928.09</v>
      </c>
      <c r="P16" t="n">
        <v>100.08</v>
      </c>
      <c r="Q16" t="n">
        <v>1325.81</v>
      </c>
      <c r="R16" t="n">
        <v>45.55</v>
      </c>
      <c r="S16" t="n">
        <v>30.42</v>
      </c>
      <c r="T16" t="n">
        <v>7695.47</v>
      </c>
      <c r="U16" t="n">
        <v>0.67</v>
      </c>
      <c r="V16" t="n">
        <v>0.9399999999999999</v>
      </c>
      <c r="W16" t="n">
        <v>0.11</v>
      </c>
      <c r="X16" t="n">
        <v>0.46</v>
      </c>
      <c r="Y16" t="n">
        <v>1</v>
      </c>
      <c r="Z16" t="n">
        <v>10</v>
      </c>
      <c r="AA16" t="n">
        <v>68.97695283691704</v>
      </c>
      <c r="AB16" t="n">
        <v>94.37730991982535</v>
      </c>
      <c r="AC16" t="n">
        <v>85.37007192048677</v>
      </c>
      <c r="AD16" t="n">
        <v>68976.95283691703</v>
      </c>
      <c r="AE16" t="n">
        <v>94377.30991982535</v>
      </c>
      <c r="AF16" t="n">
        <v>5.962832960158609e-06</v>
      </c>
      <c r="AG16" t="n">
        <v>4</v>
      </c>
      <c r="AH16" t="n">
        <v>85370.07192048676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8.1442</v>
      </c>
      <c r="E17" t="n">
        <v>12.28</v>
      </c>
      <c r="F17" t="n">
        <v>9.140000000000001</v>
      </c>
      <c r="G17" t="n">
        <v>34.27</v>
      </c>
      <c r="H17" t="n">
        <v>0.42</v>
      </c>
      <c r="I17" t="n">
        <v>16</v>
      </c>
      <c r="J17" t="n">
        <v>200.61</v>
      </c>
      <c r="K17" t="n">
        <v>54.38</v>
      </c>
      <c r="L17" t="n">
        <v>4.75</v>
      </c>
      <c r="M17" t="n">
        <v>14</v>
      </c>
      <c r="N17" t="n">
        <v>41.49</v>
      </c>
      <c r="O17" t="n">
        <v>24976.45</v>
      </c>
      <c r="P17" t="n">
        <v>97.79000000000001</v>
      </c>
      <c r="Q17" t="n">
        <v>1325.79</v>
      </c>
      <c r="R17" t="n">
        <v>44.25</v>
      </c>
      <c r="S17" t="n">
        <v>30.42</v>
      </c>
      <c r="T17" t="n">
        <v>7048.56</v>
      </c>
      <c r="U17" t="n">
        <v>0.6899999999999999</v>
      </c>
      <c r="V17" t="n">
        <v>0.95</v>
      </c>
      <c r="W17" t="n">
        <v>0.11</v>
      </c>
      <c r="X17" t="n">
        <v>0.42</v>
      </c>
      <c r="Y17" t="n">
        <v>1</v>
      </c>
      <c r="Z17" t="n">
        <v>10</v>
      </c>
      <c r="AA17" t="n">
        <v>68.07311323953682</v>
      </c>
      <c r="AB17" t="n">
        <v>93.14063670810152</v>
      </c>
      <c r="AC17" t="n">
        <v>84.25142506440773</v>
      </c>
      <c r="AD17" t="n">
        <v>68073.11323953682</v>
      </c>
      <c r="AE17" t="n">
        <v>93140.63670810152</v>
      </c>
      <c r="AF17" t="n">
        <v>6.00055655432148e-06</v>
      </c>
      <c r="AG17" t="n">
        <v>4</v>
      </c>
      <c r="AH17" t="n">
        <v>84251.42506440773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8.192600000000001</v>
      </c>
      <c r="E18" t="n">
        <v>12.21</v>
      </c>
      <c r="F18" t="n">
        <v>9.109999999999999</v>
      </c>
      <c r="G18" t="n">
        <v>36.42</v>
      </c>
      <c r="H18" t="n">
        <v>0.44</v>
      </c>
      <c r="I18" t="n">
        <v>15</v>
      </c>
      <c r="J18" t="n">
        <v>201.01</v>
      </c>
      <c r="K18" t="n">
        <v>54.38</v>
      </c>
      <c r="L18" t="n">
        <v>5</v>
      </c>
      <c r="M18" t="n">
        <v>7</v>
      </c>
      <c r="N18" t="n">
        <v>41.63</v>
      </c>
      <c r="O18" t="n">
        <v>25024.84</v>
      </c>
      <c r="P18" t="n">
        <v>95.23</v>
      </c>
      <c r="Q18" t="n">
        <v>1325.79</v>
      </c>
      <c r="R18" t="n">
        <v>42.8</v>
      </c>
      <c r="S18" t="n">
        <v>30.42</v>
      </c>
      <c r="T18" t="n">
        <v>6331.14</v>
      </c>
      <c r="U18" t="n">
        <v>0.71</v>
      </c>
      <c r="V18" t="n">
        <v>0.95</v>
      </c>
      <c r="W18" t="n">
        <v>0.12</v>
      </c>
      <c r="X18" t="n">
        <v>0.39</v>
      </c>
      <c r="Y18" t="n">
        <v>1</v>
      </c>
      <c r="Z18" t="n">
        <v>10</v>
      </c>
      <c r="AA18" t="n">
        <v>67.11523638335228</v>
      </c>
      <c r="AB18" t="n">
        <v>91.83002733492607</v>
      </c>
      <c r="AC18" t="n">
        <v>83.0658984103559</v>
      </c>
      <c r="AD18" t="n">
        <v>67115.23638335228</v>
      </c>
      <c r="AE18" t="n">
        <v>91830.02733492607</v>
      </c>
      <c r="AF18" t="n">
        <v>6.03621713942857e-06</v>
      </c>
      <c r="AG18" t="n">
        <v>4</v>
      </c>
      <c r="AH18" t="n">
        <v>83065.89841035591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8.185499999999999</v>
      </c>
      <c r="E19" t="n">
        <v>12.22</v>
      </c>
      <c r="F19" t="n">
        <v>9.119999999999999</v>
      </c>
      <c r="G19" t="n">
        <v>36.47</v>
      </c>
      <c r="H19" t="n">
        <v>0.46</v>
      </c>
      <c r="I19" t="n">
        <v>15</v>
      </c>
      <c r="J19" t="n">
        <v>201.4</v>
      </c>
      <c r="K19" t="n">
        <v>54.38</v>
      </c>
      <c r="L19" t="n">
        <v>5.25</v>
      </c>
      <c r="M19" t="n">
        <v>1</v>
      </c>
      <c r="N19" t="n">
        <v>41.77</v>
      </c>
      <c r="O19" t="n">
        <v>25073.29</v>
      </c>
      <c r="P19" t="n">
        <v>94.45</v>
      </c>
      <c r="Q19" t="n">
        <v>1325.84</v>
      </c>
      <c r="R19" t="n">
        <v>42.9</v>
      </c>
      <c r="S19" t="n">
        <v>30.42</v>
      </c>
      <c r="T19" t="n">
        <v>6377.56</v>
      </c>
      <c r="U19" t="n">
        <v>0.71</v>
      </c>
      <c r="V19" t="n">
        <v>0.95</v>
      </c>
      <c r="W19" t="n">
        <v>0.12</v>
      </c>
      <c r="X19" t="n">
        <v>0.4</v>
      </c>
      <c r="Y19" t="n">
        <v>1</v>
      </c>
      <c r="Z19" t="n">
        <v>10</v>
      </c>
      <c r="AA19" t="n">
        <v>66.91563414284524</v>
      </c>
      <c r="AB19" t="n">
        <v>91.5569227436351</v>
      </c>
      <c r="AC19" t="n">
        <v>82.81885853795295</v>
      </c>
      <c r="AD19" t="n">
        <v>66915.63414284523</v>
      </c>
      <c r="AE19" t="n">
        <v>91556.92274363509</v>
      </c>
      <c r="AF19" t="n">
        <v>6.030985937894265e-06</v>
      </c>
      <c r="AG19" t="n">
        <v>4</v>
      </c>
      <c r="AH19" t="n">
        <v>82818.85853795295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8.1859</v>
      </c>
      <c r="E20" t="n">
        <v>12.22</v>
      </c>
      <c r="F20" t="n">
        <v>9.119999999999999</v>
      </c>
      <c r="G20" t="n">
        <v>36.46</v>
      </c>
      <c r="H20" t="n">
        <v>0.48</v>
      </c>
      <c r="I20" t="n">
        <v>15</v>
      </c>
      <c r="J20" t="n">
        <v>201.79</v>
      </c>
      <c r="K20" t="n">
        <v>54.38</v>
      </c>
      <c r="L20" t="n">
        <v>5.5</v>
      </c>
      <c r="M20" t="n">
        <v>0</v>
      </c>
      <c r="N20" t="n">
        <v>41.92</v>
      </c>
      <c r="O20" t="n">
        <v>25121.79</v>
      </c>
      <c r="P20" t="n">
        <v>94.61</v>
      </c>
      <c r="Q20" t="n">
        <v>1325.79</v>
      </c>
      <c r="R20" t="n">
        <v>42.86</v>
      </c>
      <c r="S20" t="n">
        <v>30.42</v>
      </c>
      <c r="T20" t="n">
        <v>6359.58</v>
      </c>
      <c r="U20" t="n">
        <v>0.71</v>
      </c>
      <c r="V20" t="n">
        <v>0.95</v>
      </c>
      <c r="W20" t="n">
        <v>0.12</v>
      </c>
      <c r="X20" t="n">
        <v>0.4</v>
      </c>
      <c r="Y20" t="n">
        <v>1</v>
      </c>
      <c r="Z20" t="n">
        <v>10</v>
      </c>
      <c r="AA20" t="n">
        <v>66.96138333311339</v>
      </c>
      <c r="AB20" t="n">
        <v>91.61951880407179</v>
      </c>
      <c r="AC20" t="n">
        <v>82.87548051823572</v>
      </c>
      <c r="AD20" t="n">
        <v>66961.38333311339</v>
      </c>
      <c r="AE20" t="n">
        <v>91619.51880407179</v>
      </c>
      <c r="AF20" t="n">
        <v>6.031280653473664e-06</v>
      </c>
      <c r="AG20" t="n">
        <v>4</v>
      </c>
      <c r="AH20" t="n">
        <v>82875.48051823572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3.8377</v>
      </c>
      <c r="E2" t="n">
        <v>26.06</v>
      </c>
      <c r="F2" t="n">
        <v>14.02</v>
      </c>
      <c r="G2" t="n">
        <v>4.81</v>
      </c>
      <c r="H2" t="n">
        <v>0.06</v>
      </c>
      <c r="I2" t="n">
        <v>175</v>
      </c>
      <c r="J2" t="n">
        <v>274.09</v>
      </c>
      <c r="K2" t="n">
        <v>60.56</v>
      </c>
      <c r="L2" t="n">
        <v>1</v>
      </c>
      <c r="M2" t="n">
        <v>173</v>
      </c>
      <c r="N2" t="n">
        <v>72.53</v>
      </c>
      <c r="O2" t="n">
        <v>34038.11</v>
      </c>
      <c r="P2" t="n">
        <v>239.15</v>
      </c>
      <c r="Q2" t="n">
        <v>1326.34</v>
      </c>
      <c r="R2" t="n">
        <v>204.35</v>
      </c>
      <c r="S2" t="n">
        <v>30.42</v>
      </c>
      <c r="T2" t="n">
        <v>86304.37</v>
      </c>
      <c r="U2" t="n">
        <v>0.15</v>
      </c>
      <c r="V2" t="n">
        <v>0.62</v>
      </c>
      <c r="W2" t="n">
        <v>0.36</v>
      </c>
      <c r="X2" t="n">
        <v>5.29</v>
      </c>
      <c r="Y2" t="n">
        <v>1</v>
      </c>
      <c r="Z2" t="n">
        <v>10</v>
      </c>
      <c r="AA2" t="n">
        <v>234.5844438507462</v>
      </c>
      <c r="AB2" t="n">
        <v>320.9687852116986</v>
      </c>
      <c r="AC2" t="n">
        <v>290.3359748337087</v>
      </c>
      <c r="AD2" t="n">
        <v>234584.4438507462</v>
      </c>
      <c r="AE2" t="n">
        <v>320968.7852116986</v>
      </c>
      <c r="AF2" t="n">
        <v>2.771011253685594e-06</v>
      </c>
      <c r="AG2" t="n">
        <v>8</v>
      </c>
      <c r="AH2" t="n">
        <v>290335.9748337087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4.6297</v>
      </c>
      <c r="E3" t="n">
        <v>21.6</v>
      </c>
      <c r="F3" t="n">
        <v>12.33</v>
      </c>
      <c r="G3" t="n">
        <v>6.06</v>
      </c>
      <c r="H3" t="n">
        <v>0.08</v>
      </c>
      <c r="I3" t="n">
        <v>122</v>
      </c>
      <c r="J3" t="n">
        <v>274.57</v>
      </c>
      <c r="K3" t="n">
        <v>60.56</v>
      </c>
      <c r="L3" t="n">
        <v>1.25</v>
      </c>
      <c r="M3" t="n">
        <v>120</v>
      </c>
      <c r="N3" t="n">
        <v>72.76000000000001</v>
      </c>
      <c r="O3" t="n">
        <v>34097.72</v>
      </c>
      <c r="P3" t="n">
        <v>208.9</v>
      </c>
      <c r="Q3" t="n">
        <v>1326.22</v>
      </c>
      <c r="R3" t="n">
        <v>148.56</v>
      </c>
      <c r="S3" t="n">
        <v>30.42</v>
      </c>
      <c r="T3" t="n">
        <v>58676.48</v>
      </c>
      <c r="U3" t="n">
        <v>0.2</v>
      </c>
      <c r="V3" t="n">
        <v>0.7</v>
      </c>
      <c r="W3" t="n">
        <v>0.27</v>
      </c>
      <c r="X3" t="n">
        <v>3.6</v>
      </c>
      <c r="Y3" t="n">
        <v>1</v>
      </c>
      <c r="Z3" t="n">
        <v>10</v>
      </c>
      <c r="AA3" t="n">
        <v>180.8850245874842</v>
      </c>
      <c r="AB3" t="n">
        <v>247.4948707245617</v>
      </c>
      <c r="AC3" t="n">
        <v>223.8743076239141</v>
      </c>
      <c r="AD3" t="n">
        <v>180885.0245874842</v>
      </c>
      <c r="AE3" t="n">
        <v>247494.8707245617</v>
      </c>
      <c r="AF3" t="n">
        <v>3.342874847223128e-06</v>
      </c>
      <c r="AG3" t="n">
        <v>7</v>
      </c>
      <c r="AH3" t="n">
        <v>223874.3076239141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5.1878</v>
      </c>
      <c r="E4" t="n">
        <v>19.28</v>
      </c>
      <c r="F4" t="n">
        <v>11.47</v>
      </c>
      <c r="G4" t="n">
        <v>7.32</v>
      </c>
      <c r="H4" t="n">
        <v>0.1</v>
      </c>
      <c r="I4" t="n">
        <v>94</v>
      </c>
      <c r="J4" t="n">
        <v>275.05</v>
      </c>
      <c r="K4" t="n">
        <v>60.56</v>
      </c>
      <c r="L4" t="n">
        <v>1.5</v>
      </c>
      <c r="M4" t="n">
        <v>92</v>
      </c>
      <c r="N4" t="n">
        <v>73</v>
      </c>
      <c r="O4" t="n">
        <v>34157.42</v>
      </c>
      <c r="P4" t="n">
        <v>193.07</v>
      </c>
      <c r="Q4" t="n">
        <v>1326.16</v>
      </c>
      <c r="R4" t="n">
        <v>120.38</v>
      </c>
      <c r="S4" t="n">
        <v>30.42</v>
      </c>
      <c r="T4" t="n">
        <v>44727.15</v>
      </c>
      <c r="U4" t="n">
        <v>0.25</v>
      </c>
      <c r="V4" t="n">
        <v>0.75</v>
      </c>
      <c r="W4" t="n">
        <v>0.23</v>
      </c>
      <c r="X4" t="n">
        <v>2.74</v>
      </c>
      <c r="Y4" t="n">
        <v>1</v>
      </c>
      <c r="Z4" t="n">
        <v>10</v>
      </c>
      <c r="AA4" t="n">
        <v>151.478897822854</v>
      </c>
      <c r="AB4" t="n">
        <v>207.2601107784613</v>
      </c>
      <c r="AC4" t="n">
        <v>187.4794966972165</v>
      </c>
      <c r="AD4" t="n">
        <v>151478.897822854</v>
      </c>
      <c r="AE4" t="n">
        <v>207260.1107784613</v>
      </c>
      <c r="AF4" t="n">
        <v>3.74585094766921e-06</v>
      </c>
      <c r="AG4" t="n">
        <v>6</v>
      </c>
      <c r="AH4" t="n">
        <v>187479.4966972165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5.5975</v>
      </c>
      <c r="E5" t="n">
        <v>17.87</v>
      </c>
      <c r="F5" t="n">
        <v>10.94</v>
      </c>
      <c r="G5" t="n">
        <v>8.529999999999999</v>
      </c>
      <c r="H5" t="n">
        <v>0.11</v>
      </c>
      <c r="I5" t="n">
        <v>77</v>
      </c>
      <c r="J5" t="n">
        <v>275.54</v>
      </c>
      <c r="K5" t="n">
        <v>60.56</v>
      </c>
      <c r="L5" t="n">
        <v>1.75</v>
      </c>
      <c r="M5" t="n">
        <v>75</v>
      </c>
      <c r="N5" t="n">
        <v>73.23</v>
      </c>
      <c r="O5" t="n">
        <v>34217.22</v>
      </c>
      <c r="P5" t="n">
        <v>183.13</v>
      </c>
      <c r="Q5" t="n">
        <v>1326.33</v>
      </c>
      <c r="R5" t="n">
        <v>103.04</v>
      </c>
      <c r="S5" t="n">
        <v>30.42</v>
      </c>
      <c r="T5" t="n">
        <v>36142.27</v>
      </c>
      <c r="U5" t="n">
        <v>0.3</v>
      </c>
      <c r="V5" t="n">
        <v>0.79</v>
      </c>
      <c r="W5" t="n">
        <v>0.21</v>
      </c>
      <c r="X5" t="n">
        <v>2.22</v>
      </c>
      <c r="Y5" t="n">
        <v>1</v>
      </c>
      <c r="Z5" t="n">
        <v>10</v>
      </c>
      <c r="AA5" t="n">
        <v>139.7238805654308</v>
      </c>
      <c r="AB5" t="n">
        <v>191.1763775721021</v>
      </c>
      <c r="AC5" t="n">
        <v>172.9307724144058</v>
      </c>
      <c r="AD5" t="n">
        <v>139723.8805654308</v>
      </c>
      <c r="AE5" t="n">
        <v>191176.3775721021</v>
      </c>
      <c r="AF5" t="n">
        <v>4.041674829326189e-06</v>
      </c>
      <c r="AG5" t="n">
        <v>6</v>
      </c>
      <c r="AH5" t="n">
        <v>172930.7724144058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5.9232</v>
      </c>
      <c r="E6" t="n">
        <v>16.88</v>
      </c>
      <c r="F6" t="n">
        <v>10.59</v>
      </c>
      <c r="G6" t="n">
        <v>9.77</v>
      </c>
      <c r="H6" t="n">
        <v>0.13</v>
      </c>
      <c r="I6" t="n">
        <v>65</v>
      </c>
      <c r="J6" t="n">
        <v>276.02</v>
      </c>
      <c r="K6" t="n">
        <v>60.56</v>
      </c>
      <c r="L6" t="n">
        <v>2</v>
      </c>
      <c r="M6" t="n">
        <v>63</v>
      </c>
      <c r="N6" t="n">
        <v>73.47</v>
      </c>
      <c r="O6" t="n">
        <v>34277.1</v>
      </c>
      <c r="P6" t="n">
        <v>176.01</v>
      </c>
      <c r="Q6" t="n">
        <v>1326.06</v>
      </c>
      <c r="R6" t="n">
        <v>91.51000000000001</v>
      </c>
      <c r="S6" t="n">
        <v>30.42</v>
      </c>
      <c r="T6" t="n">
        <v>30433.6</v>
      </c>
      <c r="U6" t="n">
        <v>0.33</v>
      </c>
      <c r="V6" t="n">
        <v>0.82</v>
      </c>
      <c r="W6" t="n">
        <v>0.18</v>
      </c>
      <c r="X6" t="n">
        <v>1.86</v>
      </c>
      <c r="Y6" t="n">
        <v>1</v>
      </c>
      <c r="Z6" t="n">
        <v>10</v>
      </c>
      <c r="AA6" t="n">
        <v>123.1509796522817</v>
      </c>
      <c r="AB6" t="n">
        <v>168.5006033979562</v>
      </c>
      <c r="AC6" t="n">
        <v>152.4191423017842</v>
      </c>
      <c r="AD6" t="n">
        <v>123150.9796522817</v>
      </c>
      <c r="AE6" t="n">
        <v>168500.6033979562</v>
      </c>
      <c r="AF6" t="n">
        <v>4.276846511668581e-06</v>
      </c>
      <c r="AG6" t="n">
        <v>5</v>
      </c>
      <c r="AH6" t="n">
        <v>152419.1423017842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6.1975</v>
      </c>
      <c r="E7" t="n">
        <v>16.14</v>
      </c>
      <c r="F7" t="n">
        <v>10.31</v>
      </c>
      <c r="G7" t="n">
        <v>11.05</v>
      </c>
      <c r="H7" t="n">
        <v>0.14</v>
      </c>
      <c r="I7" t="n">
        <v>56</v>
      </c>
      <c r="J7" t="n">
        <v>276.51</v>
      </c>
      <c r="K7" t="n">
        <v>60.56</v>
      </c>
      <c r="L7" t="n">
        <v>2.25</v>
      </c>
      <c r="M7" t="n">
        <v>54</v>
      </c>
      <c r="N7" t="n">
        <v>73.70999999999999</v>
      </c>
      <c r="O7" t="n">
        <v>34337.08</v>
      </c>
      <c r="P7" t="n">
        <v>170.32</v>
      </c>
      <c r="Q7" t="n">
        <v>1325.88</v>
      </c>
      <c r="R7" t="n">
        <v>82.38</v>
      </c>
      <c r="S7" t="n">
        <v>30.42</v>
      </c>
      <c r="T7" t="n">
        <v>25914.1</v>
      </c>
      <c r="U7" t="n">
        <v>0.37</v>
      </c>
      <c r="V7" t="n">
        <v>0.84</v>
      </c>
      <c r="W7" t="n">
        <v>0.17</v>
      </c>
      <c r="X7" t="n">
        <v>1.59</v>
      </c>
      <c r="Y7" t="n">
        <v>1</v>
      </c>
      <c r="Z7" t="n">
        <v>10</v>
      </c>
      <c r="AA7" t="n">
        <v>117.3269729692051</v>
      </c>
      <c r="AB7" t="n">
        <v>160.5319405171336</v>
      </c>
      <c r="AC7" t="n">
        <v>145.2109974222162</v>
      </c>
      <c r="AD7" t="n">
        <v>117326.9729692051</v>
      </c>
      <c r="AE7" t="n">
        <v>160531.9405171336</v>
      </c>
      <c r="AF7" t="n">
        <v>4.474904824430381e-06</v>
      </c>
      <c r="AG7" t="n">
        <v>5</v>
      </c>
      <c r="AH7" t="n">
        <v>145210.9974222162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6.4328</v>
      </c>
      <c r="E8" t="n">
        <v>15.55</v>
      </c>
      <c r="F8" t="n">
        <v>10.09</v>
      </c>
      <c r="G8" t="n">
        <v>12.35</v>
      </c>
      <c r="H8" t="n">
        <v>0.16</v>
      </c>
      <c r="I8" t="n">
        <v>49</v>
      </c>
      <c r="J8" t="n">
        <v>277</v>
      </c>
      <c r="K8" t="n">
        <v>60.56</v>
      </c>
      <c r="L8" t="n">
        <v>2.5</v>
      </c>
      <c r="M8" t="n">
        <v>47</v>
      </c>
      <c r="N8" t="n">
        <v>73.94</v>
      </c>
      <c r="O8" t="n">
        <v>34397.15</v>
      </c>
      <c r="P8" t="n">
        <v>165.59</v>
      </c>
      <c r="Q8" t="n">
        <v>1326</v>
      </c>
      <c r="R8" t="n">
        <v>75.11</v>
      </c>
      <c r="S8" t="n">
        <v>30.42</v>
      </c>
      <c r="T8" t="n">
        <v>22313.08</v>
      </c>
      <c r="U8" t="n">
        <v>0.4</v>
      </c>
      <c r="V8" t="n">
        <v>0.86</v>
      </c>
      <c r="W8" t="n">
        <v>0.16</v>
      </c>
      <c r="X8" t="n">
        <v>1.36</v>
      </c>
      <c r="Y8" t="n">
        <v>1</v>
      </c>
      <c r="Z8" t="n">
        <v>10</v>
      </c>
      <c r="AA8" t="n">
        <v>112.7942355084736</v>
      </c>
      <c r="AB8" t="n">
        <v>154.3300491531004</v>
      </c>
      <c r="AC8" t="n">
        <v>139.6010058655552</v>
      </c>
      <c r="AD8" t="n">
        <v>112794.2355084736</v>
      </c>
      <c r="AE8" t="n">
        <v>154330.0491531004</v>
      </c>
      <c r="AF8" t="n">
        <v>4.644803187510408e-06</v>
      </c>
      <c r="AG8" t="n">
        <v>5</v>
      </c>
      <c r="AH8" t="n">
        <v>139601.0058655551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6.5995</v>
      </c>
      <c r="E9" t="n">
        <v>15.15</v>
      </c>
      <c r="F9" t="n">
        <v>9.949999999999999</v>
      </c>
      <c r="G9" t="n">
        <v>13.57</v>
      </c>
      <c r="H9" t="n">
        <v>0.18</v>
      </c>
      <c r="I9" t="n">
        <v>44</v>
      </c>
      <c r="J9" t="n">
        <v>277.48</v>
      </c>
      <c r="K9" t="n">
        <v>60.56</v>
      </c>
      <c r="L9" t="n">
        <v>2.75</v>
      </c>
      <c r="M9" t="n">
        <v>42</v>
      </c>
      <c r="N9" t="n">
        <v>74.18000000000001</v>
      </c>
      <c r="O9" t="n">
        <v>34457.31</v>
      </c>
      <c r="P9" t="n">
        <v>162.25</v>
      </c>
      <c r="Q9" t="n">
        <v>1325.97</v>
      </c>
      <c r="R9" t="n">
        <v>70.75</v>
      </c>
      <c r="S9" t="n">
        <v>30.42</v>
      </c>
      <c r="T9" t="n">
        <v>20161.91</v>
      </c>
      <c r="U9" t="n">
        <v>0.43</v>
      </c>
      <c r="V9" t="n">
        <v>0.87</v>
      </c>
      <c r="W9" t="n">
        <v>0.15</v>
      </c>
      <c r="X9" t="n">
        <v>1.23</v>
      </c>
      <c r="Y9" t="n">
        <v>1</v>
      </c>
      <c r="Z9" t="n">
        <v>10</v>
      </c>
      <c r="AA9" t="n">
        <v>109.7907929683146</v>
      </c>
      <c r="AB9" t="n">
        <v>150.2206065671236</v>
      </c>
      <c r="AC9" t="n">
        <v>135.8837627123437</v>
      </c>
      <c r="AD9" t="n">
        <v>109790.7929683146</v>
      </c>
      <c r="AE9" t="n">
        <v>150220.6065671236</v>
      </c>
      <c r="AF9" t="n">
        <v>4.76516892115019e-06</v>
      </c>
      <c r="AG9" t="n">
        <v>5</v>
      </c>
      <c r="AH9" t="n">
        <v>135883.7627123437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6.7806</v>
      </c>
      <c r="E10" t="n">
        <v>14.75</v>
      </c>
      <c r="F10" t="n">
        <v>9.81</v>
      </c>
      <c r="G10" t="n">
        <v>15.09</v>
      </c>
      <c r="H10" t="n">
        <v>0.19</v>
      </c>
      <c r="I10" t="n">
        <v>39</v>
      </c>
      <c r="J10" t="n">
        <v>277.97</v>
      </c>
      <c r="K10" t="n">
        <v>60.56</v>
      </c>
      <c r="L10" t="n">
        <v>3</v>
      </c>
      <c r="M10" t="n">
        <v>37</v>
      </c>
      <c r="N10" t="n">
        <v>74.42</v>
      </c>
      <c r="O10" t="n">
        <v>34517.57</v>
      </c>
      <c r="P10" t="n">
        <v>158.74</v>
      </c>
      <c r="Q10" t="n">
        <v>1325.92</v>
      </c>
      <c r="R10" t="n">
        <v>66.14</v>
      </c>
      <c r="S10" t="n">
        <v>30.42</v>
      </c>
      <c r="T10" t="n">
        <v>17881.36</v>
      </c>
      <c r="U10" t="n">
        <v>0.46</v>
      </c>
      <c r="V10" t="n">
        <v>0.88</v>
      </c>
      <c r="W10" t="n">
        <v>0.14</v>
      </c>
      <c r="X10" t="n">
        <v>1.09</v>
      </c>
      <c r="Y10" t="n">
        <v>1</v>
      </c>
      <c r="Z10" t="n">
        <v>10</v>
      </c>
      <c r="AA10" t="n">
        <v>106.7436058272211</v>
      </c>
      <c r="AB10" t="n">
        <v>146.0513106882727</v>
      </c>
      <c r="AC10" t="n">
        <v>132.1123785805255</v>
      </c>
      <c r="AD10" t="n">
        <v>106743.6058272211</v>
      </c>
      <c r="AE10" t="n">
        <v>146051.3106882727</v>
      </c>
      <c r="AF10" t="n">
        <v>4.895932174672471e-06</v>
      </c>
      <c r="AG10" t="n">
        <v>5</v>
      </c>
      <c r="AH10" t="n">
        <v>132112.3785805255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6.8979</v>
      </c>
      <c r="E11" t="n">
        <v>14.5</v>
      </c>
      <c r="F11" t="n">
        <v>9.720000000000001</v>
      </c>
      <c r="G11" t="n">
        <v>16.19</v>
      </c>
      <c r="H11" t="n">
        <v>0.21</v>
      </c>
      <c r="I11" t="n">
        <v>36</v>
      </c>
      <c r="J11" t="n">
        <v>278.46</v>
      </c>
      <c r="K11" t="n">
        <v>60.56</v>
      </c>
      <c r="L11" t="n">
        <v>3.25</v>
      </c>
      <c r="M11" t="n">
        <v>34</v>
      </c>
      <c r="N11" t="n">
        <v>74.66</v>
      </c>
      <c r="O11" t="n">
        <v>34577.92</v>
      </c>
      <c r="P11" t="n">
        <v>156.28</v>
      </c>
      <c r="Q11" t="n">
        <v>1325.83</v>
      </c>
      <c r="R11" t="n">
        <v>62.98</v>
      </c>
      <c r="S11" t="n">
        <v>30.42</v>
      </c>
      <c r="T11" t="n">
        <v>16314.7</v>
      </c>
      <c r="U11" t="n">
        <v>0.48</v>
      </c>
      <c r="V11" t="n">
        <v>0.89</v>
      </c>
      <c r="W11" t="n">
        <v>0.14</v>
      </c>
      <c r="X11" t="n">
        <v>1</v>
      </c>
      <c r="Y11" t="n">
        <v>1</v>
      </c>
      <c r="Z11" t="n">
        <v>10</v>
      </c>
      <c r="AA11" t="n">
        <v>104.7902237252173</v>
      </c>
      <c r="AB11" t="n">
        <v>143.3786071191761</v>
      </c>
      <c r="AC11" t="n">
        <v>129.6947540888996</v>
      </c>
      <c r="AD11" t="n">
        <v>104790.2237252173</v>
      </c>
      <c r="AE11" t="n">
        <v>143378.6071191761</v>
      </c>
      <c r="AF11" t="n">
        <v>4.980628638715341e-06</v>
      </c>
      <c r="AG11" t="n">
        <v>5</v>
      </c>
      <c r="AH11" t="n">
        <v>129694.7540888996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7.0221</v>
      </c>
      <c r="E12" t="n">
        <v>14.24</v>
      </c>
      <c r="F12" t="n">
        <v>9.619999999999999</v>
      </c>
      <c r="G12" t="n">
        <v>17.48</v>
      </c>
      <c r="H12" t="n">
        <v>0.22</v>
      </c>
      <c r="I12" t="n">
        <v>33</v>
      </c>
      <c r="J12" t="n">
        <v>278.95</v>
      </c>
      <c r="K12" t="n">
        <v>60.56</v>
      </c>
      <c r="L12" t="n">
        <v>3.5</v>
      </c>
      <c r="M12" t="n">
        <v>31</v>
      </c>
      <c r="N12" t="n">
        <v>74.90000000000001</v>
      </c>
      <c r="O12" t="n">
        <v>34638.36</v>
      </c>
      <c r="P12" t="n">
        <v>153.58</v>
      </c>
      <c r="Q12" t="n">
        <v>1325.83</v>
      </c>
      <c r="R12" t="n">
        <v>59.7</v>
      </c>
      <c r="S12" t="n">
        <v>30.42</v>
      </c>
      <c r="T12" t="n">
        <v>14692.42</v>
      </c>
      <c r="U12" t="n">
        <v>0.51</v>
      </c>
      <c r="V12" t="n">
        <v>0.9</v>
      </c>
      <c r="W12" t="n">
        <v>0.13</v>
      </c>
      <c r="X12" t="n">
        <v>0.9</v>
      </c>
      <c r="Y12" t="n">
        <v>1</v>
      </c>
      <c r="Z12" t="n">
        <v>10</v>
      </c>
      <c r="AA12" t="n">
        <v>102.7579683584444</v>
      </c>
      <c r="AB12" t="n">
        <v>140.5979856695797</v>
      </c>
      <c r="AC12" t="n">
        <v>127.1795112478251</v>
      </c>
      <c r="AD12" t="n">
        <v>102757.9683584444</v>
      </c>
      <c r="AE12" t="n">
        <v>140597.9856695796</v>
      </c>
      <c r="AF12" t="n">
        <v>5.070307247701909e-06</v>
      </c>
      <c r="AG12" t="n">
        <v>5</v>
      </c>
      <c r="AH12" t="n">
        <v>127179.5112478251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7.1482</v>
      </c>
      <c r="E13" t="n">
        <v>13.99</v>
      </c>
      <c r="F13" t="n">
        <v>9.52</v>
      </c>
      <c r="G13" t="n">
        <v>19.04</v>
      </c>
      <c r="H13" t="n">
        <v>0.24</v>
      </c>
      <c r="I13" t="n">
        <v>30</v>
      </c>
      <c r="J13" t="n">
        <v>279.44</v>
      </c>
      <c r="K13" t="n">
        <v>60.56</v>
      </c>
      <c r="L13" t="n">
        <v>3.75</v>
      </c>
      <c r="M13" t="n">
        <v>28</v>
      </c>
      <c r="N13" t="n">
        <v>75.14</v>
      </c>
      <c r="O13" t="n">
        <v>34698.9</v>
      </c>
      <c r="P13" t="n">
        <v>151.03</v>
      </c>
      <c r="Q13" t="n">
        <v>1325.93</v>
      </c>
      <c r="R13" t="n">
        <v>56.55</v>
      </c>
      <c r="S13" t="n">
        <v>30.42</v>
      </c>
      <c r="T13" t="n">
        <v>13131.1</v>
      </c>
      <c r="U13" t="n">
        <v>0.54</v>
      </c>
      <c r="V13" t="n">
        <v>0.91</v>
      </c>
      <c r="W13" t="n">
        <v>0.13</v>
      </c>
      <c r="X13" t="n">
        <v>0.8</v>
      </c>
      <c r="Y13" t="n">
        <v>1</v>
      </c>
      <c r="Z13" t="n">
        <v>10</v>
      </c>
      <c r="AA13" t="n">
        <v>100.8323299414425</v>
      </c>
      <c r="AB13" t="n">
        <v>137.9632422342678</v>
      </c>
      <c r="AC13" t="n">
        <v>124.7962240280929</v>
      </c>
      <c r="AD13" t="n">
        <v>100832.3299414425</v>
      </c>
      <c r="AE13" t="n">
        <v>137963.2422342678</v>
      </c>
      <c r="AF13" t="n">
        <v>5.161357751672973e-06</v>
      </c>
      <c r="AG13" t="n">
        <v>5</v>
      </c>
      <c r="AH13" t="n">
        <v>124796.2240280929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7.2966</v>
      </c>
      <c r="E14" t="n">
        <v>13.7</v>
      </c>
      <c r="F14" t="n">
        <v>9.34</v>
      </c>
      <c r="G14" t="n">
        <v>20.02</v>
      </c>
      <c r="H14" t="n">
        <v>0.25</v>
      </c>
      <c r="I14" t="n">
        <v>28</v>
      </c>
      <c r="J14" t="n">
        <v>279.94</v>
      </c>
      <c r="K14" t="n">
        <v>60.56</v>
      </c>
      <c r="L14" t="n">
        <v>4</v>
      </c>
      <c r="M14" t="n">
        <v>26</v>
      </c>
      <c r="N14" t="n">
        <v>75.38</v>
      </c>
      <c r="O14" t="n">
        <v>34759.54</v>
      </c>
      <c r="P14" t="n">
        <v>146.58</v>
      </c>
      <c r="Q14" t="n">
        <v>1325.9</v>
      </c>
      <c r="R14" t="n">
        <v>50.45</v>
      </c>
      <c r="S14" t="n">
        <v>30.42</v>
      </c>
      <c r="T14" t="n">
        <v>10088.79</v>
      </c>
      <c r="U14" t="n">
        <v>0.6</v>
      </c>
      <c r="V14" t="n">
        <v>0.93</v>
      </c>
      <c r="W14" t="n">
        <v>0.12</v>
      </c>
      <c r="X14" t="n">
        <v>0.62</v>
      </c>
      <c r="Y14" t="n">
        <v>1</v>
      </c>
      <c r="Z14" t="n">
        <v>10</v>
      </c>
      <c r="AA14" t="n">
        <v>89.39359430964332</v>
      </c>
      <c r="AB14" t="n">
        <v>122.3122595014477</v>
      </c>
      <c r="AC14" t="n">
        <v>110.638949120996</v>
      </c>
      <c r="AD14" t="n">
        <v>89393.59430964332</v>
      </c>
      <c r="AE14" t="n">
        <v>122312.2595014477</v>
      </c>
      <c r="AF14" t="n">
        <v>5.268509970462077e-06</v>
      </c>
      <c r="AG14" t="n">
        <v>4</v>
      </c>
      <c r="AH14" t="n">
        <v>110638.949120996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7.3064</v>
      </c>
      <c r="E15" t="n">
        <v>13.69</v>
      </c>
      <c r="F15" t="n">
        <v>9.43</v>
      </c>
      <c r="G15" t="n">
        <v>21.76</v>
      </c>
      <c r="H15" t="n">
        <v>0.27</v>
      </c>
      <c r="I15" t="n">
        <v>26</v>
      </c>
      <c r="J15" t="n">
        <v>280.43</v>
      </c>
      <c r="K15" t="n">
        <v>60.56</v>
      </c>
      <c r="L15" t="n">
        <v>4.25</v>
      </c>
      <c r="M15" t="n">
        <v>24</v>
      </c>
      <c r="N15" t="n">
        <v>75.62</v>
      </c>
      <c r="O15" t="n">
        <v>34820.27</v>
      </c>
      <c r="P15" t="n">
        <v>147.22</v>
      </c>
      <c r="Q15" t="n">
        <v>1325.88</v>
      </c>
      <c r="R15" t="n">
        <v>54.24</v>
      </c>
      <c r="S15" t="n">
        <v>30.42</v>
      </c>
      <c r="T15" t="n">
        <v>11996.03</v>
      </c>
      <c r="U15" t="n">
        <v>0.5600000000000001</v>
      </c>
      <c r="V15" t="n">
        <v>0.92</v>
      </c>
      <c r="W15" t="n">
        <v>0.11</v>
      </c>
      <c r="X15" t="n">
        <v>0.71</v>
      </c>
      <c r="Y15" t="n">
        <v>1</v>
      </c>
      <c r="Z15" t="n">
        <v>10</v>
      </c>
      <c r="AA15" t="n">
        <v>89.57630768302106</v>
      </c>
      <c r="AB15" t="n">
        <v>122.5622559996481</v>
      </c>
      <c r="AC15" t="n">
        <v>110.8650863042805</v>
      </c>
      <c r="AD15" t="n">
        <v>89576.30768302106</v>
      </c>
      <c r="AE15" t="n">
        <v>122562.2559996481</v>
      </c>
      <c r="AF15" t="n">
        <v>5.275586060382112e-06</v>
      </c>
      <c r="AG15" t="n">
        <v>4</v>
      </c>
      <c r="AH15" t="n">
        <v>110865.0863042805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7.2972</v>
      </c>
      <c r="E16" t="n">
        <v>13.7</v>
      </c>
      <c r="F16" t="n">
        <v>9.5</v>
      </c>
      <c r="G16" t="n">
        <v>22.79</v>
      </c>
      <c r="H16" t="n">
        <v>0.29</v>
      </c>
      <c r="I16" t="n">
        <v>25</v>
      </c>
      <c r="J16" t="n">
        <v>280.92</v>
      </c>
      <c r="K16" t="n">
        <v>60.56</v>
      </c>
      <c r="L16" t="n">
        <v>4.5</v>
      </c>
      <c r="M16" t="n">
        <v>23</v>
      </c>
      <c r="N16" t="n">
        <v>75.87</v>
      </c>
      <c r="O16" t="n">
        <v>34881.09</v>
      </c>
      <c r="P16" t="n">
        <v>147.7</v>
      </c>
      <c r="Q16" t="n">
        <v>1325.84</v>
      </c>
      <c r="R16" t="n">
        <v>56.37</v>
      </c>
      <c r="S16" t="n">
        <v>30.42</v>
      </c>
      <c r="T16" t="n">
        <v>13066.41</v>
      </c>
      <c r="U16" t="n">
        <v>0.54</v>
      </c>
      <c r="V16" t="n">
        <v>0.91</v>
      </c>
      <c r="W16" t="n">
        <v>0.12</v>
      </c>
      <c r="X16" t="n">
        <v>0.78</v>
      </c>
      <c r="Y16" t="n">
        <v>1</v>
      </c>
      <c r="Z16" t="n">
        <v>10</v>
      </c>
      <c r="AA16" t="n">
        <v>89.83497191589737</v>
      </c>
      <c r="AB16" t="n">
        <v>122.9161718145299</v>
      </c>
      <c r="AC16" t="n">
        <v>111.185224890514</v>
      </c>
      <c r="AD16" t="n">
        <v>89834.97191589737</v>
      </c>
      <c r="AE16" t="n">
        <v>122916.1718145299</v>
      </c>
      <c r="AF16" t="n">
        <v>5.268943200457181e-06</v>
      </c>
      <c r="AG16" t="n">
        <v>4</v>
      </c>
      <c r="AH16" t="n">
        <v>111185.224890514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7.4268</v>
      </c>
      <c r="E17" t="n">
        <v>13.46</v>
      </c>
      <c r="F17" t="n">
        <v>9.359999999999999</v>
      </c>
      <c r="G17" t="n">
        <v>24.42</v>
      </c>
      <c r="H17" t="n">
        <v>0.3</v>
      </c>
      <c r="I17" t="n">
        <v>23</v>
      </c>
      <c r="J17" t="n">
        <v>281.41</v>
      </c>
      <c r="K17" t="n">
        <v>60.56</v>
      </c>
      <c r="L17" t="n">
        <v>4.75</v>
      </c>
      <c r="M17" t="n">
        <v>21</v>
      </c>
      <c r="N17" t="n">
        <v>76.11</v>
      </c>
      <c r="O17" t="n">
        <v>34942.02</v>
      </c>
      <c r="P17" t="n">
        <v>143.9</v>
      </c>
      <c r="Q17" t="n">
        <v>1325.87</v>
      </c>
      <c r="R17" t="n">
        <v>51.58</v>
      </c>
      <c r="S17" t="n">
        <v>30.42</v>
      </c>
      <c r="T17" t="n">
        <v>10681.67</v>
      </c>
      <c r="U17" t="n">
        <v>0.59</v>
      </c>
      <c r="V17" t="n">
        <v>0.92</v>
      </c>
      <c r="W17" t="n">
        <v>0.12</v>
      </c>
      <c r="X17" t="n">
        <v>0.64</v>
      </c>
      <c r="Y17" t="n">
        <v>1</v>
      </c>
      <c r="Z17" t="n">
        <v>10</v>
      </c>
      <c r="AA17" t="n">
        <v>87.60191040845524</v>
      </c>
      <c r="AB17" t="n">
        <v>119.8607985443283</v>
      </c>
      <c r="AC17" t="n">
        <v>108.4214521569762</v>
      </c>
      <c r="AD17" t="n">
        <v>87601.91040845524</v>
      </c>
      <c r="AE17" t="n">
        <v>119860.7985443283</v>
      </c>
      <c r="AF17" t="n">
        <v>5.362520879399686e-06</v>
      </c>
      <c r="AG17" t="n">
        <v>4</v>
      </c>
      <c r="AH17" t="n">
        <v>108421.4521569762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7.4649</v>
      </c>
      <c r="E18" t="n">
        <v>13.4</v>
      </c>
      <c r="F18" t="n">
        <v>9.35</v>
      </c>
      <c r="G18" t="n">
        <v>25.49</v>
      </c>
      <c r="H18" t="n">
        <v>0.32</v>
      </c>
      <c r="I18" t="n">
        <v>22</v>
      </c>
      <c r="J18" t="n">
        <v>281.91</v>
      </c>
      <c r="K18" t="n">
        <v>60.56</v>
      </c>
      <c r="L18" t="n">
        <v>5</v>
      </c>
      <c r="M18" t="n">
        <v>20</v>
      </c>
      <c r="N18" t="n">
        <v>76.34999999999999</v>
      </c>
      <c r="O18" t="n">
        <v>35003.04</v>
      </c>
      <c r="P18" t="n">
        <v>142.8</v>
      </c>
      <c r="Q18" t="n">
        <v>1325.84</v>
      </c>
      <c r="R18" t="n">
        <v>51.09</v>
      </c>
      <c r="S18" t="n">
        <v>30.42</v>
      </c>
      <c r="T18" t="n">
        <v>10441.06</v>
      </c>
      <c r="U18" t="n">
        <v>0.6</v>
      </c>
      <c r="V18" t="n">
        <v>0.93</v>
      </c>
      <c r="W18" t="n">
        <v>0.12</v>
      </c>
      <c r="X18" t="n">
        <v>0.63</v>
      </c>
      <c r="Y18" t="n">
        <v>1</v>
      </c>
      <c r="Z18" t="n">
        <v>10</v>
      </c>
      <c r="AA18" t="n">
        <v>86.9799128149797</v>
      </c>
      <c r="AB18" t="n">
        <v>119.0097539963383</v>
      </c>
      <c r="AC18" t="n">
        <v>107.6516301061976</v>
      </c>
      <c r="AD18" t="n">
        <v>86979.9128149797</v>
      </c>
      <c r="AE18" t="n">
        <v>119009.7539963383</v>
      </c>
      <c r="AF18" t="n">
        <v>5.390030984088803e-06</v>
      </c>
      <c r="AG18" t="n">
        <v>4</v>
      </c>
      <c r="AH18" t="n">
        <v>107651.6301061976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7.5205</v>
      </c>
      <c r="E19" t="n">
        <v>13.3</v>
      </c>
      <c r="F19" t="n">
        <v>9.300000000000001</v>
      </c>
      <c r="G19" t="n">
        <v>26.57</v>
      </c>
      <c r="H19" t="n">
        <v>0.33</v>
      </c>
      <c r="I19" t="n">
        <v>21</v>
      </c>
      <c r="J19" t="n">
        <v>282.4</v>
      </c>
      <c r="K19" t="n">
        <v>60.56</v>
      </c>
      <c r="L19" t="n">
        <v>5.25</v>
      </c>
      <c r="M19" t="n">
        <v>19</v>
      </c>
      <c r="N19" t="n">
        <v>76.59999999999999</v>
      </c>
      <c r="O19" t="n">
        <v>35064.15</v>
      </c>
      <c r="P19" t="n">
        <v>140.74</v>
      </c>
      <c r="Q19" t="n">
        <v>1325.79</v>
      </c>
      <c r="R19" t="n">
        <v>49.58</v>
      </c>
      <c r="S19" t="n">
        <v>30.42</v>
      </c>
      <c r="T19" t="n">
        <v>9691.24</v>
      </c>
      <c r="U19" t="n">
        <v>0.61</v>
      </c>
      <c r="V19" t="n">
        <v>0.93</v>
      </c>
      <c r="W19" t="n">
        <v>0.11</v>
      </c>
      <c r="X19" t="n">
        <v>0.58</v>
      </c>
      <c r="Y19" t="n">
        <v>1</v>
      </c>
      <c r="Z19" t="n">
        <v>10</v>
      </c>
      <c r="AA19" t="n">
        <v>85.92128038385297</v>
      </c>
      <c r="AB19" t="n">
        <v>117.5612864005048</v>
      </c>
      <c r="AC19" t="n">
        <v>106.3414022247729</v>
      </c>
      <c r="AD19" t="n">
        <v>85921.28038385298</v>
      </c>
      <c r="AE19" t="n">
        <v>117561.2864005048</v>
      </c>
      <c r="AF19" t="n">
        <v>5.430176963635124e-06</v>
      </c>
      <c r="AG19" t="n">
        <v>4</v>
      </c>
      <c r="AH19" t="n">
        <v>106341.4022247729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7.563</v>
      </c>
      <c r="E20" t="n">
        <v>13.22</v>
      </c>
      <c r="F20" t="n">
        <v>9.279999999999999</v>
      </c>
      <c r="G20" t="n">
        <v>27.83</v>
      </c>
      <c r="H20" t="n">
        <v>0.35</v>
      </c>
      <c r="I20" t="n">
        <v>20</v>
      </c>
      <c r="J20" t="n">
        <v>282.9</v>
      </c>
      <c r="K20" t="n">
        <v>60.56</v>
      </c>
      <c r="L20" t="n">
        <v>5.5</v>
      </c>
      <c r="M20" t="n">
        <v>18</v>
      </c>
      <c r="N20" t="n">
        <v>76.84999999999999</v>
      </c>
      <c r="O20" t="n">
        <v>35125.37</v>
      </c>
      <c r="P20" t="n">
        <v>139.22</v>
      </c>
      <c r="Q20" t="n">
        <v>1325.82</v>
      </c>
      <c r="R20" t="n">
        <v>48.79</v>
      </c>
      <c r="S20" t="n">
        <v>30.42</v>
      </c>
      <c r="T20" t="n">
        <v>9301.889999999999</v>
      </c>
      <c r="U20" t="n">
        <v>0.62</v>
      </c>
      <c r="V20" t="n">
        <v>0.93</v>
      </c>
      <c r="W20" t="n">
        <v>0.11</v>
      </c>
      <c r="X20" t="n">
        <v>0.5600000000000001</v>
      </c>
      <c r="Y20" t="n">
        <v>1</v>
      </c>
      <c r="Z20" t="n">
        <v>10</v>
      </c>
      <c r="AA20" t="n">
        <v>85.14823027178784</v>
      </c>
      <c r="AB20" t="n">
        <v>116.5035651326138</v>
      </c>
      <c r="AC20" t="n">
        <v>105.384628390168</v>
      </c>
      <c r="AD20" t="n">
        <v>85148.23027178783</v>
      </c>
      <c r="AE20" t="n">
        <v>116503.5651326138</v>
      </c>
      <c r="AF20" t="n">
        <v>5.460864088288337e-06</v>
      </c>
      <c r="AG20" t="n">
        <v>4</v>
      </c>
      <c r="AH20" t="n">
        <v>105384.628390168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7.6132</v>
      </c>
      <c r="E21" t="n">
        <v>13.14</v>
      </c>
      <c r="F21" t="n">
        <v>9.24</v>
      </c>
      <c r="G21" t="n">
        <v>29.18</v>
      </c>
      <c r="H21" t="n">
        <v>0.36</v>
      </c>
      <c r="I21" t="n">
        <v>19</v>
      </c>
      <c r="J21" t="n">
        <v>283.4</v>
      </c>
      <c r="K21" t="n">
        <v>60.56</v>
      </c>
      <c r="L21" t="n">
        <v>5.75</v>
      </c>
      <c r="M21" t="n">
        <v>17</v>
      </c>
      <c r="N21" t="n">
        <v>77.09</v>
      </c>
      <c r="O21" t="n">
        <v>35186.68</v>
      </c>
      <c r="P21" t="n">
        <v>137.78</v>
      </c>
      <c r="Q21" t="n">
        <v>1325.85</v>
      </c>
      <c r="R21" t="n">
        <v>47.64</v>
      </c>
      <c r="S21" t="n">
        <v>30.42</v>
      </c>
      <c r="T21" t="n">
        <v>8727.66</v>
      </c>
      <c r="U21" t="n">
        <v>0.64</v>
      </c>
      <c r="V21" t="n">
        <v>0.9399999999999999</v>
      </c>
      <c r="W21" t="n">
        <v>0.11</v>
      </c>
      <c r="X21" t="n">
        <v>0.52</v>
      </c>
      <c r="Y21" t="n">
        <v>1</v>
      </c>
      <c r="Z21" t="n">
        <v>10</v>
      </c>
      <c r="AA21" t="n">
        <v>84.35183412895823</v>
      </c>
      <c r="AB21" t="n">
        <v>115.4139007954767</v>
      </c>
      <c r="AC21" t="n">
        <v>104.3989600880134</v>
      </c>
      <c r="AD21" t="n">
        <v>84351.83412895823</v>
      </c>
      <c r="AE21" t="n">
        <v>115413.9007954767</v>
      </c>
      <c r="AF21" t="n">
        <v>5.497110997878722e-06</v>
      </c>
      <c r="AG21" t="n">
        <v>4</v>
      </c>
      <c r="AH21" t="n">
        <v>104398.9600880134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7.6659</v>
      </c>
      <c r="E22" t="n">
        <v>13.04</v>
      </c>
      <c r="F22" t="n">
        <v>9.199999999999999</v>
      </c>
      <c r="G22" t="n">
        <v>30.68</v>
      </c>
      <c r="H22" t="n">
        <v>0.38</v>
      </c>
      <c r="I22" t="n">
        <v>18</v>
      </c>
      <c r="J22" t="n">
        <v>283.9</v>
      </c>
      <c r="K22" t="n">
        <v>60.56</v>
      </c>
      <c r="L22" t="n">
        <v>6</v>
      </c>
      <c r="M22" t="n">
        <v>16</v>
      </c>
      <c r="N22" t="n">
        <v>77.34</v>
      </c>
      <c r="O22" t="n">
        <v>35248.1</v>
      </c>
      <c r="P22" t="n">
        <v>135.67</v>
      </c>
      <c r="Q22" t="n">
        <v>1325.79</v>
      </c>
      <c r="R22" t="n">
        <v>46.36</v>
      </c>
      <c r="S22" t="n">
        <v>30.42</v>
      </c>
      <c r="T22" t="n">
        <v>8094.02</v>
      </c>
      <c r="U22" t="n">
        <v>0.66</v>
      </c>
      <c r="V22" t="n">
        <v>0.9399999999999999</v>
      </c>
      <c r="W22" t="n">
        <v>0.11</v>
      </c>
      <c r="X22" t="n">
        <v>0.48</v>
      </c>
      <c r="Y22" t="n">
        <v>1</v>
      </c>
      <c r="Z22" t="n">
        <v>10</v>
      </c>
      <c r="AA22" t="n">
        <v>83.33911837310463</v>
      </c>
      <c r="AB22" t="n">
        <v>114.0282584204525</v>
      </c>
      <c r="AC22" t="n">
        <v>103.1455614764998</v>
      </c>
      <c r="AD22" t="n">
        <v>83339.11837310462</v>
      </c>
      <c r="AE22" t="n">
        <v>114028.2584204525</v>
      </c>
      <c r="AF22" t="n">
        <v>5.535163032448706e-06</v>
      </c>
      <c r="AG22" t="n">
        <v>4</v>
      </c>
      <c r="AH22" t="n">
        <v>103145.5614764998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7.7121</v>
      </c>
      <c r="E23" t="n">
        <v>12.97</v>
      </c>
      <c r="F23" t="n">
        <v>9.18</v>
      </c>
      <c r="G23" t="n">
        <v>32.39</v>
      </c>
      <c r="H23" t="n">
        <v>0.39</v>
      </c>
      <c r="I23" t="n">
        <v>17</v>
      </c>
      <c r="J23" t="n">
        <v>284.4</v>
      </c>
      <c r="K23" t="n">
        <v>60.56</v>
      </c>
      <c r="L23" t="n">
        <v>6.25</v>
      </c>
      <c r="M23" t="n">
        <v>15</v>
      </c>
      <c r="N23" t="n">
        <v>77.59</v>
      </c>
      <c r="O23" t="n">
        <v>35309.61</v>
      </c>
      <c r="P23" t="n">
        <v>134.22</v>
      </c>
      <c r="Q23" t="n">
        <v>1325.85</v>
      </c>
      <c r="R23" t="n">
        <v>45.44</v>
      </c>
      <c r="S23" t="n">
        <v>30.42</v>
      </c>
      <c r="T23" t="n">
        <v>7639.76</v>
      </c>
      <c r="U23" t="n">
        <v>0.67</v>
      </c>
      <c r="V23" t="n">
        <v>0.9399999999999999</v>
      </c>
      <c r="W23" t="n">
        <v>0.11</v>
      </c>
      <c r="X23" t="n">
        <v>0.46</v>
      </c>
      <c r="Y23" t="n">
        <v>1</v>
      </c>
      <c r="Z23" t="n">
        <v>10</v>
      </c>
      <c r="AA23" t="n">
        <v>82.59470401998854</v>
      </c>
      <c r="AB23" t="n">
        <v>113.0097178612762</v>
      </c>
      <c r="AC23" t="n">
        <v>102.2242289987603</v>
      </c>
      <c r="AD23" t="n">
        <v>82594.70401998854</v>
      </c>
      <c r="AE23" t="n">
        <v>113009.7178612762</v>
      </c>
      <c r="AF23" t="n">
        <v>5.568521742071729e-06</v>
      </c>
      <c r="AG23" t="n">
        <v>4</v>
      </c>
      <c r="AH23" t="n">
        <v>102224.2289987603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7.7638</v>
      </c>
      <c r="E24" t="n">
        <v>12.88</v>
      </c>
      <c r="F24" t="n">
        <v>9.140000000000001</v>
      </c>
      <c r="G24" t="n">
        <v>34.29</v>
      </c>
      <c r="H24" t="n">
        <v>0.41</v>
      </c>
      <c r="I24" t="n">
        <v>16</v>
      </c>
      <c r="J24" t="n">
        <v>284.89</v>
      </c>
      <c r="K24" t="n">
        <v>60.56</v>
      </c>
      <c r="L24" t="n">
        <v>6.5</v>
      </c>
      <c r="M24" t="n">
        <v>14</v>
      </c>
      <c r="N24" t="n">
        <v>77.84</v>
      </c>
      <c r="O24" t="n">
        <v>35371.22</v>
      </c>
      <c r="P24" t="n">
        <v>132.7</v>
      </c>
      <c r="Q24" t="n">
        <v>1325.91</v>
      </c>
      <c r="R24" t="n">
        <v>44.4</v>
      </c>
      <c r="S24" t="n">
        <v>30.42</v>
      </c>
      <c r="T24" t="n">
        <v>7126.96</v>
      </c>
      <c r="U24" t="n">
        <v>0.68</v>
      </c>
      <c r="V24" t="n">
        <v>0.95</v>
      </c>
      <c r="W24" t="n">
        <v>0.1</v>
      </c>
      <c r="X24" t="n">
        <v>0.42</v>
      </c>
      <c r="Y24" t="n">
        <v>1</v>
      </c>
      <c r="Z24" t="n">
        <v>10</v>
      </c>
      <c r="AA24" t="n">
        <v>81.79643051021301</v>
      </c>
      <c r="AB24" t="n">
        <v>111.9174848278602</v>
      </c>
      <c r="AC24" t="n">
        <v>101.2362371530944</v>
      </c>
      <c r="AD24" t="n">
        <v>81796.43051021302</v>
      </c>
      <c r="AE24" t="n">
        <v>111917.4848278602</v>
      </c>
      <c r="AF24" t="n">
        <v>5.605851726649874e-06</v>
      </c>
      <c r="AG24" t="n">
        <v>4</v>
      </c>
      <c r="AH24" t="n">
        <v>101236.2371530944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7.8154</v>
      </c>
      <c r="E25" t="n">
        <v>12.8</v>
      </c>
      <c r="F25" t="n">
        <v>9.109999999999999</v>
      </c>
      <c r="G25" t="n">
        <v>36.44</v>
      </c>
      <c r="H25" t="n">
        <v>0.42</v>
      </c>
      <c r="I25" t="n">
        <v>15</v>
      </c>
      <c r="J25" t="n">
        <v>285.39</v>
      </c>
      <c r="K25" t="n">
        <v>60.56</v>
      </c>
      <c r="L25" t="n">
        <v>6.75</v>
      </c>
      <c r="M25" t="n">
        <v>13</v>
      </c>
      <c r="N25" t="n">
        <v>78.09</v>
      </c>
      <c r="O25" t="n">
        <v>35432.93</v>
      </c>
      <c r="P25" t="n">
        <v>130.64</v>
      </c>
      <c r="Q25" t="n">
        <v>1325.79</v>
      </c>
      <c r="R25" t="n">
        <v>43.29</v>
      </c>
      <c r="S25" t="n">
        <v>30.42</v>
      </c>
      <c r="T25" t="n">
        <v>6575.65</v>
      </c>
      <c r="U25" t="n">
        <v>0.7</v>
      </c>
      <c r="V25" t="n">
        <v>0.95</v>
      </c>
      <c r="W25" t="n">
        <v>0.11</v>
      </c>
      <c r="X25" t="n">
        <v>0.39</v>
      </c>
      <c r="Y25" t="n">
        <v>1</v>
      </c>
      <c r="Z25" t="n">
        <v>10</v>
      </c>
      <c r="AA25" t="n">
        <v>80.84652134542745</v>
      </c>
      <c r="AB25" t="n">
        <v>110.6177772015665</v>
      </c>
      <c r="AC25" t="n">
        <v>100.0605717985027</v>
      </c>
      <c r="AD25" t="n">
        <v>80846.52134542745</v>
      </c>
      <c r="AE25" t="n">
        <v>110617.7772015665</v>
      </c>
      <c r="AF25" t="n">
        <v>5.643109506228834e-06</v>
      </c>
      <c r="AG25" t="n">
        <v>4</v>
      </c>
      <c r="AH25" t="n">
        <v>100060.5717985027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7.8416</v>
      </c>
      <c r="E26" t="n">
        <v>12.75</v>
      </c>
      <c r="F26" t="n">
        <v>9.07</v>
      </c>
      <c r="G26" t="n">
        <v>36.27</v>
      </c>
      <c r="H26" t="n">
        <v>0.44</v>
      </c>
      <c r="I26" t="n">
        <v>15</v>
      </c>
      <c r="J26" t="n">
        <v>285.9</v>
      </c>
      <c r="K26" t="n">
        <v>60.56</v>
      </c>
      <c r="L26" t="n">
        <v>7</v>
      </c>
      <c r="M26" t="n">
        <v>13</v>
      </c>
      <c r="N26" t="n">
        <v>78.34</v>
      </c>
      <c r="O26" t="n">
        <v>35494.74</v>
      </c>
      <c r="P26" t="n">
        <v>127.96</v>
      </c>
      <c r="Q26" t="n">
        <v>1325.85</v>
      </c>
      <c r="R26" t="n">
        <v>41.7</v>
      </c>
      <c r="S26" t="n">
        <v>30.42</v>
      </c>
      <c r="T26" t="n">
        <v>5780.3</v>
      </c>
      <c r="U26" t="n">
        <v>0.73</v>
      </c>
      <c r="V26" t="n">
        <v>0.95</v>
      </c>
      <c r="W26" t="n">
        <v>0.11</v>
      </c>
      <c r="X26" t="n">
        <v>0.35</v>
      </c>
      <c r="Y26" t="n">
        <v>1</v>
      </c>
      <c r="Z26" t="n">
        <v>10</v>
      </c>
      <c r="AA26" t="n">
        <v>79.85425817840174</v>
      </c>
      <c r="AB26" t="n">
        <v>109.2601189608812</v>
      </c>
      <c r="AC26" t="n">
        <v>98.83248655482268</v>
      </c>
      <c r="AD26" t="n">
        <v>79854.25817840174</v>
      </c>
      <c r="AE26" t="n">
        <v>109260.1189608812</v>
      </c>
      <c r="AF26" t="n">
        <v>5.66202721601505e-06</v>
      </c>
      <c r="AG26" t="n">
        <v>4</v>
      </c>
      <c r="AH26" t="n">
        <v>98832.48655482268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7.8927</v>
      </c>
      <c r="E27" t="n">
        <v>12.67</v>
      </c>
      <c r="F27" t="n">
        <v>9.039999999999999</v>
      </c>
      <c r="G27" t="n">
        <v>38.73</v>
      </c>
      <c r="H27" t="n">
        <v>0.45</v>
      </c>
      <c r="I27" t="n">
        <v>14</v>
      </c>
      <c r="J27" t="n">
        <v>286.4</v>
      </c>
      <c r="K27" t="n">
        <v>60.56</v>
      </c>
      <c r="L27" t="n">
        <v>7.25</v>
      </c>
      <c r="M27" t="n">
        <v>12</v>
      </c>
      <c r="N27" t="n">
        <v>78.59</v>
      </c>
      <c r="O27" t="n">
        <v>35556.78</v>
      </c>
      <c r="P27" t="n">
        <v>126.99</v>
      </c>
      <c r="Q27" t="n">
        <v>1325.82</v>
      </c>
      <c r="R27" t="n">
        <v>41.03</v>
      </c>
      <c r="S27" t="n">
        <v>30.42</v>
      </c>
      <c r="T27" t="n">
        <v>5449.2</v>
      </c>
      <c r="U27" t="n">
        <v>0.74</v>
      </c>
      <c r="V27" t="n">
        <v>0.96</v>
      </c>
      <c r="W27" t="n">
        <v>0.1</v>
      </c>
      <c r="X27" t="n">
        <v>0.32</v>
      </c>
      <c r="Y27" t="n">
        <v>1</v>
      </c>
      <c r="Z27" t="n">
        <v>10</v>
      </c>
      <c r="AA27" t="n">
        <v>79.26311974462001</v>
      </c>
      <c r="AB27" t="n">
        <v>108.4512972765943</v>
      </c>
      <c r="AC27" t="n">
        <v>98.10085767689552</v>
      </c>
      <c r="AD27" t="n">
        <v>79263.11974462001</v>
      </c>
      <c r="AE27" t="n">
        <v>108451.2972765943</v>
      </c>
      <c r="AF27" t="n">
        <v>5.698923970598091e-06</v>
      </c>
      <c r="AG27" t="n">
        <v>4</v>
      </c>
      <c r="AH27" t="n">
        <v>98100.85767689551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7.8377</v>
      </c>
      <c r="E28" t="n">
        <v>12.76</v>
      </c>
      <c r="F28" t="n">
        <v>9.130000000000001</v>
      </c>
      <c r="G28" t="n">
        <v>39.11</v>
      </c>
      <c r="H28" t="n">
        <v>0.47</v>
      </c>
      <c r="I28" t="n">
        <v>14</v>
      </c>
      <c r="J28" t="n">
        <v>286.9</v>
      </c>
      <c r="K28" t="n">
        <v>60.56</v>
      </c>
      <c r="L28" t="n">
        <v>7.5</v>
      </c>
      <c r="M28" t="n">
        <v>12</v>
      </c>
      <c r="N28" t="n">
        <v>78.84999999999999</v>
      </c>
      <c r="O28" t="n">
        <v>35618.8</v>
      </c>
      <c r="P28" t="n">
        <v>126.54</v>
      </c>
      <c r="Q28" t="n">
        <v>1325.79</v>
      </c>
      <c r="R28" t="n">
        <v>43.88</v>
      </c>
      <c r="S28" t="n">
        <v>30.42</v>
      </c>
      <c r="T28" t="n">
        <v>6875.9</v>
      </c>
      <c r="U28" t="n">
        <v>0.6899999999999999</v>
      </c>
      <c r="V28" t="n">
        <v>0.95</v>
      </c>
      <c r="W28" t="n">
        <v>0.1</v>
      </c>
      <c r="X28" t="n">
        <v>0.41</v>
      </c>
      <c r="Y28" t="n">
        <v>1</v>
      </c>
      <c r="Z28" t="n">
        <v>10</v>
      </c>
      <c r="AA28" t="n">
        <v>79.46366639175629</v>
      </c>
      <c r="AB28" t="n">
        <v>108.7256940466997</v>
      </c>
      <c r="AC28" t="n">
        <v>98.34906640438038</v>
      </c>
      <c r="AD28" t="n">
        <v>79463.6663917563</v>
      </c>
      <c r="AE28" t="n">
        <v>108725.6940466997</v>
      </c>
      <c r="AF28" t="n">
        <v>5.659211221046873e-06</v>
      </c>
      <c r="AG28" t="n">
        <v>4</v>
      </c>
      <c r="AH28" t="n">
        <v>98349.06640438038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7.8953</v>
      </c>
      <c r="E29" t="n">
        <v>12.67</v>
      </c>
      <c r="F29" t="n">
        <v>9.09</v>
      </c>
      <c r="G29" t="n">
        <v>41.93</v>
      </c>
      <c r="H29" t="n">
        <v>0.48</v>
      </c>
      <c r="I29" t="n">
        <v>13</v>
      </c>
      <c r="J29" t="n">
        <v>287.41</v>
      </c>
      <c r="K29" t="n">
        <v>60.56</v>
      </c>
      <c r="L29" t="n">
        <v>7.75</v>
      </c>
      <c r="M29" t="n">
        <v>11</v>
      </c>
      <c r="N29" t="n">
        <v>79.09999999999999</v>
      </c>
      <c r="O29" t="n">
        <v>35680.92</v>
      </c>
      <c r="P29" t="n">
        <v>125.96</v>
      </c>
      <c r="Q29" t="n">
        <v>1325.82</v>
      </c>
      <c r="R29" t="n">
        <v>42.57</v>
      </c>
      <c r="S29" t="n">
        <v>30.42</v>
      </c>
      <c r="T29" t="n">
        <v>6226.97</v>
      </c>
      <c r="U29" t="n">
        <v>0.71</v>
      </c>
      <c r="V29" t="n">
        <v>0.95</v>
      </c>
      <c r="W29" t="n">
        <v>0.1</v>
      </c>
      <c r="X29" t="n">
        <v>0.37</v>
      </c>
      <c r="Y29" t="n">
        <v>1</v>
      </c>
      <c r="Z29" t="n">
        <v>10</v>
      </c>
      <c r="AA29" t="n">
        <v>78.9550123111167</v>
      </c>
      <c r="AB29" t="n">
        <v>108.0297310933347</v>
      </c>
      <c r="AC29" t="n">
        <v>97.71952517849419</v>
      </c>
      <c r="AD29" t="n">
        <v>78955.0123111167</v>
      </c>
      <c r="AE29" t="n">
        <v>108029.7310933347</v>
      </c>
      <c r="AF29" t="n">
        <v>5.700801300576875e-06</v>
      </c>
      <c r="AG29" t="n">
        <v>4</v>
      </c>
      <c r="AH29" t="n">
        <v>97719.52517849419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7.957</v>
      </c>
      <c r="E30" t="n">
        <v>12.57</v>
      </c>
      <c r="F30" t="n">
        <v>9.039999999999999</v>
      </c>
      <c r="G30" t="n">
        <v>45.2</v>
      </c>
      <c r="H30" t="n">
        <v>0.49</v>
      </c>
      <c r="I30" t="n">
        <v>12</v>
      </c>
      <c r="J30" t="n">
        <v>287.91</v>
      </c>
      <c r="K30" t="n">
        <v>60.56</v>
      </c>
      <c r="L30" t="n">
        <v>8</v>
      </c>
      <c r="M30" t="n">
        <v>10</v>
      </c>
      <c r="N30" t="n">
        <v>79.36</v>
      </c>
      <c r="O30" t="n">
        <v>35743.15</v>
      </c>
      <c r="P30" t="n">
        <v>122.72</v>
      </c>
      <c r="Q30" t="n">
        <v>1325.8</v>
      </c>
      <c r="R30" t="n">
        <v>40.99</v>
      </c>
      <c r="S30" t="n">
        <v>30.42</v>
      </c>
      <c r="T30" t="n">
        <v>5439.32</v>
      </c>
      <c r="U30" t="n">
        <v>0.74</v>
      </c>
      <c r="V30" t="n">
        <v>0.96</v>
      </c>
      <c r="W30" t="n">
        <v>0.1</v>
      </c>
      <c r="X30" t="n">
        <v>0.32</v>
      </c>
      <c r="Y30" t="n">
        <v>1</v>
      </c>
      <c r="Z30" t="n">
        <v>10</v>
      </c>
      <c r="AA30" t="n">
        <v>77.61926905580023</v>
      </c>
      <c r="AB30" t="n">
        <v>106.2021082425782</v>
      </c>
      <c r="AC30" t="n">
        <v>96.0663280875285</v>
      </c>
      <c r="AD30" t="n">
        <v>77619.26905580024</v>
      </c>
      <c r="AE30" t="n">
        <v>106202.1082425782</v>
      </c>
      <c r="AF30" t="n">
        <v>5.745351785073423e-06</v>
      </c>
      <c r="AG30" t="n">
        <v>4</v>
      </c>
      <c r="AH30" t="n">
        <v>96066.3280875285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7.9558</v>
      </c>
      <c r="E31" t="n">
        <v>12.57</v>
      </c>
      <c r="F31" t="n">
        <v>9.039999999999999</v>
      </c>
      <c r="G31" t="n">
        <v>45.21</v>
      </c>
      <c r="H31" t="n">
        <v>0.51</v>
      </c>
      <c r="I31" t="n">
        <v>12</v>
      </c>
      <c r="J31" t="n">
        <v>288.42</v>
      </c>
      <c r="K31" t="n">
        <v>60.56</v>
      </c>
      <c r="L31" t="n">
        <v>8.25</v>
      </c>
      <c r="M31" t="n">
        <v>10</v>
      </c>
      <c r="N31" t="n">
        <v>79.61</v>
      </c>
      <c r="O31" t="n">
        <v>35805.48</v>
      </c>
      <c r="P31" t="n">
        <v>121.8</v>
      </c>
      <c r="Q31" t="n">
        <v>1325.86</v>
      </c>
      <c r="R31" t="n">
        <v>41.11</v>
      </c>
      <c r="S31" t="n">
        <v>30.42</v>
      </c>
      <c r="T31" t="n">
        <v>5497.57</v>
      </c>
      <c r="U31" t="n">
        <v>0.74</v>
      </c>
      <c r="V31" t="n">
        <v>0.96</v>
      </c>
      <c r="W31" t="n">
        <v>0.1</v>
      </c>
      <c r="X31" t="n">
        <v>0.32</v>
      </c>
      <c r="Y31" t="n">
        <v>1</v>
      </c>
      <c r="Z31" t="n">
        <v>10</v>
      </c>
      <c r="AA31" t="n">
        <v>77.34578800057629</v>
      </c>
      <c r="AB31" t="n">
        <v>105.8279193976883</v>
      </c>
      <c r="AC31" t="n">
        <v>95.72785130081745</v>
      </c>
      <c r="AD31" t="n">
        <v>77345.78800057629</v>
      </c>
      <c r="AE31" t="n">
        <v>105827.9193976883</v>
      </c>
      <c r="AF31" t="n">
        <v>5.744485325083215e-06</v>
      </c>
      <c r="AG31" t="n">
        <v>4</v>
      </c>
      <c r="AH31" t="n">
        <v>95727.85130081745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7.9486</v>
      </c>
      <c r="E32" t="n">
        <v>12.58</v>
      </c>
      <c r="F32" t="n">
        <v>9.050000000000001</v>
      </c>
      <c r="G32" t="n">
        <v>45.27</v>
      </c>
      <c r="H32" t="n">
        <v>0.52</v>
      </c>
      <c r="I32" t="n">
        <v>12</v>
      </c>
      <c r="J32" t="n">
        <v>288.92</v>
      </c>
      <c r="K32" t="n">
        <v>60.56</v>
      </c>
      <c r="L32" t="n">
        <v>8.5</v>
      </c>
      <c r="M32" t="n">
        <v>9</v>
      </c>
      <c r="N32" t="n">
        <v>79.87</v>
      </c>
      <c r="O32" t="n">
        <v>35867.91</v>
      </c>
      <c r="P32" t="n">
        <v>120.3</v>
      </c>
      <c r="Q32" t="n">
        <v>1325.84</v>
      </c>
      <c r="R32" t="n">
        <v>41.4</v>
      </c>
      <c r="S32" t="n">
        <v>30.42</v>
      </c>
      <c r="T32" t="n">
        <v>5644.58</v>
      </c>
      <c r="U32" t="n">
        <v>0.73</v>
      </c>
      <c r="V32" t="n">
        <v>0.96</v>
      </c>
      <c r="W32" t="n">
        <v>0.1</v>
      </c>
      <c r="X32" t="n">
        <v>0.33</v>
      </c>
      <c r="Y32" t="n">
        <v>1</v>
      </c>
      <c r="Z32" t="n">
        <v>10</v>
      </c>
      <c r="AA32" t="n">
        <v>76.93067269787393</v>
      </c>
      <c r="AB32" t="n">
        <v>105.2599403269366</v>
      </c>
      <c r="AC32" t="n">
        <v>95.21407935541446</v>
      </c>
      <c r="AD32" t="n">
        <v>76930.67269787393</v>
      </c>
      <c r="AE32" t="n">
        <v>105259.9403269366</v>
      </c>
      <c r="AF32" t="n">
        <v>5.739286565141965e-06</v>
      </c>
      <c r="AG32" t="n">
        <v>4</v>
      </c>
      <c r="AH32" t="n">
        <v>95214.07935541446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8.0062</v>
      </c>
      <c r="E33" t="n">
        <v>12.49</v>
      </c>
      <c r="F33" t="n">
        <v>9.01</v>
      </c>
      <c r="G33" t="n">
        <v>49.17</v>
      </c>
      <c r="H33" t="n">
        <v>0.54</v>
      </c>
      <c r="I33" t="n">
        <v>11</v>
      </c>
      <c r="J33" t="n">
        <v>289.43</v>
      </c>
      <c r="K33" t="n">
        <v>60.56</v>
      </c>
      <c r="L33" t="n">
        <v>8.75</v>
      </c>
      <c r="M33" t="n">
        <v>4</v>
      </c>
      <c r="N33" t="n">
        <v>80.12</v>
      </c>
      <c r="O33" t="n">
        <v>35930.44</v>
      </c>
      <c r="P33" t="n">
        <v>118.3</v>
      </c>
      <c r="Q33" t="n">
        <v>1325.91</v>
      </c>
      <c r="R33" t="n">
        <v>39.97</v>
      </c>
      <c r="S33" t="n">
        <v>30.42</v>
      </c>
      <c r="T33" t="n">
        <v>4935.75</v>
      </c>
      <c r="U33" t="n">
        <v>0.76</v>
      </c>
      <c r="V33" t="n">
        <v>0.96</v>
      </c>
      <c r="W33" t="n">
        <v>0.11</v>
      </c>
      <c r="X33" t="n">
        <v>0.29</v>
      </c>
      <c r="Y33" t="n">
        <v>1</v>
      </c>
      <c r="Z33" t="n">
        <v>10</v>
      </c>
      <c r="AA33" t="n">
        <v>76.01831019832112</v>
      </c>
      <c r="AB33" t="n">
        <v>104.0116057044563</v>
      </c>
      <c r="AC33" t="n">
        <v>94.08488403725467</v>
      </c>
      <c r="AD33" t="n">
        <v>76018.31019832112</v>
      </c>
      <c r="AE33" t="n">
        <v>104011.6057044563</v>
      </c>
      <c r="AF33" t="n">
        <v>5.780876644671967e-06</v>
      </c>
      <c r="AG33" t="n">
        <v>4</v>
      </c>
      <c r="AH33" t="n">
        <v>94084.88403725467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8.002000000000001</v>
      </c>
      <c r="E34" t="n">
        <v>12.5</v>
      </c>
      <c r="F34" t="n">
        <v>9.02</v>
      </c>
      <c r="G34" t="n">
        <v>49.21</v>
      </c>
      <c r="H34" t="n">
        <v>0.55</v>
      </c>
      <c r="I34" t="n">
        <v>11</v>
      </c>
      <c r="J34" t="n">
        <v>289.94</v>
      </c>
      <c r="K34" t="n">
        <v>60.56</v>
      </c>
      <c r="L34" t="n">
        <v>9</v>
      </c>
      <c r="M34" t="n">
        <v>2</v>
      </c>
      <c r="N34" t="n">
        <v>80.38</v>
      </c>
      <c r="O34" t="n">
        <v>35993.08</v>
      </c>
      <c r="P34" t="n">
        <v>118.68</v>
      </c>
      <c r="Q34" t="n">
        <v>1325.88</v>
      </c>
      <c r="R34" t="n">
        <v>40.16</v>
      </c>
      <c r="S34" t="n">
        <v>30.42</v>
      </c>
      <c r="T34" t="n">
        <v>5028.03</v>
      </c>
      <c r="U34" t="n">
        <v>0.76</v>
      </c>
      <c r="V34" t="n">
        <v>0.96</v>
      </c>
      <c r="W34" t="n">
        <v>0.11</v>
      </c>
      <c r="X34" t="n">
        <v>0.3</v>
      </c>
      <c r="Y34" t="n">
        <v>1</v>
      </c>
      <c r="Z34" t="n">
        <v>10</v>
      </c>
      <c r="AA34" t="n">
        <v>76.15817882158792</v>
      </c>
      <c r="AB34" t="n">
        <v>104.202980125378</v>
      </c>
      <c r="AC34" t="n">
        <v>94.25799395203937</v>
      </c>
      <c r="AD34" t="n">
        <v>76158.17882158792</v>
      </c>
      <c r="AE34" t="n">
        <v>104202.980125378</v>
      </c>
      <c r="AF34" t="n">
        <v>5.777844034706239e-06</v>
      </c>
      <c r="AG34" t="n">
        <v>4</v>
      </c>
      <c r="AH34" t="n">
        <v>94257.99395203937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8.001200000000001</v>
      </c>
      <c r="E35" t="n">
        <v>12.5</v>
      </c>
      <c r="F35" t="n">
        <v>9.02</v>
      </c>
      <c r="G35" t="n">
        <v>49.21</v>
      </c>
      <c r="H35" t="n">
        <v>0.57</v>
      </c>
      <c r="I35" t="n">
        <v>11</v>
      </c>
      <c r="J35" t="n">
        <v>290.45</v>
      </c>
      <c r="K35" t="n">
        <v>60.56</v>
      </c>
      <c r="L35" t="n">
        <v>9.25</v>
      </c>
      <c r="M35" t="n">
        <v>0</v>
      </c>
      <c r="N35" t="n">
        <v>80.64</v>
      </c>
      <c r="O35" t="n">
        <v>36055.83</v>
      </c>
      <c r="P35" t="n">
        <v>118.77</v>
      </c>
      <c r="Q35" t="n">
        <v>1325.88</v>
      </c>
      <c r="R35" t="n">
        <v>40.07</v>
      </c>
      <c r="S35" t="n">
        <v>30.42</v>
      </c>
      <c r="T35" t="n">
        <v>4985.57</v>
      </c>
      <c r="U35" t="n">
        <v>0.76</v>
      </c>
      <c r="V35" t="n">
        <v>0.96</v>
      </c>
      <c r="W35" t="n">
        <v>0.11</v>
      </c>
      <c r="X35" t="n">
        <v>0.3</v>
      </c>
      <c r="Y35" t="n">
        <v>1</v>
      </c>
      <c r="Z35" t="n">
        <v>10</v>
      </c>
      <c r="AA35" t="n">
        <v>76.18935414682319</v>
      </c>
      <c r="AB35" t="n">
        <v>104.2456355807232</v>
      </c>
      <c r="AC35" t="n">
        <v>94.2965784305937</v>
      </c>
      <c r="AD35" t="n">
        <v>76189.35414682319</v>
      </c>
      <c r="AE35" t="n">
        <v>104245.6355807232</v>
      </c>
      <c r="AF35" t="n">
        <v>5.777266394712767e-06</v>
      </c>
      <c r="AG35" t="n">
        <v>4</v>
      </c>
      <c r="AH35" t="n">
        <v>94296.5784305937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7.5278</v>
      </c>
      <c r="E2" t="n">
        <v>13.28</v>
      </c>
      <c r="F2" t="n">
        <v>10.31</v>
      </c>
      <c r="G2" t="n">
        <v>11.24</v>
      </c>
      <c r="H2" t="n">
        <v>0.2</v>
      </c>
      <c r="I2" t="n">
        <v>55</v>
      </c>
      <c r="J2" t="n">
        <v>89.87</v>
      </c>
      <c r="K2" t="n">
        <v>37.55</v>
      </c>
      <c r="L2" t="n">
        <v>1</v>
      </c>
      <c r="M2" t="n">
        <v>53</v>
      </c>
      <c r="N2" t="n">
        <v>11.32</v>
      </c>
      <c r="O2" t="n">
        <v>11317.98</v>
      </c>
      <c r="P2" t="n">
        <v>74.15000000000001</v>
      </c>
      <c r="Q2" t="n">
        <v>1326.23</v>
      </c>
      <c r="R2" t="n">
        <v>82.27</v>
      </c>
      <c r="S2" t="n">
        <v>30.42</v>
      </c>
      <c r="T2" t="n">
        <v>25862.5</v>
      </c>
      <c r="U2" t="n">
        <v>0.37</v>
      </c>
      <c r="V2" t="n">
        <v>0.84</v>
      </c>
      <c r="W2" t="n">
        <v>0.17</v>
      </c>
      <c r="X2" t="n">
        <v>1.58</v>
      </c>
      <c r="Y2" t="n">
        <v>1</v>
      </c>
      <c r="Z2" t="n">
        <v>10</v>
      </c>
      <c r="AA2" t="n">
        <v>60.7310962487517</v>
      </c>
      <c r="AB2" t="n">
        <v>83.09496515438494</v>
      </c>
      <c r="AC2" t="n">
        <v>75.16449830458608</v>
      </c>
      <c r="AD2" t="n">
        <v>60731.0962487517</v>
      </c>
      <c r="AE2" t="n">
        <v>83094.96515438493</v>
      </c>
      <c r="AF2" t="n">
        <v>5.797968834575117e-06</v>
      </c>
      <c r="AG2" t="n">
        <v>4</v>
      </c>
      <c r="AH2" t="n">
        <v>75164.49830458607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8.0055</v>
      </c>
      <c r="E3" t="n">
        <v>12.49</v>
      </c>
      <c r="F3" t="n">
        <v>9.81</v>
      </c>
      <c r="G3" t="n">
        <v>15.1</v>
      </c>
      <c r="H3" t="n">
        <v>0.24</v>
      </c>
      <c r="I3" t="n">
        <v>39</v>
      </c>
      <c r="J3" t="n">
        <v>90.18000000000001</v>
      </c>
      <c r="K3" t="n">
        <v>37.55</v>
      </c>
      <c r="L3" t="n">
        <v>1.25</v>
      </c>
      <c r="M3" t="n">
        <v>31</v>
      </c>
      <c r="N3" t="n">
        <v>11.37</v>
      </c>
      <c r="O3" t="n">
        <v>11355.7</v>
      </c>
      <c r="P3" t="n">
        <v>65.83</v>
      </c>
      <c r="Q3" t="n">
        <v>1325.91</v>
      </c>
      <c r="R3" t="n">
        <v>65.94</v>
      </c>
      <c r="S3" t="n">
        <v>30.42</v>
      </c>
      <c r="T3" t="n">
        <v>17781.8</v>
      </c>
      <c r="U3" t="n">
        <v>0.46</v>
      </c>
      <c r="V3" t="n">
        <v>0.88</v>
      </c>
      <c r="W3" t="n">
        <v>0.15</v>
      </c>
      <c r="X3" t="n">
        <v>1.09</v>
      </c>
      <c r="Y3" t="n">
        <v>1</v>
      </c>
      <c r="Z3" t="n">
        <v>10</v>
      </c>
      <c r="AA3" t="n">
        <v>56.50023496953465</v>
      </c>
      <c r="AB3" t="n">
        <v>77.30611409973667</v>
      </c>
      <c r="AC3" t="n">
        <v>69.92812706988812</v>
      </c>
      <c r="AD3" t="n">
        <v>56500.23496953464</v>
      </c>
      <c r="AE3" t="n">
        <v>77306.11409973667</v>
      </c>
      <c r="AF3" t="n">
        <v>6.165897009111705e-06</v>
      </c>
      <c r="AG3" t="n">
        <v>4</v>
      </c>
      <c r="AH3" t="n">
        <v>69928.12706988813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8.110799999999999</v>
      </c>
      <c r="E4" t="n">
        <v>12.33</v>
      </c>
      <c r="F4" t="n">
        <v>9.73</v>
      </c>
      <c r="G4" t="n">
        <v>16.68</v>
      </c>
      <c r="H4" t="n">
        <v>0.29</v>
      </c>
      <c r="I4" t="n">
        <v>35</v>
      </c>
      <c r="J4" t="n">
        <v>90.48</v>
      </c>
      <c r="K4" t="n">
        <v>37.55</v>
      </c>
      <c r="L4" t="n">
        <v>1.5</v>
      </c>
      <c r="M4" t="n">
        <v>0</v>
      </c>
      <c r="N4" t="n">
        <v>11.43</v>
      </c>
      <c r="O4" t="n">
        <v>11393.43</v>
      </c>
      <c r="P4" t="n">
        <v>63.28</v>
      </c>
      <c r="Q4" t="n">
        <v>1325.87</v>
      </c>
      <c r="R4" t="n">
        <v>61.99</v>
      </c>
      <c r="S4" t="n">
        <v>30.42</v>
      </c>
      <c r="T4" t="n">
        <v>15824.78</v>
      </c>
      <c r="U4" t="n">
        <v>0.49</v>
      </c>
      <c r="V4" t="n">
        <v>0.89</v>
      </c>
      <c r="W4" t="n">
        <v>0.18</v>
      </c>
      <c r="X4" t="n">
        <v>1.01</v>
      </c>
      <c r="Y4" t="n">
        <v>1</v>
      </c>
      <c r="Z4" t="n">
        <v>10</v>
      </c>
      <c r="AA4" t="n">
        <v>55.4287783862929</v>
      </c>
      <c r="AB4" t="n">
        <v>75.84009993321773</v>
      </c>
      <c r="AC4" t="n">
        <v>68.60202723785748</v>
      </c>
      <c r="AD4" t="n">
        <v>55428.77838629291</v>
      </c>
      <c r="AE4" t="n">
        <v>75840.09993321773</v>
      </c>
      <c r="AF4" t="n">
        <v>6.246999870277088e-06</v>
      </c>
      <c r="AG4" t="n">
        <v>4</v>
      </c>
      <c r="AH4" t="n">
        <v>68602.02723785749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4.294</v>
      </c>
      <c r="E2" t="n">
        <v>23.29</v>
      </c>
      <c r="F2" t="n">
        <v>13.31</v>
      </c>
      <c r="G2" t="n">
        <v>5.22</v>
      </c>
      <c r="H2" t="n">
        <v>0.07000000000000001</v>
      </c>
      <c r="I2" t="n">
        <v>153</v>
      </c>
      <c r="J2" t="n">
        <v>242.64</v>
      </c>
      <c r="K2" t="n">
        <v>58.47</v>
      </c>
      <c r="L2" t="n">
        <v>1</v>
      </c>
      <c r="M2" t="n">
        <v>151</v>
      </c>
      <c r="N2" t="n">
        <v>58.17</v>
      </c>
      <c r="O2" t="n">
        <v>30160.1</v>
      </c>
      <c r="P2" t="n">
        <v>209.38</v>
      </c>
      <c r="Q2" t="n">
        <v>1326.29</v>
      </c>
      <c r="R2" t="n">
        <v>180.76</v>
      </c>
      <c r="S2" t="n">
        <v>30.42</v>
      </c>
      <c r="T2" t="n">
        <v>74619.49000000001</v>
      </c>
      <c r="U2" t="n">
        <v>0.17</v>
      </c>
      <c r="V2" t="n">
        <v>0.65</v>
      </c>
      <c r="W2" t="n">
        <v>0.33</v>
      </c>
      <c r="X2" t="n">
        <v>4.58</v>
      </c>
      <c r="Y2" t="n">
        <v>1</v>
      </c>
      <c r="Z2" t="n">
        <v>10</v>
      </c>
      <c r="AA2" t="n">
        <v>190.2351024532059</v>
      </c>
      <c r="AB2" t="n">
        <v>260.2880597567585</v>
      </c>
      <c r="AC2" t="n">
        <v>235.4465326502357</v>
      </c>
      <c r="AD2" t="n">
        <v>190235.1024532059</v>
      </c>
      <c r="AE2" t="n">
        <v>260288.0597567585</v>
      </c>
      <c r="AF2" t="n">
        <v>3.122474649060502e-06</v>
      </c>
      <c r="AG2" t="n">
        <v>7</v>
      </c>
      <c r="AH2" t="n">
        <v>235446.5326502357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5.0405</v>
      </c>
      <c r="E3" t="n">
        <v>19.84</v>
      </c>
      <c r="F3" t="n">
        <v>11.94</v>
      </c>
      <c r="G3" t="n">
        <v>6.57</v>
      </c>
      <c r="H3" t="n">
        <v>0.09</v>
      </c>
      <c r="I3" t="n">
        <v>109</v>
      </c>
      <c r="J3" t="n">
        <v>243.08</v>
      </c>
      <c r="K3" t="n">
        <v>58.47</v>
      </c>
      <c r="L3" t="n">
        <v>1.25</v>
      </c>
      <c r="M3" t="n">
        <v>107</v>
      </c>
      <c r="N3" t="n">
        <v>58.36</v>
      </c>
      <c r="O3" t="n">
        <v>30214.33</v>
      </c>
      <c r="P3" t="n">
        <v>186.28</v>
      </c>
      <c r="Q3" t="n">
        <v>1326.16</v>
      </c>
      <c r="R3" t="n">
        <v>135.73</v>
      </c>
      <c r="S3" t="n">
        <v>30.42</v>
      </c>
      <c r="T3" t="n">
        <v>52323.75</v>
      </c>
      <c r="U3" t="n">
        <v>0.22</v>
      </c>
      <c r="V3" t="n">
        <v>0.72</v>
      </c>
      <c r="W3" t="n">
        <v>0.26</v>
      </c>
      <c r="X3" t="n">
        <v>3.21</v>
      </c>
      <c r="Y3" t="n">
        <v>1</v>
      </c>
      <c r="Z3" t="n">
        <v>10</v>
      </c>
      <c r="AA3" t="n">
        <v>150.6297236501696</v>
      </c>
      <c r="AB3" t="n">
        <v>206.0982332124746</v>
      </c>
      <c r="AC3" t="n">
        <v>186.4285070954218</v>
      </c>
      <c r="AD3" t="n">
        <v>150629.7236501696</v>
      </c>
      <c r="AE3" t="n">
        <v>206098.2332124746</v>
      </c>
      <c r="AF3" t="n">
        <v>3.665308213458189e-06</v>
      </c>
      <c r="AG3" t="n">
        <v>6</v>
      </c>
      <c r="AH3" t="n">
        <v>186428.5070954218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5.5982</v>
      </c>
      <c r="E4" t="n">
        <v>17.86</v>
      </c>
      <c r="F4" t="n">
        <v>11.14</v>
      </c>
      <c r="G4" t="n">
        <v>7.96</v>
      </c>
      <c r="H4" t="n">
        <v>0.11</v>
      </c>
      <c r="I4" t="n">
        <v>84</v>
      </c>
      <c r="J4" t="n">
        <v>243.52</v>
      </c>
      <c r="K4" t="n">
        <v>58.47</v>
      </c>
      <c r="L4" t="n">
        <v>1.5</v>
      </c>
      <c r="M4" t="n">
        <v>82</v>
      </c>
      <c r="N4" t="n">
        <v>58.55</v>
      </c>
      <c r="O4" t="n">
        <v>30268.64</v>
      </c>
      <c r="P4" t="n">
        <v>172.46</v>
      </c>
      <c r="Q4" t="n">
        <v>1325.89</v>
      </c>
      <c r="R4" t="n">
        <v>109.64</v>
      </c>
      <c r="S4" t="n">
        <v>30.42</v>
      </c>
      <c r="T4" t="n">
        <v>39404.43</v>
      </c>
      <c r="U4" t="n">
        <v>0.28</v>
      </c>
      <c r="V4" t="n">
        <v>0.78</v>
      </c>
      <c r="W4" t="n">
        <v>0.21</v>
      </c>
      <c r="X4" t="n">
        <v>2.42</v>
      </c>
      <c r="Y4" t="n">
        <v>1</v>
      </c>
      <c r="Z4" t="n">
        <v>10</v>
      </c>
      <c r="AA4" t="n">
        <v>134.5242972907191</v>
      </c>
      <c r="AB4" t="n">
        <v>184.0620783462206</v>
      </c>
      <c r="AC4" t="n">
        <v>166.4954519216584</v>
      </c>
      <c r="AD4" t="n">
        <v>134524.2972907191</v>
      </c>
      <c r="AE4" t="n">
        <v>184062.0783462206</v>
      </c>
      <c r="AF4" t="n">
        <v>4.070851788628437e-06</v>
      </c>
      <c r="AG4" t="n">
        <v>6</v>
      </c>
      <c r="AH4" t="n">
        <v>166495.4519216584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5.9802</v>
      </c>
      <c r="E5" t="n">
        <v>16.72</v>
      </c>
      <c r="F5" t="n">
        <v>10.71</v>
      </c>
      <c r="G5" t="n">
        <v>9.31</v>
      </c>
      <c r="H5" t="n">
        <v>0.13</v>
      </c>
      <c r="I5" t="n">
        <v>69</v>
      </c>
      <c r="J5" t="n">
        <v>243.96</v>
      </c>
      <c r="K5" t="n">
        <v>58.47</v>
      </c>
      <c r="L5" t="n">
        <v>1.75</v>
      </c>
      <c r="M5" t="n">
        <v>67</v>
      </c>
      <c r="N5" t="n">
        <v>58.74</v>
      </c>
      <c r="O5" t="n">
        <v>30323.01</v>
      </c>
      <c r="P5" t="n">
        <v>164.44</v>
      </c>
      <c r="Q5" t="n">
        <v>1325.95</v>
      </c>
      <c r="R5" t="n">
        <v>95.52</v>
      </c>
      <c r="S5" t="n">
        <v>30.42</v>
      </c>
      <c r="T5" t="n">
        <v>32419.34</v>
      </c>
      <c r="U5" t="n">
        <v>0.32</v>
      </c>
      <c r="V5" t="n">
        <v>0.8100000000000001</v>
      </c>
      <c r="W5" t="n">
        <v>0.19</v>
      </c>
      <c r="X5" t="n">
        <v>1.99</v>
      </c>
      <c r="Y5" t="n">
        <v>1</v>
      </c>
      <c r="Z5" t="n">
        <v>10</v>
      </c>
      <c r="AA5" t="n">
        <v>117.1930237695613</v>
      </c>
      <c r="AB5" t="n">
        <v>160.3486653127595</v>
      </c>
      <c r="AC5" t="n">
        <v>145.0452137461191</v>
      </c>
      <c r="AD5" t="n">
        <v>117193.0237695613</v>
      </c>
      <c r="AE5" t="n">
        <v>160348.6653127595</v>
      </c>
      <c r="AF5" t="n">
        <v>4.348631321917004e-06</v>
      </c>
      <c r="AG5" t="n">
        <v>5</v>
      </c>
      <c r="AH5" t="n">
        <v>145045.2137461191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6.3023</v>
      </c>
      <c r="E6" t="n">
        <v>15.87</v>
      </c>
      <c r="F6" t="n">
        <v>10.37</v>
      </c>
      <c r="G6" t="n">
        <v>10.73</v>
      </c>
      <c r="H6" t="n">
        <v>0.15</v>
      </c>
      <c r="I6" t="n">
        <v>58</v>
      </c>
      <c r="J6" t="n">
        <v>244.41</v>
      </c>
      <c r="K6" t="n">
        <v>58.47</v>
      </c>
      <c r="L6" t="n">
        <v>2</v>
      </c>
      <c r="M6" t="n">
        <v>56</v>
      </c>
      <c r="N6" t="n">
        <v>58.93</v>
      </c>
      <c r="O6" t="n">
        <v>30377.45</v>
      </c>
      <c r="P6" t="n">
        <v>157.97</v>
      </c>
      <c r="Q6" t="n">
        <v>1326.13</v>
      </c>
      <c r="R6" t="n">
        <v>84.36</v>
      </c>
      <c r="S6" t="n">
        <v>30.42</v>
      </c>
      <c r="T6" t="n">
        <v>26893.72</v>
      </c>
      <c r="U6" t="n">
        <v>0.36</v>
      </c>
      <c r="V6" t="n">
        <v>0.83</v>
      </c>
      <c r="W6" t="n">
        <v>0.17</v>
      </c>
      <c r="X6" t="n">
        <v>1.65</v>
      </c>
      <c r="Y6" t="n">
        <v>1</v>
      </c>
      <c r="Z6" t="n">
        <v>10</v>
      </c>
      <c r="AA6" t="n">
        <v>110.8387163843976</v>
      </c>
      <c r="AB6" t="n">
        <v>151.6544216161259</v>
      </c>
      <c r="AC6" t="n">
        <v>137.1807364654417</v>
      </c>
      <c r="AD6" t="n">
        <v>110838.7163843976</v>
      </c>
      <c r="AE6" t="n">
        <v>151654.4216161259</v>
      </c>
      <c r="AF6" t="n">
        <v>4.582853279174198e-06</v>
      </c>
      <c r="AG6" t="n">
        <v>5</v>
      </c>
      <c r="AH6" t="n">
        <v>137180.7364654417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6.5677</v>
      </c>
      <c r="E7" t="n">
        <v>15.23</v>
      </c>
      <c r="F7" t="n">
        <v>10.11</v>
      </c>
      <c r="G7" t="n">
        <v>12.13</v>
      </c>
      <c r="H7" t="n">
        <v>0.16</v>
      </c>
      <c r="I7" t="n">
        <v>50</v>
      </c>
      <c r="J7" t="n">
        <v>244.85</v>
      </c>
      <c r="K7" t="n">
        <v>58.47</v>
      </c>
      <c r="L7" t="n">
        <v>2.25</v>
      </c>
      <c r="M7" t="n">
        <v>48</v>
      </c>
      <c r="N7" t="n">
        <v>59.12</v>
      </c>
      <c r="O7" t="n">
        <v>30431.96</v>
      </c>
      <c r="P7" t="n">
        <v>152.68</v>
      </c>
      <c r="Q7" t="n">
        <v>1326.12</v>
      </c>
      <c r="R7" t="n">
        <v>75.75</v>
      </c>
      <c r="S7" t="n">
        <v>30.42</v>
      </c>
      <c r="T7" t="n">
        <v>22630.79</v>
      </c>
      <c r="U7" t="n">
        <v>0.4</v>
      </c>
      <c r="V7" t="n">
        <v>0.86</v>
      </c>
      <c r="W7" t="n">
        <v>0.16</v>
      </c>
      <c r="X7" t="n">
        <v>1.39</v>
      </c>
      <c r="Y7" t="n">
        <v>1</v>
      </c>
      <c r="Z7" t="n">
        <v>10</v>
      </c>
      <c r="AA7" t="n">
        <v>106.0964090944269</v>
      </c>
      <c r="AB7" t="n">
        <v>145.1657875661593</v>
      </c>
      <c r="AC7" t="n">
        <v>131.3113685423468</v>
      </c>
      <c r="AD7" t="n">
        <v>106096.4090944269</v>
      </c>
      <c r="AE7" t="n">
        <v>145165.7875661593</v>
      </c>
      <c r="AF7" t="n">
        <v>4.775844609369973e-06</v>
      </c>
      <c r="AG7" t="n">
        <v>5</v>
      </c>
      <c r="AH7" t="n">
        <v>131311.3685423468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6.7598</v>
      </c>
      <c r="E8" t="n">
        <v>14.79</v>
      </c>
      <c r="F8" t="n">
        <v>9.960000000000001</v>
      </c>
      <c r="G8" t="n">
        <v>13.58</v>
      </c>
      <c r="H8" t="n">
        <v>0.18</v>
      </c>
      <c r="I8" t="n">
        <v>44</v>
      </c>
      <c r="J8" t="n">
        <v>245.29</v>
      </c>
      <c r="K8" t="n">
        <v>58.47</v>
      </c>
      <c r="L8" t="n">
        <v>2.5</v>
      </c>
      <c r="M8" t="n">
        <v>42</v>
      </c>
      <c r="N8" t="n">
        <v>59.32</v>
      </c>
      <c r="O8" t="n">
        <v>30486.54</v>
      </c>
      <c r="P8" t="n">
        <v>149.24</v>
      </c>
      <c r="Q8" t="n">
        <v>1326.08</v>
      </c>
      <c r="R8" t="n">
        <v>70.97</v>
      </c>
      <c r="S8" t="n">
        <v>30.42</v>
      </c>
      <c r="T8" t="n">
        <v>20270.49</v>
      </c>
      <c r="U8" t="n">
        <v>0.43</v>
      </c>
      <c r="V8" t="n">
        <v>0.87</v>
      </c>
      <c r="W8" t="n">
        <v>0.15</v>
      </c>
      <c r="X8" t="n">
        <v>1.24</v>
      </c>
      <c r="Y8" t="n">
        <v>1</v>
      </c>
      <c r="Z8" t="n">
        <v>10</v>
      </c>
      <c r="AA8" t="n">
        <v>103.0536919462222</v>
      </c>
      <c r="AB8" t="n">
        <v>141.0026077287811</v>
      </c>
      <c r="AC8" t="n">
        <v>127.545516745587</v>
      </c>
      <c r="AD8" t="n">
        <v>103053.6919462222</v>
      </c>
      <c r="AE8" t="n">
        <v>141002.6077287811</v>
      </c>
      <c r="AF8" t="n">
        <v>4.91553426472268e-06</v>
      </c>
      <c r="AG8" t="n">
        <v>5</v>
      </c>
      <c r="AH8" t="n">
        <v>127545.516745587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6.941</v>
      </c>
      <c r="E9" t="n">
        <v>14.41</v>
      </c>
      <c r="F9" t="n">
        <v>9.81</v>
      </c>
      <c r="G9" t="n">
        <v>15.09</v>
      </c>
      <c r="H9" t="n">
        <v>0.2</v>
      </c>
      <c r="I9" t="n">
        <v>39</v>
      </c>
      <c r="J9" t="n">
        <v>245.73</v>
      </c>
      <c r="K9" t="n">
        <v>58.47</v>
      </c>
      <c r="L9" t="n">
        <v>2.75</v>
      </c>
      <c r="M9" t="n">
        <v>37</v>
      </c>
      <c r="N9" t="n">
        <v>59.51</v>
      </c>
      <c r="O9" t="n">
        <v>30541.19</v>
      </c>
      <c r="P9" t="n">
        <v>145.55</v>
      </c>
      <c r="Q9" t="n">
        <v>1325.81</v>
      </c>
      <c r="R9" t="n">
        <v>66.12</v>
      </c>
      <c r="S9" t="n">
        <v>30.42</v>
      </c>
      <c r="T9" t="n">
        <v>17867.85</v>
      </c>
      <c r="U9" t="n">
        <v>0.46</v>
      </c>
      <c r="V9" t="n">
        <v>0.88</v>
      </c>
      <c r="W9" t="n">
        <v>0.14</v>
      </c>
      <c r="X9" t="n">
        <v>1.09</v>
      </c>
      <c r="Y9" t="n">
        <v>1</v>
      </c>
      <c r="Z9" t="n">
        <v>10</v>
      </c>
      <c r="AA9" t="n">
        <v>100.1788694640787</v>
      </c>
      <c r="AB9" t="n">
        <v>137.0691487804974</v>
      </c>
      <c r="AC9" t="n">
        <v>123.987461598682</v>
      </c>
      <c r="AD9" t="n">
        <v>100178.8694640787</v>
      </c>
      <c r="AE9" t="n">
        <v>137069.1487804974</v>
      </c>
      <c r="AF9" t="n">
        <v>5.047297750146471e-06</v>
      </c>
      <c r="AG9" t="n">
        <v>5</v>
      </c>
      <c r="AH9" t="n">
        <v>123987.461598682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7.0547</v>
      </c>
      <c r="E10" t="n">
        <v>14.18</v>
      </c>
      <c r="F10" t="n">
        <v>9.720000000000001</v>
      </c>
      <c r="G10" t="n">
        <v>16.2</v>
      </c>
      <c r="H10" t="n">
        <v>0.22</v>
      </c>
      <c r="I10" t="n">
        <v>36</v>
      </c>
      <c r="J10" t="n">
        <v>246.18</v>
      </c>
      <c r="K10" t="n">
        <v>58.47</v>
      </c>
      <c r="L10" t="n">
        <v>3</v>
      </c>
      <c r="M10" t="n">
        <v>34</v>
      </c>
      <c r="N10" t="n">
        <v>59.7</v>
      </c>
      <c r="O10" t="n">
        <v>30595.91</v>
      </c>
      <c r="P10" t="n">
        <v>142.89</v>
      </c>
      <c r="Q10" t="n">
        <v>1325.93</v>
      </c>
      <c r="R10" t="n">
        <v>62.97</v>
      </c>
      <c r="S10" t="n">
        <v>30.42</v>
      </c>
      <c r="T10" t="n">
        <v>16311.25</v>
      </c>
      <c r="U10" t="n">
        <v>0.48</v>
      </c>
      <c r="V10" t="n">
        <v>0.89</v>
      </c>
      <c r="W10" t="n">
        <v>0.14</v>
      </c>
      <c r="X10" t="n">
        <v>1</v>
      </c>
      <c r="Y10" t="n">
        <v>1</v>
      </c>
      <c r="Z10" t="n">
        <v>10</v>
      </c>
      <c r="AA10" t="n">
        <v>98.3341309536746</v>
      </c>
      <c r="AB10" t="n">
        <v>134.5450961664445</v>
      </c>
      <c r="AC10" t="n">
        <v>121.7043010235834</v>
      </c>
      <c r="AD10" t="n">
        <v>98334.1309536746</v>
      </c>
      <c r="AE10" t="n">
        <v>134545.0961664445</v>
      </c>
      <c r="AF10" t="n">
        <v>5.129977155735242e-06</v>
      </c>
      <c r="AG10" t="n">
        <v>5</v>
      </c>
      <c r="AH10" t="n">
        <v>121704.3010235834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7.2169</v>
      </c>
      <c r="E11" t="n">
        <v>13.86</v>
      </c>
      <c r="F11" t="n">
        <v>9.59</v>
      </c>
      <c r="G11" t="n">
        <v>17.98</v>
      </c>
      <c r="H11" t="n">
        <v>0.23</v>
      </c>
      <c r="I11" t="n">
        <v>32</v>
      </c>
      <c r="J11" t="n">
        <v>246.62</v>
      </c>
      <c r="K11" t="n">
        <v>58.47</v>
      </c>
      <c r="L11" t="n">
        <v>3.25</v>
      </c>
      <c r="M11" t="n">
        <v>30</v>
      </c>
      <c r="N11" t="n">
        <v>59.9</v>
      </c>
      <c r="O11" t="n">
        <v>30650.7</v>
      </c>
      <c r="P11" t="n">
        <v>139.93</v>
      </c>
      <c r="Q11" t="n">
        <v>1325.95</v>
      </c>
      <c r="R11" t="n">
        <v>58.83</v>
      </c>
      <c r="S11" t="n">
        <v>30.42</v>
      </c>
      <c r="T11" t="n">
        <v>14261.61</v>
      </c>
      <c r="U11" t="n">
        <v>0.52</v>
      </c>
      <c r="V11" t="n">
        <v>0.9</v>
      </c>
      <c r="W11" t="n">
        <v>0.13</v>
      </c>
      <c r="X11" t="n">
        <v>0.87</v>
      </c>
      <c r="Y11" t="n">
        <v>1</v>
      </c>
      <c r="Z11" t="n">
        <v>10</v>
      </c>
      <c r="AA11" t="n">
        <v>96.08210401366487</v>
      </c>
      <c r="AB11" t="n">
        <v>131.4637735547081</v>
      </c>
      <c r="AC11" t="n">
        <v>118.9170555172467</v>
      </c>
      <c r="AD11" t="n">
        <v>96082.10401366488</v>
      </c>
      <c r="AE11" t="n">
        <v>131463.7735547081</v>
      </c>
      <c r="AF11" t="n">
        <v>5.247924381649917e-06</v>
      </c>
      <c r="AG11" t="n">
        <v>5</v>
      </c>
      <c r="AH11" t="n">
        <v>118917.0555172467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7.354</v>
      </c>
      <c r="E12" t="n">
        <v>13.6</v>
      </c>
      <c r="F12" t="n">
        <v>9.470000000000001</v>
      </c>
      <c r="G12" t="n">
        <v>19.6</v>
      </c>
      <c r="H12" t="n">
        <v>0.25</v>
      </c>
      <c r="I12" t="n">
        <v>29</v>
      </c>
      <c r="J12" t="n">
        <v>247.07</v>
      </c>
      <c r="K12" t="n">
        <v>58.47</v>
      </c>
      <c r="L12" t="n">
        <v>3.5</v>
      </c>
      <c r="M12" t="n">
        <v>27</v>
      </c>
      <c r="N12" t="n">
        <v>60.09</v>
      </c>
      <c r="O12" t="n">
        <v>30705.56</v>
      </c>
      <c r="P12" t="n">
        <v>136.59</v>
      </c>
      <c r="Q12" t="n">
        <v>1325.89</v>
      </c>
      <c r="R12" t="n">
        <v>54.91</v>
      </c>
      <c r="S12" t="n">
        <v>30.42</v>
      </c>
      <c r="T12" t="n">
        <v>12313.14</v>
      </c>
      <c r="U12" t="n">
        <v>0.55</v>
      </c>
      <c r="V12" t="n">
        <v>0.91</v>
      </c>
      <c r="W12" t="n">
        <v>0.13</v>
      </c>
      <c r="X12" t="n">
        <v>0.75</v>
      </c>
      <c r="Y12" t="n">
        <v>1</v>
      </c>
      <c r="Z12" t="n">
        <v>10</v>
      </c>
      <c r="AA12" t="n">
        <v>85.29385230701961</v>
      </c>
      <c r="AB12" t="n">
        <v>116.7028116256086</v>
      </c>
      <c r="AC12" t="n">
        <v>105.5648590775156</v>
      </c>
      <c r="AD12" t="n">
        <v>85293.85230701961</v>
      </c>
      <c r="AE12" t="n">
        <v>116702.8116256086</v>
      </c>
      <c r="AF12" t="n">
        <v>5.347619601581495e-06</v>
      </c>
      <c r="AG12" t="n">
        <v>4</v>
      </c>
      <c r="AH12" t="n">
        <v>105564.8590775156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7.4889</v>
      </c>
      <c r="E13" t="n">
        <v>13.35</v>
      </c>
      <c r="F13" t="n">
        <v>9.32</v>
      </c>
      <c r="G13" t="n">
        <v>20.71</v>
      </c>
      <c r="H13" t="n">
        <v>0.27</v>
      </c>
      <c r="I13" t="n">
        <v>27</v>
      </c>
      <c r="J13" t="n">
        <v>247.51</v>
      </c>
      <c r="K13" t="n">
        <v>58.47</v>
      </c>
      <c r="L13" t="n">
        <v>3.75</v>
      </c>
      <c r="M13" t="n">
        <v>25</v>
      </c>
      <c r="N13" t="n">
        <v>60.29</v>
      </c>
      <c r="O13" t="n">
        <v>30760.49</v>
      </c>
      <c r="P13" t="n">
        <v>133.08</v>
      </c>
      <c r="Q13" t="n">
        <v>1325.95</v>
      </c>
      <c r="R13" t="n">
        <v>49.93</v>
      </c>
      <c r="S13" t="n">
        <v>30.42</v>
      </c>
      <c r="T13" t="n">
        <v>9835.84</v>
      </c>
      <c r="U13" t="n">
        <v>0.61</v>
      </c>
      <c r="V13" t="n">
        <v>0.93</v>
      </c>
      <c r="W13" t="n">
        <v>0.12</v>
      </c>
      <c r="X13" t="n">
        <v>0.6</v>
      </c>
      <c r="Y13" t="n">
        <v>1</v>
      </c>
      <c r="Z13" t="n">
        <v>10</v>
      </c>
      <c r="AA13" t="n">
        <v>83.21071327677357</v>
      </c>
      <c r="AB13" t="n">
        <v>113.8525689028195</v>
      </c>
      <c r="AC13" t="n">
        <v>102.9866395198478</v>
      </c>
      <c r="AD13" t="n">
        <v>83210.71327677357</v>
      </c>
      <c r="AE13" t="n">
        <v>113852.5689028195</v>
      </c>
      <c r="AF13" t="n">
        <v>5.445715044096226e-06</v>
      </c>
      <c r="AG13" t="n">
        <v>4</v>
      </c>
      <c r="AH13" t="n">
        <v>102986.6395198478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7.3629</v>
      </c>
      <c r="E14" t="n">
        <v>13.58</v>
      </c>
      <c r="F14" t="n">
        <v>9.6</v>
      </c>
      <c r="G14" t="n">
        <v>22.15</v>
      </c>
      <c r="H14" t="n">
        <v>0.29</v>
      </c>
      <c r="I14" t="n">
        <v>26</v>
      </c>
      <c r="J14" t="n">
        <v>247.96</v>
      </c>
      <c r="K14" t="n">
        <v>58.47</v>
      </c>
      <c r="L14" t="n">
        <v>4</v>
      </c>
      <c r="M14" t="n">
        <v>24</v>
      </c>
      <c r="N14" t="n">
        <v>60.48</v>
      </c>
      <c r="O14" t="n">
        <v>30815.5</v>
      </c>
      <c r="P14" t="n">
        <v>136.55</v>
      </c>
      <c r="Q14" t="n">
        <v>1325.82</v>
      </c>
      <c r="R14" t="n">
        <v>59.67</v>
      </c>
      <c r="S14" t="n">
        <v>30.42</v>
      </c>
      <c r="T14" t="n">
        <v>14710.06</v>
      </c>
      <c r="U14" t="n">
        <v>0.51</v>
      </c>
      <c r="V14" t="n">
        <v>0.9</v>
      </c>
      <c r="W14" t="n">
        <v>0.12</v>
      </c>
      <c r="X14" t="n">
        <v>0.88</v>
      </c>
      <c r="Y14" t="n">
        <v>1</v>
      </c>
      <c r="Z14" t="n">
        <v>10</v>
      </c>
      <c r="AA14" t="n">
        <v>85.27867463320291</v>
      </c>
      <c r="AB14" t="n">
        <v>116.6820448627009</v>
      </c>
      <c r="AC14" t="n">
        <v>105.5460742653135</v>
      </c>
      <c r="AD14" t="n">
        <v>85278.67463320291</v>
      </c>
      <c r="AE14" t="n">
        <v>116682.0448627009</v>
      </c>
      <c r="AF14" t="n">
        <v>5.354091428404185e-06</v>
      </c>
      <c r="AG14" t="n">
        <v>4</v>
      </c>
      <c r="AH14" t="n">
        <v>105546.0742653135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7.5089</v>
      </c>
      <c r="E15" t="n">
        <v>13.32</v>
      </c>
      <c r="F15" t="n">
        <v>9.43</v>
      </c>
      <c r="G15" t="n">
        <v>23.57</v>
      </c>
      <c r="H15" t="n">
        <v>0.3</v>
      </c>
      <c r="I15" t="n">
        <v>24</v>
      </c>
      <c r="J15" t="n">
        <v>248.4</v>
      </c>
      <c r="K15" t="n">
        <v>58.47</v>
      </c>
      <c r="L15" t="n">
        <v>4.25</v>
      </c>
      <c r="M15" t="n">
        <v>22</v>
      </c>
      <c r="N15" t="n">
        <v>60.68</v>
      </c>
      <c r="O15" t="n">
        <v>30870.57</v>
      </c>
      <c r="P15" t="n">
        <v>132.63</v>
      </c>
      <c r="Q15" t="n">
        <v>1325.89</v>
      </c>
      <c r="R15" t="n">
        <v>53.86</v>
      </c>
      <c r="S15" t="n">
        <v>30.42</v>
      </c>
      <c r="T15" t="n">
        <v>11812.57</v>
      </c>
      <c r="U15" t="n">
        <v>0.5600000000000001</v>
      </c>
      <c r="V15" t="n">
        <v>0.92</v>
      </c>
      <c r="W15" t="n">
        <v>0.12</v>
      </c>
      <c r="X15" t="n">
        <v>0.71</v>
      </c>
      <c r="Y15" t="n">
        <v>1</v>
      </c>
      <c r="Z15" t="n">
        <v>10</v>
      </c>
      <c r="AA15" t="n">
        <v>82.98808337257269</v>
      </c>
      <c r="AB15" t="n">
        <v>113.5479568461538</v>
      </c>
      <c r="AC15" t="n">
        <v>102.7110992103445</v>
      </c>
      <c r="AD15" t="n">
        <v>82988.08337257268</v>
      </c>
      <c r="AE15" t="n">
        <v>113547.9568461538</v>
      </c>
      <c r="AF15" t="n">
        <v>5.460258475158456e-06</v>
      </c>
      <c r="AG15" t="n">
        <v>4</v>
      </c>
      <c r="AH15" t="n">
        <v>102711.0992103445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7.6149</v>
      </c>
      <c r="E16" t="n">
        <v>13.13</v>
      </c>
      <c r="F16" t="n">
        <v>9.34</v>
      </c>
      <c r="G16" t="n">
        <v>25.46</v>
      </c>
      <c r="H16" t="n">
        <v>0.32</v>
      </c>
      <c r="I16" t="n">
        <v>22</v>
      </c>
      <c r="J16" t="n">
        <v>248.85</v>
      </c>
      <c r="K16" t="n">
        <v>58.47</v>
      </c>
      <c r="L16" t="n">
        <v>4.5</v>
      </c>
      <c r="M16" t="n">
        <v>20</v>
      </c>
      <c r="N16" t="n">
        <v>60.88</v>
      </c>
      <c r="O16" t="n">
        <v>30925.72</v>
      </c>
      <c r="P16" t="n">
        <v>129.67</v>
      </c>
      <c r="Q16" t="n">
        <v>1325.85</v>
      </c>
      <c r="R16" t="n">
        <v>50.73</v>
      </c>
      <c r="S16" t="n">
        <v>30.42</v>
      </c>
      <c r="T16" t="n">
        <v>10261.05</v>
      </c>
      <c r="U16" t="n">
        <v>0.6</v>
      </c>
      <c r="V16" t="n">
        <v>0.93</v>
      </c>
      <c r="W16" t="n">
        <v>0.12</v>
      </c>
      <c r="X16" t="n">
        <v>0.62</v>
      </c>
      <c r="Y16" t="n">
        <v>1</v>
      </c>
      <c r="Z16" t="n">
        <v>10</v>
      </c>
      <c r="AA16" t="n">
        <v>81.35813509996858</v>
      </c>
      <c r="AB16" t="n">
        <v>111.3177897113352</v>
      </c>
      <c r="AC16" t="n">
        <v>100.693776096813</v>
      </c>
      <c r="AD16" t="n">
        <v>81358.13509996858</v>
      </c>
      <c r="AE16" t="n">
        <v>111317.7897113352</v>
      </c>
      <c r="AF16" t="n">
        <v>5.537338659788268e-06</v>
      </c>
      <c r="AG16" t="n">
        <v>4</v>
      </c>
      <c r="AH16" t="n">
        <v>100693.776096813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7.6606</v>
      </c>
      <c r="E17" t="n">
        <v>13.05</v>
      </c>
      <c r="F17" t="n">
        <v>9.31</v>
      </c>
      <c r="G17" t="n">
        <v>26.59</v>
      </c>
      <c r="H17" t="n">
        <v>0.34</v>
      </c>
      <c r="I17" t="n">
        <v>21</v>
      </c>
      <c r="J17" t="n">
        <v>249.3</v>
      </c>
      <c r="K17" t="n">
        <v>58.47</v>
      </c>
      <c r="L17" t="n">
        <v>4.75</v>
      </c>
      <c r="M17" t="n">
        <v>19</v>
      </c>
      <c r="N17" t="n">
        <v>61.07</v>
      </c>
      <c r="O17" t="n">
        <v>30980.93</v>
      </c>
      <c r="P17" t="n">
        <v>127.8</v>
      </c>
      <c r="Q17" t="n">
        <v>1325.89</v>
      </c>
      <c r="R17" t="n">
        <v>49.58</v>
      </c>
      <c r="S17" t="n">
        <v>30.42</v>
      </c>
      <c r="T17" t="n">
        <v>9687.84</v>
      </c>
      <c r="U17" t="n">
        <v>0.61</v>
      </c>
      <c r="V17" t="n">
        <v>0.93</v>
      </c>
      <c r="W17" t="n">
        <v>0.12</v>
      </c>
      <c r="X17" t="n">
        <v>0.58</v>
      </c>
      <c r="Y17" t="n">
        <v>1</v>
      </c>
      <c r="Z17" t="n">
        <v>10</v>
      </c>
      <c r="AA17" t="n">
        <v>80.48556435889033</v>
      </c>
      <c r="AB17" t="n">
        <v>110.1238999282883</v>
      </c>
      <c r="AC17" t="n">
        <v>99.6138294790249</v>
      </c>
      <c r="AD17" t="n">
        <v>80485.56435889033</v>
      </c>
      <c r="AE17" t="n">
        <v>110123.8999282883</v>
      </c>
      <c r="AF17" t="n">
        <v>5.57057039976546e-06</v>
      </c>
      <c r="AG17" t="n">
        <v>4</v>
      </c>
      <c r="AH17" t="n">
        <v>99613.82947902491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7.7566</v>
      </c>
      <c r="E18" t="n">
        <v>12.89</v>
      </c>
      <c r="F18" t="n">
        <v>9.24</v>
      </c>
      <c r="G18" t="n">
        <v>29.17</v>
      </c>
      <c r="H18" t="n">
        <v>0.36</v>
      </c>
      <c r="I18" t="n">
        <v>19</v>
      </c>
      <c r="J18" t="n">
        <v>249.75</v>
      </c>
      <c r="K18" t="n">
        <v>58.47</v>
      </c>
      <c r="L18" t="n">
        <v>5</v>
      </c>
      <c r="M18" t="n">
        <v>17</v>
      </c>
      <c r="N18" t="n">
        <v>61.27</v>
      </c>
      <c r="O18" t="n">
        <v>31036.22</v>
      </c>
      <c r="P18" t="n">
        <v>125.27</v>
      </c>
      <c r="Q18" t="n">
        <v>1325.83</v>
      </c>
      <c r="R18" t="n">
        <v>47.51</v>
      </c>
      <c r="S18" t="n">
        <v>30.42</v>
      </c>
      <c r="T18" t="n">
        <v>8665.73</v>
      </c>
      <c r="U18" t="n">
        <v>0.64</v>
      </c>
      <c r="V18" t="n">
        <v>0.9399999999999999</v>
      </c>
      <c r="W18" t="n">
        <v>0.11</v>
      </c>
      <c r="X18" t="n">
        <v>0.52</v>
      </c>
      <c r="Y18" t="n">
        <v>1</v>
      </c>
      <c r="Z18" t="n">
        <v>10</v>
      </c>
      <c r="AA18" t="n">
        <v>79.11914959147899</v>
      </c>
      <c r="AB18" t="n">
        <v>108.254310961552</v>
      </c>
      <c r="AC18" t="n">
        <v>97.92267145928871</v>
      </c>
      <c r="AD18" t="n">
        <v>79119.14959147898</v>
      </c>
      <c r="AE18" t="n">
        <v>108254.310961552</v>
      </c>
      <c r="AF18" t="n">
        <v>5.640378868864159e-06</v>
      </c>
      <c r="AG18" t="n">
        <v>4</v>
      </c>
      <c r="AH18" t="n">
        <v>97922.67145928871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7.7963</v>
      </c>
      <c r="E19" t="n">
        <v>12.83</v>
      </c>
      <c r="F19" t="n">
        <v>9.220000000000001</v>
      </c>
      <c r="G19" t="n">
        <v>30.73</v>
      </c>
      <c r="H19" t="n">
        <v>0.37</v>
      </c>
      <c r="I19" t="n">
        <v>18</v>
      </c>
      <c r="J19" t="n">
        <v>250.2</v>
      </c>
      <c r="K19" t="n">
        <v>58.47</v>
      </c>
      <c r="L19" t="n">
        <v>5.25</v>
      </c>
      <c r="M19" t="n">
        <v>16</v>
      </c>
      <c r="N19" t="n">
        <v>61.47</v>
      </c>
      <c r="O19" t="n">
        <v>31091.59</v>
      </c>
      <c r="P19" t="n">
        <v>123.69</v>
      </c>
      <c r="Q19" t="n">
        <v>1325.79</v>
      </c>
      <c r="R19" t="n">
        <v>46.95</v>
      </c>
      <c r="S19" t="n">
        <v>30.42</v>
      </c>
      <c r="T19" t="n">
        <v>8389.25</v>
      </c>
      <c r="U19" t="n">
        <v>0.65</v>
      </c>
      <c r="V19" t="n">
        <v>0.9399999999999999</v>
      </c>
      <c r="W19" t="n">
        <v>0.11</v>
      </c>
      <c r="X19" t="n">
        <v>0.5</v>
      </c>
      <c r="Y19" t="n">
        <v>1</v>
      </c>
      <c r="Z19" t="n">
        <v>10</v>
      </c>
      <c r="AA19" t="n">
        <v>78.4020591699195</v>
      </c>
      <c r="AB19" t="n">
        <v>107.2731562109781</v>
      </c>
      <c r="AC19" t="n">
        <v>97.03515674104996</v>
      </c>
      <c r="AD19" t="n">
        <v>78402.05916991949</v>
      </c>
      <c r="AE19" t="n">
        <v>107273.1562109781</v>
      </c>
      <c r="AF19" t="n">
        <v>5.669247579522682e-06</v>
      </c>
      <c r="AG19" t="n">
        <v>4</v>
      </c>
      <c r="AH19" t="n">
        <v>97035.15674104996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7.8544</v>
      </c>
      <c r="E20" t="n">
        <v>12.73</v>
      </c>
      <c r="F20" t="n">
        <v>9.17</v>
      </c>
      <c r="G20" t="n">
        <v>32.37</v>
      </c>
      <c r="H20" t="n">
        <v>0.39</v>
      </c>
      <c r="I20" t="n">
        <v>17</v>
      </c>
      <c r="J20" t="n">
        <v>250.64</v>
      </c>
      <c r="K20" t="n">
        <v>58.47</v>
      </c>
      <c r="L20" t="n">
        <v>5.5</v>
      </c>
      <c r="M20" t="n">
        <v>15</v>
      </c>
      <c r="N20" t="n">
        <v>61.67</v>
      </c>
      <c r="O20" t="n">
        <v>31147.02</v>
      </c>
      <c r="P20" t="n">
        <v>121.82</v>
      </c>
      <c r="Q20" t="n">
        <v>1325.89</v>
      </c>
      <c r="R20" t="n">
        <v>45.34</v>
      </c>
      <c r="S20" t="n">
        <v>30.42</v>
      </c>
      <c r="T20" t="n">
        <v>7591.25</v>
      </c>
      <c r="U20" t="n">
        <v>0.67</v>
      </c>
      <c r="V20" t="n">
        <v>0.9399999999999999</v>
      </c>
      <c r="W20" t="n">
        <v>0.11</v>
      </c>
      <c r="X20" t="n">
        <v>0.45</v>
      </c>
      <c r="Y20" t="n">
        <v>1</v>
      </c>
      <c r="Z20" t="n">
        <v>10</v>
      </c>
      <c r="AA20" t="n">
        <v>77.49331124389234</v>
      </c>
      <c r="AB20" t="n">
        <v>106.0297672074594</v>
      </c>
      <c r="AC20" t="n">
        <v>95.91043503891925</v>
      </c>
      <c r="AD20" t="n">
        <v>77493.31124389234</v>
      </c>
      <c r="AE20" t="n">
        <v>106029.7672074594</v>
      </c>
      <c r="AF20" t="n">
        <v>5.711496246758457e-06</v>
      </c>
      <c r="AG20" t="n">
        <v>4</v>
      </c>
      <c r="AH20" t="n">
        <v>95910.43503891924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7.9025</v>
      </c>
      <c r="E21" t="n">
        <v>12.65</v>
      </c>
      <c r="F21" t="n">
        <v>9.140000000000001</v>
      </c>
      <c r="G21" t="n">
        <v>34.28</v>
      </c>
      <c r="H21" t="n">
        <v>0.41</v>
      </c>
      <c r="I21" t="n">
        <v>16</v>
      </c>
      <c r="J21" t="n">
        <v>251.09</v>
      </c>
      <c r="K21" t="n">
        <v>58.47</v>
      </c>
      <c r="L21" t="n">
        <v>5.75</v>
      </c>
      <c r="M21" t="n">
        <v>14</v>
      </c>
      <c r="N21" t="n">
        <v>61.87</v>
      </c>
      <c r="O21" t="n">
        <v>31202.53</v>
      </c>
      <c r="P21" t="n">
        <v>119.54</v>
      </c>
      <c r="Q21" t="n">
        <v>1325.87</v>
      </c>
      <c r="R21" t="n">
        <v>44.23</v>
      </c>
      <c r="S21" t="n">
        <v>30.42</v>
      </c>
      <c r="T21" t="n">
        <v>7041.09</v>
      </c>
      <c r="U21" t="n">
        <v>0.6899999999999999</v>
      </c>
      <c r="V21" t="n">
        <v>0.95</v>
      </c>
      <c r="W21" t="n">
        <v>0.11</v>
      </c>
      <c r="X21" t="n">
        <v>0.42</v>
      </c>
      <c r="Y21" t="n">
        <v>1</v>
      </c>
      <c r="Z21" t="n">
        <v>10</v>
      </c>
      <c r="AA21" t="n">
        <v>76.53177183006127</v>
      </c>
      <c r="AB21" t="n">
        <v>104.7141465613313</v>
      </c>
      <c r="AC21" t="n">
        <v>94.72037538077203</v>
      </c>
      <c r="AD21" t="n">
        <v>76531.77183006128</v>
      </c>
      <c r="AE21" t="n">
        <v>104714.1465613313</v>
      </c>
      <c r="AF21" t="n">
        <v>5.746473198463116e-06</v>
      </c>
      <c r="AG21" t="n">
        <v>4</v>
      </c>
      <c r="AH21" t="n">
        <v>94720.37538077202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7.9507</v>
      </c>
      <c r="E22" t="n">
        <v>12.58</v>
      </c>
      <c r="F22" t="n">
        <v>9.109999999999999</v>
      </c>
      <c r="G22" t="n">
        <v>36.45</v>
      </c>
      <c r="H22" t="n">
        <v>0.42</v>
      </c>
      <c r="I22" t="n">
        <v>15</v>
      </c>
      <c r="J22" t="n">
        <v>251.55</v>
      </c>
      <c r="K22" t="n">
        <v>58.47</v>
      </c>
      <c r="L22" t="n">
        <v>6</v>
      </c>
      <c r="M22" t="n">
        <v>13</v>
      </c>
      <c r="N22" t="n">
        <v>62.07</v>
      </c>
      <c r="O22" t="n">
        <v>31258.11</v>
      </c>
      <c r="P22" t="n">
        <v>117.13</v>
      </c>
      <c r="Q22" t="n">
        <v>1325.85</v>
      </c>
      <c r="R22" t="n">
        <v>43.37</v>
      </c>
      <c r="S22" t="n">
        <v>30.42</v>
      </c>
      <c r="T22" t="n">
        <v>6613.56</v>
      </c>
      <c r="U22" t="n">
        <v>0.7</v>
      </c>
      <c r="V22" t="n">
        <v>0.95</v>
      </c>
      <c r="W22" t="n">
        <v>0.1</v>
      </c>
      <c r="X22" t="n">
        <v>0.39</v>
      </c>
      <c r="Y22" t="n">
        <v>1</v>
      </c>
      <c r="Z22" t="n">
        <v>10</v>
      </c>
      <c r="AA22" t="n">
        <v>75.54182458513803</v>
      </c>
      <c r="AB22" t="n">
        <v>103.3596570674379</v>
      </c>
      <c r="AC22" t="n">
        <v>93.49515646313742</v>
      </c>
      <c r="AD22" t="n">
        <v>75541.82458513803</v>
      </c>
      <c r="AE22" t="n">
        <v>103359.6570674379</v>
      </c>
      <c r="AF22" t="n">
        <v>5.781522867323088e-06</v>
      </c>
      <c r="AG22" t="n">
        <v>4</v>
      </c>
      <c r="AH22" t="n">
        <v>93495.15646313742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7.975</v>
      </c>
      <c r="E23" t="n">
        <v>12.54</v>
      </c>
      <c r="F23" t="n">
        <v>9.07</v>
      </c>
      <c r="G23" t="n">
        <v>36.3</v>
      </c>
      <c r="H23" t="n">
        <v>0.44</v>
      </c>
      <c r="I23" t="n">
        <v>15</v>
      </c>
      <c r="J23" t="n">
        <v>252</v>
      </c>
      <c r="K23" t="n">
        <v>58.47</v>
      </c>
      <c r="L23" t="n">
        <v>6.25</v>
      </c>
      <c r="M23" t="n">
        <v>13</v>
      </c>
      <c r="N23" t="n">
        <v>62.27</v>
      </c>
      <c r="O23" t="n">
        <v>31313.77</v>
      </c>
      <c r="P23" t="n">
        <v>114.55</v>
      </c>
      <c r="Q23" t="n">
        <v>1325.92</v>
      </c>
      <c r="R23" t="n">
        <v>41.78</v>
      </c>
      <c r="S23" t="n">
        <v>30.42</v>
      </c>
      <c r="T23" t="n">
        <v>5817.8</v>
      </c>
      <c r="U23" t="n">
        <v>0.73</v>
      </c>
      <c r="V23" t="n">
        <v>0.95</v>
      </c>
      <c r="W23" t="n">
        <v>0.11</v>
      </c>
      <c r="X23" t="n">
        <v>0.35</v>
      </c>
      <c r="Y23" t="n">
        <v>1</v>
      </c>
      <c r="Z23" t="n">
        <v>10</v>
      </c>
      <c r="AA23" t="n">
        <v>74.62317919442812</v>
      </c>
      <c r="AB23" t="n">
        <v>102.1027259160949</v>
      </c>
      <c r="AC23" t="n">
        <v>92.35818505676423</v>
      </c>
      <c r="AD23" t="n">
        <v>74623.17919442811</v>
      </c>
      <c r="AE23" t="n">
        <v>102102.7259160949</v>
      </c>
      <c r="AF23" t="n">
        <v>5.799193136063695e-06</v>
      </c>
      <c r="AG23" t="n">
        <v>4</v>
      </c>
      <c r="AH23" t="n">
        <v>92358.18505676423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8.016</v>
      </c>
      <c r="E24" t="n">
        <v>12.48</v>
      </c>
      <c r="F24" t="n">
        <v>9.06</v>
      </c>
      <c r="G24" t="n">
        <v>38.82</v>
      </c>
      <c r="H24" t="n">
        <v>0.46</v>
      </c>
      <c r="I24" t="n">
        <v>14</v>
      </c>
      <c r="J24" t="n">
        <v>252.45</v>
      </c>
      <c r="K24" t="n">
        <v>58.47</v>
      </c>
      <c r="L24" t="n">
        <v>6.5</v>
      </c>
      <c r="M24" t="n">
        <v>12</v>
      </c>
      <c r="N24" t="n">
        <v>62.47</v>
      </c>
      <c r="O24" t="n">
        <v>31369.49</v>
      </c>
      <c r="P24" t="n">
        <v>113.69</v>
      </c>
      <c r="Q24" t="n">
        <v>1325.92</v>
      </c>
      <c r="R24" t="n">
        <v>41.75</v>
      </c>
      <c r="S24" t="n">
        <v>30.42</v>
      </c>
      <c r="T24" t="n">
        <v>5809.86</v>
      </c>
      <c r="U24" t="n">
        <v>0.73</v>
      </c>
      <c r="V24" t="n">
        <v>0.95</v>
      </c>
      <c r="W24" t="n">
        <v>0.1</v>
      </c>
      <c r="X24" t="n">
        <v>0.34</v>
      </c>
      <c r="Y24" t="n">
        <v>1</v>
      </c>
      <c r="Z24" t="n">
        <v>10</v>
      </c>
      <c r="AA24" t="n">
        <v>74.16307002808983</v>
      </c>
      <c r="AB24" t="n">
        <v>101.4731842561273</v>
      </c>
      <c r="AC24" t="n">
        <v>91.78872596925652</v>
      </c>
      <c r="AD24" t="n">
        <v>74163.07002808983</v>
      </c>
      <c r="AE24" t="n">
        <v>101473.1842561273</v>
      </c>
      <c r="AF24" t="n">
        <v>5.829007169741264e-06</v>
      </c>
      <c r="AG24" t="n">
        <v>4</v>
      </c>
      <c r="AH24" t="n">
        <v>91788.72596925651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8.045199999999999</v>
      </c>
      <c r="E25" t="n">
        <v>12.43</v>
      </c>
      <c r="F25" t="n">
        <v>9.06</v>
      </c>
      <c r="G25" t="n">
        <v>41.81</v>
      </c>
      <c r="H25" t="n">
        <v>0.47</v>
      </c>
      <c r="I25" t="n">
        <v>13</v>
      </c>
      <c r="J25" t="n">
        <v>252.9</v>
      </c>
      <c r="K25" t="n">
        <v>58.47</v>
      </c>
      <c r="L25" t="n">
        <v>6.75</v>
      </c>
      <c r="M25" t="n">
        <v>11</v>
      </c>
      <c r="N25" t="n">
        <v>62.68</v>
      </c>
      <c r="O25" t="n">
        <v>31425.3</v>
      </c>
      <c r="P25" t="n">
        <v>111.92</v>
      </c>
      <c r="Q25" t="n">
        <v>1325.79</v>
      </c>
      <c r="R25" t="n">
        <v>41.7</v>
      </c>
      <c r="S25" t="n">
        <v>30.42</v>
      </c>
      <c r="T25" t="n">
        <v>5789.23</v>
      </c>
      <c r="U25" t="n">
        <v>0.73</v>
      </c>
      <c r="V25" t="n">
        <v>0.95</v>
      </c>
      <c r="W25" t="n">
        <v>0.1</v>
      </c>
      <c r="X25" t="n">
        <v>0.34</v>
      </c>
      <c r="Y25" t="n">
        <v>1</v>
      </c>
      <c r="Z25" t="n">
        <v>10</v>
      </c>
      <c r="AA25" t="n">
        <v>73.49312981188874</v>
      </c>
      <c r="AB25" t="n">
        <v>100.556542496645</v>
      </c>
      <c r="AC25" t="n">
        <v>90.95956721278415</v>
      </c>
      <c r="AD25" t="n">
        <v>73493.12981188874</v>
      </c>
      <c r="AE25" t="n">
        <v>100556.542496645</v>
      </c>
      <c r="AF25" t="n">
        <v>5.850240579092118e-06</v>
      </c>
      <c r="AG25" t="n">
        <v>4</v>
      </c>
      <c r="AH25" t="n">
        <v>90959.56721278415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8.036300000000001</v>
      </c>
      <c r="E26" t="n">
        <v>12.44</v>
      </c>
      <c r="F26" t="n">
        <v>9.07</v>
      </c>
      <c r="G26" t="n">
        <v>41.87</v>
      </c>
      <c r="H26" t="n">
        <v>0.49</v>
      </c>
      <c r="I26" t="n">
        <v>13</v>
      </c>
      <c r="J26" t="n">
        <v>253.35</v>
      </c>
      <c r="K26" t="n">
        <v>58.47</v>
      </c>
      <c r="L26" t="n">
        <v>7</v>
      </c>
      <c r="M26" t="n">
        <v>10</v>
      </c>
      <c r="N26" t="n">
        <v>62.88</v>
      </c>
      <c r="O26" t="n">
        <v>31481.17</v>
      </c>
      <c r="P26" t="n">
        <v>111.18</v>
      </c>
      <c r="Q26" t="n">
        <v>1325.85</v>
      </c>
      <c r="R26" t="n">
        <v>42.13</v>
      </c>
      <c r="S26" t="n">
        <v>30.42</v>
      </c>
      <c r="T26" t="n">
        <v>6005.64</v>
      </c>
      <c r="U26" t="n">
        <v>0.72</v>
      </c>
      <c r="V26" t="n">
        <v>0.95</v>
      </c>
      <c r="W26" t="n">
        <v>0.1</v>
      </c>
      <c r="X26" t="n">
        <v>0.35</v>
      </c>
      <c r="Y26" t="n">
        <v>1</v>
      </c>
      <c r="Z26" t="n">
        <v>10</v>
      </c>
      <c r="AA26" t="n">
        <v>73.31576649742782</v>
      </c>
      <c r="AB26" t="n">
        <v>100.3138661850825</v>
      </c>
      <c r="AC26" t="n">
        <v>90.74005158779875</v>
      </c>
      <c r="AD26" t="n">
        <v>73315.76649742782</v>
      </c>
      <c r="AE26" t="n">
        <v>100313.8661850825</v>
      </c>
      <c r="AF26" t="n">
        <v>5.843768752269427e-06</v>
      </c>
      <c r="AG26" t="n">
        <v>4</v>
      </c>
      <c r="AH26" t="n">
        <v>90740.05158779875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8.0853</v>
      </c>
      <c r="E27" t="n">
        <v>12.37</v>
      </c>
      <c r="F27" t="n">
        <v>9.039999999999999</v>
      </c>
      <c r="G27" t="n">
        <v>45.22</v>
      </c>
      <c r="H27" t="n">
        <v>0.51</v>
      </c>
      <c r="I27" t="n">
        <v>12</v>
      </c>
      <c r="J27" t="n">
        <v>253.81</v>
      </c>
      <c r="K27" t="n">
        <v>58.47</v>
      </c>
      <c r="L27" t="n">
        <v>7.25</v>
      </c>
      <c r="M27" t="n">
        <v>5</v>
      </c>
      <c r="N27" t="n">
        <v>63.08</v>
      </c>
      <c r="O27" t="n">
        <v>31537.13</v>
      </c>
      <c r="P27" t="n">
        <v>108.37</v>
      </c>
      <c r="Q27" t="n">
        <v>1325.79</v>
      </c>
      <c r="R27" t="n">
        <v>41.08</v>
      </c>
      <c r="S27" t="n">
        <v>30.42</v>
      </c>
      <c r="T27" t="n">
        <v>5486.29</v>
      </c>
      <c r="U27" t="n">
        <v>0.74</v>
      </c>
      <c r="V27" t="n">
        <v>0.96</v>
      </c>
      <c r="W27" t="n">
        <v>0.1</v>
      </c>
      <c r="X27" t="n">
        <v>0.32</v>
      </c>
      <c r="Y27" t="n">
        <v>1</v>
      </c>
      <c r="Z27" t="n">
        <v>10</v>
      </c>
      <c r="AA27" t="n">
        <v>72.23814148371457</v>
      </c>
      <c r="AB27" t="n">
        <v>98.83941209986052</v>
      </c>
      <c r="AC27" t="n">
        <v>89.40631733106054</v>
      </c>
      <c r="AD27" t="n">
        <v>72238.14148371457</v>
      </c>
      <c r="AE27" t="n">
        <v>98839.41209986052</v>
      </c>
      <c r="AF27" t="n">
        <v>5.879400158371887e-06</v>
      </c>
      <c r="AG27" t="n">
        <v>4</v>
      </c>
      <c r="AH27" t="n">
        <v>89406.31733106053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8.077400000000001</v>
      </c>
      <c r="E28" t="n">
        <v>12.38</v>
      </c>
      <c r="F28" t="n">
        <v>9.06</v>
      </c>
      <c r="G28" t="n">
        <v>45.28</v>
      </c>
      <c r="H28" t="n">
        <v>0.52</v>
      </c>
      <c r="I28" t="n">
        <v>12</v>
      </c>
      <c r="J28" t="n">
        <v>254.26</v>
      </c>
      <c r="K28" t="n">
        <v>58.47</v>
      </c>
      <c r="L28" t="n">
        <v>7.5</v>
      </c>
      <c r="M28" t="n">
        <v>0</v>
      </c>
      <c r="N28" t="n">
        <v>63.29</v>
      </c>
      <c r="O28" t="n">
        <v>31593.16</v>
      </c>
      <c r="P28" t="n">
        <v>108.94</v>
      </c>
      <c r="Q28" t="n">
        <v>1325.91</v>
      </c>
      <c r="R28" t="n">
        <v>41.13</v>
      </c>
      <c r="S28" t="n">
        <v>30.42</v>
      </c>
      <c r="T28" t="n">
        <v>5511.11</v>
      </c>
      <c r="U28" t="n">
        <v>0.74</v>
      </c>
      <c r="V28" t="n">
        <v>0.95</v>
      </c>
      <c r="W28" t="n">
        <v>0.11</v>
      </c>
      <c r="X28" t="n">
        <v>0.34</v>
      </c>
      <c r="Y28" t="n">
        <v>1</v>
      </c>
      <c r="Z28" t="n">
        <v>10</v>
      </c>
      <c r="AA28" t="n">
        <v>72.45211256677553</v>
      </c>
      <c r="AB28" t="n">
        <v>99.13217677544233</v>
      </c>
      <c r="AC28" t="n">
        <v>89.67114095690273</v>
      </c>
      <c r="AD28" t="n">
        <v>72452.11256677553</v>
      </c>
      <c r="AE28" t="n">
        <v>99132.17677544233</v>
      </c>
      <c r="AF28" t="n">
        <v>5.873655503102307e-06</v>
      </c>
      <c r="AG28" t="n">
        <v>4</v>
      </c>
      <c r="AH28" t="n">
        <v>89671.14095690273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7.9231</v>
      </c>
      <c r="E2" t="n">
        <v>12.62</v>
      </c>
      <c r="F2" t="n">
        <v>10.06</v>
      </c>
      <c r="G2" t="n">
        <v>13.12</v>
      </c>
      <c r="H2" t="n">
        <v>0.24</v>
      </c>
      <c r="I2" t="n">
        <v>46</v>
      </c>
      <c r="J2" t="n">
        <v>71.52</v>
      </c>
      <c r="K2" t="n">
        <v>32.27</v>
      </c>
      <c r="L2" t="n">
        <v>1</v>
      </c>
      <c r="M2" t="n">
        <v>5</v>
      </c>
      <c r="N2" t="n">
        <v>8.25</v>
      </c>
      <c r="O2" t="n">
        <v>9054.6</v>
      </c>
      <c r="P2" t="n">
        <v>57.09</v>
      </c>
      <c r="Q2" t="n">
        <v>1326.11</v>
      </c>
      <c r="R2" t="n">
        <v>72.63</v>
      </c>
      <c r="S2" t="n">
        <v>30.42</v>
      </c>
      <c r="T2" t="n">
        <v>21089.11</v>
      </c>
      <c r="U2" t="n">
        <v>0.42</v>
      </c>
      <c r="V2" t="n">
        <v>0.86</v>
      </c>
      <c r="W2" t="n">
        <v>0.21</v>
      </c>
      <c r="X2" t="n">
        <v>1.34</v>
      </c>
      <c r="Y2" t="n">
        <v>1</v>
      </c>
      <c r="Z2" t="n">
        <v>10</v>
      </c>
      <c r="AA2" t="n">
        <v>53.45197381888111</v>
      </c>
      <c r="AB2" t="n">
        <v>73.13534871362377</v>
      </c>
      <c r="AC2" t="n">
        <v>66.15541367851853</v>
      </c>
      <c r="AD2" t="n">
        <v>53451.97381888112</v>
      </c>
      <c r="AE2" t="n">
        <v>73135.34871362377</v>
      </c>
      <c r="AF2" t="n">
        <v>6.171010916026754e-06</v>
      </c>
      <c r="AG2" t="n">
        <v>4</v>
      </c>
      <c r="AH2" t="n">
        <v>66155.41367851853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7.9213</v>
      </c>
      <c r="E3" t="n">
        <v>12.62</v>
      </c>
      <c r="F3" t="n">
        <v>10.06</v>
      </c>
      <c r="G3" t="n">
        <v>13.13</v>
      </c>
      <c r="H3" t="n">
        <v>0.3</v>
      </c>
      <c r="I3" t="n">
        <v>46</v>
      </c>
      <c r="J3" t="n">
        <v>71.81</v>
      </c>
      <c r="K3" t="n">
        <v>32.27</v>
      </c>
      <c r="L3" t="n">
        <v>1.25</v>
      </c>
      <c r="M3" t="n">
        <v>0</v>
      </c>
      <c r="N3" t="n">
        <v>8.289999999999999</v>
      </c>
      <c r="O3" t="n">
        <v>9090.98</v>
      </c>
      <c r="P3" t="n">
        <v>57.24</v>
      </c>
      <c r="Q3" t="n">
        <v>1326</v>
      </c>
      <c r="R3" t="n">
        <v>72.56</v>
      </c>
      <c r="S3" t="n">
        <v>30.42</v>
      </c>
      <c r="T3" t="n">
        <v>21056.57</v>
      </c>
      <c r="U3" t="n">
        <v>0.42</v>
      </c>
      <c r="V3" t="n">
        <v>0.86</v>
      </c>
      <c r="W3" t="n">
        <v>0.21</v>
      </c>
      <c r="X3" t="n">
        <v>1.34</v>
      </c>
      <c r="Y3" t="n">
        <v>1</v>
      </c>
      <c r="Z3" t="n">
        <v>10</v>
      </c>
      <c r="AA3" t="n">
        <v>53.50226087172045</v>
      </c>
      <c r="AB3" t="n">
        <v>73.20415367782671</v>
      </c>
      <c r="AC3" t="n">
        <v>66.21765199350632</v>
      </c>
      <c r="AD3" t="n">
        <v>53502.26087172045</v>
      </c>
      <c r="AE3" t="n">
        <v>73204.1536778267</v>
      </c>
      <c r="AF3" t="n">
        <v>6.169608962290357e-06</v>
      </c>
      <c r="AG3" t="n">
        <v>4</v>
      </c>
      <c r="AH3" t="n">
        <v>66217.65199350633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7.0985</v>
      </c>
      <c r="E2" t="n">
        <v>14.09</v>
      </c>
      <c r="F2" t="n">
        <v>11.39</v>
      </c>
      <c r="G2" t="n">
        <v>7.59</v>
      </c>
      <c r="H2" t="n">
        <v>0.43</v>
      </c>
      <c r="I2" t="n">
        <v>90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44.71</v>
      </c>
      <c r="Q2" t="n">
        <v>1325.96</v>
      </c>
      <c r="R2" t="n">
        <v>113.87</v>
      </c>
      <c r="S2" t="n">
        <v>30.42</v>
      </c>
      <c r="T2" t="n">
        <v>41489.83</v>
      </c>
      <c r="U2" t="n">
        <v>0.27</v>
      </c>
      <c r="V2" t="n">
        <v>0.76</v>
      </c>
      <c r="W2" t="n">
        <v>0.34</v>
      </c>
      <c r="X2" t="n">
        <v>2.67</v>
      </c>
      <c r="Y2" t="n">
        <v>1</v>
      </c>
      <c r="Z2" t="n">
        <v>10</v>
      </c>
      <c r="AA2" t="n">
        <v>58.24313706140874</v>
      </c>
      <c r="AB2" t="n">
        <v>79.69082963325118</v>
      </c>
      <c r="AC2" t="n">
        <v>72.08524869985403</v>
      </c>
      <c r="AD2" t="n">
        <v>58243.13706140874</v>
      </c>
      <c r="AE2" t="n">
        <v>79690.82963325118</v>
      </c>
      <c r="AF2" t="n">
        <v>5.65472974860485e-06</v>
      </c>
      <c r="AG2" t="n">
        <v>5</v>
      </c>
      <c r="AH2" t="n">
        <v>72085.24869985404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6.2075</v>
      </c>
      <c r="E2" t="n">
        <v>16.11</v>
      </c>
      <c r="F2" t="n">
        <v>11.31</v>
      </c>
      <c r="G2" t="n">
        <v>7.62</v>
      </c>
      <c r="H2" t="n">
        <v>0.12</v>
      </c>
      <c r="I2" t="n">
        <v>89</v>
      </c>
      <c r="J2" t="n">
        <v>141.81</v>
      </c>
      <c r="K2" t="n">
        <v>47.83</v>
      </c>
      <c r="L2" t="n">
        <v>1</v>
      </c>
      <c r="M2" t="n">
        <v>87</v>
      </c>
      <c r="N2" t="n">
        <v>22.98</v>
      </c>
      <c r="O2" t="n">
        <v>17723.39</v>
      </c>
      <c r="P2" t="n">
        <v>121.55</v>
      </c>
      <c r="Q2" t="n">
        <v>1326.06</v>
      </c>
      <c r="R2" t="n">
        <v>115.05</v>
      </c>
      <c r="S2" t="n">
        <v>30.42</v>
      </c>
      <c r="T2" t="n">
        <v>42085.09</v>
      </c>
      <c r="U2" t="n">
        <v>0.26</v>
      </c>
      <c r="V2" t="n">
        <v>0.76</v>
      </c>
      <c r="W2" t="n">
        <v>0.23</v>
      </c>
      <c r="X2" t="n">
        <v>2.59</v>
      </c>
      <c r="Y2" t="n">
        <v>1</v>
      </c>
      <c r="Z2" t="n">
        <v>10</v>
      </c>
      <c r="AA2" t="n">
        <v>95.43421601322831</v>
      </c>
      <c r="AB2" t="n">
        <v>130.5773046097099</v>
      </c>
      <c r="AC2" t="n">
        <v>118.1151899241919</v>
      </c>
      <c r="AD2" t="n">
        <v>95434.2160132283</v>
      </c>
      <c r="AE2" t="n">
        <v>130577.3046097099</v>
      </c>
      <c r="AF2" t="n">
        <v>4.661328799530031e-06</v>
      </c>
      <c r="AG2" t="n">
        <v>5</v>
      </c>
      <c r="AH2" t="n">
        <v>118115.1899241919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6.8065</v>
      </c>
      <c r="E3" t="n">
        <v>14.69</v>
      </c>
      <c r="F3" t="n">
        <v>10.59</v>
      </c>
      <c r="G3" t="n">
        <v>9.77</v>
      </c>
      <c r="H3" t="n">
        <v>0.16</v>
      </c>
      <c r="I3" t="n">
        <v>65</v>
      </c>
      <c r="J3" t="n">
        <v>142.15</v>
      </c>
      <c r="K3" t="n">
        <v>47.83</v>
      </c>
      <c r="L3" t="n">
        <v>1.25</v>
      </c>
      <c r="M3" t="n">
        <v>63</v>
      </c>
      <c r="N3" t="n">
        <v>23.07</v>
      </c>
      <c r="O3" t="n">
        <v>17765.46</v>
      </c>
      <c r="P3" t="n">
        <v>111.15</v>
      </c>
      <c r="Q3" t="n">
        <v>1326.01</v>
      </c>
      <c r="R3" t="n">
        <v>91.25</v>
      </c>
      <c r="S3" t="n">
        <v>30.42</v>
      </c>
      <c r="T3" t="n">
        <v>30304.28</v>
      </c>
      <c r="U3" t="n">
        <v>0.33</v>
      </c>
      <c r="V3" t="n">
        <v>0.82</v>
      </c>
      <c r="W3" t="n">
        <v>0.19</v>
      </c>
      <c r="X3" t="n">
        <v>1.86</v>
      </c>
      <c r="Y3" t="n">
        <v>1</v>
      </c>
      <c r="Z3" t="n">
        <v>10</v>
      </c>
      <c r="AA3" t="n">
        <v>86.88704075922016</v>
      </c>
      <c r="AB3" t="n">
        <v>118.8826823524222</v>
      </c>
      <c r="AC3" t="n">
        <v>107.5366860016306</v>
      </c>
      <c r="AD3" t="n">
        <v>86887.04075922015</v>
      </c>
      <c r="AE3" t="n">
        <v>118882.6823524222</v>
      </c>
      <c r="AF3" t="n">
        <v>5.111129194361846e-06</v>
      </c>
      <c r="AG3" t="n">
        <v>5</v>
      </c>
      <c r="AH3" t="n">
        <v>107536.6860016306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7.1697</v>
      </c>
      <c r="E4" t="n">
        <v>13.95</v>
      </c>
      <c r="F4" t="n">
        <v>10.22</v>
      </c>
      <c r="G4" t="n">
        <v>11.79</v>
      </c>
      <c r="H4" t="n">
        <v>0.19</v>
      </c>
      <c r="I4" t="n">
        <v>52</v>
      </c>
      <c r="J4" t="n">
        <v>142.49</v>
      </c>
      <c r="K4" t="n">
        <v>47.83</v>
      </c>
      <c r="L4" t="n">
        <v>1.5</v>
      </c>
      <c r="M4" t="n">
        <v>50</v>
      </c>
      <c r="N4" t="n">
        <v>23.16</v>
      </c>
      <c r="O4" t="n">
        <v>17807.56</v>
      </c>
      <c r="P4" t="n">
        <v>104.85</v>
      </c>
      <c r="Q4" t="n">
        <v>1326.05</v>
      </c>
      <c r="R4" t="n">
        <v>79.51000000000001</v>
      </c>
      <c r="S4" t="n">
        <v>30.42</v>
      </c>
      <c r="T4" t="n">
        <v>24498.03</v>
      </c>
      <c r="U4" t="n">
        <v>0.38</v>
      </c>
      <c r="V4" t="n">
        <v>0.85</v>
      </c>
      <c r="W4" t="n">
        <v>0.16</v>
      </c>
      <c r="X4" t="n">
        <v>1.49</v>
      </c>
      <c r="Y4" t="n">
        <v>1</v>
      </c>
      <c r="Z4" t="n">
        <v>10</v>
      </c>
      <c r="AA4" t="n">
        <v>82.42589761826477</v>
      </c>
      <c r="AB4" t="n">
        <v>112.778749495225</v>
      </c>
      <c r="AC4" t="n">
        <v>102.0153039293988</v>
      </c>
      <c r="AD4" t="n">
        <v>82425.89761826477</v>
      </c>
      <c r="AE4" t="n">
        <v>112778.749495225</v>
      </c>
      <c r="AF4" t="n">
        <v>5.383862922914292e-06</v>
      </c>
      <c r="AG4" t="n">
        <v>5</v>
      </c>
      <c r="AH4" t="n">
        <v>102015.3039293988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7.5002</v>
      </c>
      <c r="E5" t="n">
        <v>13.33</v>
      </c>
      <c r="F5" t="n">
        <v>9.890000000000001</v>
      </c>
      <c r="G5" t="n">
        <v>14.13</v>
      </c>
      <c r="H5" t="n">
        <v>0.22</v>
      </c>
      <c r="I5" t="n">
        <v>42</v>
      </c>
      <c r="J5" t="n">
        <v>142.83</v>
      </c>
      <c r="K5" t="n">
        <v>47.83</v>
      </c>
      <c r="L5" t="n">
        <v>1.75</v>
      </c>
      <c r="M5" t="n">
        <v>40</v>
      </c>
      <c r="N5" t="n">
        <v>23.25</v>
      </c>
      <c r="O5" t="n">
        <v>17849.7</v>
      </c>
      <c r="P5" t="n">
        <v>98.97</v>
      </c>
      <c r="Q5" t="n">
        <v>1325.97</v>
      </c>
      <c r="R5" t="n">
        <v>68.75</v>
      </c>
      <c r="S5" t="n">
        <v>30.42</v>
      </c>
      <c r="T5" t="n">
        <v>19168.02</v>
      </c>
      <c r="U5" t="n">
        <v>0.44</v>
      </c>
      <c r="V5" t="n">
        <v>0.87</v>
      </c>
      <c r="W5" t="n">
        <v>0.15</v>
      </c>
      <c r="X5" t="n">
        <v>1.17</v>
      </c>
      <c r="Y5" t="n">
        <v>1</v>
      </c>
      <c r="Z5" t="n">
        <v>10</v>
      </c>
      <c r="AA5" t="n">
        <v>70.31049357733862</v>
      </c>
      <c r="AB5" t="n">
        <v>96.20191919253459</v>
      </c>
      <c r="AC5" t="n">
        <v>87.02054304506443</v>
      </c>
      <c r="AD5" t="n">
        <v>70310.49357733862</v>
      </c>
      <c r="AE5" t="n">
        <v>96201.91919253459</v>
      </c>
      <c r="AF5" t="n">
        <v>5.632041604870744e-06</v>
      </c>
      <c r="AG5" t="n">
        <v>4</v>
      </c>
      <c r="AH5" t="n">
        <v>87020.54304506443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7.7376</v>
      </c>
      <c r="E6" t="n">
        <v>12.92</v>
      </c>
      <c r="F6" t="n">
        <v>9.68</v>
      </c>
      <c r="G6" t="n">
        <v>16.6</v>
      </c>
      <c r="H6" t="n">
        <v>0.25</v>
      </c>
      <c r="I6" t="n">
        <v>35</v>
      </c>
      <c r="J6" t="n">
        <v>143.17</v>
      </c>
      <c r="K6" t="n">
        <v>47.83</v>
      </c>
      <c r="L6" t="n">
        <v>2</v>
      </c>
      <c r="M6" t="n">
        <v>33</v>
      </c>
      <c r="N6" t="n">
        <v>23.34</v>
      </c>
      <c r="O6" t="n">
        <v>17891.86</v>
      </c>
      <c r="P6" t="n">
        <v>94.11</v>
      </c>
      <c r="Q6" t="n">
        <v>1325.99</v>
      </c>
      <c r="R6" t="n">
        <v>61.93</v>
      </c>
      <c r="S6" t="n">
        <v>30.42</v>
      </c>
      <c r="T6" t="n">
        <v>15793.07</v>
      </c>
      <c r="U6" t="n">
        <v>0.49</v>
      </c>
      <c r="V6" t="n">
        <v>0.89</v>
      </c>
      <c r="W6" t="n">
        <v>0.14</v>
      </c>
      <c r="X6" t="n">
        <v>0.96</v>
      </c>
      <c r="Y6" t="n">
        <v>1</v>
      </c>
      <c r="Z6" t="n">
        <v>10</v>
      </c>
      <c r="AA6" t="n">
        <v>67.63844862611782</v>
      </c>
      <c r="AB6" t="n">
        <v>92.54590940797259</v>
      </c>
      <c r="AC6" t="n">
        <v>83.7134577030979</v>
      </c>
      <c r="AD6" t="n">
        <v>67638.44862611782</v>
      </c>
      <c r="AE6" t="n">
        <v>92545.90940797259</v>
      </c>
      <c r="AF6" t="n">
        <v>5.810309741319946e-06</v>
      </c>
      <c r="AG6" t="n">
        <v>4</v>
      </c>
      <c r="AH6" t="n">
        <v>83713.4577030979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7.936</v>
      </c>
      <c r="E7" t="n">
        <v>12.6</v>
      </c>
      <c r="F7" t="n">
        <v>9.51</v>
      </c>
      <c r="G7" t="n">
        <v>19.01</v>
      </c>
      <c r="H7" t="n">
        <v>0.28</v>
      </c>
      <c r="I7" t="n">
        <v>30</v>
      </c>
      <c r="J7" t="n">
        <v>143.51</v>
      </c>
      <c r="K7" t="n">
        <v>47.83</v>
      </c>
      <c r="L7" t="n">
        <v>2.25</v>
      </c>
      <c r="M7" t="n">
        <v>28</v>
      </c>
      <c r="N7" t="n">
        <v>23.44</v>
      </c>
      <c r="O7" t="n">
        <v>17934.06</v>
      </c>
      <c r="P7" t="n">
        <v>89.43000000000001</v>
      </c>
      <c r="Q7" t="n">
        <v>1325.91</v>
      </c>
      <c r="R7" t="n">
        <v>56.06</v>
      </c>
      <c r="S7" t="n">
        <v>30.42</v>
      </c>
      <c r="T7" t="n">
        <v>12884.29</v>
      </c>
      <c r="U7" t="n">
        <v>0.54</v>
      </c>
      <c r="V7" t="n">
        <v>0.91</v>
      </c>
      <c r="W7" t="n">
        <v>0.13</v>
      </c>
      <c r="X7" t="n">
        <v>0.78</v>
      </c>
      <c r="Y7" t="n">
        <v>1</v>
      </c>
      <c r="Z7" t="n">
        <v>10</v>
      </c>
      <c r="AA7" t="n">
        <v>65.34130652331181</v>
      </c>
      <c r="AB7" t="n">
        <v>89.40285824015783</v>
      </c>
      <c r="AC7" t="n">
        <v>80.87037492743836</v>
      </c>
      <c r="AD7" t="n">
        <v>65341.30652331182</v>
      </c>
      <c r="AE7" t="n">
        <v>89402.85824015783</v>
      </c>
      <c r="AF7" t="n">
        <v>5.959292042379433e-06</v>
      </c>
      <c r="AG7" t="n">
        <v>4</v>
      </c>
      <c r="AH7" t="n">
        <v>80870.37492743836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8.036799999999999</v>
      </c>
      <c r="E8" t="n">
        <v>12.44</v>
      </c>
      <c r="F8" t="n">
        <v>9.460000000000001</v>
      </c>
      <c r="G8" t="n">
        <v>21.84</v>
      </c>
      <c r="H8" t="n">
        <v>0.31</v>
      </c>
      <c r="I8" t="n">
        <v>26</v>
      </c>
      <c r="J8" t="n">
        <v>143.86</v>
      </c>
      <c r="K8" t="n">
        <v>47.83</v>
      </c>
      <c r="L8" t="n">
        <v>2.5</v>
      </c>
      <c r="M8" t="n">
        <v>24</v>
      </c>
      <c r="N8" t="n">
        <v>23.53</v>
      </c>
      <c r="O8" t="n">
        <v>17976.29</v>
      </c>
      <c r="P8" t="n">
        <v>86.59</v>
      </c>
      <c r="Q8" t="n">
        <v>1325.88</v>
      </c>
      <c r="R8" t="n">
        <v>55.48</v>
      </c>
      <c r="S8" t="n">
        <v>30.42</v>
      </c>
      <c r="T8" t="n">
        <v>12614.5</v>
      </c>
      <c r="U8" t="n">
        <v>0.55</v>
      </c>
      <c r="V8" t="n">
        <v>0.91</v>
      </c>
      <c r="W8" t="n">
        <v>0.11</v>
      </c>
      <c r="X8" t="n">
        <v>0.74</v>
      </c>
      <c r="Y8" t="n">
        <v>1</v>
      </c>
      <c r="Z8" t="n">
        <v>10</v>
      </c>
      <c r="AA8" t="n">
        <v>64.090171790554</v>
      </c>
      <c r="AB8" t="n">
        <v>87.69100050263057</v>
      </c>
      <c r="AC8" t="n">
        <v>79.32189448977273</v>
      </c>
      <c r="AD8" t="n">
        <v>64090.171790554</v>
      </c>
      <c r="AE8" t="n">
        <v>87691.00050263057</v>
      </c>
      <c r="AF8" t="n">
        <v>6.03498466307901e-06</v>
      </c>
      <c r="AG8" t="n">
        <v>4</v>
      </c>
      <c r="AH8" t="n">
        <v>79321.89448977273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8.15</v>
      </c>
      <c r="E9" t="n">
        <v>12.27</v>
      </c>
      <c r="F9" t="n">
        <v>9.380000000000001</v>
      </c>
      <c r="G9" t="n">
        <v>24.46</v>
      </c>
      <c r="H9" t="n">
        <v>0.34</v>
      </c>
      <c r="I9" t="n">
        <v>23</v>
      </c>
      <c r="J9" t="n">
        <v>144.2</v>
      </c>
      <c r="K9" t="n">
        <v>47.83</v>
      </c>
      <c r="L9" t="n">
        <v>2.75</v>
      </c>
      <c r="M9" t="n">
        <v>20</v>
      </c>
      <c r="N9" t="n">
        <v>23.62</v>
      </c>
      <c r="O9" t="n">
        <v>18018.55</v>
      </c>
      <c r="P9" t="n">
        <v>82.55</v>
      </c>
      <c r="Q9" t="n">
        <v>1325.98</v>
      </c>
      <c r="R9" t="n">
        <v>52.08</v>
      </c>
      <c r="S9" t="n">
        <v>30.42</v>
      </c>
      <c r="T9" t="n">
        <v>10927.99</v>
      </c>
      <c r="U9" t="n">
        <v>0.58</v>
      </c>
      <c r="V9" t="n">
        <v>0.92</v>
      </c>
      <c r="W9" t="n">
        <v>0.12</v>
      </c>
      <c r="X9" t="n">
        <v>0.66</v>
      </c>
      <c r="Y9" t="n">
        <v>1</v>
      </c>
      <c r="Z9" t="n">
        <v>10</v>
      </c>
      <c r="AA9" t="n">
        <v>62.46206245981109</v>
      </c>
      <c r="AB9" t="n">
        <v>85.46334948919488</v>
      </c>
      <c r="AC9" t="n">
        <v>77.30684736253082</v>
      </c>
      <c r="AD9" t="n">
        <v>62462.0624598111</v>
      </c>
      <c r="AE9" t="n">
        <v>85463.34948919488</v>
      </c>
      <c r="AF9" t="n">
        <v>6.119988677594806e-06</v>
      </c>
      <c r="AG9" t="n">
        <v>4</v>
      </c>
      <c r="AH9" t="n">
        <v>77306.84736253081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8.2295</v>
      </c>
      <c r="E10" t="n">
        <v>12.15</v>
      </c>
      <c r="F10" t="n">
        <v>9.32</v>
      </c>
      <c r="G10" t="n">
        <v>26.62</v>
      </c>
      <c r="H10" t="n">
        <v>0.37</v>
      </c>
      <c r="I10" t="n">
        <v>21</v>
      </c>
      <c r="J10" t="n">
        <v>144.54</v>
      </c>
      <c r="K10" t="n">
        <v>47.83</v>
      </c>
      <c r="L10" t="n">
        <v>3</v>
      </c>
      <c r="M10" t="n">
        <v>9</v>
      </c>
      <c r="N10" t="n">
        <v>23.71</v>
      </c>
      <c r="O10" t="n">
        <v>18060.85</v>
      </c>
      <c r="P10" t="n">
        <v>79.52</v>
      </c>
      <c r="Q10" t="n">
        <v>1325.79</v>
      </c>
      <c r="R10" t="n">
        <v>49.63</v>
      </c>
      <c r="S10" t="n">
        <v>30.42</v>
      </c>
      <c r="T10" t="n">
        <v>9712.84</v>
      </c>
      <c r="U10" t="n">
        <v>0.61</v>
      </c>
      <c r="V10" t="n">
        <v>0.93</v>
      </c>
      <c r="W10" t="n">
        <v>0.13</v>
      </c>
      <c r="X10" t="n">
        <v>0.6</v>
      </c>
      <c r="Y10" t="n">
        <v>1</v>
      </c>
      <c r="Z10" t="n">
        <v>10</v>
      </c>
      <c r="AA10" t="n">
        <v>61.28758837313176</v>
      </c>
      <c r="AB10" t="n">
        <v>83.85638222966116</v>
      </c>
      <c r="AC10" t="n">
        <v>75.85324680285377</v>
      </c>
      <c r="AD10" t="n">
        <v>61287.58837313176</v>
      </c>
      <c r="AE10" t="n">
        <v>83856.38222966116</v>
      </c>
      <c r="AF10" t="n">
        <v>6.17968672665846e-06</v>
      </c>
      <c r="AG10" t="n">
        <v>4</v>
      </c>
      <c r="AH10" t="n">
        <v>75853.24680285377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8.2622</v>
      </c>
      <c r="E11" t="n">
        <v>12.1</v>
      </c>
      <c r="F11" t="n">
        <v>9.300000000000001</v>
      </c>
      <c r="G11" t="n">
        <v>27.89</v>
      </c>
      <c r="H11" t="n">
        <v>0.4</v>
      </c>
      <c r="I11" t="n">
        <v>20</v>
      </c>
      <c r="J11" t="n">
        <v>144.89</v>
      </c>
      <c r="K11" t="n">
        <v>47.83</v>
      </c>
      <c r="L11" t="n">
        <v>3.25</v>
      </c>
      <c r="M11" t="n">
        <v>0</v>
      </c>
      <c r="N11" t="n">
        <v>23.81</v>
      </c>
      <c r="O11" t="n">
        <v>18103.18</v>
      </c>
      <c r="P11" t="n">
        <v>79.17</v>
      </c>
      <c r="Q11" t="n">
        <v>1326.01</v>
      </c>
      <c r="R11" t="n">
        <v>48.68</v>
      </c>
      <c r="S11" t="n">
        <v>30.42</v>
      </c>
      <c r="T11" t="n">
        <v>9243.139999999999</v>
      </c>
      <c r="U11" t="n">
        <v>0.62</v>
      </c>
      <c r="V11" t="n">
        <v>0.93</v>
      </c>
      <c r="W11" t="n">
        <v>0.14</v>
      </c>
      <c r="X11" t="n">
        <v>0.58</v>
      </c>
      <c r="Y11" t="n">
        <v>1</v>
      </c>
      <c r="Z11" t="n">
        <v>10</v>
      </c>
      <c r="AA11" t="n">
        <v>61.07489848818087</v>
      </c>
      <c r="AB11" t="n">
        <v>83.56537054585601</v>
      </c>
      <c r="AC11" t="n">
        <v>75.59000886571343</v>
      </c>
      <c r="AD11" t="n">
        <v>61074.89848818087</v>
      </c>
      <c r="AE11" t="n">
        <v>83565.37054585601</v>
      </c>
      <c r="AF11" t="n">
        <v>6.204241773254454e-06</v>
      </c>
      <c r="AG11" t="n">
        <v>4</v>
      </c>
      <c r="AH11" t="n">
        <v>75590.00886571343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5.4507</v>
      </c>
      <c r="E2" t="n">
        <v>18.35</v>
      </c>
      <c r="F2" t="n">
        <v>11.98</v>
      </c>
      <c r="G2" t="n">
        <v>6.48</v>
      </c>
      <c r="H2" t="n">
        <v>0.1</v>
      </c>
      <c r="I2" t="n">
        <v>111</v>
      </c>
      <c r="J2" t="n">
        <v>176.73</v>
      </c>
      <c r="K2" t="n">
        <v>52.44</v>
      </c>
      <c r="L2" t="n">
        <v>1</v>
      </c>
      <c r="M2" t="n">
        <v>109</v>
      </c>
      <c r="N2" t="n">
        <v>33.29</v>
      </c>
      <c r="O2" t="n">
        <v>22031.19</v>
      </c>
      <c r="P2" t="n">
        <v>151.42</v>
      </c>
      <c r="Q2" t="n">
        <v>1326.31</v>
      </c>
      <c r="R2" t="n">
        <v>137.23</v>
      </c>
      <c r="S2" t="n">
        <v>30.42</v>
      </c>
      <c r="T2" t="n">
        <v>53063.59</v>
      </c>
      <c r="U2" t="n">
        <v>0.22</v>
      </c>
      <c r="V2" t="n">
        <v>0.72</v>
      </c>
      <c r="W2" t="n">
        <v>0.26</v>
      </c>
      <c r="X2" t="n">
        <v>3.26</v>
      </c>
      <c r="Y2" t="n">
        <v>1</v>
      </c>
      <c r="Z2" t="n">
        <v>10</v>
      </c>
      <c r="AA2" t="n">
        <v>125.9374647164055</v>
      </c>
      <c r="AB2" t="n">
        <v>172.3131951937335</v>
      </c>
      <c r="AC2" t="n">
        <v>155.8678656875799</v>
      </c>
      <c r="AD2" t="n">
        <v>125937.4647164055</v>
      </c>
      <c r="AE2" t="n">
        <v>172313.1951937335</v>
      </c>
      <c r="AF2" t="n">
        <v>4.03961837510497e-06</v>
      </c>
      <c r="AG2" t="n">
        <v>6</v>
      </c>
      <c r="AH2" t="n">
        <v>155867.8656875799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6.106</v>
      </c>
      <c r="E3" t="n">
        <v>16.38</v>
      </c>
      <c r="F3" t="n">
        <v>11.08</v>
      </c>
      <c r="G3" t="n">
        <v>8.199999999999999</v>
      </c>
      <c r="H3" t="n">
        <v>0.13</v>
      </c>
      <c r="I3" t="n">
        <v>81</v>
      </c>
      <c r="J3" t="n">
        <v>177.1</v>
      </c>
      <c r="K3" t="n">
        <v>52.44</v>
      </c>
      <c r="L3" t="n">
        <v>1.25</v>
      </c>
      <c r="M3" t="n">
        <v>79</v>
      </c>
      <c r="N3" t="n">
        <v>33.41</v>
      </c>
      <c r="O3" t="n">
        <v>22076.81</v>
      </c>
      <c r="P3" t="n">
        <v>138.07</v>
      </c>
      <c r="Q3" t="n">
        <v>1325.89</v>
      </c>
      <c r="R3" t="n">
        <v>107.78</v>
      </c>
      <c r="S3" t="n">
        <v>30.42</v>
      </c>
      <c r="T3" t="n">
        <v>38487.79</v>
      </c>
      <c r="U3" t="n">
        <v>0.28</v>
      </c>
      <c r="V3" t="n">
        <v>0.78</v>
      </c>
      <c r="W3" t="n">
        <v>0.2</v>
      </c>
      <c r="X3" t="n">
        <v>2.35</v>
      </c>
      <c r="Y3" t="n">
        <v>1</v>
      </c>
      <c r="Z3" t="n">
        <v>10</v>
      </c>
      <c r="AA3" t="n">
        <v>103.8427448659436</v>
      </c>
      <c r="AB3" t="n">
        <v>142.0822247441013</v>
      </c>
      <c r="AC3" t="n">
        <v>128.5220966282175</v>
      </c>
      <c r="AD3" t="n">
        <v>103842.7448659436</v>
      </c>
      <c r="AE3" t="n">
        <v>142082.2247441013</v>
      </c>
      <c r="AF3" t="n">
        <v>4.525273781053982e-06</v>
      </c>
      <c r="AG3" t="n">
        <v>5</v>
      </c>
      <c r="AH3" t="n">
        <v>128522.0966282175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6.5847</v>
      </c>
      <c r="E4" t="n">
        <v>15.19</v>
      </c>
      <c r="F4" t="n">
        <v>10.53</v>
      </c>
      <c r="G4" t="n">
        <v>10.02</v>
      </c>
      <c r="H4" t="n">
        <v>0.15</v>
      </c>
      <c r="I4" t="n">
        <v>63</v>
      </c>
      <c r="J4" t="n">
        <v>177.47</v>
      </c>
      <c r="K4" t="n">
        <v>52.44</v>
      </c>
      <c r="L4" t="n">
        <v>1.5</v>
      </c>
      <c r="M4" t="n">
        <v>61</v>
      </c>
      <c r="N4" t="n">
        <v>33.53</v>
      </c>
      <c r="O4" t="n">
        <v>22122.46</v>
      </c>
      <c r="P4" t="n">
        <v>129.17</v>
      </c>
      <c r="Q4" t="n">
        <v>1326.14</v>
      </c>
      <c r="R4" t="n">
        <v>89.38</v>
      </c>
      <c r="S4" t="n">
        <v>30.42</v>
      </c>
      <c r="T4" t="n">
        <v>29378.2</v>
      </c>
      <c r="U4" t="n">
        <v>0.34</v>
      </c>
      <c r="V4" t="n">
        <v>0.82</v>
      </c>
      <c r="W4" t="n">
        <v>0.18</v>
      </c>
      <c r="X4" t="n">
        <v>1.8</v>
      </c>
      <c r="Y4" t="n">
        <v>1</v>
      </c>
      <c r="Z4" t="n">
        <v>10</v>
      </c>
      <c r="AA4" t="n">
        <v>95.98509884053625</v>
      </c>
      <c r="AB4" t="n">
        <v>131.3310467972674</v>
      </c>
      <c r="AC4" t="n">
        <v>118.796996015253</v>
      </c>
      <c r="AD4" t="n">
        <v>95985.09884053626</v>
      </c>
      <c r="AE4" t="n">
        <v>131331.0467972674</v>
      </c>
      <c r="AF4" t="n">
        <v>4.880047537849028e-06</v>
      </c>
      <c r="AG4" t="n">
        <v>5</v>
      </c>
      <c r="AH4" t="n">
        <v>118796.996015253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6.918</v>
      </c>
      <c r="E5" t="n">
        <v>14.46</v>
      </c>
      <c r="F5" t="n">
        <v>10.19</v>
      </c>
      <c r="G5" t="n">
        <v>11.75</v>
      </c>
      <c r="H5" t="n">
        <v>0.17</v>
      </c>
      <c r="I5" t="n">
        <v>52</v>
      </c>
      <c r="J5" t="n">
        <v>177.84</v>
      </c>
      <c r="K5" t="n">
        <v>52.44</v>
      </c>
      <c r="L5" t="n">
        <v>1.75</v>
      </c>
      <c r="M5" t="n">
        <v>50</v>
      </c>
      <c r="N5" t="n">
        <v>33.65</v>
      </c>
      <c r="O5" t="n">
        <v>22168.15</v>
      </c>
      <c r="P5" t="n">
        <v>123.05</v>
      </c>
      <c r="Q5" t="n">
        <v>1325.89</v>
      </c>
      <c r="R5" t="n">
        <v>78.3</v>
      </c>
      <c r="S5" t="n">
        <v>30.42</v>
      </c>
      <c r="T5" t="n">
        <v>23894.77</v>
      </c>
      <c r="U5" t="n">
        <v>0.39</v>
      </c>
      <c r="V5" t="n">
        <v>0.85</v>
      </c>
      <c r="W5" t="n">
        <v>0.16</v>
      </c>
      <c r="X5" t="n">
        <v>1.46</v>
      </c>
      <c r="Y5" t="n">
        <v>1</v>
      </c>
      <c r="Z5" t="n">
        <v>10</v>
      </c>
      <c r="AA5" t="n">
        <v>91.20075634838783</v>
      </c>
      <c r="AB5" t="n">
        <v>124.784898329219</v>
      </c>
      <c r="AC5" t="n">
        <v>112.875602769416</v>
      </c>
      <c r="AD5" t="n">
        <v>91200.75634838783</v>
      </c>
      <c r="AE5" t="n">
        <v>124784.8983292191</v>
      </c>
      <c r="AF5" t="n">
        <v>5.127062564253431e-06</v>
      </c>
      <c r="AG5" t="n">
        <v>5</v>
      </c>
      <c r="AH5" t="n">
        <v>112875.602769416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7.1745</v>
      </c>
      <c r="E6" t="n">
        <v>13.94</v>
      </c>
      <c r="F6" t="n">
        <v>9.949999999999999</v>
      </c>
      <c r="G6" t="n">
        <v>13.57</v>
      </c>
      <c r="H6" t="n">
        <v>0.2</v>
      </c>
      <c r="I6" t="n">
        <v>44</v>
      </c>
      <c r="J6" t="n">
        <v>178.21</v>
      </c>
      <c r="K6" t="n">
        <v>52.44</v>
      </c>
      <c r="L6" t="n">
        <v>2</v>
      </c>
      <c r="M6" t="n">
        <v>42</v>
      </c>
      <c r="N6" t="n">
        <v>33.77</v>
      </c>
      <c r="O6" t="n">
        <v>22213.89</v>
      </c>
      <c r="P6" t="n">
        <v>118.43</v>
      </c>
      <c r="Q6" t="n">
        <v>1326.09</v>
      </c>
      <c r="R6" t="n">
        <v>70.78</v>
      </c>
      <c r="S6" t="n">
        <v>30.42</v>
      </c>
      <c r="T6" t="n">
        <v>20173.35</v>
      </c>
      <c r="U6" t="n">
        <v>0.43</v>
      </c>
      <c r="V6" t="n">
        <v>0.87</v>
      </c>
      <c r="W6" t="n">
        <v>0.15</v>
      </c>
      <c r="X6" t="n">
        <v>1.23</v>
      </c>
      <c r="Y6" t="n">
        <v>1</v>
      </c>
      <c r="Z6" t="n">
        <v>10</v>
      </c>
      <c r="AA6" t="n">
        <v>87.86037866869155</v>
      </c>
      <c r="AB6" t="n">
        <v>120.2144462207983</v>
      </c>
      <c r="AC6" t="n">
        <v>108.7413481955517</v>
      </c>
      <c r="AD6" t="n">
        <v>87860.37866869156</v>
      </c>
      <c r="AE6" t="n">
        <v>120214.4462207983</v>
      </c>
      <c r="AF6" t="n">
        <v>5.317159636778873e-06</v>
      </c>
      <c r="AG6" t="n">
        <v>5</v>
      </c>
      <c r="AH6" t="n">
        <v>108741.3481955516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7.3781</v>
      </c>
      <c r="E7" t="n">
        <v>13.55</v>
      </c>
      <c r="F7" t="n">
        <v>9.779999999999999</v>
      </c>
      <c r="G7" t="n">
        <v>15.45</v>
      </c>
      <c r="H7" t="n">
        <v>0.22</v>
      </c>
      <c r="I7" t="n">
        <v>38</v>
      </c>
      <c r="J7" t="n">
        <v>178.59</v>
      </c>
      <c r="K7" t="n">
        <v>52.44</v>
      </c>
      <c r="L7" t="n">
        <v>2.25</v>
      </c>
      <c r="M7" t="n">
        <v>36</v>
      </c>
      <c r="N7" t="n">
        <v>33.89</v>
      </c>
      <c r="O7" t="n">
        <v>22259.66</v>
      </c>
      <c r="P7" t="n">
        <v>114.38</v>
      </c>
      <c r="Q7" t="n">
        <v>1325.94</v>
      </c>
      <c r="R7" t="n">
        <v>65.23999999999999</v>
      </c>
      <c r="S7" t="n">
        <v>30.42</v>
      </c>
      <c r="T7" t="n">
        <v>17434.57</v>
      </c>
      <c r="U7" t="n">
        <v>0.47</v>
      </c>
      <c r="V7" t="n">
        <v>0.88</v>
      </c>
      <c r="W7" t="n">
        <v>0.14</v>
      </c>
      <c r="X7" t="n">
        <v>1.06</v>
      </c>
      <c r="Y7" t="n">
        <v>1</v>
      </c>
      <c r="Z7" t="n">
        <v>10</v>
      </c>
      <c r="AA7" t="n">
        <v>76.7506597548324</v>
      </c>
      <c r="AB7" t="n">
        <v>105.0136386766567</v>
      </c>
      <c r="AC7" t="n">
        <v>94.9912843889507</v>
      </c>
      <c r="AD7" t="n">
        <v>76750.65975483239</v>
      </c>
      <c r="AE7" t="n">
        <v>105013.6386766567</v>
      </c>
      <c r="AF7" t="n">
        <v>5.468051504093415e-06</v>
      </c>
      <c r="AG7" t="n">
        <v>4</v>
      </c>
      <c r="AH7" t="n">
        <v>94991.28438895071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7.5686</v>
      </c>
      <c r="E8" t="n">
        <v>13.21</v>
      </c>
      <c r="F8" t="n">
        <v>9.619999999999999</v>
      </c>
      <c r="G8" t="n">
        <v>17.49</v>
      </c>
      <c r="H8" t="n">
        <v>0.25</v>
      </c>
      <c r="I8" t="n">
        <v>33</v>
      </c>
      <c r="J8" t="n">
        <v>178.96</v>
      </c>
      <c r="K8" t="n">
        <v>52.44</v>
      </c>
      <c r="L8" t="n">
        <v>2.5</v>
      </c>
      <c r="M8" t="n">
        <v>31</v>
      </c>
      <c r="N8" t="n">
        <v>34.02</v>
      </c>
      <c r="O8" t="n">
        <v>22305.48</v>
      </c>
      <c r="P8" t="n">
        <v>110.65</v>
      </c>
      <c r="Q8" t="n">
        <v>1325.91</v>
      </c>
      <c r="R8" t="n">
        <v>59.84</v>
      </c>
      <c r="S8" t="n">
        <v>30.42</v>
      </c>
      <c r="T8" t="n">
        <v>14761.94</v>
      </c>
      <c r="U8" t="n">
        <v>0.51</v>
      </c>
      <c r="V8" t="n">
        <v>0.9</v>
      </c>
      <c r="W8" t="n">
        <v>0.13</v>
      </c>
      <c r="X8" t="n">
        <v>0.9</v>
      </c>
      <c r="Y8" t="n">
        <v>1</v>
      </c>
      <c r="Z8" t="n">
        <v>10</v>
      </c>
      <c r="AA8" t="n">
        <v>74.45996338294032</v>
      </c>
      <c r="AB8" t="n">
        <v>101.879406842244</v>
      </c>
      <c r="AC8" t="n">
        <v>92.15617924189131</v>
      </c>
      <c r="AD8" t="n">
        <v>74459.96338294032</v>
      </c>
      <c r="AE8" t="n">
        <v>101879.406842244</v>
      </c>
      <c r="AF8" t="n">
        <v>5.609234710004122e-06</v>
      </c>
      <c r="AG8" t="n">
        <v>4</v>
      </c>
      <c r="AH8" t="n">
        <v>92156.17924189131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7.7431</v>
      </c>
      <c r="E9" t="n">
        <v>12.91</v>
      </c>
      <c r="F9" t="n">
        <v>9.460000000000001</v>
      </c>
      <c r="G9" t="n">
        <v>19.58</v>
      </c>
      <c r="H9" t="n">
        <v>0.27</v>
      </c>
      <c r="I9" t="n">
        <v>29</v>
      </c>
      <c r="J9" t="n">
        <v>179.33</v>
      </c>
      <c r="K9" t="n">
        <v>52.44</v>
      </c>
      <c r="L9" t="n">
        <v>2.75</v>
      </c>
      <c r="M9" t="n">
        <v>27</v>
      </c>
      <c r="N9" t="n">
        <v>34.14</v>
      </c>
      <c r="O9" t="n">
        <v>22351.34</v>
      </c>
      <c r="P9" t="n">
        <v>106.83</v>
      </c>
      <c r="Q9" t="n">
        <v>1325.79</v>
      </c>
      <c r="R9" t="n">
        <v>54.6</v>
      </c>
      <c r="S9" t="n">
        <v>30.42</v>
      </c>
      <c r="T9" t="n">
        <v>12161.58</v>
      </c>
      <c r="U9" t="n">
        <v>0.5600000000000001</v>
      </c>
      <c r="V9" t="n">
        <v>0.91</v>
      </c>
      <c r="W9" t="n">
        <v>0.13</v>
      </c>
      <c r="X9" t="n">
        <v>0.74</v>
      </c>
      <c r="Y9" t="n">
        <v>1</v>
      </c>
      <c r="Z9" t="n">
        <v>10</v>
      </c>
      <c r="AA9" t="n">
        <v>72.32966856612823</v>
      </c>
      <c r="AB9" t="n">
        <v>98.96464349190873</v>
      </c>
      <c r="AC9" t="n">
        <v>89.51959681481507</v>
      </c>
      <c r="AD9" t="n">
        <v>72329.66856612824</v>
      </c>
      <c r="AE9" t="n">
        <v>98964.64349190873</v>
      </c>
      <c r="AF9" t="n">
        <v>5.738560008856714e-06</v>
      </c>
      <c r="AG9" t="n">
        <v>4</v>
      </c>
      <c r="AH9" t="n">
        <v>89519.59681481507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7.8358</v>
      </c>
      <c r="E10" t="n">
        <v>12.76</v>
      </c>
      <c r="F10" t="n">
        <v>9.42</v>
      </c>
      <c r="G10" t="n">
        <v>21.73</v>
      </c>
      <c r="H10" t="n">
        <v>0.3</v>
      </c>
      <c r="I10" t="n">
        <v>26</v>
      </c>
      <c r="J10" t="n">
        <v>179.7</v>
      </c>
      <c r="K10" t="n">
        <v>52.44</v>
      </c>
      <c r="L10" t="n">
        <v>3</v>
      </c>
      <c r="M10" t="n">
        <v>24</v>
      </c>
      <c r="N10" t="n">
        <v>34.26</v>
      </c>
      <c r="O10" t="n">
        <v>22397.24</v>
      </c>
      <c r="P10" t="n">
        <v>104.09</v>
      </c>
      <c r="Q10" t="n">
        <v>1325.9</v>
      </c>
      <c r="R10" t="n">
        <v>53.82</v>
      </c>
      <c r="S10" t="n">
        <v>30.42</v>
      </c>
      <c r="T10" t="n">
        <v>11787.14</v>
      </c>
      <c r="U10" t="n">
        <v>0.57</v>
      </c>
      <c r="V10" t="n">
        <v>0.92</v>
      </c>
      <c r="W10" t="n">
        <v>0.11</v>
      </c>
      <c r="X10" t="n">
        <v>0.7</v>
      </c>
      <c r="Y10" t="n">
        <v>1</v>
      </c>
      <c r="Z10" t="n">
        <v>10</v>
      </c>
      <c r="AA10" t="n">
        <v>71.03353858097249</v>
      </c>
      <c r="AB10" t="n">
        <v>97.19122126500021</v>
      </c>
      <c r="AC10" t="n">
        <v>87.91542751622843</v>
      </c>
      <c r="AD10" t="n">
        <v>71033.53858097248</v>
      </c>
      <c r="AE10" t="n">
        <v>97191.2212650002</v>
      </c>
      <c r="AF10" t="n">
        <v>5.80726175787468e-06</v>
      </c>
      <c r="AG10" t="n">
        <v>4</v>
      </c>
      <c r="AH10" t="n">
        <v>87915.42751622843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7.8809</v>
      </c>
      <c r="E11" t="n">
        <v>12.69</v>
      </c>
      <c r="F11" t="n">
        <v>9.41</v>
      </c>
      <c r="G11" t="n">
        <v>23.54</v>
      </c>
      <c r="H11" t="n">
        <v>0.32</v>
      </c>
      <c r="I11" t="n">
        <v>24</v>
      </c>
      <c r="J11" t="n">
        <v>180.07</v>
      </c>
      <c r="K11" t="n">
        <v>52.44</v>
      </c>
      <c r="L11" t="n">
        <v>3.25</v>
      </c>
      <c r="M11" t="n">
        <v>22</v>
      </c>
      <c r="N11" t="n">
        <v>34.38</v>
      </c>
      <c r="O11" t="n">
        <v>22443.18</v>
      </c>
      <c r="P11" t="n">
        <v>102.42</v>
      </c>
      <c r="Q11" t="n">
        <v>1325.81</v>
      </c>
      <c r="R11" t="n">
        <v>53.43</v>
      </c>
      <c r="S11" t="n">
        <v>30.42</v>
      </c>
      <c r="T11" t="n">
        <v>11600.54</v>
      </c>
      <c r="U11" t="n">
        <v>0.57</v>
      </c>
      <c r="V11" t="n">
        <v>0.92</v>
      </c>
      <c r="W11" t="n">
        <v>0.12</v>
      </c>
      <c r="X11" t="n">
        <v>0.6899999999999999</v>
      </c>
      <c r="Y11" t="n">
        <v>1</v>
      </c>
      <c r="Z11" t="n">
        <v>10</v>
      </c>
      <c r="AA11" t="n">
        <v>70.3139813097373</v>
      </c>
      <c r="AB11" t="n">
        <v>96.20669126187035</v>
      </c>
      <c r="AC11" t="n">
        <v>87.02485967480042</v>
      </c>
      <c r="AD11" t="n">
        <v>70313.9813097373</v>
      </c>
      <c r="AE11" t="n">
        <v>96206.69126187035</v>
      </c>
      <c r="AF11" t="n">
        <v>5.840686233394748e-06</v>
      </c>
      <c r="AG11" t="n">
        <v>4</v>
      </c>
      <c r="AH11" t="n">
        <v>87024.85967480042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7.971</v>
      </c>
      <c r="E12" t="n">
        <v>12.55</v>
      </c>
      <c r="F12" t="n">
        <v>9.34</v>
      </c>
      <c r="G12" t="n">
        <v>25.48</v>
      </c>
      <c r="H12" t="n">
        <v>0.34</v>
      </c>
      <c r="I12" t="n">
        <v>22</v>
      </c>
      <c r="J12" t="n">
        <v>180.45</v>
      </c>
      <c r="K12" t="n">
        <v>52.44</v>
      </c>
      <c r="L12" t="n">
        <v>3.5</v>
      </c>
      <c r="M12" t="n">
        <v>20</v>
      </c>
      <c r="N12" t="n">
        <v>34.51</v>
      </c>
      <c r="O12" t="n">
        <v>22489.16</v>
      </c>
      <c r="P12" t="n">
        <v>99.31</v>
      </c>
      <c r="Q12" t="n">
        <v>1325.79</v>
      </c>
      <c r="R12" t="n">
        <v>50.98</v>
      </c>
      <c r="S12" t="n">
        <v>30.42</v>
      </c>
      <c r="T12" t="n">
        <v>10384.43</v>
      </c>
      <c r="U12" t="n">
        <v>0.6</v>
      </c>
      <c r="V12" t="n">
        <v>0.93</v>
      </c>
      <c r="W12" t="n">
        <v>0.12</v>
      </c>
      <c r="X12" t="n">
        <v>0.62</v>
      </c>
      <c r="Y12" t="n">
        <v>1</v>
      </c>
      <c r="Z12" t="n">
        <v>10</v>
      </c>
      <c r="AA12" t="n">
        <v>68.9516667447603</v>
      </c>
      <c r="AB12" t="n">
        <v>94.34271237299286</v>
      </c>
      <c r="AC12" t="n">
        <v>85.33877631496601</v>
      </c>
      <c r="AD12" t="n">
        <v>68951.6667447603</v>
      </c>
      <c r="AE12" t="n">
        <v>94342.71237299286</v>
      </c>
      <c r="AF12" t="n">
        <v>5.90746107251577e-06</v>
      </c>
      <c r="AG12" t="n">
        <v>4</v>
      </c>
      <c r="AH12" t="n">
        <v>85338.77631496602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8.060499999999999</v>
      </c>
      <c r="E13" t="n">
        <v>12.41</v>
      </c>
      <c r="F13" t="n">
        <v>9.27</v>
      </c>
      <c r="G13" t="n">
        <v>27.82</v>
      </c>
      <c r="H13" t="n">
        <v>0.37</v>
      </c>
      <c r="I13" t="n">
        <v>20</v>
      </c>
      <c r="J13" t="n">
        <v>180.82</v>
      </c>
      <c r="K13" t="n">
        <v>52.44</v>
      </c>
      <c r="L13" t="n">
        <v>3.75</v>
      </c>
      <c r="M13" t="n">
        <v>18</v>
      </c>
      <c r="N13" t="n">
        <v>34.63</v>
      </c>
      <c r="O13" t="n">
        <v>22535.19</v>
      </c>
      <c r="P13" t="n">
        <v>95.56</v>
      </c>
      <c r="Q13" t="n">
        <v>1326.04</v>
      </c>
      <c r="R13" t="n">
        <v>48.73</v>
      </c>
      <c r="S13" t="n">
        <v>30.42</v>
      </c>
      <c r="T13" t="n">
        <v>9271.530000000001</v>
      </c>
      <c r="U13" t="n">
        <v>0.62</v>
      </c>
      <c r="V13" t="n">
        <v>0.93</v>
      </c>
      <c r="W13" t="n">
        <v>0.11</v>
      </c>
      <c r="X13" t="n">
        <v>0.55</v>
      </c>
      <c r="Y13" t="n">
        <v>1</v>
      </c>
      <c r="Z13" t="n">
        <v>10</v>
      </c>
      <c r="AA13" t="n">
        <v>67.43015809330252</v>
      </c>
      <c r="AB13" t="n">
        <v>92.26091711184507</v>
      </c>
      <c r="AC13" t="n">
        <v>83.4556646717235</v>
      </c>
      <c r="AD13" t="n">
        <v>67430.15809330253</v>
      </c>
      <c r="AE13" t="n">
        <v>92260.91711184508</v>
      </c>
      <c r="AF13" t="n">
        <v>5.973791240122113e-06</v>
      </c>
      <c r="AG13" t="n">
        <v>4</v>
      </c>
      <c r="AH13" t="n">
        <v>83455.6646717235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8.1546</v>
      </c>
      <c r="E14" t="n">
        <v>12.26</v>
      </c>
      <c r="F14" t="n">
        <v>9.199999999999999</v>
      </c>
      <c r="G14" t="n">
        <v>30.68</v>
      </c>
      <c r="H14" t="n">
        <v>0.39</v>
      </c>
      <c r="I14" t="n">
        <v>18</v>
      </c>
      <c r="J14" t="n">
        <v>181.19</v>
      </c>
      <c r="K14" t="n">
        <v>52.44</v>
      </c>
      <c r="L14" t="n">
        <v>4</v>
      </c>
      <c r="M14" t="n">
        <v>16</v>
      </c>
      <c r="N14" t="n">
        <v>34.75</v>
      </c>
      <c r="O14" t="n">
        <v>22581.25</v>
      </c>
      <c r="P14" t="n">
        <v>92.67</v>
      </c>
      <c r="Q14" t="n">
        <v>1326</v>
      </c>
      <c r="R14" t="n">
        <v>46.22</v>
      </c>
      <c r="S14" t="n">
        <v>30.42</v>
      </c>
      <c r="T14" t="n">
        <v>8024.01</v>
      </c>
      <c r="U14" t="n">
        <v>0.66</v>
      </c>
      <c r="V14" t="n">
        <v>0.9399999999999999</v>
      </c>
      <c r="W14" t="n">
        <v>0.11</v>
      </c>
      <c r="X14" t="n">
        <v>0.48</v>
      </c>
      <c r="Y14" t="n">
        <v>1</v>
      </c>
      <c r="Z14" t="n">
        <v>10</v>
      </c>
      <c r="AA14" t="n">
        <v>66.17996189102946</v>
      </c>
      <c r="AB14" t="n">
        <v>90.55034351313213</v>
      </c>
      <c r="AC14" t="n">
        <v>81.90834581646605</v>
      </c>
      <c r="AD14" t="n">
        <v>66179.96189102947</v>
      </c>
      <c r="AE14" t="n">
        <v>90550.34351313213</v>
      </c>
      <c r="AF14" t="n">
        <v>6.043530556007666e-06</v>
      </c>
      <c r="AG14" t="n">
        <v>4</v>
      </c>
      <c r="AH14" t="n">
        <v>81908.34581646606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8.189299999999999</v>
      </c>
      <c r="E15" t="n">
        <v>12.21</v>
      </c>
      <c r="F15" t="n">
        <v>9.19</v>
      </c>
      <c r="G15" t="n">
        <v>32.42</v>
      </c>
      <c r="H15" t="n">
        <v>0.42</v>
      </c>
      <c r="I15" t="n">
        <v>17</v>
      </c>
      <c r="J15" t="n">
        <v>181.57</v>
      </c>
      <c r="K15" t="n">
        <v>52.44</v>
      </c>
      <c r="L15" t="n">
        <v>4.25</v>
      </c>
      <c r="M15" t="n">
        <v>9</v>
      </c>
      <c r="N15" t="n">
        <v>34.88</v>
      </c>
      <c r="O15" t="n">
        <v>22627.36</v>
      </c>
      <c r="P15" t="n">
        <v>89.92</v>
      </c>
      <c r="Q15" t="n">
        <v>1325.84</v>
      </c>
      <c r="R15" t="n">
        <v>45.5</v>
      </c>
      <c r="S15" t="n">
        <v>30.42</v>
      </c>
      <c r="T15" t="n">
        <v>7667.5</v>
      </c>
      <c r="U15" t="n">
        <v>0.67</v>
      </c>
      <c r="V15" t="n">
        <v>0.9399999999999999</v>
      </c>
      <c r="W15" t="n">
        <v>0.12</v>
      </c>
      <c r="X15" t="n">
        <v>0.47</v>
      </c>
      <c r="Y15" t="n">
        <v>1</v>
      </c>
      <c r="Z15" t="n">
        <v>10</v>
      </c>
      <c r="AA15" t="n">
        <v>65.23424149043767</v>
      </c>
      <c r="AB15" t="n">
        <v>89.2563671388036</v>
      </c>
      <c r="AC15" t="n">
        <v>80.73786473119578</v>
      </c>
      <c r="AD15" t="n">
        <v>65234.24149043766</v>
      </c>
      <c r="AE15" t="n">
        <v>89256.3671388036</v>
      </c>
      <c r="AF15" t="n">
        <v>6.069247391939957e-06</v>
      </c>
      <c r="AG15" t="n">
        <v>4</v>
      </c>
      <c r="AH15" t="n">
        <v>80737.86473119579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8.227399999999999</v>
      </c>
      <c r="E16" t="n">
        <v>12.15</v>
      </c>
      <c r="F16" t="n">
        <v>9.16</v>
      </c>
      <c r="G16" t="n">
        <v>34.37</v>
      </c>
      <c r="H16" t="n">
        <v>0.44</v>
      </c>
      <c r="I16" t="n">
        <v>16</v>
      </c>
      <c r="J16" t="n">
        <v>181.94</v>
      </c>
      <c r="K16" t="n">
        <v>52.44</v>
      </c>
      <c r="L16" t="n">
        <v>4.5</v>
      </c>
      <c r="M16" t="n">
        <v>0</v>
      </c>
      <c r="N16" t="n">
        <v>35</v>
      </c>
      <c r="O16" t="n">
        <v>22673.63</v>
      </c>
      <c r="P16" t="n">
        <v>89.31</v>
      </c>
      <c r="Q16" t="n">
        <v>1325.86</v>
      </c>
      <c r="R16" t="n">
        <v>44.42</v>
      </c>
      <c r="S16" t="n">
        <v>30.42</v>
      </c>
      <c r="T16" t="n">
        <v>7136.1</v>
      </c>
      <c r="U16" t="n">
        <v>0.68</v>
      </c>
      <c r="V16" t="n">
        <v>0.9399999999999999</v>
      </c>
      <c r="W16" t="n">
        <v>0.13</v>
      </c>
      <c r="X16" t="n">
        <v>0.44</v>
      </c>
      <c r="Y16" t="n">
        <v>1</v>
      </c>
      <c r="Z16" t="n">
        <v>10</v>
      </c>
      <c r="AA16" t="n">
        <v>64.90678998541253</v>
      </c>
      <c r="AB16" t="n">
        <v>88.80833354348758</v>
      </c>
      <c r="AC16" t="n">
        <v>80.33259083339748</v>
      </c>
      <c r="AD16" t="n">
        <v>64906.78998541253</v>
      </c>
      <c r="AE16" t="n">
        <v>88808.33354348758</v>
      </c>
      <c r="AF16" t="n">
        <v>6.097484033122099e-06</v>
      </c>
      <c r="AG16" t="n">
        <v>4</v>
      </c>
      <c r="AH16" t="n">
        <v>80332.59083339748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4.7664</v>
      </c>
      <c r="E2" t="n">
        <v>20.98</v>
      </c>
      <c r="F2" t="n">
        <v>12.71</v>
      </c>
      <c r="G2" t="n">
        <v>5.69</v>
      </c>
      <c r="H2" t="n">
        <v>0.08</v>
      </c>
      <c r="I2" t="n">
        <v>134</v>
      </c>
      <c r="J2" t="n">
        <v>213.37</v>
      </c>
      <c r="K2" t="n">
        <v>56.13</v>
      </c>
      <c r="L2" t="n">
        <v>1</v>
      </c>
      <c r="M2" t="n">
        <v>132</v>
      </c>
      <c r="N2" t="n">
        <v>46.25</v>
      </c>
      <c r="O2" t="n">
        <v>26550.29</v>
      </c>
      <c r="P2" t="n">
        <v>183.33</v>
      </c>
      <c r="Q2" t="n">
        <v>1326.42</v>
      </c>
      <c r="R2" t="n">
        <v>161.12</v>
      </c>
      <c r="S2" t="n">
        <v>30.42</v>
      </c>
      <c r="T2" t="n">
        <v>64896.39</v>
      </c>
      <c r="U2" t="n">
        <v>0.19</v>
      </c>
      <c r="V2" t="n">
        <v>0.68</v>
      </c>
      <c r="W2" t="n">
        <v>0.3</v>
      </c>
      <c r="X2" t="n">
        <v>3.98</v>
      </c>
      <c r="Y2" t="n">
        <v>1</v>
      </c>
      <c r="Z2" t="n">
        <v>10</v>
      </c>
      <c r="AA2" t="n">
        <v>162.987515608165</v>
      </c>
      <c r="AB2" t="n">
        <v>223.0067093566992</v>
      </c>
      <c r="AC2" t="n">
        <v>201.7232620076422</v>
      </c>
      <c r="AD2" t="n">
        <v>162987.515608165</v>
      </c>
      <c r="AE2" t="n">
        <v>223006.7093566992</v>
      </c>
      <c r="AF2" t="n">
        <v>3.492608439032385e-06</v>
      </c>
      <c r="AG2" t="n">
        <v>7</v>
      </c>
      <c r="AH2" t="n">
        <v>201723.2620076422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5.4988</v>
      </c>
      <c r="E3" t="n">
        <v>18.19</v>
      </c>
      <c r="F3" t="n">
        <v>11.52</v>
      </c>
      <c r="G3" t="n">
        <v>7.2</v>
      </c>
      <c r="H3" t="n">
        <v>0.1</v>
      </c>
      <c r="I3" t="n">
        <v>96</v>
      </c>
      <c r="J3" t="n">
        <v>213.78</v>
      </c>
      <c r="K3" t="n">
        <v>56.13</v>
      </c>
      <c r="L3" t="n">
        <v>1.25</v>
      </c>
      <c r="M3" t="n">
        <v>94</v>
      </c>
      <c r="N3" t="n">
        <v>46.4</v>
      </c>
      <c r="O3" t="n">
        <v>26600.32</v>
      </c>
      <c r="P3" t="n">
        <v>164.48</v>
      </c>
      <c r="Q3" t="n">
        <v>1326.28</v>
      </c>
      <c r="R3" t="n">
        <v>122.01</v>
      </c>
      <c r="S3" t="n">
        <v>30.42</v>
      </c>
      <c r="T3" t="n">
        <v>45527.72</v>
      </c>
      <c r="U3" t="n">
        <v>0.25</v>
      </c>
      <c r="V3" t="n">
        <v>0.75</v>
      </c>
      <c r="W3" t="n">
        <v>0.24</v>
      </c>
      <c r="X3" t="n">
        <v>2.8</v>
      </c>
      <c r="Y3" t="n">
        <v>1</v>
      </c>
      <c r="Z3" t="n">
        <v>10</v>
      </c>
      <c r="AA3" t="n">
        <v>131.9326049429914</v>
      </c>
      <c r="AB3" t="n">
        <v>180.5160105386644</v>
      </c>
      <c r="AC3" t="n">
        <v>163.2878158487168</v>
      </c>
      <c r="AD3" t="n">
        <v>131932.6049429914</v>
      </c>
      <c r="AE3" t="n">
        <v>180516.0105386644</v>
      </c>
      <c r="AF3" t="n">
        <v>4.029278970407704e-06</v>
      </c>
      <c r="AG3" t="n">
        <v>6</v>
      </c>
      <c r="AH3" t="n">
        <v>163287.8158487168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5.9987</v>
      </c>
      <c r="E4" t="n">
        <v>16.67</v>
      </c>
      <c r="F4" t="n">
        <v>10.89</v>
      </c>
      <c r="G4" t="n">
        <v>8.710000000000001</v>
      </c>
      <c r="H4" t="n">
        <v>0.12</v>
      </c>
      <c r="I4" t="n">
        <v>75</v>
      </c>
      <c r="J4" t="n">
        <v>214.19</v>
      </c>
      <c r="K4" t="n">
        <v>56.13</v>
      </c>
      <c r="L4" t="n">
        <v>1.5</v>
      </c>
      <c r="M4" t="n">
        <v>73</v>
      </c>
      <c r="N4" t="n">
        <v>46.56</v>
      </c>
      <c r="O4" t="n">
        <v>26650.41</v>
      </c>
      <c r="P4" t="n">
        <v>153.88</v>
      </c>
      <c r="Q4" t="n">
        <v>1325.97</v>
      </c>
      <c r="R4" t="n">
        <v>101.46</v>
      </c>
      <c r="S4" t="n">
        <v>30.42</v>
      </c>
      <c r="T4" t="n">
        <v>35358.49</v>
      </c>
      <c r="U4" t="n">
        <v>0.3</v>
      </c>
      <c r="V4" t="n">
        <v>0.79</v>
      </c>
      <c r="W4" t="n">
        <v>0.2</v>
      </c>
      <c r="X4" t="n">
        <v>2.17</v>
      </c>
      <c r="Y4" t="n">
        <v>1</v>
      </c>
      <c r="Z4" t="n">
        <v>10</v>
      </c>
      <c r="AA4" t="n">
        <v>112.1569023554844</v>
      </c>
      <c r="AB4" t="n">
        <v>153.4580218160267</v>
      </c>
      <c r="AC4" t="n">
        <v>138.8122035936334</v>
      </c>
      <c r="AD4" t="n">
        <v>112156.9023554844</v>
      </c>
      <c r="AE4" t="n">
        <v>153458.0218160267</v>
      </c>
      <c r="AF4" t="n">
        <v>4.395583720045227e-06</v>
      </c>
      <c r="AG4" t="n">
        <v>5</v>
      </c>
      <c r="AH4" t="n">
        <v>138812.2035936334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6.3584</v>
      </c>
      <c r="E5" t="n">
        <v>15.73</v>
      </c>
      <c r="F5" t="n">
        <v>10.5</v>
      </c>
      <c r="G5" t="n">
        <v>10.16</v>
      </c>
      <c r="H5" t="n">
        <v>0.14</v>
      </c>
      <c r="I5" t="n">
        <v>62</v>
      </c>
      <c r="J5" t="n">
        <v>214.59</v>
      </c>
      <c r="K5" t="n">
        <v>56.13</v>
      </c>
      <c r="L5" t="n">
        <v>1.75</v>
      </c>
      <c r="M5" t="n">
        <v>60</v>
      </c>
      <c r="N5" t="n">
        <v>46.72</v>
      </c>
      <c r="O5" t="n">
        <v>26700.55</v>
      </c>
      <c r="P5" t="n">
        <v>146.85</v>
      </c>
      <c r="Q5" t="n">
        <v>1326.05</v>
      </c>
      <c r="R5" t="n">
        <v>88.54000000000001</v>
      </c>
      <c r="S5" t="n">
        <v>30.42</v>
      </c>
      <c r="T5" t="n">
        <v>28967.21</v>
      </c>
      <c r="U5" t="n">
        <v>0.34</v>
      </c>
      <c r="V5" t="n">
        <v>0.82</v>
      </c>
      <c r="W5" t="n">
        <v>0.18</v>
      </c>
      <c r="X5" t="n">
        <v>1.77</v>
      </c>
      <c r="Y5" t="n">
        <v>1</v>
      </c>
      <c r="Z5" t="n">
        <v>10</v>
      </c>
      <c r="AA5" t="n">
        <v>105.4671884031029</v>
      </c>
      <c r="AB5" t="n">
        <v>144.3048600570324</v>
      </c>
      <c r="AC5" t="n">
        <v>130.5326067463714</v>
      </c>
      <c r="AD5" t="n">
        <v>105467.1884031028</v>
      </c>
      <c r="AE5" t="n">
        <v>144304.8600570324</v>
      </c>
      <c r="AF5" t="n">
        <v>4.659156071404733e-06</v>
      </c>
      <c r="AG5" t="n">
        <v>5</v>
      </c>
      <c r="AH5" t="n">
        <v>130532.6067463714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6.6737</v>
      </c>
      <c r="E6" t="n">
        <v>14.98</v>
      </c>
      <c r="F6" t="n">
        <v>10.18</v>
      </c>
      <c r="G6" t="n">
        <v>11.74</v>
      </c>
      <c r="H6" t="n">
        <v>0.17</v>
      </c>
      <c r="I6" t="n">
        <v>52</v>
      </c>
      <c r="J6" t="n">
        <v>215</v>
      </c>
      <c r="K6" t="n">
        <v>56.13</v>
      </c>
      <c r="L6" t="n">
        <v>2</v>
      </c>
      <c r="M6" t="n">
        <v>50</v>
      </c>
      <c r="N6" t="n">
        <v>46.87</v>
      </c>
      <c r="O6" t="n">
        <v>26750.75</v>
      </c>
      <c r="P6" t="n">
        <v>140.73</v>
      </c>
      <c r="Q6" t="n">
        <v>1325.9</v>
      </c>
      <c r="R6" t="n">
        <v>78.03</v>
      </c>
      <c r="S6" t="n">
        <v>30.42</v>
      </c>
      <c r="T6" t="n">
        <v>23759.85</v>
      </c>
      <c r="U6" t="n">
        <v>0.39</v>
      </c>
      <c r="V6" t="n">
        <v>0.85</v>
      </c>
      <c r="W6" t="n">
        <v>0.16</v>
      </c>
      <c r="X6" t="n">
        <v>1.45</v>
      </c>
      <c r="Y6" t="n">
        <v>1</v>
      </c>
      <c r="Z6" t="n">
        <v>10</v>
      </c>
      <c r="AA6" t="n">
        <v>100.2217360845773</v>
      </c>
      <c r="AB6" t="n">
        <v>137.1278007818055</v>
      </c>
      <c r="AC6" t="n">
        <v>124.0405159353039</v>
      </c>
      <c r="AD6" t="n">
        <v>100221.7360845774</v>
      </c>
      <c r="AE6" t="n">
        <v>137127.8007818055</v>
      </c>
      <c r="AF6" t="n">
        <v>4.890194054122699e-06</v>
      </c>
      <c r="AG6" t="n">
        <v>5</v>
      </c>
      <c r="AH6" t="n">
        <v>124040.5159353039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6.8958</v>
      </c>
      <c r="E7" t="n">
        <v>14.5</v>
      </c>
      <c r="F7" t="n">
        <v>9.99</v>
      </c>
      <c r="G7" t="n">
        <v>13.32</v>
      </c>
      <c r="H7" t="n">
        <v>0.19</v>
      </c>
      <c r="I7" t="n">
        <v>45</v>
      </c>
      <c r="J7" t="n">
        <v>215.41</v>
      </c>
      <c r="K7" t="n">
        <v>56.13</v>
      </c>
      <c r="L7" t="n">
        <v>2.25</v>
      </c>
      <c r="M7" t="n">
        <v>43</v>
      </c>
      <c r="N7" t="n">
        <v>47.03</v>
      </c>
      <c r="O7" t="n">
        <v>26801</v>
      </c>
      <c r="P7" t="n">
        <v>136.69</v>
      </c>
      <c r="Q7" t="n">
        <v>1326.31</v>
      </c>
      <c r="R7" t="n">
        <v>71.81999999999999</v>
      </c>
      <c r="S7" t="n">
        <v>30.42</v>
      </c>
      <c r="T7" t="n">
        <v>20688.57</v>
      </c>
      <c r="U7" t="n">
        <v>0.42</v>
      </c>
      <c r="V7" t="n">
        <v>0.87</v>
      </c>
      <c r="W7" t="n">
        <v>0.15</v>
      </c>
      <c r="X7" t="n">
        <v>1.27</v>
      </c>
      <c r="Y7" t="n">
        <v>1</v>
      </c>
      <c r="Z7" t="n">
        <v>10</v>
      </c>
      <c r="AA7" t="n">
        <v>96.92562335252279</v>
      </c>
      <c r="AB7" t="n">
        <v>132.6179139275797</v>
      </c>
      <c r="AC7" t="n">
        <v>119.9610463527781</v>
      </c>
      <c r="AD7" t="n">
        <v>96925.62335252279</v>
      </c>
      <c r="AE7" t="n">
        <v>132617.9139275797</v>
      </c>
      <c r="AF7" t="n">
        <v>5.052939172935449e-06</v>
      </c>
      <c r="AG7" t="n">
        <v>5</v>
      </c>
      <c r="AH7" t="n">
        <v>119961.0463527781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7.068</v>
      </c>
      <c r="E8" t="n">
        <v>14.15</v>
      </c>
      <c r="F8" t="n">
        <v>9.85</v>
      </c>
      <c r="G8" t="n">
        <v>14.77</v>
      </c>
      <c r="H8" t="n">
        <v>0.21</v>
      </c>
      <c r="I8" t="n">
        <v>40</v>
      </c>
      <c r="J8" t="n">
        <v>215.82</v>
      </c>
      <c r="K8" t="n">
        <v>56.13</v>
      </c>
      <c r="L8" t="n">
        <v>2.5</v>
      </c>
      <c r="M8" t="n">
        <v>38</v>
      </c>
      <c r="N8" t="n">
        <v>47.19</v>
      </c>
      <c r="O8" t="n">
        <v>26851.31</v>
      </c>
      <c r="P8" t="n">
        <v>133.16</v>
      </c>
      <c r="Q8" t="n">
        <v>1325.87</v>
      </c>
      <c r="R8" t="n">
        <v>67.25</v>
      </c>
      <c r="S8" t="n">
        <v>30.42</v>
      </c>
      <c r="T8" t="n">
        <v>18427.95</v>
      </c>
      <c r="U8" t="n">
        <v>0.45</v>
      </c>
      <c r="V8" t="n">
        <v>0.88</v>
      </c>
      <c r="W8" t="n">
        <v>0.15</v>
      </c>
      <c r="X8" t="n">
        <v>1.13</v>
      </c>
      <c r="Y8" t="n">
        <v>1</v>
      </c>
      <c r="Z8" t="n">
        <v>10</v>
      </c>
      <c r="AA8" t="n">
        <v>94.37973056140109</v>
      </c>
      <c r="AB8" t="n">
        <v>129.1345110939058</v>
      </c>
      <c r="AC8" t="n">
        <v>116.8100945965622</v>
      </c>
      <c r="AD8" t="n">
        <v>94379.73056140108</v>
      </c>
      <c r="AE8" t="n">
        <v>129134.5110939058</v>
      </c>
      <c r="AF8" t="n">
        <v>5.179119764828991e-06</v>
      </c>
      <c r="AG8" t="n">
        <v>5</v>
      </c>
      <c r="AH8" t="n">
        <v>116810.0945965622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7.2582</v>
      </c>
      <c r="E9" t="n">
        <v>13.78</v>
      </c>
      <c r="F9" t="n">
        <v>9.69</v>
      </c>
      <c r="G9" t="n">
        <v>16.61</v>
      </c>
      <c r="H9" t="n">
        <v>0.23</v>
      </c>
      <c r="I9" t="n">
        <v>35</v>
      </c>
      <c r="J9" t="n">
        <v>216.22</v>
      </c>
      <c r="K9" t="n">
        <v>56.13</v>
      </c>
      <c r="L9" t="n">
        <v>2.75</v>
      </c>
      <c r="M9" t="n">
        <v>33</v>
      </c>
      <c r="N9" t="n">
        <v>47.35</v>
      </c>
      <c r="O9" t="n">
        <v>26901.66</v>
      </c>
      <c r="P9" t="n">
        <v>129.45</v>
      </c>
      <c r="Q9" t="n">
        <v>1325.93</v>
      </c>
      <c r="R9" t="n">
        <v>61.98</v>
      </c>
      <c r="S9" t="n">
        <v>30.42</v>
      </c>
      <c r="T9" t="n">
        <v>15818.99</v>
      </c>
      <c r="U9" t="n">
        <v>0.49</v>
      </c>
      <c r="V9" t="n">
        <v>0.89</v>
      </c>
      <c r="W9" t="n">
        <v>0.14</v>
      </c>
      <c r="X9" t="n">
        <v>0.97</v>
      </c>
      <c r="Y9" t="n">
        <v>1</v>
      </c>
      <c r="Z9" t="n">
        <v>10</v>
      </c>
      <c r="AA9" t="n">
        <v>83.1580281015721</v>
      </c>
      <c r="AB9" t="n">
        <v>113.780482721803</v>
      </c>
      <c r="AC9" t="n">
        <v>102.9214331427739</v>
      </c>
      <c r="AD9" t="n">
        <v>83158.0281015721</v>
      </c>
      <c r="AE9" t="n">
        <v>113780.482721803</v>
      </c>
      <c r="AF9" t="n">
        <v>5.318489965631266e-06</v>
      </c>
      <c r="AG9" t="n">
        <v>4</v>
      </c>
      <c r="AH9" t="n">
        <v>102921.4331427739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7.3807</v>
      </c>
      <c r="E10" t="n">
        <v>13.55</v>
      </c>
      <c r="F10" t="n">
        <v>9.59</v>
      </c>
      <c r="G10" t="n">
        <v>17.97</v>
      </c>
      <c r="H10" t="n">
        <v>0.25</v>
      </c>
      <c r="I10" t="n">
        <v>32</v>
      </c>
      <c r="J10" t="n">
        <v>216.63</v>
      </c>
      <c r="K10" t="n">
        <v>56.13</v>
      </c>
      <c r="L10" t="n">
        <v>3</v>
      </c>
      <c r="M10" t="n">
        <v>30</v>
      </c>
      <c r="N10" t="n">
        <v>47.51</v>
      </c>
      <c r="O10" t="n">
        <v>26952.08</v>
      </c>
      <c r="P10" t="n">
        <v>126.65</v>
      </c>
      <c r="Q10" t="n">
        <v>1326.08</v>
      </c>
      <c r="R10" t="n">
        <v>58.74</v>
      </c>
      <c r="S10" t="n">
        <v>30.42</v>
      </c>
      <c r="T10" t="n">
        <v>14213.8</v>
      </c>
      <c r="U10" t="n">
        <v>0.52</v>
      </c>
      <c r="V10" t="n">
        <v>0.9</v>
      </c>
      <c r="W10" t="n">
        <v>0.13</v>
      </c>
      <c r="X10" t="n">
        <v>0.86</v>
      </c>
      <c r="Y10" t="n">
        <v>1</v>
      </c>
      <c r="Z10" t="n">
        <v>10</v>
      </c>
      <c r="AA10" t="n">
        <v>81.41443000925099</v>
      </c>
      <c r="AB10" t="n">
        <v>111.3948148897715</v>
      </c>
      <c r="AC10" t="n">
        <v>100.7634501003249</v>
      </c>
      <c r="AD10" t="n">
        <v>81414.43000925099</v>
      </c>
      <c r="AE10" t="n">
        <v>111394.8148897715</v>
      </c>
      <c r="AF10" t="n">
        <v>5.408252581815695e-06</v>
      </c>
      <c r="AG10" t="n">
        <v>4</v>
      </c>
      <c r="AH10" t="n">
        <v>100763.4501003249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7.5861</v>
      </c>
      <c r="E11" t="n">
        <v>13.18</v>
      </c>
      <c r="F11" t="n">
        <v>9.390000000000001</v>
      </c>
      <c r="G11" t="n">
        <v>20.11</v>
      </c>
      <c r="H11" t="n">
        <v>0.27</v>
      </c>
      <c r="I11" t="n">
        <v>28</v>
      </c>
      <c r="J11" t="n">
        <v>217.04</v>
      </c>
      <c r="K11" t="n">
        <v>56.13</v>
      </c>
      <c r="L11" t="n">
        <v>3.25</v>
      </c>
      <c r="M11" t="n">
        <v>26</v>
      </c>
      <c r="N11" t="n">
        <v>47.66</v>
      </c>
      <c r="O11" t="n">
        <v>27002.55</v>
      </c>
      <c r="P11" t="n">
        <v>122.16</v>
      </c>
      <c r="Q11" t="n">
        <v>1325.79</v>
      </c>
      <c r="R11" t="n">
        <v>51.97</v>
      </c>
      <c r="S11" t="n">
        <v>30.42</v>
      </c>
      <c r="T11" t="n">
        <v>10849.83</v>
      </c>
      <c r="U11" t="n">
        <v>0.59</v>
      </c>
      <c r="V11" t="n">
        <v>0.92</v>
      </c>
      <c r="W11" t="n">
        <v>0.13</v>
      </c>
      <c r="X11" t="n">
        <v>0.67</v>
      </c>
      <c r="Y11" t="n">
        <v>1</v>
      </c>
      <c r="Z11" t="n">
        <v>10</v>
      </c>
      <c r="AA11" t="n">
        <v>78.66942147476684</v>
      </c>
      <c r="AB11" t="n">
        <v>107.6389731116625</v>
      </c>
      <c r="AC11" t="n">
        <v>97.36606059016039</v>
      </c>
      <c r="AD11" t="n">
        <v>78669.42147476683</v>
      </c>
      <c r="AE11" t="n">
        <v>107638.9731116625</v>
      </c>
      <c r="AF11" t="n">
        <v>5.558760674585343e-06</v>
      </c>
      <c r="AG11" t="n">
        <v>4</v>
      </c>
      <c r="AH11" t="n">
        <v>97366.06059016038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7.6142</v>
      </c>
      <c r="E12" t="n">
        <v>13.13</v>
      </c>
      <c r="F12" t="n">
        <v>9.42</v>
      </c>
      <c r="G12" t="n">
        <v>21.74</v>
      </c>
      <c r="H12" t="n">
        <v>0.29</v>
      </c>
      <c r="I12" t="n">
        <v>26</v>
      </c>
      <c r="J12" t="n">
        <v>217.45</v>
      </c>
      <c r="K12" t="n">
        <v>56.13</v>
      </c>
      <c r="L12" t="n">
        <v>3.5</v>
      </c>
      <c r="M12" t="n">
        <v>24</v>
      </c>
      <c r="N12" t="n">
        <v>47.82</v>
      </c>
      <c r="O12" t="n">
        <v>27053.07</v>
      </c>
      <c r="P12" t="n">
        <v>121.33</v>
      </c>
      <c r="Q12" t="n">
        <v>1325.84</v>
      </c>
      <c r="R12" t="n">
        <v>54.08</v>
      </c>
      <c r="S12" t="n">
        <v>30.42</v>
      </c>
      <c r="T12" t="n">
        <v>11912.69</v>
      </c>
      <c r="U12" t="n">
        <v>0.5600000000000001</v>
      </c>
      <c r="V12" t="n">
        <v>0.92</v>
      </c>
      <c r="W12" t="n">
        <v>0.11</v>
      </c>
      <c r="X12" t="n">
        <v>0.7</v>
      </c>
      <c r="Y12" t="n">
        <v>1</v>
      </c>
      <c r="Z12" t="n">
        <v>10</v>
      </c>
      <c r="AA12" t="n">
        <v>78.26010008836823</v>
      </c>
      <c r="AB12" t="n">
        <v>107.0789215328071</v>
      </c>
      <c r="AC12" t="n">
        <v>96.85945954795345</v>
      </c>
      <c r="AD12" t="n">
        <v>78260.10008836823</v>
      </c>
      <c r="AE12" t="n">
        <v>107078.9215328071</v>
      </c>
      <c r="AF12" t="n">
        <v>5.579351119603977e-06</v>
      </c>
      <c r="AG12" t="n">
        <v>4</v>
      </c>
      <c r="AH12" t="n">
        <v>96859.45954795345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7.6717</v>
      </c>
      <c r="E13" t="n">
        <v>13.04</v>
      </c>
      <c r="F13" t="n">
        <v>9.41</v>
      </c>
      <c r="G13" t="n">
        <v>23.52</v>
      </c>
      <c r="H13" t="n">
        <v>0.31</v>
      </c>
      <c r="I13" t="n">
        <v>24</v>
      </c>
      <c r="J13" t="n">
        <v>217.86</v>
      </c>
      <c r="K13" t="n">
        <v>56.13</v>
      </c>
      <c r="L13" t="n">
        <v>3.75</v>
      </c>
      <c r="M13" t="n">
        <v>22</v>
      </c>
      <c r="N13" t="n">
        <v>47.98</v>
      </c>
      <c r="O13" t="n">
        <v>27103.65</v>
      </c>
      <c r="P13" t="n">
        <v>119.64</v>
      </c>
      <c r="Q13" t="n">
        <v>1325.84</v>
      </c>
      <c r="R13" t="n">
        <v>53.22</v>
      </c>
      <c r="S13" t="n">
        <v>30.42</v>
      </c>
      <c r="T13" t="n">
        <v>11494.51</v>
      </c>
      <c r="U13" t="n">
        <v>0.57</v>
      </c>
      <c r="V13" t="n">
        <v>0.92</v>
      </c>
      <c r="W13" t="n">
        <v>0.12</v>
      </c>
      <c r="X13" t="n">
        <v>0.6899999999999999</v>
      </c>
      <c r="Y13" t="n">
        <v>1</v>
      </c>
      <c r="Z13" t="n">
        <v>10</v>
      </c>
      <c r="AA13" t="n">
        <v>77.40582487787219</v>
      </c>
      <c r="AB13" t="n">
        <v>105.9100645018446</v>
      </c>
      <c r="AC13" t="n">
        <v>95.80215659152449</v>
      </c>
      <c r="AD13" t="n">
        <v>77405.82487787219</v>
      </c>
      <c r="AE13" t="n">
        <v>105910.0645018446</v>
      </c>
      <c r="AF13" t="n">
        <v>5.621484592506872e-06</v>
      </c>
      <c r="AG13" t="n">
        <v>4</v>
      </c>
      <c r="AH13" t="n">
        <v>95802.15659152449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7.7136</v>
      </c>
      <c r="E14" t="n">
        <v>12.96</v>
      </c>
      <c r="F14" t="n">
        <v>9.380000000000001</v>
      </c>
      <c r="G14" t="n">
        <v>24.47</v>
      </c>
      <c r="H14" t="n">
        <v>0.33</v>
      </c>
      <c r="I14" t="n">
        <v>23</v>
      </c>
      <c r="J14" t="n">
        <v>218.27</v>
      </c>
      <c r="K14" t="n">
        <v>56.13</v>
      </c>
      <c r="L14" t="n">
        <v>4</v>
      </c>
      <c r="M14" t="n">
        <v>21</v>
      </c>
      <c r="N14" t="n">
        <v>48.15</v>
      </c>
      <c r="O14" t="n">
        <v>27154.29</v>
      </c>
      <c r="P14" t="n">
        <v>117.89</v>
      </c>
      <c r="Q14" t="n">
        <v>1325.91</v>
      </c>
      <c r="R14" t="n">
        <v>52.11</v>
      </c>
      <c r="S14" t="n">
        <v>30.42</v>
      </c>
      <c r="T14" t="n">
        <v>10942.66</v>
      </c>
      <c r="U14" t="n">
        <v>0.58</v>
      </c>
      <c r="V14" t="n">
        <v>0.92</v>
      </c>
      <c r="W14" t="n">
        <v>0.12</v>
      </c>
      <c r="X14" t="n">
        <v>0.66</v>
      </c>
      <c r="Y14" t="n">
        <v>1</v>
      </c>
      <c r="Z14" t="n">
        <v>10</v>
      </c>
      <c r="AA14" t="n">
        <v>76.61968143184687</v>
      </c>
      <c r="AB14" t="n">
        <v>104.8344283567922</v>
      </c>
      <c r="AC14" t="n">
        <v>94.82917765049075</v>
      </c>
      <c r="AD14" t="n">
        <v>76619.68143184687</v>
      </c>
      <c r="AE14" t="n">
        <v>104834.4283567922</v>
      </c>
      <c r="AF14" t="n">
        <v>5.652187071022199e-06</v>
      </c>
      <c r="AG14" t="n">
        <v>4</v>
      </c>
      <c r="AH14" t="n">
        <v>94829.17765049075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7.8101</v>
      </c>
      <c r="E15" t="n">
        <v>12.8</v>
      </c>
      <c r="F15" t="n">
        <v>9.300000000000001</v>
      </c>
      <c r="G15" t="n">
        <v>26.58</v>
      </c>
      <c r="H15" t="n">
        <v>0.35</v>
      </c>
      <c r="I15" t="n">
        <v>21</v>
      </c>
      <c r="J15" t="n">
        <v>218.68</v>
      </c>
      <c r="K15" t="n">
        <v>56.13</v>
      </c>
      <c r="L15" t="n">
        <v>4.25</v>
      </c>
      <c r="M15" t="n">
        <v>19</v>
      </c>
      <c r="N15" t="n">
        <v>48.31</v>
      </c>
      <c r="O15" t="n">
        <v>27204.98</v>
      </c>
      <c r="P15" t="n">
        <v>114.81</v>
      </c>
      <c r="Q15" t="n">
        <v>1325.86</v>
      </c>
      <c r="R15" t="n">
        <v>49.63</v>
      </c>
      <c r="S15" t="n">
        <v>30.42</v>
      </c>
      <c r="T15" t="n">
        <v>9712.809999999999</v>
      </c>
      <c r="U15" t="n">
        <v>0.61</v>
      </c>
      <c r="V15" t="n">
        <v>0.93</v>
      </c>
      <c r="W15" t="n">
        <v>0.12</v>
      </c>
      <c r="X15" t="n">
        <v>0.58</v>
      </c>
      <c r="Y15" t="n">
        <v>1</v>
      </c>
      <c r="Z15" t="n">
        <v>10</v>
      </c>
      <c r="AA15" t="n">
        <v>75.13122230178801</v>
      </c>
      <c r="AB15" t="n">
        <v>102.7978529088644</v>
      </c>
      <c r="AC15" t="n">
        <v>92.9869701049609</v>
      </c>
      <c r="AD15" t="n">
        <v>75131.22230178802</v>
      </c>
      <c r="AE15" t="n">
        <v>102797.8529088644</v>
      </c>
      <c r="AF15" t="n">
        <v>5.722898029894016e-06</v>
      </c>
      <c r="AG15" t="n">
        <v>4</v>
      </c>
      <c r="AH15" t="n">
        <v>92986.9701049609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7.9037</v>
      </c>
      <c r="E16" t="n">
        <v>12.65</v>
      </c>
      <c r="F16" t="n">
        <v>9.24</v>
      </c>
      <c r="G16" t="n">
        <v>29.17</v>
      </c>
      <c r="H16" t="n">
        <v>0.36</v>
      </c>
      <c r="I16" t="n">
        <v>19</v>
      </c>
      <c r="J16" t="n">
        <v>219.09</v>
      </c>
      <c r="K16" t="n">
        <v>56.13</v>
      </c>
      <c r="L16" t="n">
        <v>4.5</v>
      </c>
      <c r="M16" t="n">
        <v>17</v>
      </c>
      <c r="N16" t="n">
        <v>48.47</v>
      </c>
      <c r="O16" t="n">
        <v>27255.72</v>
      </c>
      <c r="P16" t="n">
        <v>112.52</v>
      </c>
      <c r="Q16" t="n">
        <v>1325.82</v>
      </c>
      <c r="R16" t="n">
        <v>47.47</v>
      </c>
      <c r="S16" t="n">
        <v>30.42</v>
      </c>
      <c r="T16" t="n">
        <v>8643.969999999999</v>
      </c>
      <c r="U16" t="n">
        <v>0.64</v>
      </c>
      <c r="V16" t="n">
        <v>0.9399999999999999</v>
      </c>
      <c r="W16" t="n">
        <v>0.11</v>
      </c>
      <c r="X16" t="n">
        <v>0.52</v>
      </c>
      <c r="Y16" t="n">
        <v>1</v>
      </c>
      <c r="Z16" t="n">
        <v>10</v>
      </c>
      <c r="AA16" t="n">
        <v>73.94250949830919</v>
      </c>
      <c r="AB16" t="n">
        <v>101.1714036088378</v>
      </c>
      <c r="AC16" t="n">
        <v>91.51574684339241</v>
      </c>
      <c r="AD16" t="n">
        <v>73942.5094983092</v>
      </c>
      <c r="AE16" t="n">
        <v>101171.4036088378</v>
      </c>
      <c r="AF16" t="n">
        <v>5.791483996219425e-06</v>
      </c>
      <c r="AG16" t="n">
        <v>4</v>
      </c>
      <c r="AH16" t="n">
        <v>91515.74684339241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7.9562</v>
      </c>
      <c r="E17" t="n">
        <v>12.57</v>
      </c>
      <c r="F17" t="n">
        <v>9.199999999999999</v>
      </c>
      <c r="G17" t="n">
        <v>30.65</v>
      </c>
      <c r="H17" t="n">
        <v>0.38</v>
      </c>
      <c r="I17" t="n">
        <v>18</v>
      </c>
      <c r="J17" t="n">
        <v>219.51</v>
      </c>
      <c r="K17" t="n">
        <v>56.13</v>
      </c>
      <c r="L17" t="n">
        <v>4.75</v>
      </c>
      <c r="M17" t="n">
        <v>16</v>
      </c>
      <c r="N17" t="n">
        <v>48.63</v>
      </c>
      <c r="O17" t="n">
        <v>27306.53</v>
      </c>
      <c r="P17" t="n">
        <v>110.15</v>
      </c>
      <c r="Q17" t="n">
        <v>1325.95</v>
      </c>
      <c r="R17" t="n">
        <v>46.05</v>
      </c>
      <c r="S17" t="n">
        <v>30.42</v>
      </c>
      <c r="T17" t="n">
        <v>7939.29</v>
      </c>
      <c r="U17" t="n">
        <v>0.66</v>
      </c>
      <c r="V17" t="n">
        <v>0.9399999999999999</v>
      </c>
      <c r="W17" t="n">
        <v>0.11</v>
      </c>
      <c r="X17" t="n">
        <v>0.47</v>
      </c>
      <c r="Y17" t="n">
        <v>1</v>
      </c>
      <c r="Z17" t="n">
        <v>10</v>
      </c>
      <c r="AA17" t="n">
        <v>72.9555471736893</v>
      </c>
      <c r="AB17" t="n">
        <v>99.82099821458877</v>
      </c>
      <c r="AC17" t="n">
        <v>90.29422224466421</v>
      </c>
      <c r="AD17" t="n">
        <v>72955.54717368929</v>
      </c>
      <c r="AE17" t="n">
        <v>99820.99821458876</v>
      </c>
      <c r="AF17" t="n">
        <v>5.829953688869895e-06</v>
      </c>
      <c r="AG17" t="n">
        <v>4</v>
      </c>
      <c r="AH17" t="n">
        <v>90294.22224466421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7.9945</v>
      </c>
      <c r="E18" t="n">
        <v>12.51</v>
      </c>
      <c r="F18" t="n">
        <v>9.18</v>
      </c>
      <c r="G18" t="n">
        <v>32.39</v>
      </c>
      <c r="H18" t="n">
        <v>0.4</v>
      </c>
      <c r="I18" t="n">
        <v>17</v>
      </c>
      <c r="J18" t="n">
        <v>219.92</v>
      </c>
      <c r="K18" t="n">
        <v>56.13</v>
      </c>
      <c r="L18" t="n">
        <v>5</v>
      </c>
      <c r="M18" t="n">
        <v>15</v>
      </c>
      <c r="N18" t="n">
        <v>48.79</v>
      </c>
      <c r="O18" t="n">
        <v>27357.39</v>
      </c>
      <c r="P18" t="n">
        <v>108</v>
      </c>
      <c r="Q18" t="n">
        <v>1325.83</v>
      </c>
      <c r="R18" t="n">
        <v>45.47</v>
      </c>
      <c r="S18" t="n">
        <v>30.42</v>
      </c>
      <c r="T18" t="n">
        <v>7656.13</v>
      </c>
      <c r="U18" t="n">
        <v>0.67</v>
      </c>
      <c r="V18" t="n">
        <v>0.9399999999999999</v>
      </c>
      <c r="W18" t="n">
        <v>0.11</v>
      </c>
      <c r="X18" t="n">
        <v>0.46</v>
      </c>
      <c r="Y18" t="n">
        <v>1</v>
      </c>
      <c r="Z18" t="n">
        <v>10</v>
      </c>
      <c r="AA18" t="n">
        <v>72.11987550066235</v>
      </c>
      <c r="AB18" t="n">
        <v>98.6775953643216</v>
      </c>
      <c r="AC18" t="n">
        <v>89.2599441576502</v>
      </c>
      <c r="AD18" t="n">
        <v>72119.87550066234</v>
      </c>
      <c r="AE18" t="n">
        <v>98677.59536432161</v>
      </c>
      <c r="AF18" t="n">
        <v>5.858018245603477e-06</v>
      </c>
      <c r="AG18" t="n">
        <v>4</v>
      </c>
      <c r="AH18" t="n">
        <v>89259.9441576502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8.0404</v>
      </c>
      <c r="E19" t="n">
        <v>12.44</v>
      </c>
      <c r="F19" t="n">
        <v>9.15</v>
      </c>
      <c r="G19" t="n">
        <v>34.31</v>
      </c>
      <c r="H19" t="n">
        <v>0.42</v>
      </c>
      <c r="I19" t="n">
        <v>16</v>
      </c>
      <c r="J19" t="n">
        <v>220.33</v>
      </c>
      <c r="K19" t="n">
        <v>56.13</v>
      </c>
      <c r="L19" t="n">
        <v>5.25</v>
      </c>
      <c r="M19" t="n">
        <v>14</v>
      </c>
      <c r="N19" t="n">
        <v>48.95</v>
      </c>
      <c r="O19" t="n">
        <v>27408.3</v>
      </c>
      <c r="P19" t="n">
        <v>106.02</v>
      </c>
      <c r="Q19" t="n">
        <v>1325.82</v>
      </c>
      <c r="R19" t="n">
        <v>44.54</v>
      </c>
      <c r="S19" t="n">
        <v>30.42</v>
      </c>
      <c r="T19" t="n">
        <v>7194.37</v>
      </c>
      <c r="U19" t="n">
        <v>0.68</v>
      </c>
      <c r="V19" t="n">
        <v>0.95</v>
      </c>
      <c r="W19" t="n">
        <v>0.11</v>
      </c>
      <c r="X19" t="n">
        <v>0.43</v>
      </c>
      <c r="Y19" t="n">
        <v>1</v>
      </c>
      <c r="Z19" t="n">
        <v>10</v>
      </c>
      <c r="AA19" t="n">
        <v>71.3060276942267</v>
      </c>
      <c r="AB19" t="n">
        <v>97.5640528911257</v>
      </c>
      <c r="AC19" t="n">
        <v>88.25267661522908</v>
      </c>
      <c r="AD19" t="n">
        <v>71306.02769422669</v>
      </c>
      <c r="AE19" t="n">
        <v>97564.0528911257</v>
      </c>
      <c r="AF19" t="n">
        <v>5.891651748320744e-06</v>
      </c>
      <c r="AG19" t="n">
        <v>4</v>
      </c>
      <c r="AH19" t="n">
        <v>88252.67661522908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8.1023</v>
      </c>
      <c r="E20" t="n">
        <v>12.34</v>
      </c>
      <c r="F20" t="n">
        <v>9.1</v>
      </c>
      <c r="G20" t="n">
        <v>36.38</v>
      </c>
      <c r="H20" t="n">
        <v>0.44</v>
      </c>
      <c r="I20" t="n">
        <v>15</v>
      </c>
      <c r="J20" t="n">
        <v>220.74</v>
      </c>
      <c r="K20" t="n">
        <v>56.13</v>
      </c>
      <c r="L20" t="n">
        <v>5.5</v>
      </c>
      <c r="M20" t="n">
        <v>12</v>
      </c>
      <c r="N20" t="n">
        <v>49.12</v>
      </c>
      <c r="O20" t="n">
        <v>27459.27</v>
      </c>
      <c r="P20" t="n">
        <v>102.33</v>
      </c>
      <c r="Q20" t="n">
        <v>1325.9</v>
      </c>
      <c r="R20" t="n">
        <v>42.56</v>
      </c>
      <c r="S20" t="n">
        <v>30.42</v>
      </c>
      <c r="T20" t="n">
        <v>6207.95</v>
      </c>
      <c r="U20" t="n">
        <v>0.71</v>
      </c>
      <c r="V20" t="n">
        <v>0.95</v>
      </c>
      <c r="W20" t="n">
        <v>0.11</v>
      </c>
      <c r="X20" t="n">
        <v>0.38</v>
      </c>
      <c r="Y20" t="n">
        <v>1</v>
      </c>
      <c r="Z20" t="n">
        <v>10</v>
      </c>
      <c r="AA20" t="n">
        <v>69.91503166645981</v>
      </c>
      <c r="AB20" t="n">
        <v>95.66083075952226</v>
      </c>
      <c r="AC20" t="n">
        <v>86.53109533267623</v>
      </c>
      <c r="AD20" t="n">
        <v>69915.03166645981</v>
      </c>
      <c r="AE20" t="n">
        <v>95660.83075952226</v>
      </c>
      <c r="AF20" t="n">
        <v>5.937009347845774e-06</v>
      </c>
      <c r="AG20" t="n">
        <v>4</v>
      </c>
      <c r="AH20" t="n">
        <v>86531.09533267622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8.151400000000001</v>
      </c>
      <c r="E21" t="n">
        <v>12.27</v>
      </c>
      <c r="F21" t="n">
        <v>9.06</v>
      </c>
      <c r="G21" t="n">
        <v>38.85</v>
      </c>
      <c r="H21" t="n">
        <v>0.46</v>
      </c>
      <c r="I21" t="n">
        <v>14</v>
      </c>
      <c r="J21" t="n">
        <v>221.16</v>
      </c>
      <c r="K21" t="n">
        <v>56.13</v>
      </c>
      <c r="L21" t="n">
        <v>5.75</v>
      </c>
      <c r="M21" t="n">
        <v>9</v>
      </c>
      <c r="N21" t="n">
        <v>49.28</v>
      </c>
      <c r="O21" t="n">
        <v>27510.3</v>
      </c>
      <c r="P21" t="n">
        <v>100.5</v>
      </c>
      <c r="Q21" t="n">
        <v>1325.79</v>
      </c>
      <c r="R21" t="n">
        <v>41.84</v>
      </c>
      <c r="S21" t="n">
        <v>30.42</v>
      </c>
      <c r="T21" t="n">
        <v>5854.04</v>
      </c>
      <c r="U21" t="n">
        <v>0.73</v>
      </c>
      <c r="V21" t="n">
        <v>0.95</v>
      </c>
      <c r="W21" t="n">
        <v>0.1</v>
      </c>
      <c r="X21" t="n">
        <v>0.34</v>
      </c>
      <c r="Y21" t="n">
        <v>1</v>
      </c>
      <c r="Z21" t="n">
        <v>10</v>
      </c>
      <c r="AA21" t="n">
        <v>69.15205546909927</v>
      </c>
      <c r="AB21" t="n">
        <v>94.61689306615989</v>
      </c>
      <c r="AC21" t="n">
        <v>85.58678958759228</v>
      </c>
      <c r="AD21" t="n">
        <v>69152.05546909927</v>
      </c>
      <c r="AE21" t="n">
        <v>94616.89306615989</v>
      </c>
      <c r="AF21" t="n">
        <v>5.972987669924595e-06</v>
      </c>
      <c r="AG21" t="n">
        <v>4</v>
      </c>
      <c r="AH21" t="n">
        <v>85586.78958759228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8.1023</v>
      </c>
      <c r="E22" t="n">
        <v>12.34</v>
      </c>
      <c r="F22" t="n">
        <v>9.140000000000001</v>
      </c>
      <c r="G22" t="n">
        <v>39.16</v>
      </c>
      <c r="H22" t="n">
        <v>0.48</v>
      </c>
      <c r="I22" t="n">
        <v>14</v>
      </c>
      <c r="J22" t="n">
        <v>221.57</v>
      </c>
      <c r="K22" t="n">
        <v>56.13</v>
      </c>
      <c r="L22" t="n">
        <v>6</v>
      </c>
      <c r="M22" t="n">
        <v>2</v>
      </c>
      <c r="N22" t="n">
        <v>49.45</v>
      </c>
      <c r="O22" t="n">
        <v>27561.39</v>
      </c>
      <c r="P22" t="n">
        <v>99.98</v>
      </c>
      <c r="Q22" t="n">
        <v>1325.85</v>
      </c>
      <c r="R22" t="n">
        <v>43.95</v>
      </c>
      <c r="S22" t="n">
        <v>30.42</v>
      </c>
      <c r="T22" t="n">
        <v>6912.45</v>
      </c>
      <c r="U22" t="n">
        <v>0.6899999999999999</v>
      </c>
      <c r="V22" t="n">
        <v>0.95</v>
      </c>
      <c r="W22" t="n">
        <v>0.12</v>
      </c>
      <c r="X22" t="n">
        <v>0.42</v>
      </c>
      <c r="Y22" t="n">
        <v>1</v>
      </c>
      <c r="Z22" t="n">
        <v>10</v>
      </c>
      <c r="AA22" t="n">
        <v>69.22874510361913</v>
      </c>
      <c r="AB22" t="n">
        <v>94.72182320741783</v>
      </c>
      <c r="AC22" t="n">
        <v>85.68170534343896</v>
      </c>
      <c r="AD22" t="n">
        <v>69228.74510361913</v>
      </c>
      <c r="AE22" t="n">
        <v>94721.82320741782</v>
      </c>
      <c r="AF22" t="n">
        <v>5.937009347845774e-06</v>
      </c>
      <c r="AG22" t="n">
        <v>4</v>
      </c>
      <c r="AH22" t="n">
        <v>85681.70534343897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8.105600000000001</v>
      </c>
      <c r="E23" t="n">
        <v>12.34</v>
      </c>
      <c r="F23" t="n">
        <v>9.130000000000001</v>
      </c>
      <c r="G23" t="n">
        <v>39.14</v>
      </c>
      <c r="H23" t="n">
        <v>0.5</v>
      </c>
      <c r="I23" t="n">
        <v>14</v>
      </c>
      <c r="J23" t="n">
        <v>221.99</v>
      </c>
      <c r="K23" t="n">
        <v>56.13</v>
      </c>
      <c r="L23" t="n">
        <v>6.25</v>
      </c>
      <c r="M23" t="n">
        <v>0</v>
      </c>
      <c r="N23" t="n">
        <v>49.61</v>
      </c>
      <c r="O23" t="n">
        <v>27612.53</v>
      </c>
      <c r="P23" t="n">
        <v>100.02</v>
      </c>
      <c r="Q23" t="n">
        <v>1325.91</v>
      </c>
      <c r="R23" t="n">
        <v>43.66</v>
      </c>
      <c r="S23" t="n">
        <v>30.42</v>
      </c>
      <c r="T23" t="n">
        <v>6763.03</v>
      </c>
      <c r="U23" t="n">
        <v>0.7</v>
      </c>
      <c r="V23" t="n">
        <v>0.95</v>
      </c>
      <c r="W23" t="n">
        <v>0.12</v>
      </c>
      <c r="X23" t="n">
        <v>0.41</v>
      </c>
      <c r="Y23" t="n">
        <v>1</v>
      </c>
      <c r="Z23" t="n">
        <v>10</v>
      </c>
      <c r="AA23" t="n">
        <v>69.22331032618989</v>
      </c>
      <c r="AB23" t="n">
        <v>94.71438710517367</v>
      </c>
      <c r="AC23" t="n">
        <v>85.67497893235635</v>
      </c>
      <c r="AD23" t="n">
        <v>69223.31032618989</v>
      </c>
      <c r="AE23" t="n">
        <v>94714.38710517366</v>
      </c>
      <c r="AF23" t="n">
        <v>5.939427442812376e-06</v>
      </c>
      <c r="AG23" t="n">
        <v>4</v>
      </c>
      <c r="AH23" t="n">
        <v>85674.97893235636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3.5526</v>
      </c>
      <c r="E2" t="n">
        <v>28.15</v>
      </c>
      <c r="F2" t="n">
        <v>14.54</v>
      </c>
      <c r="G2" t="n">
        <v>4.57</v>
      </c>
      <c r="H2" t="n">
        <v>0.06</v>
      </c>
      <c r="I2" t="n">
        <v>191</v>
      </c>
      <c r="J2" t="n">
        <v>296.65</v>
      </c>
      <c r="K2" t="n">
        <v>61.82</v>
      </c>
      <c r="L2" t="n">
        <v>1</v>
      </c>
      <c r="M2" t="n">
        <v>189</v>
      </c>
      <c r="N2" t="n">
        <v>83.83</v>
      </c>
      <c r="O2" t="n">
        <v>36821.52</v>
      </c>
      <c r="P2" t="n">
        <v>261.25</v>
      </c>
      <c r="Q2" t="n">
        <v>1326.73</v>
      </c>
      <c r="R2" t="n">
        <v>221.43</v>
      </c>
      <c r="S2" t="n">
        <v>30.42</v>
      </c>
      <c r="T2" t="n">
        <v>94765.64999999999</v>
      </c>
      <c r="U2" t="n">
        <v>0.14</v>
      </c>
      <c r="V2" t="n">
        <v>0.59</v>
      </c>
      <c r="W2" t="n">
        <v>0.39</v>
      </c>
      <c r="X2" t="n">
        <v>5.81</v>
      </c>
      <c r="Y2" t="n">
        <v>1</v>
      </c>
      <c r="Z2" t="n">
        <v>10</v>
      </c>
      <c r="AA2" t="n">
        <v>272.7376861006567</v>
      </c>
      <c r="AB2" t="n">
        <v>373.1717344604305</v>
      </c>
      <c r="AC2" t="n">
        <v>337.556747873345</v>
      </c>
      <c r="AD2" t="n">
        <v>272737.6861006567</v>
      </c>
      <c r="AE2" t="n">
        <v>373171.7344604305</v>
      </c>
      <c r="AF2" t="n">
        <v>2.553795202475805e-06</v>
      </c>
      <c r="AG2" t="n">
        <v>9</v>
      </c>
      <c r="AH2" t="n">
        <v>337556.747873345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4.353</v>
      </c>
      <c r="E3" t="n">
        <v>22.97</v>
      </c>
      <c r="F3" t="n">
        <v>12.64</v>
      </c>
      <c r="G3" t="n">
        <v>5.75</v>
      </c>
      <c r="H3" t="n">
        <v>0.07000000000000001</v>
      </c>
      <c r="I3" t="n">
        <v>132</v>
      </c>
      <c r="J3" t="n">
        <v>297.17</v>
      </c>
      <c r="K3" t="n">
        <v>61.82</v>
      </c>
      <c r="L3" t="n">
        <v>1.25</v>
      </c>
      <c r="M3" t="n">
        <v>130</v>
      </c>
      <c r="N3" t="n">
        <v>84.09999999999999</v>
      </c>
      <c r="O3" t="n">
        <v>36885.7</v>
      </c>
      <c r="P3" t="n">
        <v>225.87</v>
      </c>
      <c r="Q3" t="n">
        <v>1326.27</v>
      </c>
      <c r="R3" t="n">
        <v>159.09</v>
      </c>
      <c r="S3" t="n">
        <v>30.42</v>
      </c>
      <c r="T3" t="n">
        <v>63887.9</v>
      </c>
      <c r="U3" t="n">
        <v>0.19</v>
      </c>
      <c r="V3" t="n">
        <v>0.68</v>
      </c>
      <c r="W3" t="n">
        <v>0.29</v>
      </c>
      <c r="X3" t="n">
        <v>3.92</v>
      </c>
      <c r="Y3" t="n">
        <v>1</v>
      </c>
      <c r="Z3" t="n">
        <v>10</v>
      </c>
      <c r="AA3" t="n">
        <v>198.6402930843918</v>
      </c>
      <c r="AB3" t="n">
        <v>271.7884123891815</v>
      </c>
      <c r="AC3" t="n">
        <v>245.8493077682702</v>
      </c>
      <c r="AD3" t="n">
        <v>198640.2930843918</v>
      </c>
      <c r="AE3" t="n">
        <v>271788.4123891815</v>
      </c>
      <c r="AF3" t="n">
        <v>3.129164700888696e-06</v>
      </c>
      <c r="AG3" t="n">
        <v>7</v>
      </c>
      <c r="AH3" t="n">
        <v>245849.3077682702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4.9316</v>
      </c>
      <c r="E4" t="n">
        <v>20.28</v>
      </c>
      <c r="F4" t="n">
        <v>11.67</v>
      </c>
      <c r="G4" t="n">
        <v>6.93</v>
      </c>
      <c r="H4" t="n">
        <v>0.09</v>
      </c>
      <c r="I4" t="n">
        <v>101</v>
      </c>
      <c r="J4" t="n">
        <v>297.7</v>
      </c>
      <c r="K4" t="n">
        <v>61.82</v>
      </c>
      <c r="L4" t="n">
        <v>1.5</v>
      </c>
      <c r="M4" t="n">
        <v>99</v>
      </c>
      <c r="N4" t="n">
        <v>84.37</v>
      </c>
      <c r="O4" t="n">
        <v>36949.99</v>
      </c>
      <c r="P4" t="n">
        <v>207.32</v>
      </c>
      <c r="Q4" t="n">
        <v>1325.98</v>
      </c>
      <c r="R4" t="n">
        <v>127.12</v>
      </c>
      <c r="S4" t="n">
        <v>30.42</v>
      </c>
      <c r="T4" t="n">
        <v>48058.63</v>
      </c>
      <c r="U4" t="n">
        <v>0.24</v>
      </c>
      <c r="V4" t="n">
        <v>0.74</v>
      </c>
      <c r="W4" t="n">
        <v>0.24</v>
      </c>
      <c r="X4" t="n">
        <v>2.95</v>
      </c>
      <c r="Y4" t="n">
        <v>1</v>
      </c>
      <c r="Z4" t="n">
        <v>10</v>
      </c>
      <c r="AA4" t="n">
        <v>164.1504331353042</v>
      </c>
      <c r="AB4" t="n">
        <v>224.5978644216306</v>
      </c>
      <c r="AC4" t="n">
        <v>203.1625594663773</v>
      </c>
      <c r="AD4" t="n">
        <v>164150.4331353042</v>
      </c>
      <c r="AE4" t="n">
        <v>224597.8644216306</v>
      </c>
      <c r="AF4" t="n">
        <v>3.545092726602962e-06</v>
      </c>
      <c r="AG4" t="n">
        <v>6</v>
      </c>
      <c r="AH4" t="n">
        <v>203162.5594663773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5.3658</v>
      </c>
      <c r="E5" t="n">
        <v>18.64</v>
      </c>
      <c r="F5" t="n">
        <v>11.08</v>
      </c>
      <c r="G5" t="n">
        <v>8.109999999999999</v>
      </c>
      <c r="H5" t="n">
        <v>0.1</v>
      </c>
      <c r="I5" t="n">
        <v>82</v>
      </c>
      <c r="J5" t="n">
        <v>298.22</v>
      </c>
      <c r="K5" t="n">
        <v>61.82</v>
      </c>
      <c r="L5" t="n">
        <v>1.75</v>
      </c>
      <c r="M5" t="n">
        <v>80</v>
      </c>
      <c r="N5" t="n">
        <v>84.65000000000001</v>
      </c>
      <c r="O5" t="n">
        <v>37014.39</v>
      </c>
      <c r="P5" t="n">
        <v>195.8</v>
      </c>
      <c r="Q5" t="n">
        <v>1326.21</v>
      </c>
      <c r="R5" t="n">
        <v>107.8</v>
      </c>
      <c r="S5" t="n">
        <v>30.42</v>
      </c>
      <c r="T5" t="n">
        <v>38497.34</v>
      </c>
      <c r="U5" t="n">
        <v>0.28</v>
      </c>
      <c r="V5" t="n">
        <v>0.78</v>
      </c>
      <c r="W5" t="n">
        <v>0.21</v>
      </c>
      <c r="X5" t="n">
        <v>2.36</v>
      </c>
      <c r="Y5" t="n">
        <v>1</v>
      </c>
      <c r="Z5" t="n">
        <v>10</v>
      </c>
      <c r="AA5" t="n">
        <v>149.6767648833511</v>
      </c>
      <c r="AB5" t="n">
        <v>204.7943529861405</v>
      </c>
      <c r="AC5" t="n">
        <v>185.2490673678813</v>
      </c>
      <c r="AD5" t="n">
        <v>149676.7648833511</v>
      </c>
      <c r="AE5" t="n">
        <v>204794.3529861405</v>
      </c>
      <c r="AF5" t="n">
        <v>3.857218459000359e-06</v>
      </c>
      <c r="AG5" t="n">
        <v>6</v>
      </c>
      <c r="AH5" t="n">
        <v>185249.0673678812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5.7035</v>
      </c>
      <c r="E6" t="n">
        <v>17.53</v>
      </c>
      <c r="F6" t="n">
        <v>10.7</v>
      </c>
      <c r="G6" t="n">
        <v>9.31</v>
      </c>
      <c r="H6" t="n">
        <v>0.12</v>
      </c>
      <c r="I6" t="n">
        <v>69</v>
      </c>
      <c r="J6" t="n">
        <v>298.74</v>
      </c>
      <c r="K6" t="n">
        <v>61.82</v>
      </c>
      <c r="L6" t="n">
        <v>2</v>
      </c>
      <c r="M6" t="n">
        <v>67</v>
      </c>
      <c r="N6" t="n">
        <v>84.92</v>
      </c>
      <c r="O6" t="n">
        <v>37078.91</v>
      </c>
      <c r="P6" t="n">
        <v>188.05</v>
      </c>
      <c r="Q6" t="n">
        <v>1326.3</v>
      </c>
      <c r="R6" t="n">
        <v>95.28</v>
      </c>
      <c r="S6" t="n">
        <v>30.42</v>
      </c>
      <c r="T6" t="n">
        <v>32298.88</v>
      </c>
      <c r="U6" t="n">
        <v>0.32</v>
      </c>
      <c r="V6" t="n">
        <v>0.8100000000000001</v>
      </c>
      <c r="W6" t="n">
        <v>0.19</v>
      </c>
      <c r="X6" t="n">
        <v>1.98</v>
      </c>
      <c r="Y6" t="n">
        <v>1</v>
      </c>
      <c r="Z6" t="n">
        <v>10</v>
      </c>
      <c r="AA6" t="n">
        <v>140.5046381729873</v>
      </c>
      <c r="AB6" t="n">
        <v>192.2446445753551</v>
      </c>
      <c r="AC6" t="n">
        <v>173.8970855141908</v>
      </c>
      <c r="AD6" t="n">
        <v>140504.6381729874</v>
      </c>
      <c r="AE6" t="n">
        <v>192244.6445753551</v>
      </c>
      <c r="AF6" t="n">
        <v>4.099974930282259e-06</v>
      </c>
      <c r="AG6" t="n">
        <v>6</v>
      </c>
      <c r="AH6" t="n">
        <v>173897.0855141908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5.9665</v>
      </c>
      <c r="E7" t="n">
        <v>16.76</v>
      </c>
      <c r="F7" t="n">
        <v>10.43</v>
      </c>
      <c r="G7" t="n">
        <v>10.43</v>
      </c>
      <c r="H7" t="n">
        <v>0.13</v>
      </c>
      <c r="I7" t="n">
        <v>60</v>
      </c>
      <c r="J7" t="n">
        <v>299.26</v>
      </c>
      <c r="K7" t="n">
        <v>61.82</v>
      </c>
      <c r="L7" t="n">
        <v>2.25</v>
      </c>
      <c r="M7" t="n">
        <v>58</v>
      </c>
      <c r="N7" t="n">
        <v>85.19</v>
      </c>
      <c r="O7" t="n">
        <v>37143.54</v>
      </c>
      <c r="P7" t="n">
        <v>182.27</v>
      </c>
      <c r="Q7" t="n">
        <v>1325.94</v>
      </c>
      <c r="R7" t="n">
        <v>86.41</v>
      </c>
      <c r="S7" t="n">
        <v>30.42</v>
      </c>
      <c r="T7" t="n">
        <v>27911.5</v>
      </c>
      <c r="U7" t="n">
        <v>0.35</v>
      </c>
      <c r="V7" t="n">
        <v>0.83</v>
      </c>
      <c r="W7" t="n">
        <v>0.18</v>
      </c>
      <c r="X7" t="n">
        <v>1.71</v>
      </c>
      <c r="Y7" t="n">
        <v>1</v>
      </c>
      <c r="Z7" t="n">
        <v>10</v>
      </c>
      <c r="AA7" t="n">
        <v>125.4090335504</v>
      </c>
      <c r="AB7" t="n">
        <v>171.5901723596673</v>
      </c>
      <c r="AC7" t="n">
        <v>155.2138471380279</v>
      </c>
      <c r="AD7" t="n">
        <v>125409.0335504</v>
      </c>
      <c r="AE7" t="n">
        <v>171590.1723596673</v>
      </c>
      <c r="AF7" t="n">
        <v>4.289033123788744e-06</v>
      </c>
      <c r="AG7" t="n">
        <v>5</v>
      </c>
      <c r="AH7" t="n">
        <v>155213.8471380279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6.2292</v>
      </c>
      <c r="E8" t="n">
        <v>16.05</v>
      </c>
      <c r="F8" t="n">
        <v>10.17</v>
      </c>
      <c r="G8" t="n">
        <v>11.73</v>
      </c>
      <c r="H8" t="n">
        <v>0.15</v>
      </c>
      <c r="I8" t="n">
        <v>52</v>
      </c>
      <c r="J8" t="n">
        <v>299.79</v>
      </c>
      <c r="K8" t="n">
        <v>61.82</v>
      </c>
      <c r="L8" t="n">
        <v>2.5</v>
      </c>
      <c r="M8" t="n">
        <v>50</v>
      </c>
      <c r="N8" t="n">
        <v>85.47</v>
      </c>
      <c r="O8" t="n">
        <v>37208.42</v>
      </c>
      <c r="P8" t="n">
        <v>176.71</v>
      </c>
      <c r="Q8" t="n">
        <v>1326.05</v>
      </c>
      <c r="R8" t="n">
        <v>77.61</v>
      </c>
      <c r="S8" t="n">
        <v>30.42</v>
      </c>
      <c r="T8" t="n">
        <v>23549.43</v>
      </c>
      <c r="U8" t="n">
        <v>0.39</v>
      </c>
      <c r="V8" t="n">
        <v>0.85</v>
      </c>
      <c r="W8" t="n">
        <v>0.17</v>
      </c>
      <c r="X8" t="n">
        <v>1.45</v>
      </c>
      <c r="Y8" t="n">
        <v>1</v>
      </c>
      <c r="Z8" t="n">
        <v>10</v>
      </c>
      <c r="AA8" t="n">
        <v>119.7308106247312</v>
      </c>
      <c r="AB8" t="n">
        <v>163.8209772472555</v>
      </c>
      <c r="AC8" t="n">
        <v>148.1861331030084</v>
      </c>
      <c r="AD8" t="n">
        <v>119730.8106247312</v>
      </c>
      <c r="AE8" t="n">
        <v>163820.9772472555</v>
      </c>
      <c r="AF8" t="n">
        <v>4.47787566156119e-06</v>
      </c>
      <c r="AG8" t="n">
        <v>5</v>
      </c>
      <c r="AH8" t="n">
        <v>148186.1331030084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6.3892</v>
      </c>
      <c r="E9" t="n">
        <v>15.65</v>
      </c>
      <c r="F9" t="n">
        <v>10.04</v>
      </c>
      <c r="G9" t="n">
        <v>12.82</v>
      </c>
      <c r="H9" t="n">
        <v>0.16</v>
      </c>
      <c r="I9" t="n">
        <v>47</v>
      </c>
      <c r="J9" t="n">
        <v>300.32</v>
      </c>
      <c r="K9" t="n">
        <v>61.82</v>
      </c>
      <c r="L9" t="n">
        <v>2.75</v>
      </c>
      <c r="M9" t="n">
        <v>45</v>
      </c>
      <c r="N9" t="n">
        <v>85.73999999999999</v>
      </c>
      <c r="O9" t="n">
        <v>37273.29</v>
      </c>
      <c r="P9" t="n">
        <v>173.51</v>
      </c>
      <c r="Q9" t="n">
        <v>1325.97</v>
      </c>
      <c r="R9" t="n">
        <v>73.64</v>
      </c>
      <c r="S9" t="n">
        <v>30.42</v>
      </c>
      <c r="T9" t="n">
        <v>21590.9</v>
      </c>
      <c r="U9" t="n">
        <v>0.41</v>
      </c>
      <c r="V9" t="n">
        <v>0.86</v>
      </c>
      <c r="W9" t="n">
        <v>0.16</v>
      </c>
      <c r="X9" t="n">
        <v>1.32</v>
      </c>
      <c r="Y9" t="n">
        <v>1</v>
      </c>
      <c r="Z9" t="n">
        <v>10</v>
      </c>
      <c r="AA9" t="n">
        <v>116.5872928923907</v>
      </c>
      <c r="AB9" t="n">
        <v>159.5198776036548</v>
      </c>
      <c r="AC9" t="n">
        <v>144.2955243727603</v>
      </c>
      <c r="AD9" t="n">
        <v>116587.2928923907</v>
      </c>
      <c r="AE9" t="n">
        <v>159519.8776036548</v>
      </c>
      <c r="AF9" t="n">
        <v>4.592892053048025e-06</v>
      </c>
      <c r="AG9" t="n">
        <v>5</v>
      </c>
      <c r="AH9" t="n">
        <v>144295.5243727603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6.5679</v>
      </c>
      <c r="E10" t="n">
        <v>15.23</v>
      </c>
      <c r="F10" t="n">
        <v>9.890000000000001</v>
      </c>
      <c r="G10" t="n">
        <v>14.14</v>
      </c>
      <c r="H10" t="n">
        <v>0.18</v>
      </c>
      <c r="I10" t="n">
        <v>42</v>
      </c>
      <c r="J10" t="n">
        <v>300.84</v>
      </c>
      <c r="K10" t="n">
        <v>61.82</v>
      </c>
      <c r="L10" t="n">
        <v>3</v>
      </c>
      <c r="M10" t="n">
        <v>40</v>
      </c>
      <c r="N10" t="n">
        <v>86.02</v>
      </c>
      <c r="O10" t="n">
        <v>37338.27</v>
      </c>
      <c r="P10" t="n">
        <v>169.95</v>
      </c>
      <c r="Q10" t="n">
        <v>1325.98</v>
      </c>
      <c r="R10" t="n">
        <v>68.8</v>
      </c>
      <c r="S10" t="n">
        <v>30.42</v>
      </c>
      <c r="T10" t="n">
        <v>19197.28</v>
      </c>
      <c r="U10" t="n">
        <v>0.44</v>
      </c>
      <c r="V10" t="n">
        <v>0.87</v>
      </c>
      <c r="W10" t="n">
        <v>0.15</v>
      </c>
      <c r="X10" t="n">
        <v>1.17</v>
      </c>
      <c r="Y10" t="n">
        <v>1</v>
      </c>
      <c r="Z10" t="n">
        <v>10</v>
      </c>
      <c r="AA10" t="n">
        <v>113.2600296502232</v>
      </c>
      <c r="AB10" t="n">
        <v>154.9673692472291</v>
      </c>
      <c r="AC10" t="n">
        <v>140.1775010243848</v>
      </c>
      <c r="AD10" t="n">
        <v>113260.0296502232</v>
      </c>
      <c r="AE10" t="n">
        <v>154967.3692472291</v>
      </c>
      <c r="AF10" t="n">
        <v>4.721350985289884e-06</v>
      </c>
      <c r="AG10" t="n">
        <v>5</v>
      </c>
      <c r="AH10" t="n">
        <v>140177.5010243848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6.7183</v>
      </c>
      <c r="E11" t="n">
        <v>14.88</v>
      </c>
      <c r="F11" t="n">
        <v>9.779999999999999</v>
      </c>
      <c r="G11" t="n">
        <v>15.44</v>
      </c>
      <c r="H11" t="n">
        <v>0.19</v>
      </c>
      <c r="I11" t="n">
        <v>38</v>
      </c>
      <c r="J11" t="n">
        <v>301.37</v>
      </c>
      <c r="K11" t="n">
        <v>61.82</v>
      </c>
      <c r="L11" t="n">
        <v>3.25</v>
      </c>
      <c r="M11" t="n">
        <v>36</v>
      </c>
      <c r="N11" t="n">
        <v>86.3</v>
      </c>
      <c r="O11" t="n">
        <v>37403.38</v>
      </c>
      <c r="P11" t="n">
        <v>166.98</v>
      </c>
      <c r="Q11" t="n">
        <v>1326.09</v>
      </c>
      <c r="R11" t="n">
        <v>64.79000000000001</v>
      </c>
      <c r="S11" t="n">
        <v>30.42</v>
      </c>
      <c r="T11" t="n">
        <v>17212.33</v>
      </c>
      <c r="U11" t="n">
        <v>0.47</v>
      </c>
      <c r="V11" t="n">
        <v>0.88</v>
      </c>
      <c r="W11" t="n">
        <v>0.15</v>
      </c>
      <c r="X11" t="n">
        <v>1.05</v>
      </c>
      <c r="Y11" t="n">
        <v>1</v>
      </c>
      <c r="Z11" t="n">
        <v>10</v>
      </c>
      <c r="AA11" t="n">
        <v>110.6147550027563</v>
      </c>
      <c r="AB11" t="n">
        <v>151.3479877732856</v>
      </c>
      <c r="AC11" t="n">
        <v>136.9035482384795</v>
      </c>
      <c r="AD11" t="n">
        <v>110614.7550027563</v>
      </c>
      <c r="AE11" t="n">
        <v>151347.9877732856</v>
      </c>
      <c r="AF11" t="n">
        <v>4.82946639328751e-06</v>
      </c>
      <c r="AG11" t="n">
        <v>5</v>
      </c>
      <c r="AH11" t="n">
        <v>136903.5482384795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6.8367</v>
      </c>
      <c r="E12" t="n">
        <v>14.63</v>
      </c>
      <c r="F12" t="n">
        <v>9.69</v>
      </c>
      <c r="G12" t="n">
        <v>16.6</v>
      </c>
      <c r="H12" t="n">
        <v>0.21</v>
      </c>
      <c r="I12" t="n">
        <v>35</v>
      </c>
      <c r="J12" t="n">
        <v>301.9</v>
      </c>
      <c r="K12" t="n">
        <v>61.82</v>
      </c>
      <c r="L12" t="n">
        <v>3.5</v>
      </c>
      <c r="M12" t="n">
        <v>33</v>
      </c>
      <c r="N12" t="n">
        <v>86.58</v>
      </c>
      <c r="O12" t="n">
        <v>37468.6</v>
      </c>
      <c r="P12" t="n">
        <v>164.46</v>
      </c>
      <c r="Q12" t="n">
        <v>1325.94</v>
      </c>
      <c r="R12" t="n">
        <v>61.98</v>
      </c>
      <c r="S12" t="n">
        <v>30.42</v>
      </c>
      <c r="T12" t="n">
        <v>15818.66</v>
      </c>
      <c r="U12" t="n">
        <v>0.49</v>
      </c>
      <c r="V12" t="n">
        <v>0.89</v>
      </c>
      <c r="W12" t="n">
        <v>0.14</v>
      </c>
      <c r="X12" t="n">
        <v>0.96</v>
      </c>
      <c r="Y12" t="n">
        <v>1</v>
      </c>
      <c r="Z12" t="n">
        <v>10</v>
      </c>
      <c r="AA12" t="n">
        <v>108.5480842888909</v>
      </c>
      <c r="AB12" t="n">
        <v>148.5202777274993</v>
      </c>
      <c r="AC12" t="n">
        <v>134.3457108707461</v>
      </c>
      <c r="AD12" t="n">
        <v>108548.0842888909</v>
      </c>
      <c r="AE12" t="n">
        <v>148520.2777274993</v>
      </c>
      <c r="AF12" t="n">
        <v>4.914578522987767e-06</v>
      </c>
      <c r="AG12" t="n">
        <v>5</v>
      </c>
      <c r="AH12" t="n">
        <v>134345.7108707461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6.9616</v>
      </c>
      <c r="E13" t="n">
        <v>14.36</v>
      </c>
      <c r="F13" t="n">
        <v>9.59</v>
      </c>
      <c r="G13" t="n">
        <v>17.98</v>
      </c>
      <c r="H13" t="n">
        <v>0.22</v>
      </c>
      <c r="I13" t="n">
        <v>32</v>
      </c>
      <c r="J13" t="n">
        <v>302.43</v>
      </c>
      <c r="K13" t="n">
        <v>61.82</v>
      </c>
      <c r="L13" t="n">
        <v>3.75</v>
      </c>
      <c r="M13" t="n">
        <v>30</v>
      </c>
      <c r="N13" t="n">
        <v>86.86</v>
      </c>
      <c r="O13" t="n">
        <v>37533.94</v>
      </c>
      <c r="P13" t="n">
        <v>161.86</v>
      </c>
      <c r="Q13" t="n">
        <v>1326.02</v>
      </c>
      <c r="R13" t="n">
        <v>58.8</v>
      </c>
      <c r="S13" t="n">
        <v>30.42</v>
      </c>
      <c r="T13" t="n">
        <v>14246.39</v>
      </c>
      <c r="U13" t="n">
        <v>0.52</v>
      </c>
      <c r="V13" t="n">
        <v>0.9</v>
      </c>
      <c r="W13" t="n">
        <v>0.13</v>
      </c>
      <c r="X13" t="n">
        <v>0.87</v>
      </c>
      <c r="Y13" t="n">
        <v>1</v>
      </c>
      <c r="Z13" t="n">
        <v>10</v>
      </c>
      <c r="AA13" t="n">
        <v>106.4618804739948</v>
      </c>
      <c r="AB13" t="n">
        <v>145.6658416311432</v>
      </c>
      <c r="AC13" t="n">
        <v>131.7636981491992</v>
      </c>
      <c r="AD13" t="n">
        <v>106461.8804739948</v>
      </c>
      <c r="AE13" t="n">
        <v>145665.8416311432</v>
      </c>
      <c r="AF13" t="n">
        <v>5.004363193592177e-06</v>
      </c>
      <c r="AG13" t="n">
        <v>5</v>
      </c>
      <c r="AH13" t="n">
        <v>131763.6981491992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7.0504</v>
      </c>
      <c r="E14" t="n">
        <v>14.18</v>
      </c>
      <c r="F14" t="n">
        <v>9.52</v>
      </c>
      <c r="G14" t="n">
        <v>19.04</v>
      </c>
      <c r="H14" t="n">
        <v>0.24</v>
      </c>
      <c r="I14" t="n">
        <v>30</v>
      </c>
      <c r="J14" t="n">
        <v>302.96</v>
      </c>
      <c r="K14" t="n">
        <v>61.82</v>
      </c>
      <c r="L14" t="n">
        <v>4</v>
      </c>
      <c r="M14" t="n">
        <v>28</v>
      </c>
      <c r="N14" t="n">
        <v>87.14</v>
      </c>
      <c r="O14" t="n">
        <v>37599.4</v>
      </c>
      <c r="P14" t="n">
        <v>159.76</v>
      </c>
      <c r="Q14" t="n">
        <v>1326.08</v>
      </c>
      <c r="R14" t="n">
        <v>56.45</v>
      </c>
      <c r="S14" t="n">
        <v>30.42</v>
      </c>
      <c r="T14" t="n">
        <v>13078.53</v>
      </c>
      <c r="U14" t="n">
        <v>0.54</v>
      </c>
      <c r="V14" t="n">
        <v>0.91</v>
      </c>
      <c r="W14" t="n">
        <v>0.13</v>
      </c>
      <c r="X14" t="n">
        <v>0.8</v>
      </c>
      <c r="Y14" t="n">
        <v>1</v>
      </c>
      <c r="Z14" t="n">
        <v>10</v>
      </c>
      <c r="AA14" t="n">
        <v>104.9378844378243</v>
      </c>
      <c r="AB14" t="n">
        <v>143.5806430204958</v>
      </c>
      <c r="AC14" t="n">
        <v>129.8775079673566</v>
      </c>
      <c r="AD14" t="n">
        <v>104937.8844378243</v>
      </c>
      <c r="AE14" t="n">
        <v>143580.6430204958</v>
      </c>
      <c r="AF14" t="n">
        <v>5.06819729086737e-06</v>
      </c>
      <c r="AG14" t="n">
        <v>5</v>
      </c>
      <c r="AH14" t="n">
        <v>129877.5079673566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7.1953</v>
      </c>
      <c r="E15" t="n">
        <v>13.9</v>
      </c>
      <c r="F15" t="n">
        <v>9.35</v>
      </c>
      <c r="G15" t="n">
        <v>20.03</v>
      </c>
      <c r="H15" t="n">
        <v>0.25</v>
      </c>
      <c r="I15" t="n">
        <v>28</v>
      </c>
      <c r="J15" t="n">
        <v>303.49</v>
      </c>
      <c r="K15" t="n">
        <v>61.82</v>
      </c>
      <c r="L15" t="n">
        <v>4.25</v>
      </c>
      <c r="M15" t="n">
        <v>26</v>
      </c>
      <c r="N15" t="n">
        <v>87.42</v>
      </c>
      <c r="O15" t="n">
        <v>37664.98</v>
      </c>
      <c r="P15" t="n">
        <v>155.45</v>
      </c>
      <c r="Q15" t="n">
        <v>1325.9</v>
      </c>
      <c r="R15" t="n">
        <v>50.54</v>
      </c>
      <c r="S15" t="n">
        <v>30.42</v>
      </c>
      <c r="T15" t="n">
        <v>10134.13</v>
      </c>
      <c r="U15" t="n">
        <v>0.6</v>
      </c>
      <c r="V15" t="n">
        <v>0.93</v>
      </c>
      <c r="W15" t="n">
        <v>0.12</v>
      </c>
      <c r="X15" t="n">
        <v>0.62</v>
      </c>
      <c r="Y15" t="n">
        <v>1</v>
      </c>
      <c r="Z15" t="n">
        <v>10</v>
      </c>
      <c r="AA15" t="n">
        <v>102.2078597397131</v>
      </c>
      <c r="AB15" t="n">
        <v>139.8453027883525</v>
      </c>
      <c r="AC15" t="n">
        <v>126.4986633643849</v>
      </c>
      <c r="AD15" t="n">
        <v>102207.8597397131</v>
      </c>
      <c r="AE15" t="n">
        <v>139845.3027883525</v>
      </c>
      <c r="AF15" t="n">
        <v>5.172359010407635e-06</v>
      </c>
      <c r="AG15" t="n">
        <v>5</v>
      </c>
      <c r="AH15" t="n">
        <v>126498.6633643849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7.2165</v>
      </c>
      <c r="E16" t="n">
        <v>13.86</v>
      </c>
      <c r="F16" t="n">
        <v>9.42</v>
      </c>
      <c r="G16" t="n">
        <v>21.73</v>
      </c>
      <c r="H16" t="n">
        <v>0.26</v>
      </c>
      <c r="I16" t="n">
        <v>26</v>
      </c>
      <c r="J16" t="n">
        <v>304.03</v>
      </c>
      <c r="K16" t="n">
        <v>61.82</v>
      </c>
      <c r="L16" t="n">
        <v>4.5</v>
      </c>
      <c r="M16" t="n">
        <v>24</v>
      </c>
      <c r="N16" t="n">
        <v>87.7</v>
      </c>
      <c r="O16" t="n">
        <v>37730.68</v>
      </c>
      <c r="P16" t="n">
        <v>156.01</v>
      </c>
      <c r="Q16" t="n">
        <v>1325.82</v>
      </c>
      <c r="R16" t="n">
        <v>53.76</v>
      </c>
      <c r="S16" t="n">
        <v>30.42</v>
      </c>
      <c r="T16" t="n">
        <v>11755.96</v>
      </c>
      <c r="U16" t="n">
        <v>0.57</v>
      </c>
      <c r="V16" t="n">
        <v>0.92</v>
      </c>
      <c r="W16" t="n">
        <v>0.11</v>
      </c>
      <c r="X16" t="n">
        <v>0.6899999999999999</v>
      </c>
      <c r="Y16" t="n">
        <v>1</v>
      </c>
      <c r="Z16" t="n">
        <v>10</v>
      </c>
      <c r="AA16" t="n">
        <v>102.2625949786241</v>
      </c>
      <c r="AB16" t="n">
        <v>139.9201939569788</v>
      </c>
      <c r="AC16" t="n">
        <v>126.566407024988</v>
      </c>
      <c r="AD16" t="n">
        <v>102262.5949786241</v>
      </c>
      <c r="AE16" t="n">
        <v>139920.1939569788</v>
      </c>
      <c r="AF16" t="n">
        <v>5.18759868227964e-06</v>
      </c>
      <c r="AG16" t="n">
        <v>5</v>
      </c>
      <c r="AH16" t="n">
        <v>126566.407024988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7.2191</v>
      </c>
      <c r="E17" t="n">
        <v>13.85</v>
      </c>
      <c r="F17" t="n">
        <v>9.470000000000001</v>
      </c>
      <c r="G17" t="n">
        <v>22.72</v>
      </c>
      <c r="H17" t="n">
        <v>0.28</v>
      </c>
      <c r="I17" t="n">
        <v>25</v>
      </c>
      <c r="J17" t="n">
        <v>304.56</v>
      </c>
      <c r="K17" t="n">
        <v>61.82</v>
      </c>
      <c r="L17" t="n">
        <v>4.75</v>
      </c>
      <c r="M17" t="n">
        <v>23</v>
      </c>
      <c r="N17" t="n">
        <v>87.98999999999999</v>
      </c>
      <c r="O17" t="n">
        <v>37796.51</v>
      </c>
      <c r="P17" t="n">
        <v>156.34</v>
      </c>
      <c r="Q17" t="n">
        <v>1326.04</v>
      </c>
      <c r="R17" t="n">
        <v>55.23</v>
      </c>
      <c r="S17" t="n">
        <v>30.42</v>
      </c>
      <c r="T17" t="n">
        <v>12496.6</v>
      </c>
      <c r="U17" t="n">
        <v>0.55</v>
      </c>
      <c r="V17" t="n">
        <v>0.91</v>
      </c>
      <c r="W17" t="n">
        <v>0.12</v>
      </c>
      <c r="X17" t="n">
        <v>0.74</v>
      </c>
      <c r="Y17" t="n">
        <v>1</v>
      </c>
      <c r="Z17" t="n">
        <v>10</v>
      </c>
      <c r="AA17" t="n">
        <v>102.3768818654101</v>
      </c>
      <c r="AB17" t="n">
        <v>140.0765663174609</v>
      </c>
      <c r="AC17" t="n">
        <v>126.7078554268557</v>
      </c>
      <c r="AD17" t="n">
        <v>102376.8818654101</v>
      </c>
      <c r="AE17" t="n">
        <v>140076.5663174609</v>
      </c>
      <c r="AF17" t="n">
        <v>5.189467698641301e-06</v>
      </c>
      <c r="AG17" t="n">
        <v>5</v>
      </c>
      <c r="AH17" t="n">
        <v>126707.8554268557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7.3257</v>
      </c>
      <c r="E18" t="n">
        <v>13.65</v>
      </c>
      <c r="F18" t="n">
        <v>9.380000000000001</v>
      </c>
      <c r="G18" t="n">
        <v>24.46</v>
      </c>
      <c r="H18" t="n">
        <v>0.29</v>
      </c>
      <c r="I18" t="n">
        <v>23</v>
      </c>
      <c r="J18" t="n">
        <v>305.09</v>
      </c>
      <c r="K18" t="n">
        <v>61.82</v>
      </c>
      <c r="L18" t="n">
        <v>5</v>
      </c>
      <c r="M18" t="n">
        <v>21</v>
      </c>
      <c r="N18" t="n">
        <v>88.27</v>
      </c>
      <c r="O18" t="n">
        <v>37862.45</v>
      </c>
      <c r="P18" t="n">
        <v>153.47</v>
      </c>
      <c r="Q18" t="n">
        <v>1325.91</v>
      </c>
      <c r="R18" t="n">
        <v>51.98</v>
      </c>
      <c r="S18" t="n">
        <v>30.42</v>
      </c>
      <c r="T18" t="n">
        <v>10880.19</v>
      </c>
      <c r="U18" t="n">
        <v>0.59</v>
      </c>
      <c r="V18" t="n">
        <v>0.92</v>
      </c>
      <c r="W18" t="n">
        <v>0.12</v>
      </c>
      <c r="X18" t="n">
        <v>0.65</v>
      </c>
      <c r="Y18" t="n">
        <v>1</v>
      </c>
      <c r="Z18" t="n">
        <v>10</v>
      </c>
      <c r="AA18" t="n">
        <v>91.76712116205914</v>
      </c>
      <c r="AB18" t="n">
        <v>125.5598236535358</v>
      </c>
      <c r="AC18" t="n">
        <v>113.5765703083948</v>
      </c>
      <c r="AD18" t="n">
        <v>91767.12116205913</v>
      </c>
      <c r="AE18" t="n">
        <v>125559.8236535358</v>
      </c>
      <c r="AF18" t="n">
        <v>5.266097369469406e-06</v>
      </c>
      <c r="AG18" t="n">
        <v>4</v>
      </c>
      <c r="AH18" t="n">
        <v>113576.5703083948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7.3813</v>
      </c>
      <c r="E19" t="n">
        <v>13.55</v>
      </c>
      <c r="F19" t="n">
        <v>9.33</v>
      </c>
      <c r="G19" t="n">
        <v>25.44</v>
      </c>
      <c r="H19" t="n">
        <v>0.31</v>
      </c>
      <c r="I19" t="n">
        <v>22</v>
      </c>
      <c r="J19" t="n">
        <v>305.63</v>
      </c>
      <c r="K19" t="n">
        <v>61.82</v>
      </c>
      <c r="L19" t="n">
        <v>5.25</v>
      </c>
      <c r="M19" t="n">
        <v>20</v>
      </c>
      <c r="N19" t="n">
        <v>88.56</v>
      </c>
      <c r="O19" t="n">
        <v>37928.52</v>
      </c>
      <c r="P19" t="n">
        <v>151.85</v>
      </c>
      <c r="Q19" t="n">
        <v>1325.82</v>
      </c>
      <c r="R19" t="n">
        <v>50.57</v>
      </c>
      <c r="S19" t="n">
        <v>30.42</v>
      </c>
      <c r="T19" t="n">
        <v>10182.19</v>
      </c>
      <c r="U19" t="n">
        <v>0.6</v>
      </c>
      <c r="V19" t="n">
        <v>0.93</v>
      </c>
      <c r="W19" t="n">
        <v>0.11</v>
      </c>
      <c r="X19" t="n">
        <v>0.61</v>
      </c>
      <c r="Y19" t="n">
        <v>1</v>
      </c>
      <c r="Z19" t="n">
        <v>10</v>
      </c>
      <c r="AA19" t="n">
        <v>90.79725380422117</v>
      </c>
      <c r="AB19" t="n">
        <v>124.2328083470146</v>
      </c>
      <c r="AC19" t="n">
        <v>112.3762034802498</v>
      </c>
      <c r="AD19" t="n">
        <v>90797.25380422117</v>
      </c>
      <c r="AE19" t="n">
        <v>124232.8083470146</v>
      </c>
      <c r="AF19" t="n">
        <v>5.30606556551108e-06</v>
      </c>
      <c r="AG19" t="n">
        <v>4</v>
      </c>
      <c r="AH19" t="n">
        <v>112376.2034802498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7.4267</v>
      </c>
      <c r="E20" t="n">
        <v>13.46</v>
      </c>
      <c r="F20" t="n">
        <v>9.300000000000001</v>
      </c>
      <c r="G20" t="n">
        <v>26.57</v>
      </c>
      <c r="H20" t="n">
        <v>0.32</v>
      </c>
      <c r="I20" t="n">
        <v>21</v>
      </c>
      <c r="J20" t="n">
        <v>306.17</v>
      </c>
      <c r="K20" t="n">
        <v>61.82</v>
      </c>
      <c r="L20" t="n">
        <v>5.5</v>
      </c>
      <c r="M20" t="n">
        <v>19</v>
      </c>
      <c r="N20" t="n">
        <v>88.84</v>
      </c>
      <c r="O20" t="n">
        <v>37994.72</v>
      </c>
      <c r="P20" t="n">
        <v>150.28</v>
      </c>
      <c r="Q20" t="n">
        <v>1325.89</v>
      </c>
      <c r="R20" t="n">
        <v>49.53</v>
      </c>
      <c r="S20" t="n">
        <v>30.42</v>
      </c>
      <c r="T20" t="n">
        <v>9665.57</v>
      </c>
      <c r="U20" t="n">
        <v>0.61</v>
      </c>
      <c r="V20" t="n">
        <v>0.93</v>
      </c>
      <c r="W20" t="n">
        <v>0.11</v>
      </c>
      <c r="X20" t="n">
        <v>0.58</v>
      </c>
      <c r="Y20" t="n">
        <v>1</v>
      </c>
      <c r="Z20" t="n">
        <v>10</v>
      </c>
      <c r="AA20" t="n">
        <v>89.94067214916603</v>
      </c>
      <c r="AB20" t="n">
        <v>123.0607955368532</v>
      </c>
      <c r="AC20" t="n">
        <v>111.3160459277595</v>
      </c>
      <c r="AD20" t="n">
        <v>89940.67214916603</v>
      </c>
      <c r="AE20" t="n">
        <v>123060.7955368532</v>
      </c>
      <c r="AF20" t="n">
        <v>5.33870146659547e-06</v>
      </c>
      <c r="AG20" t="n">
        <v>4</v>
      </c>
      <c r="AH20" t="n">
        <v>111316.0459277595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7.4751</v>
      </c>
      <c r="E21" t="n">
        <v>13.38</v>
      </c>
      <c r="F21" t="n">
        <v>9.27</v>
      </c>
      <c r="G21" t="n">
        <v>27.81</v>
      </c>
      <c r="H21" t="n">
        <v>0.33</v>
      </c>
      <c r="I21" t="n">
        <v>20</v>
      </c>
      <c r="J21" t="n">
        <v>306.7</v>
      </c>
      <c r="K21" t="n">
        <v>61.82</v>
      </c>
      <c r="L21" t="n">
        <v>5.75</v>
      </c>
      <c r="M21" t="n">
        <v>18</v>
      </c>
      <c r="N21" t="n">
        <v>89.13</v>
      </c>
      <c r="O21" t="n">
        <v>38061.04</v>
      </c>
      <c r="P21" t="n">
        <v>148.81</v>
      </c>
      <c r="Q21" t="n">
        <v>1325.89</v>
      </c>
      <c r="R21" t="n">
        <v>48.6</v>
      </c>
      <c r="S21" t="n">
        <v>30.42</v>
      </c>
      <c r="T21" t="n">
        <v>9204.629999999999</v>
      </c>
      <c r="U21" t="n">
        <v>0.63</v>
      </c>
      <c r="V21" t="n">
        <v>0.93</v>
      </c>
      <c r="W21" t="n">
        <v>0.11</v>
      </c>
      <c r="X21" t="n">
        <v>0.55</v>
      </c>
      <c r="Y21" t="n">
        <v>1</v>
      </c>
      <c r="Z21" t="n">
        <v>10</v>
      </c>
      <c r="AA21" t="n">
        <v>89.10579741832292</v>
      </c>
      <c r="AB21" t="n">
        <v>121.9184830980405</v>
      </c>
      <c r="AC21" t="n">
        <v>110.2827541848612</v>
      </c>
      <c r="AD21" t="n">
        <v>89105.79741832292</v>
      </c>
      <c r="AE21" t="n">
        <v>121918.4830980405</v>
      </c>
      <c r="AF21" t="n">
        <v>5.373493925020237e-06</v>
      </c>
      <c r="AG21" t="n">
        <v>4</v>
      </c>
      <c r="AH21" t="n">
        <v>110282.7541848612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7.5257</v>
      </c>
      <c r="E22" t="n">
        <v>13.29</v>
      </c>
      <c r="F22" t="n">
        <v>9.23</v>
      </c>
      <c r="G22" t="n">
        <v>29.16</v>
      </c>
      <c r="H22" t="n">
        <v>0.35</v>
      </c>
      <c r="I22" t="n">
        <v>19</v>
      </c>
      <c r="J22" t="n">
        <v>307.24</v>
      </c>
      <c r="K22" t="n">
        <v>61.82</v>
      </c>
      <c r="L22" t="n">
        <v>6</v>
      </c>
      <c r="M22" t="n">
        <v>17</v>
      </c>
      <c r="N22" t="n">
        <v>89.42</v>
      </c>
      <c r="O22" t="n">
        <v>38127.48</v>
      </c>
      <c r="P22" t="n">
        <v>147.49</v>
      </c>
      <c r="Q22" t="n">
        <v>1325.85</v>
      </c>
      <c r="R22" t="n">
        <v>47.44</v>
      </c>
      <c r="S22" t="n">
        <v>30.42</v>
      </c>
      <c r="T22" t="n">
        <v>8627.790000000001</v>
      </c>
      <c r="U22" t="n">
        <v>0.64</v>
      </c>
      <c r="V22" t="n">
        <v>0.9399999999999999</v>
      </c>
      <c r="W22" t="n">
        <v>0.11</v>
      </c>
      <c r="X22" t="n">
        <v>0.51</v>
      </c>
      <c r="Y22" t="n">
        <v>1</v>
      </c>
      <c r="Z22" t="n">
        <v>10</v>
      </c>
      <c r="AA22" t="n">
        <v>88.31012824096507</v>
      </c>
      <c r="AB22" t="n">
        <v>120.8298134271334</v>
      </c>
      <c r="AC22" t="n">
        <v>109.2979856193876</v>
      </c>
      <c r="AD22" t="n">
        <v>88310.12824096507</v>
      </c>
      <c r="AE22" t="n">
        <v>120829.8134271334</v>
      </c>
      <c r="AF22" t="n">
        <v>5.409867858827948e-06</v>
      </c>
      <c r="AG22" t="n">
        <v>4</v>
      </c>
      <c r="AH22" t="n">
        <v>109297.9856193876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7.5775</v>
      </c>
      <c r="E23" t="n">
        <v>13.2</v>
      </c>
      <c r="F23" t="n">
        <v>9.199999999999999</v>
      </c>
      <c r="G23" t="n">
        <v>30.67</v>
      </c>
      <c r="H23" t="n">
        <v>0.36</v>
      </c>
      <c r="I23" t="n">
        <v>18</v>
      </c>
      <c r="J23" t="n">
        <v>307.78</v>
      </c>
      <c r="K23" t="n">
        <v>61.82</v>
      </c>
      <c r="L23" t="n">
        <v>6.25</v>
      </c>
      <c r="M23" t="n">
        <v>16</v>
      </c>
      <c r="N23" t="n">
        <v>89.70999999999999</v>
      </c>
      <c r="O23" t="n">
        <v>38194.05</v>
      </c>
      <c r="P23" t="n">
        <v>145.75</v>
      </c>
      <c r="Q23" t="n">
        <v>1325.9</v>
      </c>
      <c r="R23" t="n">
        <v>46.22</v>
      </c>
      <c r="S23" t="n">
        <v>30.42</v>
      </c>
      <c r="T23" t="n">
        <v>8024.06</v>
      </c>
      <c r="U23" t="n">
        <v>0.66</v>
      </c>
      <c r="V23" t="n">
        <v>0.9399999999999999</v>
      </c>
      <c r="W23" t="n">
        <v>0.11</v>
      </c>
      <c r="X23" t="n">
        <v>0.48</v>
      </c>
      <c r="Y23" t="n">
        <v>1</v>
      </c>
      <c r="Z23" t="n">
        <v>10</v>
      </c>
      <c r="AA23" t="n">
        <v>87.38757826052961</v>
      </c>
      <c r="AB23" t="n">
        <v>119.5675398438696</v>
      </c>
      <c r="AC23" t="n">
        <v>108.156181655298</v>
      </c>
      <c r="AD23" t="n">
        <v>87387.57826052961</v>
      </c>
      <c r="AE23" t="n">
        <v>119567.5398438696</v>
      </c>
      <c r="AF23" t="n">
        <v>5.447104415571811e-06</v>
      </c>
      <c r="AG23" t="n">
        <v>4</v>
      </c>
      <c r="AH23" t="n">
        <v>108156.181655298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7.6232</v>
      </c>
      <c r="E24" t="n">
        <v>13.12</v>
      </c>
      <c r="F24" t="n">
        <v>9.18</v>
      </c>
      <c r="G24" t="n">
        <v>32.39</v>
      </c>
      <c r="H24" t="n">
        <v>0.38</v>
      </c>
      <c r="I24" t="n">
        <v>17</v>
      </c>
      <c r="J24" t="n">
        <v>308.32</v>
      </c>
      <c r="K24" t="n">
        <v>61.82</v>
      </c>
      <c r="L24" t="n">
        <v>6.5</v>
      </c>
      <c r="M24" t="n">
        <v>15</v>
      </c>
      <c r="N24" t="n">
        <v>90</v>
      </c>
      <c r="O24" t="n">
        <v>38260.74</v>
      </c>
      <c r="P24" t="n">
        <v>144.19</v>
      </c>
      <c r="Q24" t="n">
        <v>1325.97</v>
      </c>
      <c r="R24" t="n">
        <v>45.45</v>
      </c>
      <c r="S24" t="n">
        <v>30.42</v>
      </c>
      <c r="T24" t="n">
        <v>7647.14</v>
      </c>
      <c r="U24" t="n">
        <v>0.67</v>
      </c>
      <c r="V24" t="n">
        <v>0.9399999999999999</v>
      </c>
      <c r="W24" t="n">
        <v>0.11</v>
      </c>
      <c r="X24" t="n">
        <v>0.46</v>
      </c>
      <c r="Y24" t="n">
        <v>1</v>
      </c>
      <c r="Z24" t="n">
        <v>10</v>
      </c>
      <c r="AA24" t="n">
        <v>86.57914108629993</v>
      </c>
      <c r="AB24" t="n">
        <v>118.4614004363581</v>
      </c>
      <c r="AC24" t="n">
        <v>107.1556106403626</v>
      </c>
      <c r="AD24" t="n">
        <v>86579.14108629993</v>
      </c>
      <c r="AE24" t="n">
        <v>118461.4004363581</v>
      </c>
      <c r="AF24" t="n">
        <v>5.479955972390237e-06</v>
      </c>
      <c r="AG24" t="n">
        <v>4</v>
      </c>
      <c r="AH24" t="n">
        <v>107155.6106403626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7.627</v>
      </c>
      <c r="E25" t="n">
        <v>13.11</v>
      </c>
      <c r="F25" t="n">
        <v>9.17</v>
      </c>
      <c r="G25" t="n">
        <v>32.36</v>
      </c>
      <c r="H25" t="n">
        <v>0.39</v>
      </c>
      <c r="I25" t="n">
        <v>17</v>
      </c>
      <c r="J25" t="n">
        <v>308.86</v>
      </c>
      <c r="K25" t="n">
        <v>61.82</v>
      </c>
      <c r="L25" t="n">
        <v>6.75</v>
      </c>
      <c r="M25" t="n">
        <v>15</v>
      </c>
      <c r="N25" t="n">
        <v>90.29000000000001</v>
      </c>
      <c r="O25" t="n">
        <v>38327.57</v>
      </c>
      <c r="P25" t="n">
        <v>142.64</v>
      </c>
      <c r="Q25" t="n">
        <v>1325.89</v>
      </c>
      <c r="R25" t="n">
        <v>45.32</v>
      </c>
      <c r="S25" t="n">
        <v>30.42</v>
      </c>
      <c r="T25" t="n">
        <v>7578.32</v>
      </c>
      <c r="U25" t="n">
        <v>0.67</v>
      </c>
      <c r="V25" t="n">
        <v>0.9399999999999999</v>
      </c>
      <c r="W25" t="n">
        <v>0.11</v>
      </c>
      <c r="X25" t="n">
        <v>0.45</v>
      </c>
      <c r="Y25" t="n">
        <v>1</v>
      </c>
      <c r="Z25" t="n">
        <v>10</v>
      </c>
      <c r="AA25" t="n">
        <v>86.05813998905307</v>
      </c>
      <c r="AB25" t="n">
        <v>117.7485437501591</v>
      </c>
      <c r="AC25" t="n">
        <v>106.5107879957936</v>
      </c>
      <c r="AD25" t="n">
        <v>86058.13998905307</v>
      </c>
      <c r="AE25" t="n">
        <v>117748.5437501591</v>
      </c>
      <c r="AF25" t="n">
        <v>5.482687611688051e-06</v>
      </c>
      <c r="AG25" t="n">
        <v>4</v>
      </c>
      <c r="AH25" t="n">
        <v>106510.7879957936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7.6699</v>
      </c>
      <c r="E26" t="n">
        <v>13.04</v>
      </c>
      <c r="F26" t="n">
        <v>9.15</v>
      </c>
      <c r="G26" t="n">
        <v>34.32</v>
      </c>
      <c r="H26" t="n">
        <v>0.4</v>
      </c>
      <c r="I26" t="n">
        <v>16</v>
      </c>
      <c r="J26" t="n">
        <v>309.41</v>
      </c>
      <c r="K26" t="n">
        <v>61.82</v>
      </c>
      <c r="L26" t="n">
        <v>7</v>
      </c>
      <c r="M26" t="n">
        <v>14</v>
      </c>
      <c r="N26" t="n">
        <v>90.59</v>
      </c>
      <c r="O26" t="n">
        <v>38394.52</v>
      </c>
      <c r="P26" t="n">
        <v>141.96</v>
      </c>
      <c r="Q26" t="n">
        <v>1325.94</v>
      </c>
      <c r="R26" t="n">
        <v>44.65</v>
      </c>
      <c r="S26" t="n">
        <v>30.42</v>
      </c>
      <c r="T26" t="n">
        <v>7247.61</v>
      </c>
      <c r="U26" t="n">
        <v>0.68</v>
      </c>
      <c r="V26" t="n">
        <v>0.9399999999999999</v>
      </c>
      <c r="W26" t="n">
        <v>0.11</v>
      </c>
      <c r="X26" t="n">
        <v>0.43</v>
      </c>
      <c r="Y26" t="n">
        <v>1</v>
      </c>
      <c r="Z26" t="n">
        <v>10</v>
      </c>
      <c r="AA26" t="n">
        <v>85.55809485231011</v>
      </c>
      <c r="AB26" t="n">
        <v>117.0643599336332</v>
      </c>
      <c r="AC26" t="n">
        <v>105.8919017224587</v>
      </c>
      <c r="AD26" t="n">
        <v>85558.09485231011</v>
      </c>
      <c r="AE26" t="n">
        <v>117064.3599336332</v>
      </c>
      <c r="AF26" t="n">
        <v>5.513526381655458e-06</v>
      </c>
      <c r="AG26" t="n">
        <v>4</v>
      </c>
      <c r="AH26" t="n">
        <v>105891.9017224587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7.728</v>
      </c>
      <c r="E27" t="n">
        <v>12.94</v>
      </c>
      <c r="F27" t="n">
        <v>9.109999999999999</v>
      </c>
      <c r="G27" t="n">
        <v>36.44</v>
      </c>
      <c r="H27" t="n">
        <v>0.42</v>
      </c>
      <c r="I27" t="n">
        <v>15</v>
      </c>
      <c r="J27" t="n">
        <v>309.95</v>
      </c>
      <c r="K27" t="n">
        <v>61.82</v>
      </c>
      <c r="L27" t="n">
        <v>7.25</v>
      </c>
      <c r="M27" t="n">
        <v>13</v>
      </c>
      <c r="N27" t="n">
        <v>90.88</v>
      </c>
      <c r="O27" t="n">
        <v>38461.6</v>
      </c>
      <c r="P27" t="n">
        <v>139.98</v>
      </c>
      <c r="Q27" t="n">
        <v>1325.85</v>
      </c>
      <c r="R27" t="n">
        <v>43.22</v>
      </c>
      <c r="S27" t="n">
        <v>30.42</v>
      </c>
      <c r="T27" t="n">
        <v>6540.31</v>
      </c>
      <c r="U27" t="n">
        <v>0.7</v>
      </c>
      <c r="V27" t="n">
        <v>0.95</v>
      </c>
      <c r="W27" t="n">
        <v>0.11</v>
      </c>
      <c r="X27" t="n">
        <v>0.39</v>
      </c>
      <c r="Y27" t="n">
        <v>1</v>
      </c>
      <c r="Z27" t="n">
        <v>10</v>
      </c>
      <c r="AA27" t="n">
        <v>84.55243113816073</v>
      </c>
      <c r="AB27" t="n">
        <v>115.6883664731829</v>
      </c>
      <c r="AC27" t="n">
        <v>104.6472311466544</v>
      </c>
      <c r="AD27" t="n">
        <v>84552.43113816073</v>
      </c>
      <c r="AE27" t="n">
        <v>115688.3664731829</v>
      </c>
      <c r="AF27" t="n">
        <v>5.555291708814115e-06</v>
      </c>
      <c r="AG27" t="n">
        <v>4</v>
      </c>
      <c r="AH27" t="n">
        <v>104647.2311466544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7.7484</v>
      </c>
      <c r="E28" t="n">
        <v>12.91</v>
      </c>
      <c r="F28" t="n">
        <v>9.08</v>
      </c>
      <c r="G28" t="n">
        <v>36.3</v>
      </c>
      <c r="H28" t="n">
        <v>0.43</v>
      </c>
      <c r="I28" t="n">
        <v>15</v>
      </c>
      <c r="J28" t="n">
        <v>310.5</v>
      </c>
      <c r="K28" t="n">
        <v>61.82</v>
      </c>
      <c r="L28" t="n">
        <v>7.5</v>
      </c>
      <c r="M28" t="n">
        <v>13</v>
      </c>
      <c r="N28" t="n">
        <v>91.18000000000001</v>
      </c>
      <c r="O28" t="n">
        <v>38528.81</v>
      </c>
      <c r="P28" t="n">
        <v>137.25</v>
      </c>
      <c r="Q28" t="n">
        <v>1325.89</v>
      </c>
      <c r="R28" t="n">
        <v>41.92</v>
      </c>
      <c r="S28" t="n">
        <v>30.42</v>
      </c>
      <c r="T28" t="n">
        <v>5889.48</v>
      </c>
      <c r="U28" t="n">
        <v>0.73</v>
      </c>
      <c r="V28" t="n">
        <v>0.95</v>
      </c>
      <c r="W28" t="n">
        <v>0.11</v>
      </c>
      <c r="X28" t="n">
        <v>0.35</v>
      </c>
      <c r="Y28" t="n">
        <v>1</v>
      </c>
      <c r="Z28" t="n">
        <v>10</v>
      </c>
      <c r="AA28" t="n">
        <v>83.56055216113467</v>
      </c>
      <c r="AB28" t="n">
        <v>114.3312338982044</v>
      </c>
      <c r="AC28" t="n">
        <v>103.4196213998839</v>
      </c>
      <c r="AD28" t="n">
        <v>83560.55216113466</v>
      </c>
      <c r="AE28" t="n">
        <v>114331.2338982044</v>
      </c>
      <c r="AF28" t="n">
        <v>5.569956298728686e-06</v>
      </c>
      <c r="AG28" t="n">
        <v>4</v>
      </c>
      <c r="AH28" t="n">
        <v>103419.6213998839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7.8171</v>
      </c>
      <c r="E29" t="n">
        <v>12.79</v>
      </c>
      <c r="F29" t="n">
        <v>9.02</v>
      </c>
      <c r="G29" t="n">
        <v>38.65</v>
      </c>
      <c r="H29" t="n">
        <v>0.44</v>
      </c>
      <c r="I29" t="n">
        <v>14</v>
      </c>
      <c r="J29" t="n">
        <v>311.04</v>
      </c>
      <c r="K29" t="n">
        <v>61.82</v>
      </c>
      <c r="L29" t="n">
        <v>7.75</v>
      </c>
      <c r="M29" t="n">
        <v>12</v>
      </c>
      <c r="N29" t="n">
        <v>91.47</v>
      </c>
      <c r="O29" t="n">
        <v>38596.15</v>
      </c>
      <c r="P29" t="n">
        <v>136.17</v>
      </c>
      <c r="Q29" t="n">
        <v>1325.87</v>
      </c>
      <c r="R29" t="n">
        <v>40.3</v>
      </c>
      <c r="S29" t="n">
        <v>30.42</v>
      </c>
      <c r="T29" t="n">
        <v>5084.69</v>
      </c>
      <c r="U29" t="n">
        <v>0.75</v>
      </c>
      <c r="V29" t="n">
        <v>0.96</v>
      </c>
      <c r="W29" t="n">
        <v>0.1</v>
      </c>
      <c r="X29" t="n">
        <v>0.3</v>
      </c>
      <c r="Y29" t="n">
        <v>1</v>
      </c>
      <c r="Z29" t="n">
        <v>10</v>
      </c>
      <c r="AA29" t="n">
        <v>82.78707621717383</v>
      </c>
      <c r="AB29" t="n">
        <v>113.2729299883273</v>
      </c>
      <c r="AC29" t="n">
        <v>102.4623205298263</v>
      </c>
      <c r="AD29" t="n">
        <v>82787.07621717383</v>
      </c>
      <c r="AE29" t="n">
        <v>113272.9299883273</v>
      </c>
      <c r="AF29" t="n">
        <v>5.619341461823346e-06</v>
      </c>
      <c r="AG29" t="n">
        <v>4</v>
      </c>
      <c r="AH29" t="n">
        <v>102462.3205298263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7.7213</v>
      </c>
      <c r="E30" t="n">
        <v>12.95</v>
      </c>
      <c r="F30" t="n">
        <v>9.18</v>
      </c>
      <c r="G30" t="n">
        <v>39.33</v>
      </c>
      <c r="H30" t="n">
        <v>0.46</v>
      </c>
      <c r="I30" t="n">
        <v>14</v>
      </c>
      <c r="J30" t="n">
        <v>311.59</v>
      </c>
      <c r="K30" t="n">
        <v>61.82</v>
      </c>
      <c r="L30" t="n">
        <v>8</v>
      </c>
      <c r="M30" t="n">
        <v>12</v>
      </c>
      <c r="N30" t="n">
        <v>91.77</v>
      </c>
      <c r="O30" t="n">
        <v>38663.62</v>
      </c>
      <c r="P30" t="n">
        <v>137.94</v>
      </c>
      <c r="Q30" t="n">
        <v>1325.79</v>
      </c>
      <c r="R30" t="n">
        <v>45.87</v>
      </c>
      <c r="S30" t="n">
        <v>30.42</v>
      </c>
      <c r="T30" t="n">
        <v>7869.6</v>
      </c>
      <c r="U30" t="n">
        <v>0.66</v>
      </c>
      <c r="V30" t="n">
        <v>0.9399999999999999</v>
      </c>
      <c r="W30" t="n">
        <v>0.1</v>
      </c>
      <c r="X30" t="n">
        <v>0.46</v>
      </c>
      <c r="Y30" t="n">
        <v>1</v>
      </c>
      <c r="Z30" t="n">
        <v>10</v>
      </c>
      <c r="AA30" t="n">
        <v>83.98667931499318</v>
      </c>
      <c r="AB30" t="n">
        <v>114.9142798695165</v>
      </c>
      <c r="AC30" t="n">
        <v>103.9470222820043</v>
      </c>
      <c r="AD30" t="n">
        <v>83986.67931499318</v>
      </c>
      <c r="AE30" t="n">
        <v>114914.2798695165</v>
      </c>
      <c r="AF30" t="n">
        <v>5.550475397420604e-06</v>
      </c>
      <c r="AG30" t="n">
        <v>4</v>
      </c>
      <c r="AH30" t="n">
        <v>103947.0222820043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7.8098</v>
      </c>
      <c r="E31" t="n">
        <v>12.8</v>
      </c>
      <c r="F31" t="n">
        <v>9.09</v>
      </c>
      <c r="G31" t="n">
        <v>41.93</v>
      </c>
      <c r="H31" t="n">
        <v>0.47</v>
      </c>
      <c r="I31" t="n">
        <v>13</v>
      </c>
      <c r="J31" t="n">
        <v>312.14</v>
      </c>
      <c r="K31" t="n">
        <v>61.82</v>
      </c>
      <c r="L31" t="n">
        <v>8.25</v>
      </c>
      <c r="M31" t="n">
        <v>11</v>
      </c>
      <c r="N31" t="n">
        <v>92.06999999999999</v>
      </c>
      <c r="O31" t="n">
        <v>38731.35</v>
      </c>
      <c r="P31" t="n">
        <v>135.55</v>
      </c>
      <c r="Q31" t="n">
        <v>1325.86</v>
      </c>
      <c r="R31" t="n">
        <v>42.69</v>
      </c>
      <c r="S31" t="n">
        <v>30.42</v>
      </c>
      <c r="T31" t="n">
        <v>6286.7</v>
      </c>
      <c r="U31" t="n">
        <v>0.71</v>
      </c>
      <c r="V31" t="n">
        <v>0.95</v>
      </c>
      <c r="W31" t="n">
        <v>0.1</v>
      </c>
      <c r="X31" t="n">
        <v>0.36</v>
      </c>
      <c r="Y31" t="n">
        <v>1</v>
      </c>
      <c r="Z31" t="n">
        <v>10</v>
      </c>
      <c r="AA31" t="n">
        <v>82.66953301262483</v>
      </c>
      <c r="AB31" t="n">
        <v>113.1121021902233</v>
      </c>
      <c r="AC31" t="n">
        <v>102.31684191105</v>
      </c>
      <c r="AD31" t="n">
        <v>82669.53301262483</v>
      </c>
      <c r="AE31" t="n">
        <v>113112.1021902233</v>
      </c>
      <c r="AF31" t="n">
        <v>5.614093838961759e-06</v>
      </c>
      <c r="AG31" t="n">
        <v>4</v>
      </c>
      <c r="AH31" t="n">
        <v>102316.84191105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7.8133</v>
      </c>
      <c r="E32" t="n">
        <v>12.8</v>
      </c>
      <c r="F32" t="n">
        <v>9.08</v>
      </c>
      <c r="G32" t="n">
        <v>41.9</v>
      </c>
      <c r="H32" t="n">
        <v>0.48</v>
      </c>
      <c r="I32" t="n">
        <v>13</v>
      </c>
      <c r="J32" t="n">
        <v>312.69</v>
      </c>
      <c r="K32" t="n">
        <v>61.82</v>
      </c>
      <c r="L32" t="n">
        <v>8.5</v>
      </c>
      <c r="M32" t="n">
        <v>11</v>
      </c>
      <c r="N32" t="n">
        <v>92.37</v>
      </c>
      <c r="O32" t="n">
        <v>38799.09</v>
      </c>
      <c r="P32" t="n">
        <v>134.48</v>
      </c>
      <c r="Q32" t="n">
        <v>1325.79</v>
      </c>
      <c r="R32" t="n">
        <v>42.43</v>
      </c>
      <c r="S32" t="n">
        <v>30.42</v>
      </c>
      <c r="T32" t="n">
        <v>6156.35</v>
      </c>
      <c r="U32" t="n">
        <v>0.72</v>
      </c>
      <c r="V32" t="n">
        <v>0.95</v>
      </c>
      <c r="W32" t="n">
        <v>0.1</v>
      </c>
      <c r="X32" t="n">
        <v>0.36</v>
      </c>
      <c r="Y32" t="n">
        <v>1</v>
      </c>
      <c r="Z32" t="n">
        <v>10</v>
      </c>
      <c r="AA32" t="n">
        <v>82.31321059274013</v>
      </c>
      <c r="AB32" t="n">
        <v>112.6245661355016</v>
      </c>
      <c r="AC32" t="n">
        <v>101.8758356131296</v>
      </c>
      <c r="AD32" t="n">
        <v>82313.21059274013</v>
      </c>
      <c r="AE32" t="n">
        <v>112624.5661355016</v>
      </c>
      <c r="AF32" t="n">
        <v>5.616609822525533e-06</v>
      </c>
      <c r="AG32" t="n">
        <v>4</v>
      </c>
      <c r="AH32" t="n">
        <v>101875.8356131296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7.8764</v>
      </c>
      <c r="E33" t="n">
        <v>12.7</v>
      </c>
      <c r="F33" t="n">
        <v>9.029999999999999</v>
      </c>
      <c r="G33" t="n">
        <v>45.16</v>
      </c>
      <c r="H33" t="n">
        <v>0.5</v>
      </c>
      <c r="I33" t="n">
        <v>12</v>
      </c>
      <c r="J33" t="n">
        <v>313.24</v>
      </c>
      <c r="K33" t="n">
        <v>61.82</v>
      </c>
      <c r="L33" t="n">
        <v>8.75</v>
      </c>
      <c r="M33" t="n">
        <v>10</v>
      </c>
      <c r="N33" t="n">
        <v>92.67</v>
      </c>
      <c r="O33" t="n">
        <v>38866.96</v>
      </c>
      <c r="P33" t="n">
        <v>131.53</v>
      </c>
      <c r="Q33" t="n">
        <v>1325.91</v>
      </c>
      <c r="R33" t="n">
        <v>40.85</v>
      </c>
      <c r="S33" t="n">
        <v>30.42</v>
      </c>
      <c r="T33" t="n">
        <v>5371.57</v>
      </c>
      <c r="U33" t="n">
        <v>0.74</v>
      </c>
      <c r="V33" t="n">
        <v>0.96</v>
      </c>
      <c r="W33" t="n">
        <v>0.1</v>
      </c>
      <c r="X33" t="n">
        <v>0.31</v>
      </c>
      <c r="Y33" t="n">
        <v>1</v>
      </c>
      <c r="Z33" t="n">
        <v>10</v>
      </c>
      <c r="AA33" t="n">
        <v>81.01912730565711</v>
      </c>
      <c r="AB33" t="n">
        <v>110.8539442911901</v>
      </c>
      <c r="AC33" t="n">
        <v>100.2741994325553</v>
      </c>
      <c r="AD33" t="n">
        <v>81019.12730565711</v>
      </c>
      <c r="AE33" t="n">
        <v>110853.9442911901</v>
      </c>
      <c r="AF33" t="n">
        <v>5.661969411918153e-06</v>
      </c>
      <c r="AG33" t="n">
        <v>4</v>
      </c>
      <c r="AH33" t="n">
        <v>100274.1994325553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7.8721</v>
      </c>
      <c r="E34" t="n">
        <v>12.7</v>
      </c>
      <c r="F34" t="n">
        <v>9.039999999999999</v>
      </c>
      <c r="G34" t="n">
        <v>45.2</v>
      </c>
      <c r="H34" t="n">
        <v>0.51</v>
      </c>
      <c r="I34" t="n">
        <v>12</v>
      </c>
      <c r="J34" t="n">
        <v>313.79</v>
      </c>
      <c r="K34" t="n">
        <v>61.82</v>
      </c>
      <c r="L34" t="n">
        <v>9</v>
      </c>
      <c r="M34" t="n">
        <v>10</v>
      </c>
      <c r="N34" t="n">
        <v>92.97</v>
      </c>
      <c r="O34" t="n">
        <v>38934.97</v>
      </c>
      <c r="P34" t="n">
        <v>131.03</v>
      </c>
      <c r="Q34" t="n">
        <v>1325.79</v>
      </c>
      <c r="R34" t="n">
        <v>41</v>
      </c>
      <c r="S34" t="n">
        <v>30.42</v>
      </c>
      <c r="T34" t="n">
        <v>5445.64</v>
      </c>
      <c r="U34" t="n">
        <v>0.74</v>
      </c>
      <c r="V34" t="n">
        <v>0.96</v>
      </c>
      <c r="W34" t="n">
        <v>0.1</v>
      </c>
      <c r="X34" t="n">
        <v>0.32</v>
      </c>
      <c r="Y34" t="n">
        <v>1</v>
      </c>
      <c r="Z34" t="n">
        <v>10</v>
      </c>
      <c r="AA34" t="n">
        <v>80.89419445248735</v>
      </c>
      <c r="AB34" t="n">
        <v>110.6830056498349</v>
      </c>
      <c r="AC34" t="n">
        <v>100.1195749352171</v>
      </c>
      <c r="AD34" t="n">
        <v>80894.19445248735</v>
      </c>
      <c r="AE34" t="n">
        <v>110683.0056498349</v>
      </c>
      <c r="AF34" t="n">
        <v>5.658878346396945e-06</v>
      </c>
      <c r="AG34" t="n">
        <v>4</v>
      </c>
      <c r="AH34" t="n">
        <v>100119.5749352171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7.9342</v>
      </c>
      <c r="E35" t="n">
        <v>12.6</v>
      </c>
      <c r="F35" t="n">
        <v>9</v>
      </c>
      <c r="G35" t="n">
        <v>49.07</v>
      </c>
      <c r="H35" t="n">
        <v>0.52</v>
      </c>
      <c r="I35" t="n">
        <v>11</v>
      </c>
      <c r="J35" t="n">
        <v>314.34</v>
      </c>
      <c r="K35" t="n">
        <v>61.82</v>
      </c>
      <c r="L35" t="n">
        <v>9.25</v>
      </c>
      <c r="M35" t="n">
        <v>9</v>
      </c>
      <c r="N35" t="n">
        <v>93.27</v>
      </c>
      <c r="O35" t="n">
        <v>39003.11</v>
      </c>
      <c r="P35" t="n">
        <v>128.3</v>
      </c>
      <c r="Q35" t="n">
        <v>1325.79</v>
      </c>
      <c r="R35" t="n">
        <v>39.52</v>
      </c>
      <c r="S35" t="n">
        <v>30.42</v>
      </c>
      <c r="T35" t="n">
        <v>4712.17</v>
      </c>
      <c r="U35" t="n">
        <v>0.77</v>
      </c>
      <c r="V35" t="n">
        <v>0.96</v>
      </c>
      <c r="W35" t="n">
        <v>0.1</v>
      </c>
      <c r="X35" t="n">
        <v>0.28</v>
      </c>
      <c r="Y35" t="n">
        <v>1</v>
      </c>
      <c r="Z35" t="n">
        <v>10</v>
      </c>
      <c r="AA35" t="n">
        <v>79.6978716320892</v>
      </c>
      <c r="AB35" t="n">
        <v>109.046143988929</v>
      </c>
      <c r="AC35" t="n">
        <v>98.63893305387775</v>
      </c>
      <c r="AD35" t="n">
        <v>79697.8716320892</v>
      </c>
      <c r="AE35" t="n">
        <v>109046.143988929</v>
      </c>
      <c r="AF35" t="n">
        <v>5.703519083342773e-06</v>
      </c>
      <c r="AG35" t="n">
        <v>4</v>
      </c>
      <c r="AH35" t="n">
        <v>98638.93305387774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7.9278</v>
      </c>
      <c r="E36" t="n">
        <v>12.61</v>
      </c>
      <c r="F36" t="n">
        <v>9.01</v>
      </c>
      <c r="G36" t="n">
        <v>49.12</v>
      </c>
      <c r="H36" t="n">
        <v>0.54</v>
      </c>
      <c r="I36" t="n">
        <v>11</v>
      </c>
      <c r="J36" t="n">
        <v>314.9</v>
      </c>
      <c r="K36" t="n">
        <v>61.82</v>
      </c>
      <c r="L36" t="n">
        <v>9.5</v>
      </c>
      <c r="M36" t="n">
        <v>9</v>
      </c>
      <c r="N36" t="n">
        <v>93.56999999999999</v>
      </c>
      <c r="O36" t="n">
        <v>39071.38</v>
      </c>
      <c r="P36" t="n">
        <v>127.75</v>
      </c>
      <c r="Q36" t="n">
        <v>1325.79</v>
      </c>
      <c r="R36" t="n">
        <v>39.87</v>
      </c>
      <c r="S36" t="n">
        <v>30.42</v>
      </c>
      <c r="T36" t="n">
        <v>4883.77</v>
      </c>
      <c r="U36" t="n">
        <v>0.76</v>
      </c>
      <c r="V36" t="n">
        <v>0.96</v>
      </c>
      <c r="W36" t="n">
        <v>0.1</v>
      </c>
      <c r="X36" t="n">
        <v>0.29</v>
      </c>
      <c r="Y36" t="n">
        <v>1</v>
      </c>
      <c r="Z36" t="n">
        <v>10</v>
      </c>
      <c r="AA36" t="n">
        <v>79.56925561278581</v>
      </c>
      <c r="AB36" t="n">
        <v>108.8701658771799</v>
      </c>
      <c r="AC36" t="n">
        <v>98.47975004612709</v>
      </c>
      <c r="AD36" t="n">
        <v>79569.25561278581</v>
      </c>
      <c r="AE36" t="n">
        <v>108870.1658771799</v>
      </c>
      <c r="AF36" t="n">
        <v>5.6989184276833e-06</v>
      </c>
      <c r="AG36" t="n">
        <v>4</v>
      </c>
      <c r="AH36" t="n">
        <v>98479.7500461271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7.9192</v>
      </c>
      <c r="E37" t="n">
        <v>12.63</v>
      </c>
      <c r="F37" t="n">
        <v>9.02</v>
      </c>
      <c r="G37" t="n">
        <v>49.2</v>
      </c>
      <c r="H37" t="n">
        <v>0.55</v>
      </c>
      <c r="I37" t="n">
        <v>11</v>
      </c>
      <c r="J37" t="n">
        <v>315.45</v>
      </c>
      <c r="K37" t="n">
        <v>61.82</v>
      </c>
      <c r="L37" t="n">
        <v>9.75</v>
      </c>
      <c r="M37" t="n">
        <v>7</v>
      </c>
      <c r="N37" t="n">
        <v>93.88</v>
      </c>
      <c r="O37" t="n">
        <v>39139.8</v>
      </c>
      <c r="P37" t="n">
        <v>126.46</v>
      </c>
      <c r="Q37" t="n">
        <v>1325.79</v>
      </c>
      <c r="R37" t="n">
        <v>40.35</v>
      </c>
      <c r="S37" t="n">
        <v>30.42</v>
      </c>
      <c r="T37" t="n">
        <v>5122.87</v>
      </c>
      <c r="U37" t="n">
        <v>0.75</v>
      </c>
      <c r="V37" t="n">
        <v>0.96</v>
      </c>
      <c r="W37" t="n">
        <v>0.1</v>
      </c>
      <c r="X37" t="n">
        <v>0.3</v>
      </c>
      <c r="Y37" t="n">
        <v>1</v>
      </c>
      <c r="Z37" t="n">
        <v>10</v>
      </c>
      <c r="AA37" t="n">
        <v>79.22631884863345</v>
      </c>
      <c r="AB37" t="n">
        <v>108.4009446671646</v>
      </c>
      <c r="AC37" t="n">
        <v>98.0553106498394</v>
      </c>
      <c r="AD37" t="n">
        <v>79226.31884863345</v>
      </c>
      <c r="AE37" t="n">
        <v>108400.9446671646</v>
      </c>
      <c r="AF37" t="n">
        <v>5.692736296640883e-06</v>
      </c>
      <c r="AG37" t="n">
        <v>4</v>
      </c>
      <c r="AH37" t="n">
        <v>98055.3106498394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7.9839</v>
      </c>
      <c r="E38" t="n">
        <v>12.53</v>
      </c>
      <c r="F38" t="n">
        <v>8.970000000000001</v>
      </c>
      <c r="G38" t="n">
        <v>53.84</v>
      </c>
      <c r="H38" t="n">
        <v>0.5600000000000001</v>
      </c>
      <c r="I38" t="n">
        <v>10</v>
      </c>
      <c r="J38" t="n">
        <v>316.01</v>
      </c>
      <c r="K38" t="n">
        <v>61.82</v>
      </c>
      <c r="L38" t="n">
        <v>10</v>
      </c>
      <c r="M38" t="n">
        <v>4</v>
      </c>
      <c r="N38" t="n">
        <v>94.18000000000001</v>
      </c>
      <c r="O38" t="n">
        <v>39208.35</v>
      </c>
      <c r="P38" t="n">
        <v>124.49</v>
      </c>
      <c r="Q38" t="n">
        <v>1325.79</v>
      </c>
      <c r="R38" t="n">
        <v>38.65</v>
      </c>
      <c r="S38" t="n">
        <v>30.42</v>
      </c>
      <c r="T38" t="n">
        <v>4280.16</v>
      </c>
      <c r="U38" t="n">
        <v>0.79</v>
      </c>
      <c r="V38" t="n">
        <v>0.96</v>
      </c>
      <c r="W38" t="n">
        <v>0.1</v>
      </c>
      <c r="X38" t="n">
        <v>0.25</v>
      </c>
      <c r="Y38" t="n">
        <v>1</v>
      </c>
      <c r="Z38" t="n">
        <v>10</v>
      </c>
      <c r="AA38" t="n">
        <v>78.26240102018124</v>
      </c>
      <c r="AB38" t="n">
        <v>107.0820697692236</v>
      </c>
      <c r="AC38" t="n">
        <v>96.86230732110496</v>
      </c>
      <c r="AD38" t="n">
        <v>78262.40102018125</v>
      </c>
      <c r="AE38" t="n">
        <v>107082.0697692236</v>
      </c>
      <c r="AF38" t="n">
        <v>5.739246049948371e-06</v>
      </c>
      <c r="AG38" t="n">
        <v>4</v>
      </c>
      <c r="AH38" t="n">
        <v>96862.30732110496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7.9886</v>
      </c>
      <c r="E39" t="n">
        <v>12.52</v>
      </c>
      <c r="F39" t="n">
        <v>8.960000000000001</v>
      </c>
      <c r="G39" t="n">
        <v>53.79</v>
      </c>
      <c r="H39" t="n">
        <v>0.58</v>
      </c>
      <c r="I39" t="n">
        <v>10</v>
      </c>
      <c r="J39" t="n">
        <v>316.56</v>
      </c>
      <c r="K39" t="n">
        <v>61.82</v>
      </c>
      <c r="L39" t="n">
        <v>10.25</v>
      </c>
      <c r="M39" t="n">
        <v>0</v>
      </c>
      <c r="N39" t="n">
        <v>94.48999999999999</v>
      </c>
      <c r="O39" t="n">
        <v>39277.04</v>
      </c>
      <c r="P39" t="n">
        <v>124.63</v>
      </c>
      <c r="Q39" t="n">
        <v>1325.79</v>
      </c>
      <c r="R39" t="n">
        <v>38.1</v>
      </c>
      <c r="S39" t="n">
        <v>30.42</v>
      </c>
      <c r="T39" t="n">
        <v>4004.01</v>
      </c>
      <c r="U39" t="n">
        <v>0.8</v>
      </c>
      <c r="V39" t="n">
        <v>0.96</v>
      </c>
      <c r="W39" t="n">
        <v>0.11</v>
      </c>
      <c r="X39" t="n">
        <v>0.24</v>
      </c>
      <c r="Y39" t="n">
        <v>1</v>
      </c>
      <c r="Z39" t="n">
        <v>10</v>
      </c>
      <c r="AA39" t="n">
        <v>78.2759164054596</v>
      </c>
      <c r="AB39" t="n">
        <v>107.1005621156182</v>
      </c>
      <c r="AC39" t="n">
        <v>96.87903478391381</v>
      </c>
      <c r="AD39" t="n">
        <v>78275.9164054596</v>
      </c>
      <c r="AE39" t="n">
        <v>107100.5621156182</v>
      </c>
      <c r="AF39" t="n">
        <v>5.742624656448297e-06</v>
      </c>
      <c r="AG39" t="n">
        <v>4</v>
      </c>
      <c r="AH39" t="n">
        <v>96879.03478391381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6.3171</v>
      </c>
      <c r="E2" t="n">
        <v>15.83</v>
      </c>
      <c r="F2" t="n">
        <v>12.69</v>
      </c>
      <c r="G2" t="n">
        <v>5.68</v>
      </c>
      <c r="H2" t="n">
        <v>0.64</v>
      </c>
      <c r="I2" t="n">
        <v>134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37.03</v>
      </c>
      <c r="Q2" t="n">
        <v>1326.21</v>
      </c>
      <c r="R2" t="n">
        <v>154.21</v>
      </c>
      <c r="S2" t="n">
        <v>30.42</v>
      </c>
      <c r="T2" t="n">
        <v>61441</v>
      </c>
      <c r="U2" t="n">
        <v>0.2</v>
      </c>
      <c r="V2" t="n">
        <v>0.68</v>
      </c>
      <c r="W2" t="n">
        <v>0.47</v>
      </c>
      <c r="X2" t="n">
        <v>3.97</v>
      </c>
      <c r="Y2" t="n">
        <v>1</v>
      </c>
      <c r="Z2" t="n">
        <v>10</v>
      </c>
      <c r="AA2" t="n">
        <v>56.87157440498957</v>
      </c>
      <c r="AB2" t="n">
        <v>77.81419709766556</v>
      </c>
      <c r="AC2" t="n">
        <v>70.3877193395938</v>
      </c>
      <c r="AD2" t="n">
        <v>56871.57440498957</v>
      </c>
      <c r="AE2" t="n">
        <v>77814.19709766556</v>
      </c>
      <c r="AF2" t="n">
        <v>5.086461466857421e-06</v>
      </c>
      <c r="AG2" t="n">
        <v>5</v>
      </c>
      <c r="AH2" t="n">
        <v>70387.71933959379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7.2978</v>
      </c>
      <c r="E2" t="n">
        <v>13.7</v>
      </c>
      <c r="F2" t="n">
        <v>10.46</v>
      </c>
      <c r="G2" t="n">
        <v>10.29</v>
      </c>
      <c r="H2" t="n">
        <v>0.18</v>
      </c>
      <c r="I2" t="n">
        <v>61</v>
      </c>
      <c r="J2" t="n">
        <v>98.70999999999999</v>
      </c>
      <c r="K2" t="n">
        <v>39.72</v>
      </c>
      <c r="L2" t="n">
        <v>1</v>
      </c>
      <c r="M2" t="n">
        <v>59</v>
      </c>
      <c r="N2" t="n">
        <v>12.99</v>
      </c>
      <c r="O2" t="n">
        <v>12407.75</v>
      </c>
      <c r="P2" t="n">
        <v>82.65000000000001</v>
      </c>
      <c r="Q2" t="n">
        <v>1326.08</v>
      </c>
      <c r="R2" t="n">
        <v>87.41</v>
      </c>
      <c r="S2" t="n">
        <v>30.42</v>
      </c>
      <c r="T2" t="n">
        <v>28403.52</v>
      </c>
      <c r="U2" t="n">
        <v>0.35</v>
      </c>
      <c r="V2" t="n">
        <v>0.83</v>
      </c>
      <c r="W2" t="n">
        <v>0.18</v>
      </c>
      <c r="X2" t="n">
        <v>1.74</v>
      </c>
      <c r="Y2" t="n">
        <v>1</v>
      </c>
      <c r="Z2" t="n">
        <v>10</v>
      </c>
      <c r="AA2" t="n">
        <v>64.74702837650868</v>
      </c>
      <c r="AB2" t="n">
        <v>88.58974066200071</v>
      </c>
      <c r="AC2" t="n">
        <v>80.1348601497226</v>
      </c>
      <c r="AD2" t="n">
        <v>64747.02837650868</v>
      </c>
      <c r="AE2" t="n">
        <v>88589.74066200071</v>
      </c>
      <c r="AF2" t="n">
        <v>5.593216496461695e-06</v>
      </c>
      <c r="AG2" t="n">
        <v>4</v>
      </c>
      <c r="AH2" t="n">
        <v>80134.8601497226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7.7814</v>
      </c>
      <c r="E3" t="n">
        <v>12.85</v>
      </c>
      <c r="F3" t="n">
        <v>9.960000000000001</v>
      </c>
      <c r="G3" t="n">
        <v>13.58</v>
      </c>
      <c r="H3" t="n">
        <v>0.22</v>
      </c>
      <c r="I3" t="n">
        <v>44</v>
      </c>
      <c r="J3" t="n">
        <v>99.02</v>
      </c>
      <c r="K3" t="n">
        <v>39.72</v>
      </c>
      <c r="L3" t="n">
        <v>1.25</v>
      </c>
      <c r="M3" t="n">
        <v>42</v>
      </c>
      <c r="N3" t="n">
        <v>13.05</v>
      </c>
      <c r="O3" t="n">
        <v>12446.14</v>
      </c>
      <c r="P3" t="n">
        <v>74.70999999999999</v>
      </c>
      <c r="Q3" t="n">
        <v>1325.84</v>
      </c>
      <c r="R3" t="n">
        <v>70.84999999999999</v>
      </c>
      <c r="S3" t="n">
        <v>30.42</v>
      </c>
      <c r="T3" t="n">
        <v>20208.48</v>
      </c>
      <c r="U3" t="n">
        <v>0.43</v>
      </c>
      <c r="V3" t="n">
        <v>0.87</v>
      </c>
      <c r="W3" t="n">
        <v>0.15</v>
      </c>
      <c r="X3" t="n">
        <v>1.24</v>
      </c>
      <c r="Y3" t="n">
        <v>1</v>
      </c>
      <c r="Z3" t="n">
        <v>10</v>
      </c>
      <c r="AA3" t="n">
        <v>60.24708676618661</v>
      </c>
      <c r="AB3" t="n">
        <v>82.43272202734838</v>
      </c>
      <c r="AC3" t="n">
        <v>74.5654587321296</v>
      </c>
      <c r="AD3" t="n">
        <v>60247.08676618661</v>
      </c>
      <c r="AE3" t="n">
        <v>82432.72202734837</v>
      </c>
      <c r="AF3" t="n">
        <v>5.963859635173206e-06</v>
      </c>
      <c r="AG3" t="n">
        <v>4</v>
      </c>
      <c r="AH3" t="n">
        <v>74565.4587321296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8.099</v>
      </c>
      <c r="E4" t="n">
        <v>12.35</v>
      </c>
      <c r="F4" t="n">
        <v>9.66</v>
      </c>
      <c r="G4" t="n">
        <v>17.05</v>
      </c>
      <c r="H4" t="n">
        <v>0.27</v>
      </c>
      <c r="I4" t="n">
        <v>34</v>
      </c>
      <c r="J4" t="n">
        <v>99.33</v>
      </c>
      <c r="K4" t="n">
        <v>39.72</v>
      </c>
      <c r="L4" t="n">
        <v>1.5</v>
      </c>
      <c r="M4" t="n">
        <v>28</v>
      </c>
      <c r="N4" t="n">
        <v>13.11</v>
      </c>
      <c r="O4" t="n">
        <v>12484.55</v>
      </c>
      <c r="P4" t="n">
        <v>67.98</v>
      </c>
      <c r="Q4" t="n">
        <v>1325.89</v>
      </c>
      <c r="R4" t="n">
        <v>61.13</v>
      </c>
      <c r="S4" t="n">
        <v>30.42</v>
      </c>
      <c r="T4" t="n">
        <v>15399.97</v>
      </c>
      <c r="U4" t="n">
        <v>0.5</v>
      </c>
      <c r="V4" t="n">
        <v>0.9</v>
      </c>
      <c r="W4" t="n">
        <v>0.14</v>
      </c>
      <c r="X4" t="n">
        <v>0.9399999999999999</v>
      </c>
      <c r="Y4" t="n">
        <v>1</v>
      </c>
      <c r="Z4" t="n">
        <v>10</v>
      </c>
      <c r="AA4" t="n">
        <v>57.13910113143304</v>
      </c>
      <c r="AB4" t="n">
        <v>78.18023896723153</v>
      </c>
      <c r="AC4" t="n">
        <v>70.71882668687149</v>
      </c>
      <c r="AD4" t="n">
        <v>57139.10113143304</v>
      </c>
      <c r="AE4" t="n">
        <v>78180.23896723153</v>
      </c>
      <c r="AF4" t="n">
        <v>6.207276220894415e-06</v>
      </c>
      <c r="AG4" t="n">
        <v>4</v>
      </c>
      <c r="AH4" t="n">
        <v>70718.8266868715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8.169700000000001</v>
      </c>
      <c r="E5" t="n">
        <v>12.24</v>
      </c>
      <c r="F5" t="n">
        <v>9.619999999999999</v>
      </c>
      <c r="G5" t="n">
        <v>18.61</v>
      </c>
      <c r="H5" t="n">
        <v>0.31</v>
      </c>
      <c r="I5" t="n">
        <v>31</v>
      </c>
      <c r="J5" t="n">
        <v>99.64</v>
      </c>
      <c r="K5" t="n">
        <v>39.72</v>
      </c>
      <c r="L5" t="n">
        <v>1.75</v>
      </c>
      <c r="M5" t="n">
        <v>0</v>
      </c>
      <c r="N5" t="n">
        <v>13.18</v>
      </c>
      <c r="O5" t="n">
        <v>12522.99</v>
      </c>
      <c r="P5" t="n">
        <v>66.14</v>
      </c>
      <c r="Q5" t="n">
        <v>1326.07</v>
      </c>
      <c r="R5" t="n">
        <v>58.41</v>
      </c>
      <c r="S5" t="n">
        <v>30.42</v>
      </c>
      <c r="T5" t="n">
        <v>14055.68</v>
      </c>
      <c r="U5" t="n">
        <v>0.52</v>
      </c>
      <c r="V5" t="n">
        <v>0.9</v>
      </c>
      <c r="W5" t="n">
        <v>0.17</v>
      </c>
      <c r="X5" t="n">
        <v>0.89</v>
      </c>
      <c r="Y5" t="n">
        <v>1</v>
      </c>
      <c r="Z5" t="n">
        <v>10</v>
      </c>
      <c r="AA5" t="n">
        <v>56.38596628171666</v>
      </c>
      <c r="AB5" t="n">
        <v>77.1497666398855</v>
      </c>
      <c r="AC5" t="n">
        <v>69.78670119217003</v>
      </c>
      <c r="AD5" t="n">
        <v>56385.96628171665</v>
      </c>
      <c r="AE5" t="n">
        <v>77149.76663988549</v>
      </c>
      <c r="AF5" t="n">
        <v>6.261462469667997e-06</v>
      </c>
      <c r="AG5" t="n">
        <v>4</v>
      </c>
      <c r="AH5" t="n">
        <v>69786.70119217003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4.9321</v>
      </c>
      <c r="E2" t="n">
        <v>20.28</v>
      </c>
      <c r="F2" t="n">
        <v>12.52</v>
      </c>
      <c r="G2" t="n">
        <v>5.87</v>
      </c>
      <c r="H2" t="n">
        <v>0.09</v>
      </c>
      <c r="I2" t="n">
        <v>128</v>
      </c>
      <c r="J2" t="n">
        <v>204</v>
      </c>
      <c r="K2" t="n">
        <v>55.27</v>
      </c>
      <c r="L2" t="n">
        <v>1</v>
      </c>
      <c r="M2" t="n">
        <v>126</v>
      </c>
      <c r="N2" t="n">
        <v>42.72</v>
      </c>
      <c r="O2" t="n">
        <v>25393.6</v>
      </c>
      <c r="P2" t="n">
        <v>175.11</v>
      </c>
      <c r="Q2" t="n">
        <v>1326.24</v>
      </c>
      <c r="R2" t="n">
        <v>154.84</v>
      </c>
      <c r="S2" t="n">
        <v>30.42</v>
      </c>
      <c r="T2" t="n">
        <v>61785.99</v>
      </c>
      <c r="U2" t="n">
        <v>0.2</v>
      </c>
      <c r="V2" t="n">
        <v>0.6899999999999999</v>
      </c>
      <c r="W2" t="n">
        <v>0.29</v>
      </c>
      <c r="X2" t="n">
        <v>3.8</v>
      </c>
      <c r="Y2" t="n">
        <v>1</v>
      </c>
      <c r="Z2" t="n">
        <v>10</v>
      </c>
      <c r="AA2" t="n">
        <v>146.5295357962984</v>
      </c>
      <c r="AB2" t="n">
        <v>200.4881753032892</v>
      </c>
      <c r="AC2" t="n">
        <v>181.3538652393215</v>
      </c>
      <c r="AD2" t="n">
        <v>146529.5357962984</v>
      </c>
      <c r="AE2" t="n">
        <v>200488.1753032891</v>
      </c>
      <c r="AF2" t="n">
        <v>3.623802827273384e-06</v>
      </c>
      <c r="AG2" t="n">
        <v>6</v>
      </c>
      <c r="AH2" t="n">
        <v>181353.8652393215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5.6525</v>
      </c>
      <c r="E3" t="n">
        <v>17.69</v>
      </c>
      <c r="F3" t="n">
        <v>11.4</v>
      </c>
      <c r="G3" t="n">
        <v>7.43</v>
      </c>
      <c r="H3" t="n">
        <v>0.11</v>
      </c>
      <c r="I3" t="n">
        <v>92</v>
      </c>
      <c r="J3" t="n">
        <v>204.39</v>
      </c>
      <c r="K3" t="n">
        <v>55.27</v>
      </c>
      <c r="L3" t="n">
        <v>1.25</v>
      </c>
      <c r="M3" t="n">
        <v>90</v>
      </c>
      <c r="N3" t="n">
        <v>42.87</v>
      </c>
      <c r="O3" t="n">
        <v>25442.42</v>
      </c>
      <c r="P3" t="n">
        <v>157.64</v>
      </c>
      <c r="Q3" t="n">
        <v>1326.15</v>
      </c>
      <c r="R3" t="n">
        <v>117.86</v>
      </c>
      <c r="S3" t="n">
        <v>30.42</v>
      </c>
      <c r="T3" t="n">
        <v>43472.9</v>
      </c>
      <c r="U3" t="n">
        <v>0.26</v>
      </c>
      <c r="V3" t="n">
        <v>0.76</v>
      </c>
      <c r="W3" t="n">
        <v>0.23</v>
      </c>
      <c r="X3" t="n">
        <v>2.67</v>
      </c>
      <c r="Y3" t="n">
        <v>1</v>
      </c>
      <c r="Z3" t="n">
        <v>10</v>
      </c>
      <c r="AA3" t="n">
        <v>126.5316311051185</v>
      </c>
      <c r="AB3" t="n">
        <v>173.1261598595413</v>
      </c>
      <c r="AC3" t="n">
        <v>156.6032421466863</v>
      </c>
      <c r="AD3" t="n">
        <v>126531.6311051185</v>
      </c>
      <c r="AE3" t="n">
        <v>173126.1598595413</v>
      </c>
      <c r="AF3" t="n">
        <v>4.153108307042193e-06</v>
      </c>
      <c r="AG3" t="n">
        <v>6</v>
      </c>
      <c r="AH3" t="n">
        <v>156603.2421466863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6.1387</v>
      </c>
      <c r="E4" t="n">
        <v>16.29</v>
      </c>
      <c r="F4" t="n">
        <v>10.81</v>
      </c>
      <c r="G4" t="n">
        <v>9</v>
      </c>
      <c r="H4" t="n">
        <v>0.13</v>
      </c>
      <c r="I4" t="n">
        <v>72</v>
      </c>
      <c r="J4" t="n">
        <v>204.79</v>
      </c>
      <c r="K4" t="n">
        <v>55.27</v>
      </c>
      <c r="L4" t="n">
        <v>1.5</v>
      </c>
      <c r="M4" t="n">
        <v>70</v>
      </c>
      <c r="N4" t="n">
        <v>43.02</v>
      </c>
      <c r="O4" t="n">
        <v>25491.3</v>
      </c>
      <c r="P4" t="n">
        <v>147.78</v>
      </c>
      <c r="Q4" t="n">
        <v>1326.25</v>
      </c>
      <c r="R4" t="n">
        <v>98.53</v>
      </c>
      <c r="S4" t="n">
        <v>30.42</v>
      </c>
      <c r="T4" t="n">
        <v>33910.07</v>
      </c>
      <c r="U4" t="n">
        <v>0.31</v>
      </c>
      <c r="V4" t="n">
        <v>0.8</v>
      </c>
      <c r="W4" t="n">
        <v>0.2</v>
      </c>
      <c r="X4" t="n">
        <v>2.08</v>
      </c>
      <c r="Y4" t="n">
        <v>1</v>
      </c>
      <c r="Z4" t="n">
        <v>10</v>
      </c>
      <c r="AA4" t="n">
        <v>107.9445064664109</v>
      </c>
      <c r="AB4" t="n">
        <v>147.6944359228084</v>
      </c>
      <c r="AC4" t="n">
        <v>133.5986862488184</v>
      </c>
      <c r="AD4" t="n">
        <v>107944.5064664109</v>
      </c>
      <c r="AE4" t="n">
        <v>147694.4359228084</v>
      </c>
      <c r="AF4" t="n">
        <v>4.510338074204318e-06</v>
      </c>
      <c r="AG4" t="n">
        <v>5</v>
      </c>
      <c r="AH4" t="n">
        <v>133598.6862488184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6.5105</v>
      </c>
      <c r="E5" t="n">
        <v>15.36</v>
      </c>
      <c r="F5" t="n">
        <v>10.4</v>
      </c>
      <c r="G5" t="n">
        <v>10.58</v>
      </c>
      <c r="H5" t="n">
        <v>0.15</v>
      </c>
      <c r="I5" t="n">
        <v>59</v>
      </c>
      <c r="J5" t="n">
        <v>205.18</v>
      </c>
      <c r="K5" t="n">
        <v>55.27</v>
      </c>
      <c r="L5" t="n">
        <v>1.75</v>
      </c>
      <c r="M5" t="n">
        <v>57</v>
      </c>
      <c r="N5" t="n">
        <v>43.16</v>
      </c>
      <c r="O5" t="n">
        <v>25540.22</v>
      </c>
      <c r="P5" t="n">
        <v>140.64</v>
      </c>
      <c r="Q5" t="n">
        <v>1326.06</v>
      </c>
      <c r="R5" t="n">
        <v>85.39</v>
      </c>
      <c r="S5" t="n">
        <v>30.42</v>
      </c>
      <c r="T5" t="n">
        <v>27404.42</v>
      </c>
      <c r="U5" t="n">
        <v>0.36</v>
      </c>
      <c r="V5" t="n">
        <v>0.83</v>
      </c>
      <c r="W5" t="n">
        <v>0.17</v>
      </c>
      <c r="X5" t="n">
        <v>1.68</v>
      </c>
      <c r="Y5" t="n">
        <v>1</v>
      </c>
      <c r="Z5" t="n">
        <v>10</v>
      </c>
      <c r="AA5" t="n">
        <v>101.4720474081004</v>
      </c>
      <c r="AB5" t="n">
        <v>138.8385318944915</v>
      </c>
      <c r="AC5" t="n">
        <v>125.5879772716218</v>
      </c>
      <c r="AD5" t="n">
        <v>101472.0474081004</v>
      </c>
      <c r="AE5" t="n">
        <v>138838.5318944915</v>
      </c>
      <c r="AF5" t="n">
        <v>4.783513778504768e-06</v>
      </c>
      <c r="AG5" t="n">
        <v>5</v>
      </c>
      <c r="AH5" t="n">
        <v>125587.9772716218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6.7966</v>
      </c>
      <c r="E6" t="n">
        <v>14.71</v>
      </c>
      <c r="F6" t="n">
        <v>10.12</v>
      </c>
      <c r="G6" t="n">
        <v>12.15</v>
      </c>
      <c r="H6" t="n">
        <v>0.17</v>
      </c>
      <c r="I6" t="n">
        <v>50</v>
      </c>
      <c r="J6" t="n">
        <v>205.58</v>
      </c>
      <c r="K6" t="n">
        <v>55.27</v>
      </c>
      <c r="L6" t="n">
        <v>2</v>
      </c>
      <c r="M6" t="n">
        <v>48</v>
      </c>
      <c r="N6" t="n">
        <v>43.31</v>
      </c>
      <c r="O6" t="n">
        <v>25589.2</v>
      </c>
      <c r="P6" t="n">
        <v>135.37</v>
      </c>
      <c r="Q6" t="n">
        <v>1325.93</v>
      </c>
      <c r="R6" t="n">
        <v>76.26000000000001</v>
      </c>
      <c r="S6" t="n">
        <v>30.42</v>
      </c>
      <c r="T6" t="n">
        <v>22884.47</v>
      </c>
      <c r="U6" t="n">
        <v>0.4</v>
      </c>
      <c r="V6" t="n">
        <v>0.85</v>
      </c>
      <c r="W6" t="n">
        <v>0.16</v>
      </c>
      <c r="X6" t="n">
        <v>1.4</v>
      </c>
      <c r="Y6" t="n">
        <v>1</v>
      </c>
      <c r="Z6" t="n">
        <v>10</v>
      </c>
      <c r="AA6" t="n">
        <v>97.06919780117747</v>
      </c>
      <c r="AB6" t="n">
        <v>132.8143588222866</v>
      </c>
      <c r="AC6" t="n">
        <v>120.1387428224463</v>
      </c>
      <c r="AD6" t="n">
        <v>97069.19780117746</v>
      </c>
      <c r="AE6" t="n">
        <v>132814.3588222866</v>
      </c>
      <c r="AF6" t="n">
        <v>4.993722409490132e-06</v>
      </c>
      <c r="AG6" t="n">
        <v>5</v>
      </c>
      <c r="AH6" t="n">
        <v>120138.7428224463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7.0245</v>
      </c>
      <c r="E7" t="n">
        <v>14.24</v>
      </c>
      <c r="F7" t="n">
        <v>9.93</v>
      </c>
      <c r="G7" t="n">
        <v>13.85</v>
      </c>
      <c r="H7" t="n">
        <v>0.19</v>
      </c>
      <c r="I7" t="n">
        <v>43</v>
      </c>
      <c r="J7" t="n">
        <v>205.98</v>
      </c>
      <c r="K7" t="n">
        <v>55.27</v>
      </c>
      <c r="L7" t="n">
        <v>2.25</v>
      </c>
      <c r="M7" t="n">
        <v>41</v>
      </c>
      <c r="N7" t="n">
        <v>43.46</v>
      </c>
      <c r="O7" t="n">
        <v>25638.22</v>
      </c>
      <c r="P7" t="n">
        <v>131.14</v>
      </c>
      <c r="Q7" t="n">
        <v>1325.88</v>
      </c>
      <c r="R7" t="n">
        <v>69.87</v>
      </c>
      <c r="S7" t="n">
        <v>30.42</v>
      </c>
      <c r="T7" t="n">
        <v>19723.44</v>
      </c>
      <c r="U7" t="n">
        <v>0.44</v>
      </c>
      <c r="V7" t="n">
        <v>0.87</v>
      </c>
      <c r="W7" t="n">
        <v>0.15</v>
      </c>
      <c r="X7" t="n">
        <v>1.21</v>
      </c>
      <c r="Y7" t="n">
        <v>1</v>
      </c>
      <c r="Z7" t="n">
        <v>10</v>
      </c>
      <c r="AA7" t="n">
        <v>93.82182619310704</v>
      </c>
      <c r="AB7" t="n">
        <v>128.3711617242026</v>
      </c>
      <c r="AC7" t="n">
        <v>116.1195982193357</v>
      </c>
      <c r="AD7" t="n">
        <v>93821.82619310704</v>
      </c>
      <c r="AE7" t="n">
        <v>128371.1617242026</v>
      </c>
      <c r="AF7" t="n">
        <v>5.16116927073293e-06</v>
      </c>
      <c r="AG7" t="n">
        <v>5</v>
      </c>
      <c r="AH7" t="n">
        <v>116119.5982193357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7.2039</v>
      </c>
      <c r="E8" t="n">
        <v>13.88</v>
      </c>
      <c r="F8" t="n">
        <v>9.779999999999999</v>
      </c>
      <c r="G8" t="n">
        <v>15.44</v>
      </c>
      <c r="H8" t="n">
        <v>0.22</v>
      </c>
      <c r="I8" t="n">
        <v>38</v>
      </c>
      <c r="J8" t="n">
        <v>206.38</v>
      </c>
      <c r="K8" t="n">
        <v>55.27</v>
      </c>
      <c r="L8" t="n">
        <v>2.5</v>
      </c>
      <c r="M8" t="n">
        <v>36</v>
      </c>
      <c r="N8" t="n">
        <v>43.6</v>
      </c>
      <c r="O8" t="n">
        <v>25687.3</v>
      </c>
      <c r="P8" t="n">
        <v>127.3</v>
      </c>
      <c r="Q8" t="n">
        <v>1326.28</v>
      </c>
      <c r="R8" t="n">
        <v>65.09</v>
      </c>
      <c r="S8" t="n">
        <v>30.42</v>
      </c>
      <c r="T8" t="n">
        <v>17360.42</v>
      </c>
      <c r="U8" t="n">
        <v>0.47</v>
      </c>
      <c r="V8" t="n">
        <v>0.88</v>
      </c>
      <c r="W8" t="n">
        <v>0.14</v>
      </c>
      <c r="X8" t="n">
        <v>1.05</v>
      </c>
      <c r="Y8" t="n">
        <v>1</v>
      </c>
      <c r="Z8" t="n">
        <v>10</v>
      </c>
      <c r="AA8" t="n">
        <v>91.23858899297824</v>
      </c>
      <c r="AB8" t="n">
        <v>124.8366626226061</v>
      </c>
      <c r="AC8" t="n">
        <v>112.9224267512938</v>
      </c>
      <c r="AD8" t="n">
        <v>91238.58899297824</v>
      </c>
      <c r="AE8" t="n">
        <v>124836.6626226061</v>
      </c>
      <c r="AF8" t="n">
        <v>5.292981323856923e-06</v>
      </c>
      <c r="AG8" t="n">
        <v>5</v>
      </c>
      <c r="AH8" t="n">
        <v>112922.4267512938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7.3596</v>
      </c>
      <c r="E9" t="n">
        <v>13.59</v>
      </c>
      <c r="F9" t="n">
        <v>9.640000000000001</v>
      </c>
      <c r="G9" t="n">
        <v>17.02</v>
      </c>
      <c r="H9" t="n">
        <v>0.24</v>
      </c>
      <c r="I9" t="n">
        <v>34</v>
      </c>
      <c r="J9" t="n">
        <v>206.78</v>
      </c>
      <c r="K9" t="n">
        <v>55.27</v>
      </c>
      <c r="L9" t="n">
        <v>2.75</v>
      </c>
      <c r="M9" t="n">
        <v>32</v>
      </c>
      <c r="N9" t="n">
        <v>43.75</v>
      </c>
      <c r="O9" t="n">
        <v>25736.42</v>
      </c>
      <c r="P9" t="n">
        <v>123.97</v>
      </c>
      <c r="Q9" t="n">
        <v>1326.04</v>
      </c>
      <c r="R9" t="n">
        <v>60.62</v>
      </c>
      <c r="S9" t="n">
        <v>30.42</v>
      </c>
      <c r="T9" t="n">
        <v>15146.23</v>
      </c>
      <c r="U9" t="n">
        <v>0.5</v>
      </c>
      <c r="V9" t="n">
        <v>0.9</v>
      </c>
      <c r="W9" t="n">
        <v>0.14</v>
      </c>
      <c r="X9" t="n">
        <v>0.92</v>
      </c>
      <c r="Y9" t="n">
        <v>1</v>
      </c>
      <c r="Z9" t="n">
        <v>10</v>
      </c>
      <c r="AA9" t="n">
        <v>80.50981474860073</v>
      </c>
      <c r="AB9" t="n">
        <v>110.1570803813417</v>
      </c>
      <c r="AC9" t="n">
        <v>99.64384323620799</v>
      </c>
      <c r="AD9" t="n">
        <v>80509.81474860074</v>
      </c>
      <c r="AE9" t="n">
        <v>110157.0803813417</v>
      </c>
      <c r="AF9" t="n">
        <v>5.407380078992963e-06</v>
      </c>
      <c r="AG9" t="n">
        <v>4</v>
      </c>
      <c r="AH9" t="n">
        <v>99643.84323620799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7.5188</v>
      </c>
      <c r="E10" t="n">
        <v>13.3</v>
      </c>
      <c r="F10" t="n">
        <v>9.52</v>
      </c>
      <c r="G10" t="n">
        <v>19.04</v>
      </c>
      <c r="H10" t="n">
        <v>0.26</v>
      </c>
      <c r="I10" t="n">
        <v>30</v>
      </c>
      <c r="J10" t="n">
        <v>207.17</v>
      </c>
      <c r="K10" t="n">
        <v>55.27</v>
      </c>
      <c r="L10" t="n">
        <v>3</v>
      </c>
      <c r="M10" t="n">
        <v>28</v>
      </c>
      <c r="N10" t="n">
        <v>43.9</v>
      </c>
      <c r="O10" t="n">
        <v>25785.6</v>
      </c>
      <c r="P10" t="n">
        <v>120.94</v>
      </c>
      <c r="Q10" t="n">
        <v>1325.86</v>
      </c>
      <c r="R10" t="n">
        <v>56.46</v>
      </c>
      <c r="S10" t="n">
        <v>30.42</v>
      </c>
      <c r="T10" t="n">
        <v>13083.76</v>
      </c>
      <c r="U10" t="n">
        <v>0.54</v>
      </c>
      <c r="V10" t="n">
        <v>0.91</v>
      </c>
      <c r="W10" t="n">
        <v>0.13</v>
      </c>
      <c r="X10" t="n">
        <v>0.8</v>
      </c>
      <c r="Y10" t="n">
        <v>1</v>
      </c>
      <c r="Z10" t="n">
        <v>10</v>
      </c>
      <c r="AA10" t="n">
        <v>78.5402748248943</v>
      </c>
      <c r="AB10" t="n">
        <v>107.4622689677589</v>
      </c>
      <c r="AC10" t="n">
        <v>97.20622084174508</v>
      </c>
      <c r="AD10" t="n">
        <v>78540.2748248943</v>
      </c>
      <c r="AE10" t="n">
        <v>107462.2689677589</v>
      </c>
      <c r="AF10" t="n">
        <v>5.524350418220052e-06</v>
      </c>
      <c r="AG10" t="n">
        <v>4</v>
      </c>
      <c r="AH10" t="n">
        <v>97206.22084174507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7.6995</v>
      </c>
      <c r="E11" t="n">
        <v>12.99</v>
      </c>
      <c r="F11" t="n">
        <v>9.33</v>
      </c>
      <c r="G11" t="n">
        <v>20.73</v>
      </c>
      <c r="H11" t="n">
        <v>0.28</v>
      </c>
      <c r="I11" t="n">
        <v>27</v>
      </c>
      <c r="J11" t="n">
        <v>207.57</v>
      </c>
      <c r="K11" t="n">
        <v>55.27</v>
      </c>
      <c r="L11" t="n">
        <v>3.25</v>
      </c>
      <c r="M11" t="n">
        <v>25</v>
      </c>
      <c r="N11" t="n">
        <v>44.05</v>
      </c>
      <c r="O11" t="n">
        <v>25834.83</v>
      </c>
      <c r="P11" t="n">
        <v>116.42</v>
      </c>
      <c r="Q11" t="n">
        <v>1325.93</v>
      </c>
      <c r="R11" t="n">
        <v>50.18</v>
      </c>
      <c r="S11" t="n">
        <v>30.42</v>
      </c>
      <c r="T11" t="n">
        <v>9958.299999999999</v>
      </c>
      <c r="U11" t="n">
        <v>0.61</v>
      </c>
      <c r="V11" t="n">
        <v>0.93</v>
      </c>
      <c r="W11" t="n">
        <v>0.12</v>
      </c>
      <c r="X11" t="n">
        <v>0.61</v>
      </c>
      <c r="Y11" t="n">
        <v>1</v>
      </c>
      <c r="Z11" t="n">
        <v>10</v>
      </c>
      <c r="AA11" t="n">
        <v>76.04278524874034</v>
      </c>
      <c r="AB11" t="n">
        <v>104.0450935482029</v>
      </c>
      <c r="AC11" t="n">
        <v>94.11517584819458</v>
      </c>
      <c r="AD11" t="n">
        <v>76042.78524874034</v>
      </c>
      <c r="AE11" t="n">
        <v>104045.0935482029</v>
      </c>
      <c r="AF11" t="n">
        <v>5.657117631149291e-06</v>
      </c>
      <c r="AG11" t="n">
        <v>4</v>
      </c>
      <c r="AH11" t="n">
        <v>94115.17584819459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7.6612</v>
      </c>
      <c r="E12" t="n">
        <v>13.05</v>
      </c>
      <c r="F12" t="n">
        <v>9.470000000000001</v>
      </c>
      <c r="G12" t="n">
        <v>22.74</v>
      </c>
      <c r="H12" t="n">
        <v>0.3</v>
      </c>
      <c r="I12" t="n">
        <v>25</v>
      </c>
      <c r="J12" t="n">
        <v>207.97</v>
      </c>
      <c r="K12" t="n">
        <v>55.27</v>
      </c>
      <c r="L12" t="n">
        <v>3.5</v>
      </c>
      <c r="M12" t="n">
        <v>23</v>
      </c>
      <c r="N12" t="n">
        <v>44.2</v>
      </c>
      <c r="O12" t="n">
        <v>25884.1</v>
      </c>
      <c r="P12" t="n">
        <v>117.1</v>
      </c>
      <c r="Q12" t="n">
        <v>1325.85</v>
      </c>
      <c r="R12" t="n">
        <v>55.36</v>
      </c>
      <c r="S12" t="n">
        <v>30.42</v>
      </c>
      <c r="T12" t="n">
        <v>12559.72</v>
      </c>
      <c r="U12" t="n">
        <v>0.55</v>
      </c>
      <c r="V12" t="n">
        <v>0.91</v>
      </c>
      <c r="W12" t="n">
        <v>0.12</v>
      </c>
      <c r="X12" t="n">
        <v>0.75</v>
      </c>
      <c r="Y12" t="n">
        <v>1</v>
      </c>
      <c r="Z12" t="n">
        <v>10</v>
      </c>
      <c r="AA12" t="n">
        <v>76.51391119699244</v>
      </c>
      <c r="AB12" t="n">
        <v>104.689708855211</v>
      </c>
      <c r="AC12" t="n">
        <v>94.69826997502531</v>
      </c>
      <c r="AD12" t="n">
        <v>76513.91119699244</v>
      </c>
      <c r="AE12" t="n">
        <v>104689.708855211</v>
      </c>
      <c r="AF12" t="n">
        <v>5.628977153810111e-06</v>
      </c>
      <c r="AG12" t="n">
        <v>4</v>
      </c>
      <c r="AH12" t="n">
        <v>94698.26997502531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7.7744</v>
      </c>
      <c r="E13" t="n">
        <v>12.86</v>
      </c>
      <c r="F13" t="n">
        <v>9.369999999999999</v>
      </c>
      <c r="G13" t="n">
        <v>24.43</v>
      </c>
      <c r="H13" t="n">
        <v>0.32</v>
      </c>
      <c r="I13" t="n">
        <v>23</v>
      </c>
      <c r="J13" t="n">
        <v>208.37</v>
      </c>
      <c r="K13" t="n">
        <v>55.27</v>
      </c>
      <c r="L13" t="n">
        <v>3.75</v>
      </c>
      <c r="M13" t="n">
        <v>21</v>
      </c>
      <c r="N13" t="n">
        <v>44.35</v>
      </c>
      <c r="O13" t="n">
        <v>25933.43</v>
      </c>
      <c r="P13" t="n">
        <v>113.65</v>
      </c>
      <c r="Q13" t="n">
        <v>1325.87</v>
      </c>
      <c r="R13" t="n">
        <v>51.63</v>
      </c>
      <c r="S13" t="n">
        <v>30.42</v>
      </c>
      <c r="T13" t="n">
        <v>10705.18</v>
      </c>
      <c r="U13" t="n">
        <v>0.59</v>
      </c>
      <c r="V13" t="n">
        <v>0.92</v>
      </c>
      <c r="W13" t="n">
        <v>0.12</v>
      </c>
      <c r="X13" t="n">
        <v>0.64</v>
      </c>
      <c r="Y13" t="n">
        <v>1</v>
      </c>
      <c r="Z13" t="n">
        <v>10</v>
      </c>
      <c r="AA13" t="n">
        <v>74.80893800547337</v>
      </c>
      <c r="AB13" t="n">
        <v>102.3568893164672</v>
      </c>
      <c r="AC13" t="n">
        <v>92.5880914589257</v>
      </c>
      <c r="AD13" t="n">
        <v>74808.93800547336</v>
      </c>
      <c r="AE13" t="n">
        <v>102356.8893164672</v>
      </c>
      <c r="AF13" t="n">
        <v>5.712149530697714e-06</v>
      </c>
      <c r="AG13" t="n">
        <v>4</v>
      </c>
      <c r="AH13" t="n">
        <v>92588.0914589257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7.8635</v>
      </c>
      <c r="E14" t="n">
        <v>12.72</v>
      </c>
      <c r="F14" t="n">
        <v>9.300000000000001</v>
      </c>
      <c r="G14" t="n">
        <v>26.57</v>
      </c>
      <c r="H14" t="n">
        <v>0.34</v>
      </c>
      <c r="I14" t="n">
        <v>21</v>
      </c>
      <c r="J14" t="n">
        <v>208.77</v>
      </c>
      <c r="K14" t="n">
        <v>55.27</v>
      </c>
      <c r="L14" t="n">
        <v>4</v>
      </c>
      <c r="M14" t="n">
        <v>19</v>
      </c>
      <c r="N14" t="n">
        <v>44.5</v>
      </c>
      <c r="O14" t="n">
        <v>25982.82</v>
      </c>
      <c r="P14" t="n">
        <v>111.28</v>
      </c>
      <c r="Q14" t="n">
        <v>1325.83</v>
      </c>
      <c r="R14" t="n">
        <v>49.52</v>
      </c>
      <c r="S14" t="n">
        <v>30.42</v>
      </c>
      <c r="T14" t="n">
        <v>9659.370000000001</v>
      </c>
      <c r="U14" t="n">
        <v>0.61</v>
      </c>
      <c r="V14" t="n">
        <v>0.93</v>
      </c>
      <c r="W14" t="n">
        <v>0.11</v>
      </c>
      <c r="X14" t="n">
        <v>0.58</v>
      </c>
      <c r="Y14" t="n">
        <v>1</v>
      </c>
      <c r="Z14" t="n">
        <v>10</v>
      </c>
      <c r="AA14" t="n">
        <v>73.61109526210313</v>
      </c>
      <c r="AB14" t="n">
        <v>100.7179480298967</v>
      </c>
      <c r="AC14" t="n">
        <v>91.1055684284764</v>
      </c>
      <c r="AD14" t="n">
        <v>73611.09526210313</v>
      </c>
      <c r="AE14" t="n">
        <v>100717.9480298967</v>
      </c>
      <c r="AF14" t="n">
        <v>5.777614714272674e-06</v>
      </c>
      <c r="AG14" t="n">
        <v>4</v>
      </c>
      <c r="AH14" t="n">
        <v>91105.5684284764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7.9077</v>
      </c>
      <c r="E15" t="n">
        <v>12.65</v>
      </c>
      <c r="F15" t="n">
        <v>9.27</v>
      </c>
      <c r="G15" t="n">
        <v>27.81</v>
      </c>
      <c r="H15" t="n">
        <v>0.36</v>
      </c>
      <c r="I15" t="n">
        <v>20</v>
      </c>
      <c r="J15" t="n">
        <v>209.17</v>
      </c>
      <c r="K15" t="n">
        <v>55.27</v>
      </c>
      <c r="L15" t="n">
        <v>4.25</v>
      </c>
      <c r="M15" t="n">
        <v>18</v>
      </c>
      <c r="N15" t="n">
        <v>44.65</v>
      </c>
      <c r="O15" t="n">
        <v>26032.25</v>
      </c>
      <c r="P15" t="n">
        <v>108.67</v>
      </c>
      <c r="Q15" t="n">
        <v>1325.87</v>
      </c>
      <c r="R15" t="n">
        <v>48.53</v>
      </c>
      <c r="S15" t="n">
        <v>30.42</v>
      </c>
      <c r="T15" t="n">
        <v>9171.6</v>
      </c>
      <c r="U15" t="n">
        <v>0.63</v>
      </c>
      <c r="V15" t="n">
        <v>0.93</v>
      </c>
      <c r="W15" t="n">
        <v>0.11</v>
      </c>
      <c r="X15" t="n">
        <v>0.55</v>
      </c>
      <c r="Y15" t="n">
        <v>1</v>
      </c>
      <c r="Z15" t="n">
        <v>10</v>
      </c>
      <c r="AA15" t="n">
        <v>72.59000605571252</v>
      </c>
      <c r="AB15" t="n">
        <v>99.32084873043722</v>
      </c>
      <c r="AC15" t="n">
        <v>89.84180632531573</v>
      </c>
      <c r="AD15" t="n">
        <v>72590.00605571253</v>
      </c>
      <c r="AE15" t="n">
        <v>99320.84873043722</v>
      </c>
      <c r="AF15" t="n">
        <v>5.810090147651049e-06</v>
      </c>
      <c r="AG15" t="n">
        <v>4</v>
      </c>
      <c r="AH15" t="n">
        <v>89841.80632531573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7.9959</v>
      </c>
      <c r="E16" t="n">
        <v>12.51</v>
      </c>
      <c r="F16" t="n">
        <v>9.210000000000001</v>
      </c>
      <c r="G16" t="n">
        <v>30.71</v>
      </c>
      <c r="H16" t="n">
        <v>0.38</v>
      </c>
      <c r="I16" t="n">
        <v>18</v>
      </c>
      <c r="J16" t="n">
        <v>209.58</v>
      </c>
      <c r="K16" t="n">
        <v>55.27</v>
      </c>
      <c r="L16" t="n">
        <v>4.5</v>
      </c>
      <c r="M16" t="n">
        <v>16</v>
      </c>
      <c r="N16" t="n">
        <v>44.8</v>
      </c>
      <c r="O16" t="n">
        <v>26081.73</v>
      </c>
      <c r="P16" t="n">
        <v>106.49</v>
      </c>
      <c r="Q16" t="n">
        <v>1325.93</v>
      </c>
      <c r="R16" t="n">
        <v>46.64</v>
      </c>
      <c r="S16" t="n">
        <v>30.42</v>
      </c>
      <c r="T16" t="n">
        <v>8236.58</v>
      </c>
      <c r="U16" t="n">
        <v>0.65</v>
      </c>
      <c r="V16" t="n">
        <v>0.9399999999999999</v>
      </c>
      <c r="W16" t="n">
        <v>0.11</v>
      </c>
      <c r="X16" t="n">
        <v>0.49</v>
      </c>
      <c r="Y16" t="n">
        <v>1</v>
      </c>
      <c r="Z16" t="n">
        <v>10</v>
      </c>
      <c r="AA16" t="n">
        <v>71.50212072752534</v>
      </c>
      <c r="AB16" t="n">
        <v>97.83235603029884</v>
      </c>
      <c r="AC16" t="n">
        <v>88.49537327936545</v>
      </c>
      <c r="AD16" t="n">
        <v>71502.12072752534</v>
      </c>
      <c r="AE16" t="n">
        <v>97832.35603029883</v>
      </c>
      <c r="AF16" t="n">
        <v>5.874894066745452e-06</v>
      </c>
      <c r="AG16" t="n">
        <v>4</v>
      </c>
      <c r="AH16" t="n">
        <v>88495.37327936545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8.046900000000001</v>
      </c>
      <c r="E17" t="n">
        <v>12.43</v>
      </c>
      <c r="F17" t="n">
        <v>9.17</v>
      </c>
      <c r="G17" t="n">
        <v>32.38</v>
      </c>
      <c r="H17" t="n">
        <v>0.4</v>
      </c>
      <c r="I17" t="n">
        <v>17</v>
      </c>
      <c r="J17" t="n">
        <v>209.98</v>
      </c>
      <c r="K17" t="n">
        <v>55.27</v>
      </c>
      <c r="L17" t="n">
        <v>4.75</v>
      </c>
      <c r="M17" t="n">
        <v>15</v>
      </c>
      <c r="N17" t="n">
        <v>44.95</v>
      </c>
      <c r="O17" t="n">
        <v>26131.27</v>
      </c>
      <c r="P17" t="n">
        <v>104.25</v>
      </c>
      <c r="Q17" t="n">
        <v>1325.79</v>
      </c>
      <c r="R17" t="n">
        <v>45.36</v>
      </c>
      <c r="S17" t="n">
        <v>30.42</v>
      </c>
      <c r="T17" t="n">
        <v>7602.21</v>
      </c>
      <c r="U17" t="n">
        <v>0.67</v>
      </c>
      <c r="V17" t="n">
        <v>0.9399999999999999</v>
      </c>
      <c r="W17" t="n">
        <v>0.11</v>
      </c>
      <c r="X17" t="n">
        <v>0.45</v>
      </c>
      <c r="Y17" t="n">
        <v>1</v>
      </c>
      <c r="Z17" t="n">
        <v>10</v>
      </c>
      <c r="AA17" t="n">
        <v>70.58756386525748</v>
      </c>
      <c r="AB17" t="n">
        <v>96.58101898394339</v>
      </c>
      <c r="AC17" t="n">
        <v>87.3634620844512</v>
      </c>
      <c r="AD17" t="n">
        <v>70587.56386525749</v>
      </c>
      <c r="AE17" t="n">
        <v>96581.01898394339</v>
      </c>
      <c r="AF17" t="n">
        <v>5.912365720643578e-06</v>
      </c>
      <c r="AG17" t="n">
        <v>4</v>
      </c>
      <c r="AH17" t="n">
        <v>87363.4620844512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8.0883</v>
      </c>
      <c r="E18" t="n">
        <v>12.36</v>
      </c>
      <c r="F18" t="n">
        <v>9.15</v>
      </c>
      <c r="G18" t="n">
        <v>34.31</v>
      </c>
      <c r="H18" t="n">
        <v>0.42</v>
      </c>
      <c r="I18" t="n">
        <v>16</v>
      </c>
      <c r="J18" t="n">
        <v>210.38</v>
      </c>
      <c r="K18" t="n">
        <v>55.27</v>
      </c>
      <c r="L18" t="n">
        <v>5</v>
      </c>
      <c r="M18" t="n">
        <v>14</v>
      </c>
      <c r="N18" t="n">
        <v>45.11</v>
      </c>
      <c r="O18" t="n">
        <v>26180.86</v>
      </c>
      <c r="P18" t="n">
        <v>101.93</v>
      </c>
      <c r="Q18" t="n">
        <v>1325.79</v>
      </c>
      <c r="R18" t="n">
        <v>44.66</v>
      </c>
      <c r="S18" t="n">
        <v>30.42</v>
      </c>
      <c r="T18" t="n">
        <v>7255.49</v>
      </c>
      <c r="U18" t="n">
        <v>0.68</v>
      </c>
      <c r="V18" t="n">
        <v>0.9399999999999999</v>
      </c>
      <c r="W18" t="n">
        <v>0.1</v>
      </c>
      <c r="X18" t="n">
        <v>0.43</v>
      </c>
      <c r="Y18" t="n">
        <v>1</v>
      </c>
      <c r="Z18" t="n">
        <v>10</v>
      </c>
      <c r="AA18" t="n">
        <v>69.70829744663106</v>
      </c>
      <c r="AB18" t="n">
        <v>95.37796787948265</v>
      </c>
      <c r="AC18" t="n">
        <v>86.27522848890696</v>
      </c>
      <c r="AD18" t="n">
        <v>69708.29744663107</v>
      </c>
      <c r="AE18" t="n">
        <v>95377.96787948265</v>
      </c>
      <c r="AF18" t="n">
        <v>5.942783886749115e-06</v>
      </c>
      <c r="AG18" t="n">
        <v>4</v>
      </c>
      <c r="AH18" t="n">
        <v>86275.22848890696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8.146100000000001</v>
      </c>
      <c r="E19" t="n">
        <v>12.28</v>
      </c>
      <c r="F19" t="n">
        <v>9.1</v>
      </c>
      <c r="G19" t="n">
        <v>36.41</v>
      </c>
      <c r="H19" t="n">
        <v>0.44</v>
      </c>
      <c r="I19" t="n">
        <v>15</v>
      </c>
      <c r="J19" t="n">
        <v>210.78</v>
      </c>
      <c r="K19" t="n">
        <v>55.27</v>
      </c>
      <c r="L19" t="n">
        <v>5.25</v>
      </c>
      <c r="M19" t="n">
        <v>11</v>
      </c>
      <c r="N19" t="n">
        <v>45.26</v>
      </c>
      <c r="O19" t="n">
        <v>26230.5</v>
      </c>
      <c r="P19" t="n">
        <v>98.45999999999999</v>
      </c>
      <c r="Q19" t="n">
        <v>1325.82</v>
      </c>
      <c r="R19" t="n">
        <v>42.83</v>
      </c>
      <c r="S19" t="n">
        <v>30.42</v>
      </c>
      <c r="T19" t="n">
        <v>6347.46</v>
      </c>
      <c r="U19" t="n">
        <v>0.71</v>
      </c>
      <c r="V19" t="n">
        <v>0.95</v>
      </c>
      <c r="W19" t="n">
        <v>0.11</v>
      </c>
      <c r="X19" t="n">
        <v>0.38</v>
      </c>
      <c r="Y19" t="n">
        <v>1</v>
      </c>
      <c r="Z19" t="n">
        <v>10</v>
      </c>
      <c r="AA19" t="n">
        <v>68.4188952781634</v>
      </c>
      <c r="AB19" t="n">
        <v>93.61375094817707</v>
      </c>
      <c r="AC19" t="n">
        <v>84.67938594543064</v>
      </c>
      <c r="AD19" t="n">
        <v>68418.8952781634</v>
      </c>
      <c r="AE19" t="n">
        <v>93613.75094817707</v>
      </c>
      <c r="AF19" t="n">
        <v>5.985251761166991e-06</v>
      </c>
      <c r="AG19" t="n">
        <v>4</v>
      </c>
      <c r="AH19" t="n">
        <v>84679.38594543064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8.2182</v>
      </c>
      <c r="E20" t="n">
        <v>12.17</v>
      </c>
      <c r="F20" t="n">
        <v>9.039999999999999</v>
      </c>
      <c r="G20" t="n">
        <v>38.72</v>
      </c>
      <c r="H20" t="n">
        <v>0.46</v>
      </c>
      <c r="I20" t="n">
        <v>14</v>
      </c>
      <c r="J20" t="n">
        <v>211.18</v>
      </c>
      <c r="K20" t="n">
        <v>55.27</v>
      </c>
      <c r="L20" t="n">
        <v>5.5</v>
      </c>
      <c r="M20" t="n">
        <v>4</v>
      </c>
      <c r="N20" t="n">
        <v>45.41</v>
      </c>
      <c r="O20" t="n">
        <v>26280.2</v>
      </c>
      <c r="P20" t="n">
        <v>96.58</v>
      </c>
      <c r="Q20" t="n">
        <v>1326.17</v>
      </c>
      <c r="R20" t="n">
        <v>40.21</v>
      </c>
      <c r="S20" t="n">
        <v>30.42</v>
      </c>
      <c r="T20" t="n">
        <v>5042</v>
      </c>
      <c r="U20" t="n">
        <v>0.76</v>
      </c>
      <c r="V20" t="n">
        <v>0.96</v>
      </c>
      <c r="W20" t="n">
        <v>0.12</v>
      </c>
      <c r="X20" t="n">
        <v>0.31</v>
      </c>
      <c r="Y20" t="n">
        <v>1</v>
      </c>
      <c r="Z20" t="n">
        <v>10</v>
      </c>
      <c r="AA20" t="n">
        <v>67.55738608259203</v>
      </c>
      <c r="AB20" t="n">
        <v>92.43499605969363</v>
      </c>
      <c r="AC20" t="n">
        <v>83.61312976911078</v>
      </c>
      <c r="AD20" t="n">
        <v>67557.38608259203</v>
      </c>
      <c r="AE20" t="n">
        <v>92434.99605969363</v>
      </c>
      <c r="AF20" t="n">
        <v>6.038226393442574e-06</v>
      </c>
      <c r="AG20" t="n">
        <v>4</v>
      </c>
      <c r="AH20" t="n">
        <v>83613.12976911079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8.228199999999999</v>
      </c>
      <c r="E21" t="n">
        <v>12.15</v>
      </c>
      <c r="F21" t="n">
        <v>9.02</v>
      </c>
      <c r="G21" t="n">
        <v>38.66</v>
      </c>
      <c r="H21" t="n">
        <v>0.48</v>
      </c>
      <c r="I21" t="n">
        <v>14</v>
      </c>
      <c r="J21" t="n">
        <v>211.59</v>
      </c>
      <c r="K21" t="n">
        <v>55.27</v>
      </c>
      <c r="L21" t="n">
        <v>5.75</v>
      </c>
      <c r="M21" t="n">
        <v>0</v>
      </c>
      <c r="N21" t="n">
        <v>45.57</v>
      </c>
      <c r="O21" t="n">
        <v>26329.94</v>
      </c>
      <c r="P21" t="n">
        <v>96.55</v>
      </c>
      <c r="Q21" t="n">
        <v>1326.06</v>
      </c>
      <c r="R21" t="n">
        <v>39.53</v>
      </c>
      <c r="S21" t="n">
        <v>30.42</v>
      </c>
      <c r="T21" t="n">
        <v>4700.05</v>
      </c>
      <c r="U21" t="n">
        <v>0.77</v>
      </c>
      <c r="V21" t="n">
        <v>0.96</v>
      </c>
      <c r="W21" t="n">
        <v>0.12</v>
      </c>
      <c r="X21" t="n">
        <v>0.3</v>
      </c>
      <c r="Y21" t="n">
        <v>1</v>
      </c>
      <c r="Z21" t="n">
        <v>10</v>
      </c>
      <c r="AA21" t="n">
        <v>67.50262354294726</v>
      </c>
      <c r="AB21" t="n">
        <v>92.36006753699895</v>
      </c>
      <c r="AC21" t="n">
        <v>83.54535231945921</v>
      </c>
      <c r="AD21" t="n">
        <v>67502.62354294726</v>
      </c>
      <c r="AE21" t="n">
        <v>92360.06753699895</v>
      </c>
      <c r="AF21" t="n">
        <v>6.045573776559853e-06</v>
      </c>
      <c r="AG21" t="n">
        <v>4</v>
      </c>
      <c r="AH21" t="n">
        <v>83545.35231945921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6.6192</v>
      </c>
      <c r="E2" t="n">
        <v>15.11</v>
      </c>
      <c r="F2" t="n">
        <v>10.98</v>
      </c>
      <c r="G2" t="n">
        <v>8.449999999999999</v>
      </c>
      <c r="H2" t="n">
        <v>0.14</v>
      </c>
      <c r="I2" t="n">
        <v>78</v>
      </c>
      <c r="J2" t="n">
        <v>124.63</v>
      </c>
      <c r="K2" t="n">
        <v>45</v>
      </c>
      <c r="L2" t="n">
        <v>1</v>
      </c>
      <c r="M2" t="n">
        <v>76</v>
      </c>
      <c r="N2" t="n">
        <v>18.64</v>
      </c>
      <c r="O2" t="n">
        <v>15605.44</v>
      </c>
      <c r="P2" t="n">
        <v>106.48</v>
      </c>
      <c r="Q2" t="n">
        <v>1326.14</v>
      </c>
      <c r="R2" t="n">
        <v>104.78</v>
      </c>
      <c r="S2" t="n">
        <v>30.42</v>
      </c>
      <c r="T2" t="n">
        <v>37007.38</v>
      </c>
      <c r="U2" t="n">
        <v>0.29</v>
      </c>
      <c r="V2" t="n">
        <v>0.79</v>
      </c>
      <c r="W2" t="n">
        <v>0.2</v>
      </c>
      <c r="X2" t="n">
        <v>2.26</v>
      </c>
      <c r="Y2" t="n">
        <v>1</v>
      </c>
      <c r="Z2" t="n">
        <v>10</v>
      </c>
      <c r="AA2" t="n">
        <v>85.96727812093467</v>
      </c>
      <c r="AB2" t="n">
        <v>117.6242225336569</v>
      </c>
      <c r="AC2" t="n">
        <v>106.3983318217084</v>
      </c>
      <c r="AD2" t="n">
        <v>85967.27812093467</v>
      </c>
      <c r="AE2" t="n">
        <v>117624.2225336569</v>
      </c>
      <c r="AF2" t="n">
        <v>5.007899456565582e-06</v>
      </c>
      <c r="AG2" t="n">
        <v>5</v>
      </c>
      <c r="AH2" t="n">
        <v>106398.3318217084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7.1806</v>
      </c>
      <c r="E3" t="n">
        <v>13.93</v>
      </c>
      <c r="F3" t="n">
        <v>10.34</v>
      </c>
      <c r="G3" t="n">
        <v>10.88</v>
      </c>
      <c r="H3" t="n">
        <v>0.18</v>
      </c>
      <c r="I3" t="n">
        <v>57</v>
      </c>
      <c r="J3" t="n">
        <v>124.96</v>
      </c>
      <c r="K3" t="n">
        <v>45</v>
      </c>
      <c r="L3" t="n">
        <v>1.25</v>
      </c>
      <c r="M3" t="n">
        <v>55</v>
      </c>
      <c r="N3" t="n">
        <v>18.71</v>
      </c>
      <c r="O3" t="n">
        <v>15645.96</v>
      </c>
      <c r="P3" t="n">
        <v>97.36</v>
      </c>
      <c r="Q3" t="n">
        <v>1326.26</v>
      </c>
      <c r="R3" t="n">
        <v>83.31</v>
      </c>
      <c r="S3" t="n">
        <v>30.42</v>
      </c>
      <c r="T3" t="n">
        <v>26374.82</v>
      </c>
      <c r="U3" t="n">
        <v>0.37</v>
      </c>
      <c r="V3" t="n">
        <v>0.84</v>
      </c>
      <c r="W3" t="n">
        <v>0.17</v>
      </c>
      <c r="X3" t="n">
        <v>1.61</v>
      </c>
      <c r="Y3" t="n">
        <v>1</v>
      </c>
      <c r="Z3" t="n">
        <v>10</v>
      </c>
      <c r="AA3" t="n">
        <v>79.3251648686616</v>
      </c>
      <c r="AB3" t="n">
        <v>108.5361901525457</v>
      </c>
      <c r="AC3" t="n">
        <v>98.17764849591399</v>
      </c>
      <c r="AD3" t="n">
        <v>79325.1648686616</v>
      </c>
      <c r="AE3" t="n">
        <v>108536.1901525457</v>
      </c>
      <c r="AF3" t="n">
        <v>5.432638814028103e-06</v>
      </c>
      <c r="AG3" t="n">
        <v>5</v>
      </c>
      <c r="AH3" t="n">
        <v>98177.64849591398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7.5413</v>
      </c>
      <c r="E4" t="n">
        <v>13.26</v>
      </c>
      <c r="F4" t="n">
        <v>9.98</v>
      </c>
      <c r="G4" t="n">
        <v>13.3</v>
      </c>
      <c r="H4" t="n">
        <v>0.21</v>
      </c>
      <c r="I4" t="n">
        <v>45</v>
      </c>
      <c r="J4" t="n">
        <v>125.29</v>
      </c>
      <c r="K4" t="n">
        <v>45</v>
      </c>
      <c r="L4" t="n">
        <v>1.5</v>
      </c>
      <c r="M4" t="n">
        <v>43</v>
      </c>
      <c r="N4" t="n">
        <v>18.79</v>
      </c>
      <c r="O4" t="n">
        <v>15686.51</v>
      </c>
      <c r="P4" t="n">
        <v>90.83</v>
      </c>
      <c r="Q4" t="n">
        <v>1325.99</v>
      </c>
      <c r="R4" t="n">
        <v>71.70999999999999</v>
      </c>
      <c r="S4" t="n">
        <v>30.42</v>
      </c>
      <c r="T4" t="n">
        <v>20637.15</v>
      </c>
      <c r="U4" t="n">
        <v>0.42</v>
      </c>
      <c r="V4" t="n">
        <v>0.87</v>
      </c>
      <c r="W4" t="n">
        <v>0.15</v>
      </c>
      <c r="X4" t="n">
        <v>1.26</v>
      </c>
      <c r="Y4" t="n">
        <v>1</v>
      </c>
      <c r="Z4" t="n">
        <v>10</v>
      </c>
      <c r="AA4" t="n">
        <v>67.06229722618973</v>
      </c>
      <c r="AB4" t="n">
        <v>91.75759364458551</v>
      </c>
      <c r="AC4" t="n">
        <v>83.00037768976011</v>
      </c>
      <c r="AD4" t="n">
        <v>67062.29722618972</v>
      </c>
      <c r="AE4" t="n">
        <v>91757.59364458552</v>
      </c>
      <c r="AF4" t="n">
        <v>5.705534229483626e-06</v>
      </c>
      <c r="AG4" t="n">
        <v>4</v>
      </c>
      <c r="AH4" t="n">
        <v>83000.37768976012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7.8348</v>
      </c>
      <c r="E5" t="n">
        <v>12.76</v>
      </c>
      <c r="F5" t="n">
        <v>9.710000000000001</v>
      </c>
      <c r="G5" t="n">
        <v>16.19</v>
      </c>
      <c r="H5" t="n">
        <v>0.25</v>
      </c>
      <c r="I5" t="n">
        <v>36</v>
      </c>
      <c r="J5" t="n">
        <v>125.62</v>
      </c>
      <c r="K5" t="n">
        <v>45</v>
      </c>
      <c r="L5" t="n">
        <v>1.75</v>
      </c>
      <c r="M5" t="n">
        <v>34</v>
      </c>
      <c r="N5" t="n">
        <v>18.87</v>
      </c>
      <c r="O5" t="n">
        <v>15727.09</v>
      </c>
      <c r="P5" t="n">
        <v>85.37</v>
      </c>
      <c r="Q5" t="n">
        <v>1325.99</v>
      </c>
      <c r="R5" t="n">
        <v>62.78</v>
      </c>
      <c r="S5" t="n">
        <v>30.42</v>
      </c>
      <c r="T5" t="n">
        <v>16217.25</v>
      </c>
      <c r="U5" t="n">
        <v>0.48</v>
      </c>
      <c r="V5" t="n">
        <v>0.89</v>
      </c>
      <c r="W5" t="n">
        <v>0.14</v>
      </c>
      <c r="X5" t="n">
        <v>0.99</v>
      </c>
      <c r="Y5" t="n">
        <v>1</v>
      </c>
      <c r="Z5" t="n">
        <v>10</v>
      </c>
      <c r="AA5" t="n">
        <v>64.08259201675402</v>
      </c>
      <c r="AB5" t="n">
        <v>87.68062952172146</v>
      </c>
      <c r="AC5" t="n">
        <v>79.31251330072581</v>
      </c>
      <c r="AD5" t="n">
        <v>64082.59201675402</v>
      </c>
      <c r="AE5" t="n">
        <v>87680.62952172145</v>
      </c>
      <c r="AF5" t="n">
        <v>5.927588026090769e-06</v>
      </c>
      <c r="AG5" t="n">
        <v>4</v>
      </c>
      <c r="AH5" t="n">
        <v>79312.51330072581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8.055099999999999</v>
      </c>
      <c r="E6" t="n">
        <v>12.41</v>
      </c>
      <c r="F6" t="n">
        <v>9.52</v>
      </c>
      <c r="G6" t="n">
        <v>19.03</v>
      </c>
      <c r="H6" t="n">
        <v>0.28</v>
      </c>
      <c r="I6" t="n">
        <v>30</v>
      </c>
      <c r="J6" t="n">
        <v>125.95</v>
      </c>
      <c r="K6" t="n">
        <v>45</v>
      </c>
      <c r="L6" t="n">
        <v>2</v>
      </c>
      <c r="M6" t="n">
        <v>28</v>
      </c>
      <c r="N6" t="n">
        <v>18.95</v>
      </c>
      <c r="O6" t="n">
        <v>15767.7</v>
      </c>
      <c r="P6" t="n">
        <v>80.29000000000001</v>
      </c>
      <c r="Q6" t="n">
        <v>1325.91</v>
      </c>
      <c r="R6" t="n">
        <v>56.24</v>
      </c>
      <c r="S6" t="n">
        <v>30.42</v>
      </c>
      <c r="T6" t="n">
        <v>12975.42</v>
      </c>
      <c r="U6" t="n">
        <v>0.54</v>
      </c>
      <c r="V6" t="n">
        <v>0.91</v>
      </c>
      <c r="W6" t="n">
        <v>0.13</v>
      </c>
      <c r="X6" t="n">
        <v>0.79</v>
      </c>
      <c r="Y6" t="n">
        <v>1</v>
      </c>
      <c r="Z6" t="n">
        <v>10</v>
      </c>
      <c r="AA6" t="n">
        <v>61.6977099804321</v>
      </c>
      <c r="AB6" t="n">
        <v>84.41752870605758</v>
      </c>
      <c r="AC6" t="n">
        <v>76.36083824711712</v>
      </c>
      <c r="AD6" t="n">
        <v>61697.7099804321</v>
      </c>
      <c r="AE6" t="n">
        <v>84417.52870605758</v>
      </c>
      <c r="AF6" t="n">
        <v>6.09426077359521e-06</v>
      </c>
      <c r="AG6" t="n">
        <v>4</v>
      </c>
      <c r="AH6" t="n">
        <v>76360.83824711712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8.094799999999999</v>
      </c>
      <c r="E7" t="n">
        <v>12.35</v>
      </c>
      <c r="F7" t="n">
        <v>9.56</v>
      </c>
      <c r="G7" t="n">
        <v>22.05</v>
      </c>
      <c r="H7" t="n">
        <v>0.31</v>
      </c>
      <c r="I7" t="n">
        <v>26</v>
      </c>
      <c r="J7" t="n">
        <v>126.28</v>
      </c>
      <c r="K7" t="n">
        <v>45</v>
      </c>
      <c r="L7" t="n">
        <v>2.25</v>
      </c>
      <c r="M7" t="n">
        <v>23</v>
      </c>
      <c r="N7" t="n">
        <v>19.03</v>
      </c>
      <c r="O7" t="n">
        <v>15808.34</v>
      </c>
      <c r="P7" t="n">
        <v>77.66</v>
      </c>
      <c r="Q7" t="n">
        <v>1325.82</v>
      </c>
      <c r="R7" t="n">
        <v>58.82</v>
      </c>
      <c r="S7" t="n">
        <v>30.42</v>
      </c>
      <c r="T7" t="n">
        <v>14286.94</v>
      </c>
      <c r="U7" t="n">
        <v>0.52</v>
      </c>
      <c r="V7" t="n">
        <v>0.9</v>
      </c>
      <c r="W7" t="n">
        <v>0.11</v>
      </c>
      <c r="X7" t="n">
        <v>0.84</v>
      </c>
      <c r="Y7" t="n">
        <v>1</v>
      </c>
      <c r="Z7" t="n">
        <v>10</v>
      </c>
      <c r="AA7" t="n">
        <v>60.79159201012563</v>
      </c>
      <c r="AB7" t="n">
        <v>83.17773812398134</v>
      </c>
      <c r="AC7" t="n">
        <v>75.23937153813682</v>
      </c>
      <c r="AD7" t="n">
        <v>60791.59201012563</v>
      </c>
      <c r="AE7" t="n">
        <v>83177.73812398134</v>
      </c>
      <c r="AF7" t="n">
        <v>6.124296670444626e-06</v>
      </c>
      <c r="AG7" t="n">
        <v>4</v>
      </c>
      <c r="AH7" t="n">
        <v>75239.37153813682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8.2134</v>
      </c>
      <c r="E8" t="n">
        <v>12.18</v>
      </c>
      <c r="F8" t="n">
        <v>9.43</v>
      </c>
      <c r="G8" t="n">
        <v>23.57</v>
      </c>
      <c r="H8" t="n">
        <v>0.35</v>
      </c>
      <c r="I8" t="n">
        <v>24</v>
      </c>
      <c r="J8" t="n">
        <v>126.61</v>
      </c>
      <c r="K8" t="n">
        <v>45</v>
      </c>
      <c r="L8" t="n">
        <v>2.5</v>
      </c>
      <c r="M8" t="n">
        <v>2</v>
      </c>
      <c r="N8" t="n">
        <v>19.11</v>
      </c>
      <c r="O8" t="n">
        <v>15849</v>
      </c>
      <c r="P8" t="n">
        <v>74.73</v>
      </c>
      <c r="Q8" t="n">
        <v>1325.91</v>
      </c>
      <c r="R8" t="n">
        <v>52.99</v>
      </c>
      <c r="S8" t="n">
        <v>30.42</v>
      </c>
      <c r="T8" t="n">
        <v>11379.72</v>
      </c>
      <c r="U8" t="n">
        <v>0.57</v>
      </c>
      <c r="V8" t="n">
        <v>0.92</v>
      </c>
      <c r="W8" t="n">
        <v>0.14</v>
      </c>
      <c r="X8" t="n">
        <v>0.71</v>
      </c>
      <c r="Y8" t="n">
        <v>1</v>
      </c>
      <c r="Z8" t="n">
        <v>10</v>
      </c>
      <c r="AA8" t="n">
        <v>59.51432923162011</v>
      </c>
      <c r="AB8" t="n">
        <v>81.43013084157408</v>
      </c>
      <c r="AC8" t="n">
        <v>73.65855344197973</v>
      </c>
      <c r="AD8" t="n">
        <v>59514.32923162011</v>
      </c>
      <c r="AE8" t="n">
        <v>81430.13084157408</v>
      </c>
      <c r="AF8" t="n">
        <v>6.214026075138348e-06</v>
      </c>
      <c r="AG8" t="n">
        <v>4</v>
      </c>
      <c r="AH8" t="n">
        <v>73658.55344197973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8.221399999999999</v>
      </c>
      <c r="E9" t="n">
        <v>12.16</v>
      </c>
      <c r="F9" t="n">
        <v>9.42</v>
      </c>
      <c r="G9" t="n">
        <v>23.54</v>
      </c>
      <c r="H9" t="n">
        <v>0.38</v>
      </c>
      <c r="I9" t="n">
        <v>24</v>
      </c>
      <c r="J9" t="n">
        <v>126.94</v>
      </c>
      <c r="K9" t="n">
        <v>45</v>
      </c>
      <c r="L9" t="n">
        <v>2.75</v>
      </c>
      <c r="M9" t="n">
        <v>0</v>
      </c>
      <c r="N9" t="n">
        <v>19.19</v>
      </c>
      <c r="O9" t="n">
        <v>15889.69</v>
      </c>
      <c r="P9" t="n">
        <v>74.61</v>
      </c>
      <c r="Q9" t="n">
        <v>1325.97</v>
      </c>
      <c r="R9" t="n">
        <v>52.42</v>
      </c>
      <c r="S9" t="n">
        <v>30.42</v>
      </c>
      <c r="T9" t="n">
        <v>11097.31</v>
      </c>
      <c r="U9" t="n">
        <v>0.58</v>
      </c>
      <c r="V9" t="n">
        <v>0.92</v>
      </c>
      <c r="W9" t="n">
        <v>0.15</v>
      </c>
      <c r="X9" t="n">
        <v>0.7</v>
      </c>
      <c r="Y9" t="n">
        <v>1</v>
      </c>
      <c r="Z9" t="n">
        <v>10</v>
      </c>
      <c r="AA9" t="n">
        <v>59.45197902337319</v>
      </c>
      <c r="AB9" t="n">
        <v>81.34482053595364</v>
      </c>
      <c r="AC9" t="n">
        <v>73.58138503219391</v>
      </c>
      <c r="AD9" t="n">
        <v>59451.97902337319</v>
      </c>
      <c r="AE9" t="n">
        <v>81344.82053595365</v>
      </c>
      <c r="AF9" t="n">
        <v>6.220078648810773e-06</v>
      </c>
      <c r="AG9" t="n">
        <v>4</v>
      </c>
      <c r="AH9" t="n">
        <v>73581.38503219391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3.9922</v>
      </c>
      <c r="E2" t="n">
        <v>25.05</v>
      </c>
      <c r="F2" t="n">
        <v>13.75</v>
      </c>
      <c r="G2" t="n">
        <v>4.94</v>
      </c>
      <c r="H2" t="n">
        <v>0.07000000000000001</v>
      </c>
      <c r="I2" t="n">
        <v>167</v>
      </c>
      <c r="J2" t="n">
        <v>263.32</v>
      </c>
      <c r="K2" t="n">
        <v>59.89</v>
      </c>
      <c r="L2" t="n">
        <v>1</v>
      </c>
      <c r="M2" t="n">
        <v>165</v>
      </c>
      <c r="N2" t="n">
        <v>67.43000000000001</v>
      </c>
      <c r="O2" t="n">
        <v>32710.1</v>
      </c>
      <c r="P2" t="n">
        <v>228.52</v>
      </c>
      <c r="Q2" t="n">
        <v>1326.25</v>
      </c>
      <c r="R2" t="n">
        <v>195.56</v>
      </c>
      <c r="S2" t="n">
        <v>30.42</v>
      </c>
      <c r="T2" t="n">
        <v>81950.11</v>
      </c>
      <c r="U2" t="n">
        <v>0.16</v>
      </c>
      <c r="V2" t="n">
        <v>0.63</v>
      </c>
      <c r="W2" t="n">
        <v>0.35</v>
      </c>
      <c r="X2" t="n">
        <v>5.03</v>
      </c>
      <c r="Y2" t="n">
        <v>1</v>
      </c>
      <c r="Z2" t="n">
        <v>10</v>
      </c>
      <c r="AA2" t="n">
        <v>221.2576415070284</v>
      </c>
      <c r="AB2" t="n">
        <v>302.7344663080081</v>
      </c>
      <c r="AC2" t="n">
        <v>273.8419137341533</v>
      </c>
      <c r="AD2" t="n">
        <v>221257.6415070283</v>
      </c>
      <c r="AE2" t="n">
        <v>302734.4663080081</v>
      </c>
      <c r="AF2" t="n">
        <v>2.889199694915848e-06</v>
      </c>
      <c r="AG2" t="n">
        <v>8</v>
      </c>
      <c r="AH2" t="n">
        <v>273841.9137341533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4.7556</v>
      </c>
      <c r="E3" t="n">
        <v>21.03</v>
      </c>
      <c r="F3" t="n">
        <v>12.21</v>
      </c>
      <c r="G3" t="n">
        <v>6.21</v>
      </c>
      <c r="H3" t="n">
        <v>0.08</v>
      </c>
      <c r="I3" t="n">
        <v>118</v>
      </c>
      <c r="J3" t="n">
        <v>263.79</v>
      </c>
      <c r="K3" t="n">
        <v>59.89</v>
      </c>
      <c r="L3" t="n">
        <v>1.25</v>
      </c>
      <c r="M3" t="n">
        <v>116</v>
      </c>
      <c r="N3" t="n">
        <v>67.65000000000001</v>
      </c>
      <c r="O3" t="n">
        <v>32767.75</v>
      </c>
      <c r="P3" t="n">
        <v>201.45</v>
      </c>
      <c r="Q3" t="n">
        <v>1326.08</v>
      </c>
      <c r="R3" t="n">
        <v>144.59</v>
      </c>
      <c r="S3" t="n">
        <v>30.42</v>
      </c>
      <c r="T3" t="n">
        <v>56710.73</v>
      </c>
      <c r="U3" t="n">
        <v>0.21</v>
      </c>
      <c r="V3" t="n">
        <v>0.71</v>
      </c>
      <c r="W3" t="n">
        <v>0.27</v>
      </c>
      <c r="X3" t="n">
        <v>3.49</v>
      </c>
      <c r="Y3" t="n">
        <v>1</v>
      </c>
      <c r="Z3" t="n">
        <v>10</v>
      </c>
      <c r="AA3" t="n">
        <v>173.6030215312499</v>
      </c>
      <c r="AB3" t="n">
        <v>237.5313128837254</v>
      </c>
      <c r="AC3" t="n">
        <v>214.8616577594628</v>
      </c>
      <c r="AD3" t="n">
        <v>173603.0215312499</v>
      </c>
      <c r="AE3" t="n">
        <v>237531.3128837254</v>
      </c>
      <c r="AF3" t="n">
        <v>3.441680794835381e-06</v>
      </c>
      <c r="AG3" t="n">
        <v>7</v>
      </c>
      <c r="AH3" t="n">
        <v>214861.6577594628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5.3132</v>
      </c>
      <c r="E4" t="n">
        <v>18.82</v>
      </c>
      <c r="F4" t="n">
        <v>11.37</v>
      </c>
      <c r="G4" t="n">
        <v>7.5</v>
      </c>
      <c r="H4" t="n">
        <v>0.1</v>
      </c>
      <c r="I4" t="n">
        <v>91</v>
      </c>
      <c r="J4" t="n">
        <v>264.25</v>
      </c>
      <c r="K4" t="n">
        <v>59.89</v>
      </c>
      <c r="L4" t="n">
        <v>1.5</v>
      </c>
      <c r="M4" t="n">
        <v>89</v>
      </c>
      <c r="N4" t="n">
        <v>67.87</v>
      </c>
      <c r="O4" t="n">
        <v>32825.49</v>
      </c>
      <c r="P4" t="n">
        <v>186.23</v>
      </c>
      <c r="Q4" t="n">
        <v>1326.27</v>
      </c>
      <c r="R4" t="n">
        <v>117.05</v>
      </c>
      <c r="S4" t="n">
        <v>30.42</v>
      </c>
      <c r="T4" t="n">
        <v>43073.18</v>
      </c>
      <c r="U4" t="n">
        <v>0.26</v>
      </c>
      <c r="V4" t="n">
        <v>0.76</v>
      </c>
      <c r="W4" t="n">
        <v>0.23</v>
      </c>
      <c r="X4" t="n">
        <v>2.64</v>
      </c>
      <c r="Y4" t="n">
        <v>1</v>
      </c>
      <c r="Z4" t="n">
        <v>10</v>
      </c>
      <c r="AA4" t="n">
        <v>145.7638248108844</v>
      </c>
      <c r="AB4" t="n">
        <v>199.4404957522617</v>
      </c>
      <c r="AC4" t="n">
        <v>180.4061747542163</v>
      </c>
      <c r="AD4" t="n">
        <v>145763.8248108845</v>
      </c>
      <c r="AE4" t="n">
        <v>199440.4957522617</v>
      </c>
      <c r="AF4" t="n">
        <v>3.845222137925677e-06</v>
      </c>
      <c r="AG4" t="n">
        <v>6</v>
      </c>
      <c r="AH4" t="n">
        <v>180406.1747542163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5.7308</v>
      </c>
      <c r="E5" t="n">
        <v>17.45</v>
      </c>
      <c r="F5" t="n">
        <v>10.86</v>
      </c>
      <c r="G5" t="n">
        <v>8.800000000000001</v>
      </c>
      <c r="H5" t="n">
        <v>0.12</v>
      </c>
      <c r="I5" t="n">
        <v>74</v>
      </c>
      <c r="J5" t="n">
        <v>264.72</v>
      </c>
      <c r="K5" t="n">
        <v>59.89</v>
      </c>
      <c r="L5" t="n">
        <v>1.75</v>
      </c>
      <c r="M5" t="n">
        <v>72</v>
      </c>
      <c r="N5" t="n">
        <v>68.09</v>
      </c>
      <c r="O5" t="n">
        <v>32883.31</v>
      </c>
      <c r="P5" t="n">
        <v>176.66</v>
      </c>
      <c r="Q5" t="n">
        <v>1325.94</v>
      </c>
      <c r="R5" t="n">
        <v>100.63</v>
      </c>
      <c r="S5" t="n">
        <v>30.42</v>
      </c>
      <c r="T5" t="n">
        <v>34948.95</v>
      </c>
      <c r="U5" t="n">
        <v>0.3</v>
      </c>
      <c r="V5" t="n">
        <v>0.8</v>
      </c>
      <c r="W5" t="n">
        <v>0.19</v>
      </c>
      <c r="X5" t="n">
        <v>2.13</v>
      </c>
      <c r="Y5" t="n">
        <v>1</v>
      </c>
      <c r="Z5" t="n">
        <v>10</v>
      </c>
      <c r="AA5" t="n">
        <v>134.7272081888447</v>
      </c>
      <c r="AB5" t="n">
        <v>184.3397099888329</v>
      </c>
      <c r="AC5" t="n">
        <v>166.7465867899583</v>
      </c>
      <c r="AD5" t="n">
        <v>134727.2081888447</v>
      </c>
      <c r="AE5" t="n">
        <v>184339.7099888329</v>
      </c>
      <c r="AF5" t="n">
        <v>4.147443918547103e-06</v>
      </c>
      <c r="AG5" t="n">
        <v>6</v>
      </c>
      <c r="AH5" t="n">
        <v>166746.5867899584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6.0352</v>
      </c>
      <c r="E6" t="n">
        <v>16.57</v>
      </c>
      <c r="F6" t="n">
        <v>10.53</v>
      </c>
      <c r="G6" t="n">
        <v>10.03</v>
      </c>
      <c r="H6" t="n">
        <v>0.13</v>
      </c>
      <c r="I6" t="n">
        <v>63</v>
      </c>
      <c r="J6" t="n">
        <v>265.19</v>
      </c>
      <c r="K6" t="n">
        <v>59.89</v>
      </c>
      <c r="L6" t="n">
        <v>2</v>
      </c>
      <c r="M6" t="n">
        <v>61</v>
      </c>
      <c r="N6" t="n">
        <v>68.31</v>
      </c>
      <c r="O6" t="n">
        <v>32941.21</v>
      </c>
      <c r="P6" t="n">
        <v>170.28</v>
      </c>
      <c r="Q6" t="n">
        <v>1326.19</v>
      </c>
      <c r="R6" t="n">
        <v>89.62</v>
      </c>
      <c r="S6" t="n">
        <v>30.42</v>
      </c>
      <c r="T6" t="n">
        <v>29499.66</v>
      </c>
      <c r="U6" t="n">
        <v>0.34</v>
      </c>
      <c r="V6" t="n">
        <v>0.82</v>
      </c>
      <c r="W6" t="n">
        <v>0.19</v>
      </c>
      <c r="X6" t="n">
        <v>1.81</v>
      </c>
      <c r="Y6" t="n">
        <v>1</v>
      </c>
      <c r="Z6" t="n">
        <v>10</v>
      </c>
      <c r="AA6" t="n">
        <v>119.1798524002946</v>
      </c>
      <c r="AB6" t="n">
        <v>163.0671318980204</v>
      </c>
      <c r="AC6" t="n">
        <v>147.5042336958754</v>
      </c>
      <c r="AD6" t="n">
        <v>119179.8524002946</v>
      </c>
      <c r="AE6" t="n">
        <v>163067.1318980205</v>
      </c>
      <c r="AF6" t="n">
        <v>4.367741595800843e-06</v>
      </c>
      <c r="AG6" t="n">
        <v>5</v>
      </c>
      <c r="AH6" t="n">
        <v>147504.2336958754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6.3098</v>
      </c>
      <c r="E7" t="n">
        <v>15.85</v>
      </c>
      <c r="F7" t="n">
        <v>10.27</v>
      </c>
      <c r="G7" t="n">
        <v>11.41</v>
      </c>
      <c r="H7" t="n">
        <v>0.15</v>
      </c>
      <c r="I7" t="n">
        <v>54</v>
      </c>
      <c r="J7" t="n">
        <v>265.66</v>
      </c>
      <c r="K7" t="n">
        <v>59.89</v>
      </c>
      <c r="L7" t="n">
        <v>2.25</v>
      </c>
      <c r="M7" t="n">
        <v>52</v>
      </c>
      <c r="N7" t="n">
        <v>68.53</v>
      </c>
      <c r="O7" t="n">
        <v>32999.19</v>
      </c>
      <c r="P7" t="n">
        <v>164.73</v>
      </c>
      <c r="Q7" t="n">
        <v>1325.86</v>
      </c>
      <c r="R7" t="n">
        <v>81.08</v>
      </c>
      <c r="S7" t="n">
        <v>30.42</v>
      </c>
      <c r="T7" t="n">
        <v>25274.26</v>
      </c>
      <c r="U7" t="n">
        <v>0.38</v>
      </c>
      <c r="V7" t="n">
        <v>0.84</v>
      </c>
      <c r="W7" t="n">
        <v>0.17</v>
      </c>
      <c r="X7" t="n">
        <v>1.54</v>
      </c>
      <c r="Y7" t="n">
        <v>1</v>
      </c>
      <c r="Z7" t="n">
        <v>10</v>
      </c>
      <c r="AA7" t="n">
        <v>113.6903834629957</v>
      </c>
      <c r="AB7" t="n">
        <v>155.5561983197344</v>
      </c>
      <c r="AC7" t="n">
        <v>140.7101330766371</v>
      </c>
      <c r="AD7" t="n">
        <v>113690.3834629957</v>
      </c>
      <c r="AE7" t="n">
        <v>155556.1983197344</v>
      </c>
      <c r="AF7" t="n">
        <v>4.566472680471925e-06</v>
      </c>
      <c r="AG7" t="n">
        <v>5</v>
      </c>
      <c r="AH7" t="n">
        <v>140710.1330766371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6.5444</v>
      </c>
      <c r="E8" t="n">
        <v>15.28</v>
      </c>
      <c r="F8" t="n">
        <v>10.05</v>
      </c>
      <c r="G8" t="n">
        <v>12.83</v>
      </c>
      <c r="H8" t="n">
        <v>0.17</v>
      </c>
      <c r="I8" t="n">
        <v>47</v>
      </c>
      <c r="J8" t="n">
        <v>266.13</v>
      </c>
      <c r="K8" t="n">
        <v>59.89</v>
      </c>
      <c r="L8" t="n">
        <v>2.5</v>
      </c>
      <c r="M8" t="n">
        <v>45</v>
      </c>
      <c r="N8" t="n">
        <v>68.75</v>
      </c>
      <c r="O8" t="n">
        <v>33057.26</v>
      </c>
      <c r="P8" t="n">
        <v>160.12</v>
      </c>
      <c r="Q8" t="n">
        <v>1325.89</v>
      </c>
      <c r="R8" t="n">
        <v>74.04000000000001</v>
      </c>
      <c r="S8" t="n">
        <v>30.42</v>
      </c>
      <c r="T8" t="n">
        <v>21791.57</v>
      </c>
      <c r="U8" t="n">
        <v>0.41</v>
      </c>
      <c r="V8" t="n">
        <v>0.86</v>
      </c>
      <c r="W8" t="n">
        <v>0.16</v>
      </c>
      <c r="X8" t="n">
        <v>1.33</v>
      </c>
      <c r="Y8" t="n">
        <v>1</v>
      </c>
      <c r="Z8" t="n">
        <v>10</v>
      </c>
      <c r="AA8" t="n">
        <v>109.4151542577788</v>
      </c>
      <c r="AB8" t="n">
        <v>149.7066411113584</v>
      </c>
      <c r="AC8" t="n">
        <v>135.4188493983216</v>
      </c>
      <c r="AD8" t="n">
        <v>109415.1542577788</v>
      </c>
      <c r="AE8" t="n">
        <v>149706.6411113584</v>
      </c>
      <c r="AF8" t="n">
        <v>4.736255318723329e-06</v>
      </c>
      <c r="AG8" t="n">
        <v>5</v>
      </c>
      <c r="AH8" t="n">
        <v>135418.8493983216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6.7209</v>
      </c>
      <c r="E9" t="n">
        <v>14.88</v>
      </c>
      <c r="F9" t="n">
        <v>9.9</v>
      </c>
      <c r="G9" t="n">
        <v>14.15</v>
      </c>
      <c r="H9" t="n">
        <v>0.18</v>
      </c>
      <c r="I9" t="n">
        <v>42</v>
      </c>
      <c r="J9" t="n">
        <v>266.6</v>
      </c>
      <c r="K9" t="n">
        <v>59.89</v>
      </c>
      <c r="L9" t="n">
        <v>2.75</v>
      </c>
      <c r="M9" t="n">
        <v>40</v>
      </c>
      <c r="N9" t="n">
        <v>68.97</v>
      </c>
      <c r="O9" t="n">
        <v>33115.41</v>
      </c>
      <c r="P9" t="n">
        <v>156.5</v>
      </c>
      <c r="Q9" t="n">
        <v>1326.26</v>
      </c>
      <c r="R9" t="n">
        <v>68.93000000000001</v>
      </c>
      <c r="S9" t="n">
        <v>30.42</v>
      </c>
      <c r="T9" t="n">
        <v>19260.66</v>
      </c>
      <c r="U9" t="n">
        <v>0.44</v>
      </c>
      <c r="V9" t="n">
        <v>0.87</v>
      </c>
      <c r="W9" t="n">
        <v>0.15</v>
      </c>
      <c r="X9" t="n">
        <v>1.18</v>
      </c>
      <c r="Y9" t="n">
        <v>1</v>
      </c>
      <c r="Z9" t="n">
        <v>10</v>
      </c>
      <c r="AA9" t="n">
        <v>106.3485921450641</v>
      </c>
      <c r="AB9" t="n">
        <v>145.5108355415719</v>
      </c>
      <c r="AC9" t="n">
        <v>131.623485623264</v>
      </c>
      <c r="AD9" t="n">
        <v>106348.5921450641</v>
      </c>
      <c r="AE9" t="n">
        <v>145510.8355415719</v>
      </c>
      <c r="AF9" t="n">
        <v>4.863990338550154e-06</v>
      </c>
      <c r="AG9" t="n">
        <v>5</v>
      </c>
      <c r="AH9" t="n">
        <v>131623.485623264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6.8777</v>
      </c>
      <c r="E10" t="n">
        <v>14.54</v>
      </c>
      <c r="F10" t="n">
        <v>9.77</v>
      </c>
      <c r="G10" t="n">
        <v>15.42</v>
      </c>
      <c r="H10" t="n">
        <v>0.2</v>
      </c>
      <c r="I10" t="n">
        <v>38</v>
      </c>
      <c r="J10" t="n">
        <v>267.08</v>
      </c>
      <c r="K10" t="n">
        <v>59.89</v>
      </c>
      <c r="L10" t="n">
        <v>3</v>
      </c>
      <c r="M10" t="n">
        <v>36</v>
      </c>
      <c r="N10" t="n">
        <v>69.19</v>
      </c>
      <c r="O10" t="n">
        <v>33173.65</v>
      </c>
      <c r="P10" t="n">
        <v>153.21</v>
      </c>
      <c r="Q10" t="n">
        <v>1325.81</v>
      </c>
      <c r="R10" t="n">
        <v>64.72</v>
      </c>
      <c r="S10" t="n">
        <v>30.42</v>
      </c>
      <c r="T10" t="n">
        <v>17174.58</v>
      </c>
      <c r="U10" t="n">
        <v>0.47</v>
      </c>
      <c r="V10" t="n">
        <v>0.89</v>
      </c>
      <c r="W10" t="n">
        <v>0.14</v>
      </c>
      <c r="X10" t="n">
        <v>1.04</v>
      </c>
      <c r="Y10" t="n">
        <v>1</v>
      </c>
      <c r="Z10" t="n">
        <v>10</v>
      </c>
      <c r="AA10" t="n">
        <v>103.7318721854795</v>
      </c>
      <c r="AB10" t="n">
        <v>141.9305238513329</v>
      </c>
      <c r="AC10" t="n">
        <v>128.3848738557413</v>
      </c>
      <c r="AD10" t="n">
        <v>103731.8721854795</v>
      </c>
      <c r="AE10" t="n">
        <v>141930.5238513329</v>
      </c>
      <c r="AF10" t="n">
        <v>4.977468248515288e-06</v>
      </c>
      <c r="AG10" t="n">
        <v>5</v>
      </c>
      <c r="AH10" t="n">
        <v>128384.8738557413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6.9931</v>
      </c>
      <c r="E11" t="n">
        <v>14.3</v>
      </c>
      <c r="F11" t="n">
        <v>9.68</v>
      </c>
      <c r="G11" t="n">
        <v>16.59</v>
      </c>
      <c r="H11" t="n">
        <v>0.22</v>
      </c>
      <c r="I11" t="n">
        <v>35</v>
      </c>
      <c r="J11" t="n">
        <v>267.55</v>
      </c>
      <c r="K11" t="n">
        <v>59.89</v>
      </c>
      <c r="L11" t="n">
        <v>3.25</v>
      </c>
      <c r="M11" t="n">
        <v>33</v>
      </c>
      <c r="N11" t="n">
        <v>69.41</v>
      </c>
      <c r="O11" t="n">
        <v>33231.97</v>
      </c>
      <c r="P11" t="n">
        <v>150.82</v>
      </c>
      <c r="Q11" t="n">
        <v>1325.84</v>
      </c>
      <c r="R11" t="n">
        <v>61.73</v>
      </c>
      <c r="S11" t="n">
        <v>30.42</v>
      </c>
      <c r="T11" t="n">
        <v>15695.83</v>
      </c>
      <c r="U11" t="n">
        <v>0.49</v>
      </c>
      <c r="V11" t="n">
        <v>0.89</v>
      </c>
      <c r="W11" t="n">
        <v>0.14</v>
      </c>
      <c r="X11" t="n">
        <v>0.96</v>
      </c>
      <c r="Y11" t="n">
        <v>1</v>
      </c>
      <c r="Z11" t="n">
        <v>10</v>
      </c>
      <c r="AA11" t="n">
        <v>101.8945644114567</v>
      </c>
      <c r="AB11" t="n">
        <v>139.4166382986179</v>
      </c>
      <c r="AC11" t="n">
        <v>126.1109100119161</v>
      </c>
      <c r="AD11" t="n">
        <v>101894.5644114567</v>
      </c>
      <c r="AE11" t="n">
        <v>139416.6382986179</v>
      </c>
      <c r="AF11" t="n">
        <v>5.060984516436055e-06</v>
      </c>
      <c r="AG11" t="n">
        <v>5</v>
      </c>
      <c r="AH11" t="n">
        <v>126110.9100119161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7.1156</v>
      </c>
      <c r="E12" t="n">
        <v>14.05</v>
      </c>
      <c r="F12" t="n">
        <v>9.58</v>
      </c>
      <c r="G12" t="n">
        <v>17.97</v>
      </c>
      <c r="H12" t="n">
        <v>0.23</v>
      </c>
      <c r="I12" t="n">
        <v>32</v>
      </c>
      <c r="J12" t="n">
        <v>268.02</v>
      </c>
      <c r="K12" t="n">
        <v>59.89</v>
      </c>
      <c r="L12" t="n">
        <v>3.5</v>
      </c>
      <c r="M12" t="n">
        <v>30</v>
      </c>
      <c r="N12" t="n">
        <v>69.64</v>
      </c>
      <c r="O12" t="n">
        <v>33290.38</v>
      </c>
      <c r="P12" t="n">
        <v>148.2</v>
      </c>
      <c r="Q12" t="n">
        <v>1325.9</v>
      </c>
      <c r="R12" t="n">
        <v>58.63</v>
      </c>
      <c r="S12" t="n">
        <v>30.42</v>
      </c>
      <c r="T12" t="n">
        <v>14158.68</v>
      </c>
      <c r="U12" t="n">
        <v>0.52</v>
      </c>
      <c r="V12" t="n">
        <v>0.9</v>
      </c>
      <c r="W12" t="n">
        <v>0.13</v>
      </c>
      <c r="X12" t="n">
        <v>0.86</v>
      </c>
      <c r="Y12" t="n">
        <v>1</v>
      </c>
      <c r="Z12" t="n">
        <v>10</v>
      </c>
      <c r="AA12" t="n">
        <v>99.97912596134402</v>
      </c>
      <c r="AB12" t="n">
        <v>136.7958509079945</v>
      </c>
      <c r="AC12" t="n">
        <v>123.7402468915548</v>
      </c>
      <c r="AD12" t="n">
        <v>99979.12596134402</v>
      </c>
      <c r="AE12" t="n">
        <v>136795.8509079946</v>
      </c>
      <c r="AF12" t="n">
        <v>5.149639133596315e-06</v>
      </c>
      <c r="AG12" t="n">
        <v>5</v>
      </c>
      <c r="AH12" t="n">
        <v>123740.2468915548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7.2525</v>
      </c>
      <c r="E13" t="n">
        <v>13.79</v>
      </c>
      <c r="F13" t="n">
        <v>9.470000000000001</v>
      </c>
      <c r="G13" t="n">
        <v>19.59</v>
      </c>
      <c r="H13" t="n">
        <v>0.25</v>
      </c>
      <c r="I13" t="n">
        <v>29</v>
      </c>
      <c r="J13" t="n">
        <v>268.5</v>
      </c>
      <c r="K13" t="n">
        <v>59.89</v>
      </c>
      <c r="L13" t="n">
        <v>3.75</v>
      </c>
      <c r="M13" t="n">
        <v>27</v>
      </c>
      <c r="N13" t="n">
        <v>69.86</v>
      </c>
      <c r="O13" t="n">
        <v>33348.87</v>
      </c>
      <c r="P13" t="n">
        <v>145.35</v>
      </c>
      <c r="Q13" t="n">
        <v>1325.89</v>
      </c>
      <c r="R13" t="n">
        <v>54.71</v>
      </c>
      <c r="S13" t="n">
        <v>30.42</v>
      </c>
      <c r="T13" t="n">
        <v>12216.61</v>
      </c>
      <c r="U13" t="n">
        <v>0.5600000000000001</v>
      </c>
      <c r="V13" t="n">
        <v>0.91</v>
      </c>
      <c r="W13" t="n">
        <v>0.13</v>
      </c>
      <c r="X13" t="n">
        <v>0.75</v>
      </c>
      <c r="Y13" t="n">
        <v>1</v>
      </c>
      <c r="Z13" t="n">
        <v>10</v>
      </c>
      <c r="AA13" t="n">
        <v>89.21506706431121</v>
      </c>
      <c r="AB13" t="n">
        <v>122.0679906483182</v>
      </c>
      <c r="AC13" t="n">
        <v>110.4179929443756</v>
      </c>
      <c r="AD13" t="n">
        <v>89215.06706431121</v>
      </c>
      <c r="AE13" t="n">
        <v>122067.9906483182</v>
      </c>
      <c r="AF13" t="n">
        <v>5.24871519146766e-06</v>
      </c>
      <c r="AG13" t="n">
        <v>4</v>
      </c>
      <c r="AH13" t="n">
        <v>110417.9929443756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7.3864</v>
      </c>
      <c r="E14" t="n">
        <v>13.54</v>
      </c>
      <c r="F14" t="n">
        <v>9.32</v>
      </c>
      <c r="G14" t="n">
        <v>20.71</v>
      </c>
      <c r="H14" t="n">
        <v>0.26</v>
      </c>
      <c r="I14" t="n">
        <v>27</v>
      </c>
      <c r="J14" t="n">
        <v>268.97</v>
      </c>
      <c r="K14" t="n">
        <v>59.89</v>
      </c>
      <c r="L14" t="n">
        <v>4</v>
      </c>
      <c r="M14" t="n">
        <v>25</v>
      </c>
      <c r="N14" t="n">
        <v>70.09</v>
      </c>
      <c r="O14" t="n">
        <v>33407.45</v>
      </c>
      <c r="P14" t="n">
        <v>141.56</v>
      </c>
      <c r="Q14" t="n">
        <v>1325.86</v>
      </c>
      <c r="R14" t="n">
        <v>50.08</v>
      </c>
      <c r="S14" t="n">
        <v>30.42</v>
      </c>
      <c r="T14" t="n">
        <v>9908.66</v>
      </c>
      <c r="U14" t="n">
        <v>0.61</v>
      </c>
      <c r="V14" t="n">
        <v>0.93</v>
      </c>
      <c r="W14" t="n">
        <v>0.11</v>
      </c>
      <c r="X14" t="n">
        <v>0.6</v>
      </c>
      <c r="Y14" t="n">
        <v>1</v>
      </c>
      <c r="Z14" t="n">
        <v>10</v>
      </c>
      <c r="AA14" t="n">
        <v>86.94806539202924</v>
      </c>
      <c r="AB14" t="n">
        <v>118.9661789472484</v>
      </c>
      <c r="AC14" t="n">
        <v>107.6122137986348</v>
      </c>
      <c r="AD14" t="n">
        <v>86948.06539202924</v>
      </c>
      <c r="AE14" t="n">
        <v>118966.1789472484</v>
      </c>
      <c r="AF14" t="n">
        <v>5.345620115857528e-06</v>
      </c>
      <c r="AG14" t="n">
        <v>4</v>
      </c>
      <c r="AH14" t="n">
        <v>107612.2137986348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7.2487</v>
      </c>
      <c r="E15" t="n">
        <v>13.8</v>
      </c>
      <c r="F15" t="n">
        <v>9.630000000000001</v>
      </c>
      <c r="G15" t="n">
        <v>22.22</v>
      </c>
      <c r="H15" t="n">
        <v>0.28</v>
      </c>
      <c r="I15" t="n">
        <v>26</v>
      </c>
      <c r="J15" t="n">
        <v>269.45</v>
      </c>
      <c r="K15" t="n">
        <v>59.89</v>
      </c>
      <c r="L15" t="n">
        <v>4.25</v>
      </c>
      <c r="M15" t="n">
        <v>24</v>
      </c>
      <c r="N15" t="n">
        <v>70.31</v>
      </c>
      <c r="O15" t="n">
        <v>33466.11</v>
      </c>
      <c r="P15" t="n">
        <v>145.87</v>
      </c>
      <c r="Q15" t="n">
        <v>1326.18</v>
      </c>
      <c r="R15" t="n">
        <v>61.02</v>
      </c>
      <c r="S15" t="n">
        <v>30.42</v>
      </c>
      <c r="T15" t="n">
        <v>15383.09</v>
      </c>
      <c r="U15" t="n">
        <v>0.5</v>
      </c>
      <c r="V15" t="n">
        <v>0.9</v>
      </c>
      <c r="W15" t="n">
        <v>0.12</v>
      </c>
      <c r="X15" t="n">
        <v>0.91</v>
      </c>
      <c r="Y15" t="n">
        <v>1</v>
      </c>
      <c r="Z15" t="n">
        <v>10</v>
      </c>
      <c r="AA15" t="n">
        <v>89.4901907272733</v>
      </c>
      <c r="AB15" t="n">
        <v>122.4444269815821</v>
      </c>
      <c r="AC15" t="n">
        <v>110.7585027223246</v>
      </c>
      <c r="AD15" t="n">
        <v>89490.19072727331</v>
      </c>
      <c r="AE15" t="n">
        <v>122444.4269815821</v>
      </c>
      <c r="AF15" t="n">
        <v>5.245965089057791e-06</v>
      </c>
      <c r="AG15" t="n">
        <v>4</v>
      </c>
      <c r="AH15" t="n">
        <v>110758.5027223246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7.415</v>
      </c>
      <c r="E16" t="n">
        <v>13.49</v>
      </c>
      <c r="F16" t="n">
        <v>9.42</v>
      </c>
      <c r="G16" t="n">
        <v>23.55</v>
      </c>
      <c r="H16" t="n">
        <v>0.3</v>
      </c>
      <c r="I16" t="n">
        <v>24</v>
      </c>
      <c r="J16" t="n">
        <v>269.92</v>
      </c>
      <c r="K16" t="n">
        <v>59.89</v>
      </c>
      <c r="L16" t="n">
        <v>4.5</v>
      </c>
      <c r="M16" t="n">
        <v>22</v>
      </c>
      <c r="N16" t="n">
        <v>70.54000000000001</v>
      </c>
      <c r="O16" t="n">
        <v>33524.86</v>
      </c>
      <c r="P16" t="n">
        <v>141.42</v>
      </c>
      <c r="Q16" t="n">
        <v>1325.89</v>
      </c>
      <c r="R16" t="n">
        <v>53.61</v>
      </c>
      <c r="S16" t="n">
        <v>30.42</v>
      </c>
      <c r="T16" t="n">
        <v>11690.5</v>
      </c>
      <c r="U16" t="n">
        <v>0.57</v>
      </c>
      <c r="V16" t="n">
        <v>0.92</v>
      </c>
      <c r="W16" t="n">
        <v>0.12</v>
      </c>
      <c r="X16" t="n">
        <v>0.7</v>
      </c>
      <c r="Y16" t="n">
        <v>1</v>
      </c>
      <c r="Z16" t="n">
        <v>10</v>
      </c>
      <c r="AA16" t="n">
        <v>86.7524762107635</v>
      </c>
      <c r="AB16" t="n">
        <v>118.698565200655</v>
      </c>
      <c r="AC16" t="n">
        <v>107.370140732418</v>
      </c>
      <c r="AD16" t="n">
        <v>86752.4762107635</v>
      </c>
      <c r="AE16" t="n">
        <v>118698.565200655</v>
      </c>
      <c r="AF16" t="n">
        <v>5.366318255047597e-06</v>
      </c>
      <c r="AG16" t="n">
        <v>4</v>
      </c>
      <c r="AH16" t="n">
        <v>107370.140732418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7.5185</v>
      </c>
      <c r="E17" t="n">
        <v>13.3</v>
      </c>
      <c r="F17" t="n">
        <v>9.34</v>
      </c>
      <c r="G17" t="n">
        <v>25.46</v>
      </c>
      <c r="H17" t="n">
        <v>0.31</v>
      </c>
      <c r="I17" t="n">
        <v>22</v>
      </c>
      <c r="J17" t="n">
        <v>270.4</v>
      </c>
      <c r="K17" t="n">
        <v>59.89</v>
      </c>
      <c r="L17" t="n">
        <v>4.75</v>
      </c>
      <c r="M17" t="n">
        <v>20</v>
      </c>
      <c r="N17" t="n">
        <v>70.76000000000001</v>
      </c>
      <c r="O17" t="n">
        <v>33583.7</v>
      </c>
      <c r="P17" t="n">
        <v>138.69</v>
      </c>
      <c r="Q17" t="n">
        <v>1325.94</v>
      </c>
      <c r="R17" t="n">
        <v>50.66</v>
      </c>
      <c r="S17" t="n">
        <v>30.42</v>
      </c>
      <c r="T17" t="n">
        <v>10227.4</v>
      </c>
      <c r="U17" t="n">
        <v>0.6</v>
      </c>
      <c r="V17" t="n">
        <v>0.93</v>
      </c>
      <c r="W17" t="n">
        <v>0.12</v>
      </c>
      <c r="X17" t="n">
        <v>0.61</v>
      </c>
      <c r="Y17" t="n">
        <v>1</v>
      </c>
      <c r="Z17" t="n">
        <v>10</v>
      </c>
      <c r="AA17" t="n">
        <v>85.14505058351625</v>
      </c>
      <c r="AB17" t="n">
        <v>116.4992145428427</v>
      </c>
      <c r="AC17" t="n">
        <v>105.3806930145785</v>
      </c>
      <c r="AD17" t="n">
        <v>85145.05058351625</v>
      </c>
      <c r="AE17" t="n">
        <v>116499.2145428427</v>
      </c>
      <c r="AF17" t="n">
        <v>5.44122236015851e-06</v>
      </c>
      <c r="AG17" t="n">
        <v>4</v>
      </c>
      <c r="AH17" t="n">
        <v>105380.6930145785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7.5653</v>
      </c>
      <c r="E18" t="n">
        <v>13.22</v>
      </c>
      <c r="F18" t="n">
        <v>9.300000000000001</v>
      </c>
      <c r="G18" t="n">
        <v>26.58</v>
      </c>
      <c r="H18" t="n">
        <v>0.33</v>
      </c>
      <c r="I18" t="n">
        <v>21</v>
      </c>
      <c r="J18" t="n">
        <v>270.88</v>
      </c>
      <c r="K18" t="n">
        <v>59.89</v>
      </c>
      <c r="L18" t="n">
        <v>5</v>
      </c>
      <c r="M18" t="n">
        <v>19</v>
      </c>
      <c r="N18" t="n">
        <v>70.98999999999999</v>
      </c>
      <c r="O18" t="n">
        <v>33642.62</v>
      </c>
      <c r="P18" t="n">
        <v>136.84</v>
      </c>
      <c r="Q18" t="n">
        <v>1325.97</v>
      </c>
      <c r="R18" t="n">
        <v>49.54</v>
      </c>
      <c r="S18" t="n">
        <v>30.42</v>
      </c>
      <c r="T18" t="n">
        <v>9672.450000000001</v>
      </c>
      <c r="U18" t="n">
        <v>0.61</v>
      </c>
      <c r="V18" t="n">
        <v>0.93</v>
      </c>
      <c r="W18" t="n">
        <v>0.12</v>
      </c>
      <c r="X18" t="n">
        <v>0.58</v>
      </c>
      <c r="Y18" t="n">
        <v>1</v>
      </c>
      <c r="Z18" t="n">
        <v>10</v>
      </c>
      <c r="AA18" t="n">
        <v>84.23416320220433</v>
      </c>
      <c r="AB18" t="n">
        <v>115.2528982422172</v>
      </c>
      <c r="AC18" t="n">
        <v>104.2533233924684</v>
      </c>
      <c r="AD18" t="n">
        <v>84234.16320220433</v>
      </c>
      <c r="AE18" t="n">
        <v>115252.8982422172</v>
      </c>
      <c r="AF18" t="n">
        <v>5.475092042469532e-06</v>
      </c>
      <c r="AG18" t="n">
        <v>4</v>
      </c>
      <c r="AH18" t="n">
        <v>104253.3233924684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7.6058</v>
      </c>
      <c r="E19" t="n">
        <v>13.15</v>
      </c>
      <c r="F19" t="n">
        <v>9.279999999999999</v>
      </c>
      <c r="G19" t="n">
        <v>27.85</v>
      </c>
      <c r="H19" t="n">
        <v>0.34</v>
      </c>
      <c r="I19" t="n">
        <v>20</v>
      </c>
      <c r="J19" t="n">
        <v>271.36</v>
      </c>
      <c r="K19" t="n">
        <v>59.89</v>
      </c>
      <c r="L19" t="n">
        <v>5.25</v>
      </c>
      <c r="M19" t="n">
        <v>18</v>
      </c>
      <c r="N19" t="n">
        <v>71.22</v>
      </c>
      <c r="O19" t="n">
        <v>33701.64</v>
      </c>
      <c r="P19" t="n">
        <v>135.41</v>
      </c>
      <c r="Q19" t="n">
        <v>1325.83</v>
      </c>
      <c r="R19" t="n">
        <v>49.01</v>
      </c>
      <c r="S19" t="n">
        <v>30.42</v>
      </c>
      <c r="T19" t="n">
        <v>9411.620000000001</v>
      </c>
      <c r="U19" t="n">
        <v>0.62</v>
      </c>
      <c r="V19" t="n">
        <v>0.93</v>
      </c>
      <c r="W19" t="n">
        <v>0.11</v>
      </c>
      <c r="X19" t="n">
        <v>0.5600000000000001</v>
      </c>
      <c r="Y19" t="n">
        <v>1</v>
      </c>
      <c r="Z19" t="n">
        <v>10</v>
      </c>
      <c r="AA19" t="n">
        <v>83.5157436760728</v>
      </c>
      <c r="AB19" t="n">
        <v>114.2699249521319</v>
      </c>
      <c r="AC19" t="n">
        <v>103.3641636935769</v>
      </c>
      <c r="AD19" t="n">
        <v>83515.7436760728</v>
      </c>
      <c r="AE19" t="n">
        <v>114269.9249521319</v>
      </c>
      <c r="AF19" t="n">
        <v>5.504402344469455e-06</v>
      </c>
      <c r="AG19" t="n">
        <v>4</v>
      </c>
      <c r="AH19" t="n">
        <v>103364.1636935769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7.6588</v>
      </c>
      <c r="E20" t="n">
        <v>13.06</v>
      </c>
      <c r="F20" t="n">
        <v>9.24</v>
      </c>
      <c r="G20" t="n">
        <v>29.19</v>
      </c>
      <c r="H20" t="n">
        <v>0.36</v>
      </c>
      <c r="I20" t="n">
        <v>19</v>
      </c>
      <c r="J20" t="n">
        <v>271.84</v>
      </c>
      <c r="K20" t="n">
        <v>59.89</v>
      </c>
      <c r="L20" t="n">
        <v>5.5</v>
      </c>
      <c r="M20" t="n">
        <v>17</v>
      </c>
      <c r="N20" t="n">
        <v>71.45</v>
      </c>
      <c r="O20" t="n">
        <v>33760.74</v>
      </c>
      <c r="P20" t="n">
        <v>133.69</v>
      </c>
      <c r="Q20" t="n">
        <v>1325.91</v>
      </c>
      <c r="R20" t="n">
        <v>47.64</v>
      </c>
      <c r="S20" t="n">
        <v>30.42</v>
      </c>
      <c r="T20" t="n">
        <v>8731.110000000001</v>
      </c>
      <c r="U20" t="n">
        <v>0.64</v>
      </c>
      <c r="V20" t="n">
        <v>0.9399999999999999</v>
      </c>
      <c r="W20" t="n">
        <v>0.11</v>
      </c>
      <c r="X20" t="n">
        <v>0.52</v>
      </c>
      <c r="Y20" t="n">
        <v>1</v>
      </c>
      <c r="Z20" t="n">
        <v>10</v>
      </c>
      <c r="AA20" t="n">
        <v>82.62882056511755</v>
      </c>
      <c r="AB20" t="n">
        <v>113.0563976234375</v>
      </c>
      <c r="AC20" t="n">
        <v>102.2664537099363</v>
      </c>
      <c r="AD20" t="n">
        <v>82628.82056511755</v>
      </c>
      <c r="AE20" t="n">
        <v>113056.3976234375</v>
      </c>
      <c r="AF20" t="n">
        <v>5.542759035975527e-06</v>
      </c>
      <c r="AG20" t="n">
        <v>4</v>
      </c>
      <c r="AH20" t="n">
        <v>102266.4537099363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7.701</v>
      </c>
      <c r="E21" t="n">
        <v>12.99</v>
      </c>
      <c r="F21" t="n">
        <v>9.220000000000001</v>
      </c>
      <c r="G21" t="n">
        <v>30.74</v>
      </c>
      <c r="H21" t="n">
        <v>0.38</v>
      </c>
      <c r="I21" t="n">
        <v>18</v>
      </c>
      <c r="J21" t="n">
        <v>272.32</v>
      </c>
      <c r="K21" t="n">
        <v>59.89</v>
      </c>
      <c r="L21" t="n">
        <v>5.75</v>
      </c>
      <c r="M21" t="n">
        <v>16</v>
      </c>
      <c r="N21" t="n">
        <v>71.68000000000001</v>
      </c>
      <c r="O21" t="n">
        <v>33820.05</v>
      </c>
      <c r="P21" t="n">
        <v>132.09</v>
      </c>
      <c r="Q21" t="n">
        <v>1325.84</v>
      </c>
      <c r="R21" t="n">
        <v>47.03</v>
      </c>
      <c r="S21" t="n">
        <v>30.42</v>
      </c>
      <c r="T21" t="n">
        <v>8428.85</v>
      </c>
      <c r="U21" t="n">
        <v>0.65</v>
      </c>
      <c r="V21" t="n">
        <v>0.9399999999999999</v>
      </c>
      <c r="W21" t="n">
        <v>0.11</v>
      </c>
      <c r="X21" t="n">
        <v>0.5</v>
      </c>
      <c r="Y21" t="n">
        <v>1</v>
      </c>
      <c r="Z21" t="n">
        <v>10</v>
      </c>
      <c r="AA21" t="n">
        <v>81.86412120436557</v>
      </c>
      <c r="AB21" t="n">
        <v>112.0101022219023</v>
      </c>
      <c r="AC21" t="n">
        <v>101.3200152730386</v>
      </c>
      <c r="AD21" t="n">
        <v>81864.12120436557</v>
      </c>
      <c r="AE21" t="n">
        <v>112010.1022219023</v>
      </c>
      <c r="AF21" t="n">
        <v>5.573299646948286e-06</v>
      </c>
      <c r="AG21" t="n">
        <v>4</v>
      </c>
      <c r="AH21" t="n">
        <v>101320.0152730386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7.7576</v>
      </c>
      <c r="E22" t="n">
        <v>12.89</v>
      </c>
      <c r="F22" t="n">
        <v>9.18</v>
      </c>
      <c r="G22" t="n">
        <v>32.39</v>
      </c>
      <c r="H22" t="n">
        <v>0.39</v>
      </c>
      <c r="I22" t="n">
        <v>17</v>
      </c>
      <c r="J22" t="n">
        <v>272.8</v>
      </c>
      <c r="K22" t="n">
        <v>59.89</v>
      </c>
      <c r="L22" t="n">
        <v>6</v>
      </c>
      <c r="M22" t="n">
        <v>15</v>
      </c>
      <c r="N22" t="n">
        <v>71.91</v>
      </c>
      <c r="O22" t="n">
        <v>33879.33</v>
      </c>
      <c r="P22" t="n">
        <v>130.29</v>
      </c>
      <c r="Q22" t="n">
        <v>1325.87</v>
      </c>
      <c r="R22" t="n">
        <v>45.49</v>
      </c>
      <c r="S22" t="n">
        <v>30.42</v>
      </c>
      <c r="T22" t="n">
        <v>7663.18</v>
      </c>
      <c r="U22" t="n">
        <v>0.67</v>
      </c>
      <c r="V22" t="n">
        <v>0.9399999999999999</v>
      </c>
      <c r="W22" t="n">
        <v>0.11</v>
      </c>
      <c r="X22" t="n">
        <v>0.46</v>
      </c>
      <c r="Y22" t="n">
        <v>1</v>
      </c>
      <c r="Z22" t="n">
        <v>10</v>
      </c>
      <c r="AA22" t="n">
        <v>80.95372327697848</v>
      </c>
      <c r="AB22" t="n">
        <v>110.76445561373</v>
      </c>
      <c r="AC22" t="n">
        <v>100.1932514288738</v>
      </c>
      <c r="AD22" t="n">
        <v>80953.72327697848</v>
      </c>
      <c r="AE22" t="n">
        <v>110764.45561373</v>
      </c>
      <c r="AF22" t="n">
        <v>5.614261698632129e-06</v>
      </c>
      <c r="AG22" t="n">
        <v>4</v>
      </c>
      <c r="AH22" t="n">
        <v>100193.2514288738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7.81</v>
      </c>
      <c r="E23" t="n">
        <v>12.8</v>
      </c>
      <c r="F23" t="n">
        <v>9.140000000000001</v>
      </c>
      <c r="G23" t="n">
        <v>34.28</v>
      </c>
      <c r="H23" t="n">
        <v>0.41</v>
      </c>
      <c r="I23" t="n">
        <v>16</v>
      </c>
      <c r="J23" t="n">
        <v>273.28</v>
      </c>
      <c r="K23" t="n">
        <v>59.89</v>
      </c>
      <c r="L23" t="n">
        <v>6.25</v>
      </c>
      <c r="M23" t="n">
        <v>14</v>
      </c>
      <c r="N23" t="n">
        <v>72.14</v>
      </c>
      <c r="O23" t="n">
        <v>33938.7</v>
      </c>
      <c r="P23" t="n">
        <v>128.45</v>
      </c>
      <c r="Q23" t="n">
        <v>1325.79</v>
      </c>
      <c r="R23" t="n">
        <v>44.32</v>
      </c>
      <c r="S23" t="n">
        <v>30.42</v>
      </c>
      <c r="T23" t="n">
        <v>7084.48</v>
      </c>
      <c r="U23" t="n">
        <v>0.6899999999999999</v>
      </c>
      <c r="V23" t="n">
        <v>0.95</v>
      </c>
      <c r="W23" t="n">
        <v>0.11</v>
      </c>
      <c r="X23" t="n">
        <v>0.42</v>
      </c>
      <c r="Y23" t="n">
        <v>1</v>
      </c>
      <c r="Z23" t="n">
        <v>10</v>
      </c>
      <c r="AA23" t="n">
        <v>80.06761995538223</v>
      </c>
      <c r="AB23" t="n">
        <v>109.552049957003</v>
      </c>
      <c r="AC23" t="n">
        <v>99.09655606640244</v>
      </c>
      <c r="AD23" t="n">
        <v>80067.61995538222</v>
      </c>
      <c r="AE23" t="n">
        <v>109552.049957003</v>
      </c>
      <c r="AF23" t="n">
        <v>5.652184163441905e-06</v>
      </c>
      <c r="AG23" t="n">
        <v>4</v>
      </c>
      <c r="AH23" t="n">
        <v>99096.55606640244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7.858</v>
      </c>
      <c r="E24" t="n">
        <v>12.73</v>
      </c>
      <c r="F24" t="n">
        <v>9.109999999999999</v>
      </c>
      <c r="G24" t="n">
        <v>36.46</v>
      </c>
      <c r="H24" t="n">
        <v>0.42</v>
      </c>
      <c r="I24" t="n">
        <v>15</v>
      </c>
      <c r="J24" t="n">
        <v>273.76</v>
      </c>
      <c r="K24" t="n">
        <v>59.89</v>
      </c>
      <c r="L24" t="n">
        <v>6.5</v>
      </c>
      <c r="M24" t="n">
        <v>13</v>
      </c>
      <c r="N24" t="n">
        <v>72.37</v>
      </c>
      <c r="O24" t="n">
        <v>33998.16</v>
      </c>
      <c r="P24" t="n">
        <v>126.18</v>
      </c>
      <c r="Q24" t="n">
        <v>1325.91</v>
      </c>
      <c r="R24" t="n">
        <v>43.37</v>
      </c>
      <c r="S24" t="n">
        <v>30.42</v>
      </c>
      <c r="T24" t="n">
        <v>6614.89</v>
      </c>
      <c r="U24" t="n">
        <v>0.7</v>
      </c>
      <c r="V24" t="n">
        <v>0.95</v>
      </c>
      <c r="W24" t="n">
        <v>0.11</v>
      </c>
      <c r="X24" t="n">
        <v>0.39</v>
      </c>
      <c r="Y24" t="n">
        <v>1</v>
      </c>
      <c r="Z24" t="n">
        <v>10</v>
      </c>
      <c r="AA24" t="n">
        <v>79.08921625338184</v>
      </c>
      <c r="AB24" t="n">
        <v>108.2133548478018</v>
      </c>
      <c r="AC24" t="n">
        <v>97.88562413955258</v>
      </c>
      <c r="AD24" t="n">
        <v>79089.21625338183</v>
      </c>
      <c r="AE24" t="n">
        <v>108213.3548478018</v>
      </c>
      <c r="AF24" t="n">
        <v>5.686922299145517e-06</v>
      </c>
      <c r="AG24" t="n">
        <v>4</v>
      </c>
      <c r="AH24" t="n">
        <v>97885.62413955257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7.887</v>
      </c>
      <c r="E25" t="n">
        <v>12.68</v>
      </c>
      <c r="F25" t="n">
        <v>9.07</v>
      </c>
      <c r="G25" t="n">
        <v>36.27</v>
      </c>
      <c r="H25" t="n">
        <v>0.44</v>
      </c>
      <c r="I25" t="n">
        <v>15</v>
      </c>
      <c r="J25" t="n">
        <v>274.24</v>
      </c>
      <c r="K25" t="n">
        <v>59.89</v>
      </c>
      <c r="L25" t="n">
        <v>6.75</v>
      </c>
      <c r="M25" t="n">
        <v>13</v>
      </c>
      <c r="N25" t="n">
        <v>72.61</v>
      </c>
      <c r="O25" t="n">
        <v>34057.71</v>
      </c>
      <c r="P25" t="n">
        <v>123.41</v>
      </c>
      <c r="Q25" t="n">
        <v>1325.79</v>
      </c>
      <c r="R25" t="n">
        <v>41.68</v>
      </c>
      <c r="S25" t="n">
        <v>30.42</v>
      </c>
      <c r="T25" t="n">
        <v>5771.03</v>
      </c>
      <c r="U25" t="n">
        <v>0.73</v>
      </c>
      <c r="V25" t="n">
        <v>0.95</v>
      </c>
      <c r="W25" t="n">
        <v>0.11</v>
      </c>
      <c r="X25" t="n">
        <v>0.35</v>
      </c>
      <c r="Y25" t="n">
        <v>1</v>
      </c>
      <c r="Z25" t="n">
        <v>10</v>
      </c>
      <c r="AA25" t="n">
        <v>78.06570033886268</v>
      </c>
      <c r="AB25" t="n">
        <v>106.8129352192221</v>
      </c>
      <c r="AC25" t="n">
        <v>96.61885859482275</v>
      </c>
      <c r="AD25" t="n">
        <v>78065.70033886268</v>
      </c>
      <c r="AE25" t="n">
        <v>106812.9352192221</v>
      </c>
      <c r="AF25" t="n">
        <v>5.707909922799783e-06</v>
      </c>
      <c r="AG25" t="n">
        <v>4</v>
      </c>
      <c r="AH25" t="n">
        <v>96618.85859482276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7.9309</v>
      </c>
      <c r="E26" t="n">
        <v>12.61</v>
      </c>
      <c r="F26" t="n">
        <v>9.050000000000001</v>
      </c>
      <c r="G26" t="n">
        <v>38.78</v>
      </c>
      <c r="H26" t="n">
        <v>0.45</v>
      </c>
      <c r="I26" t="n">
        <v>14</v>
      </c>
      <c r="J26" t="n">
        <v>274.73</v>
      </c>
      <c r="K26" t="n">
        <v>59.89</v>
      </c>
      <c r="L26" t="n">
        <v>7</v>
      </c>
      <c r="M26" t="n">
        <v>12</v>
      </c>
      <c r="N26" t="n">
        <v>72.84</v>
      </c>
      <c r="O26" t="n">
        <v>34117.35</v>
      </c>
      <c r="P26" t="n">
        <v>122.45</v>
      </c>
      <c r="Q26" t="n">
        <v>1325.79</v>
      </c>
      <c r="R26" t="n">
        <v>41.45</v>
      </c>
      <c r="S26" t="n">
        <v>30.42</v>
      </c>
      <c r="T26" t="n">
        <v>5658.88</v>
      </c>
      <c r="U26" t="n">
        <v>0.73</v>
      </c>
      <c r="V26" t="n">
        <v>0.96</v>
      </c>
      <c r="W26" t="n">
        <v>0.09</v>
      </c>
      <c r="X26" t="n">
        <v>0.33</v>
      </c>
      <c r="Y26" t="n">
        <v>1</v>
      </c>
      <c r="Z26" t="n">
        <v>10</v>
      </c>
      <c r="AA26" t="n">
        <v>77.53368825483504</v>
      </c>
      <c r="AB26" t="n">
        <v>106.0850128151392</v>
      </c>
      <c r="AC26" t="n">
        <v>95.96040808333977</v>
      </c>
      <c r="AD26" t="n">
        <v>77533.68825483504</v>
      </c>
      <c r="AE26" t="n">
        <v>106085.0128151392</v>
      </c>
      <c r="AF26" t="n">
        <v>5.739680842745379e-06</v>
      </c>
      <c r="AG26" t="n">
        <v>4</v>
      </c>
      <c r="AH26" t="n">
        <v>95960.40808333977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7.9482</v>
      </c>
      <c r="E27" t="n">
        <v>12.58</v>
      </c>
      <c r="F27" t="n">
        <v>9.07</v>
      </c>
      <c r="G27" t="n">
        <v>41.87</v>
      </c>
      <c r="H27" t="n">
        <v>0.47</v>
      </c>
      <c r="I27" t="n">
        <v>13</v>
      </c>
      <c r="J27" t="n">
        <v>275.21</v>
      </c>
      <c r="K27" t="n">
        <v>59.89</v>
      </c>
      <c r="L27" t="n">
        <v>7.25</v>
      </c>
      <c r="M27" t="n">
        <v>11</v>
      </c>
      <c r="N27" t="n">
        <v>73.08</v>
      </c>
      <c r="O27" t="n">
        <v>34177.09</v>
      </c>
      <c r="P27" t="n">
        <v>120.94</v>
      </c>
      <c r="Q27" t="n">
        <v>1325.79</v>
      </c>
      <c r="R27" t="n">
        <v>42.06</v>
      </c>
      <c r="S27" t="n">
        <v>30.42</v>
      </c>
      <c r="T27" t="n">
        <v>5972.1</v>
      </c>
      <c r="U27" t="n">
        <v>0.72</v>
      </c>
      <c r="V27" t="n">
        <v>0.95</v>
      </c>
      <c r="W27" t="n">
        <v>0.1</v>
      </c>
      <c r="X27" t="n">
        <v>0.35</v>
      </c>
      <c r="Y27" t="n">
        <v>1</v>
      </c>
      <c r="Z27" t="n">
        <v>10</v>
      </c>
      <c r="AA27" t="n">
        <v>76.99302173011141</v>
      </c>
      <c r="AB27" t="n">
        <v>105.345249023489</v>
      </c>
      <c r="AC27" t="n">
        <v>95.29124630969949</v>
      </c>
      <c r="AD27" t="n">
        <v>76993.0217301114</v>
      </c>
      <c r="AE27" t="n">
        <v>105345.249023489</v>
      </c>
      <c r="AF27" t="n">
        <v>5.752201045821888e-06</v>
      </c>
      <c r="AG27" t="n">
        <v>4</v>
      </c>
      <c r="AH27" t="n">
        <v>95291.24630969949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7.9467</v>
      </c>
      <c r="E28" t="n">
        <v>12.58</v>
      </c>
      <c r="F28" t="n">
        <v>9.07</v>
      </c>
      <c r="G28" t="n">
        <v>41.88</v>
      </c>
      <c r="H28" t="n">
        <v>0.48</v>
      </c>
      <c r="I28" t="n">
        <v>13</v>
      </c>
      <c r="J28" t="n">
        <v>275.7</v>
      </c>
      <c r="K28" t="n">
        <v>59.89</v>
      </c>
      <c r="L28" t="n">
        <v>7.5</v>
      </c>
      <c r="M28" t="n">
        <v>11</v>
      </c>
      <c r="N28" t="n">
        <v>73.31</v>
      </c>
      <c r="O28" t="n">
        <v>34236.91</v>
      </c>
      <c r="P28" t="n">
        <v>121.14</v>
      </c>
      <c r="Q28" t="n">
        <v>1325.85</v>
      </c>
      <c r="R28" t="n">
        <v>42.14</v>
      </c>
      <c r="S28" t="n">
        <v>30.42</v>
      </c>
      <c r="T28" t="n">
        <v>6008.55</v>
      </c>
      <c r="U28" t="n">
        <v>0.72</v>
      </c>
      <c r="V28" t="n">
        <v>0.95</v>
      </c>
      <c r="W28" t="n">
        <v>0.1</v>
      </c>
      <c r="X28" t="n">
        <v>0.35</v>
      </c>
      <c r="Y28" t="n">
        <v>1</v>
      </c>
      <c r="Z28" t="n">
        <v>10</v>
      </c>
      <c r="AA28" t="n">
        <v>77.06156147894842</v>
      </c>
      <c r="AB28" t="n">
        <v>105.4390281316081</v>
      </c>
      <c r="AC28" t="n">
        <v>95.37607527135951</v>
      </c>
      <c r="AD28" t="n">
        <v>77061.56147894842</v>
      </c>
      <c r="AE28" t="n">
        <v>105439.0281316081</v>
      </c>
      <c r="AF28" t="n">
        <v>5.751115479081151e-06</v>
      </c>
      <c r="AG28" t="n">
        <v>4</v>
      </c>
      <c r="AH28" t="n">
        <v>95376.07527135951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8.0084</v>
      </c>
      <c r="E29" t="n">
        <v>12.49</v>
      </c>
      <c r="F29" t="n">
        <v>9.029999999999999</v>
      </c>
      <c r="G29" t="n">
        <v>45.14</v>
      </c>
      <c r="H29" t="n">
        <v>0.5</v>
      </c>
      <c r="I29" t="n">
        <v>12</v>
      </c>
      <c r="J29" t="n">
        <v>276.18</v>
      </c>
      <c r="K29" t="n">
        <v>59.89</v>
      </c>
      <c r="L29" t="n">
        <v>7.75</v>
      </c>
      <c r="M29" t="n">
        <v>10</v>
      </c>
      <c r="N29" t="n">
        <v>73.55</v>
      </c>
      <c r="O29" t="n">
        <v>34296.82</v>
      </c>
      <c r="P29" t="n">
        <v>117.57</v>
      </c>
      <c r="Q29" t="n">
        <v>1325.88</v>
      </c>
      <c r="R29" t="n">
        <v>40.53</v>
      </c>
      <c r="S29" t="n">
        <v>30.42</v>
      </c>
      <c r="T29" t="n">
        <v>5208.27</v>
      </c>
      <c r="U29" t="n">
        <v>0.75</v>
      </c>
      <c r="V29" t="n">
        <v>0.96</v>
      </c>
      <c r="W29" t="n">
        <v>0.1</v>
      </c>
      <c r="X29" t="n">
        <v>0.31</v>
      </c>
      <c r="Y29" t="n">
        <v>1</v>
      </c>
      <c r="Z29" t="n">
        <v>10</v>
      </c>
      <c r="AA29" t="n">
        <v>75.65313849514375</v>
      </c>
      <c r="AB29" t="n">
        <v>103.5119616699308</v>
      </c>
      <c r="AC29" t="n">
        <v>93.63292532812926</v>
      </c>
      <c r="AD29" t="n">
        <v>75653.13849514375</v>
      </c>
      <c r="AE29" t="n">
        <v>103511.9616699308</v>
      </c>
      <c r="AF29" t="n">
        <v>5.795768457683502e-06</v>
      </c>
      <c r="AG29" t="n">
        <v>4</v>
      </c>
      <c r="AH29" t="n">
        <v>93632.92532812926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8.0014</v>
      </c>
      <c r="E30" t="n">
        <v>12.5</v>
      </c>
      <c r="F30" t="n">
        <v>9.039999999999999</v>
      </c>
      <c r="G30" t="n">
        <v>45.19</v>
      </c>
      <c r="H30" t="n">
        <v>0.51</v>
      </c>
      <c r="I30" t="n">
        <v>12</v>
      </c>
      <c r="J30" t="n">
        <v>276.67</v>
      </c>
      <c r="K30" t="n">
        <v>59.89</v>
      </c>
      <c r="L30" t="n">
        <v>8</v>
      </c>
      <c r="M30" t="n">
        <v>9</v>
      </c>
      <c r="N30" t="n">
        <v>73.78</v>
      </c>
      <c r="O30" t="n">
        <v>34356.83</v>
      </c>
      <c r="P30" t="n">
        <v>116.85</v>
      </c>
      <c r="Q30" t="n">
        <v>1325.82</v>
      </c>
      <c r="R30" t="n">
        <v>40.88</v>
      </c>
      <c r="S30" t="n">
        <v>30.42</v>
      </c>
      <c r="T30" t="n">
        <v>5385.4</v>
      </c>
      <c r="U30" t="n">
        <v>0.74</v>
      </c>
      <c r="V30" t="n">
        <v>0.96</v>
      </c>
      <c r="W30" t="n">
        <v>0.1</v>
      </c>
      <c r="X30" t="n">
        <v>0.32</v>
      </c>
      <c r="Y30" t="n">
        <v>1</v>
      </c>
      <c r="Z30" t="n">
        <v>10</v>
      </c>
      <c r="AA30" t="n">
        <v>75.47405038476843</v>
      </c>
      <c r="AB30" t="n">
        <v>103.2669254165055</v>
      </c>
      <c r="AC30" t="n">
        <v>93.41127499082033</v>
      </c>
      <c r="AD30" t="n">
        <v>75474.05038476843</v>
      </c>
      <c r="AE30" t="n">
        <v>103266.9254165055</v>
      </c>
      <c r="AF30" t="n">
        <v>5.79070247956006e-06</v>
      </c>
      <c r="AG30" t="n">
        <v>4</v>
      </c>
      <c r="AH30" t="n">
        <v>93411.27499082033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8.050800000000001</v>
      </c>
      <c r="E31" t="n">
        <v>12.42</v>
      </c>
      <c r="F31" t="n">
        <v>9.01</v>
      </c>
      <c r="G31" t="n">
        <v>49.16</v>
      </c>
      <c r="H31" t="n">
        <v>0.53</v>
      </c>
      <c r="I31" t="n">
        <v>11</v>
      </c>
      <c r="J31" t="n">
        <v>277.16</v>
      </c>
      <c r="K31" t="n">
        <v>59.89</v>
      </c>
      <c r="L31" t="n">
        <v>8.25</v>
      </c>
      <c r="M31" t="n">
        <v>6</v>
      </c>
      <c r="N31" t="n">
        <v>74.02</v>
      </c>
      <c r="O31" t="n">
        <v>34416.93</v>
      </c>
      <c r="P31" t="n">
        <v>114.54</v>
      </c>
      <c r="Q31" t="n">
        <v>1325.82</v>
      </c>
      <c r="R31" t="n">
        <v>39.96</v>
      </c>
      <c r="S31" t="n">
        <v>30.42</v>
      </c>
      <c r="T31" t="n">
        <v>4931.63</v>
      </c>
      <c r="U31" t="n">
        <v>0.76</v>
      </c>
      <c r="V31" t="n">
        <v>0.96</v>
      </c>
      <c r="W31" t="n">
        <v>0.1</v>
      </c>
      <c r="X31" t="n">
        <v>0.29</v>
      </c>
      <c r="Y31" t="n">
        <v>1</v>
      </c>
      <c r="Z31" t="n">
        <v>10</v>
      </c>
      <c r="AA31" t="n">
        <v>74.52764789706123</v>
      </c>
      <c r="AB31" t="n">
        <v>101.9720157804942</v>
      </c>
      <c r="AC31" t="n">
        <v>92.2399497130524</v>
      </c>
      <c r="AD31" t="n">
        <v>74527.64789706122</v>
      </c>
      <c r="AE31" t="n">
        <v>101972.0157804942</v>
      </c>
      <c r="AF31" t="n">
        <v>5.82645381088836e-06</v>
      </c>
      <c r="AG31" t="n">
        <v>4</v>
      </c>
      <c r="AH31" t="n">
        <v>92239.9497130524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8.055999999999999</v>
      </c>
      <c r="E32" t="n">
        <v>12.41</v>
      </c>
      <c r="F32" t="n">
        <v>9</v>
      </c>
      <c r="G32" t="n">
        <v>49.11</v>
      </c>
      <c r="H32" t="n">
        <v>0.55</v>
      </c>
      <c r="I32" t="n">
        <v>11</v>
      </c>
      <c r="J32" t="n">
        <v>277.65</v>
      </c>
      <c r="K32" t="n">
        <v>59.89</v>
      </c>
      <c r="L32" t="n">
        <v>8.5</v>
      </c>
      <c r="M32" t="n">
        <v>1</v>
      </c>
      <c r="N32" t="n">
        <v>74.26000000000001</v>
      </c>
      <c r="O32" t="n">
        <v>34477.13</v>
      </c>
      <c r="P32" t="n">
        <v>114.16</v>
      </c>
      <c r="Q32" t="n">
        <v>1325.83</v>
      </c>
      <c r="R32" t="n">
        <v>39.43</v>
      </c>
      <c r="S32" t="n">
        <v>30.42</v>
      </c>
      <c r="T32" t="n">
        <v>4662.93</v>
      </c>
      <c r="U32" t="n">
        <v>0.77</v>
      </c>
      <c r="V32" t="n">
        <v>0.96</v>
      </c>
      <c r="W32" t="n">
        <v>0.11</v>
      </c>
      <c r="X32" t="n">
        <v>0.28</v>
      </c>
      <c r="Y32" t="n">
        <v>1</v>
      </c>
      <c r="Z32" t="n">
        <v>10</v>
      </c>
      <c r="AA32" t="n">
        <v>74.38477370347741</v>
      </c>
      <c r="AB32" t="n">
        <v>101.7765290056683</v>
      </c>
      <c r="AC32" t="n">
        <v>92.06311992164845</v>
      </c>
      <c r="AD32" t="n">
        <v>74384.7737034774</v>
      </c>
      <c r="AE32" t="n">
        <v>101776.5290056683</v>
      </c>
      <c r="AF32" t="n">
        <v>5.830217108922917e-06</v>
      </c>
      <c r="AG32" t="n">
        <v>4</v>
      </c>
      <c r="AH32" t="n">
        <v>92063.11992164845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8.054399999999999</v>
      </c>
      <c r="E33" t="n">
        <v>12.42</v>
      </c>
      <c r="F33" t="n">
        <v>9.01</v>
      </c>
      <c r="G33" t="n">
        <v>49.13</v>
      </c>
      <c r="H33" t="n">
        <v>0.5600000000000001</v>
      </c>
      <c r="I33" t="n">
        <v>11</v>
      </c>
      <c r="J33" t="n">
        <v>278.13</v>
      </c>
      <c r="K33" t="n">
        <v>59.89</v>
      </c>
      <c r="L33" t="n">
        <v>8.75</v>
      </c>
      <c r="M33" t="n">
        <v>0</v>
      </c>
      <c r="N33" t="n">
        <v>74.5</v>
      </c>
      <c r="O33" t="n">
        <v>34537.41</v>
      </c>
      <c r="P33" t="n">
        <v>114.26</v>
      </c>
      <c r="Q33" t="n">
        <v>1325.83</v>
      </c>
      <c r="R33" t="n">
        <v>39.52</v>
      </c>
      <c r="S33" t="n">
        <v>30.42</v>
      </c>
      <c r="T33" t="n">
        <v>4708.1</v>
      </c>
      <c r="U33" t="n">
        <v>0.77</v>
      </c>
      <c r="V33" t="n">
        <v>0.96</v>
      </c>
      <c r="W33" t="n">
        <v>0.11</v>
      </c>
      <c r="X33" t="n">
        <v>0.29</v>
      </c>
      <c r="Y33" t="n">
        <v>1</v>
      </c>
      <c r="Z33" t="n">
        <v>10</v>
      </c>
      <c r="AA33" t="n">
        <v>74.42651180041786</v>
      </c>
      <c r="AB33" t="n">
        <v>101.8336369112571</v>
      </c>
      <c r="AC33" t="n">
        <v>92.11477752887927</v>
      </c>
      <c r="AD33" t="n">
        <v>74426.51180041785</v>
      </c>
      <c r="AE33" t="n">
        <v>101833.6369112571</v>
      </c>
      <c r="AF33" t="n">
        <v>5.82905917106613e-06</v>
      </c>
      <c r="AG33" t="n">
        <v>4</v>
      </c>
      <c r="AH33" t="n">
        <v>92114.77752887928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5.8168</v>
      </c>
      <c r="E2" t="n">
        <v>17.19</v>
      </c>
      <c r="F2" t="n">
        <v>11.64</v>
      </c>
      <c r="G2" t="n">
        <v>6.99</v>
      </c>
      <c r="H2" t="n">
        <v>0.11</v>
      </c>
      <c r="I2" t="n">
        <v>100</v>
      </c>
      <c r="J2" t="n">
        <v>159.12</v>
      </c>
      <c r="K2" t="n">
        <v>50.28</v>
      </c>
      <c r="L2" t="n">
        <v>1</v>
      </c>
      <c r="M2" t="n">
        <v>98</v>
      </c>
      <c r="N2" t="n">
        <v>27.84</v>
      </c>
      <c r="O2" t="n">
        <v>19859.16</v>
      </c>
      <c r="P2" t="n">
        <v>136.43</v>
      </c>
      <c r="Q2" t="n">
        <v>1326.16</v>
      </c>
      <c r="R2" t="n">
        <v>126.26</v>
      </c>
      <c r="S2" t="n">
        <v>30.42</v>
      </c>
      <c r="T2" t="n">
        <v>47635.48</v>
      </c>
      <c r="U2" t="n">
        <v>0.24</v>
      </c>
      <c r="V2" t="n">
        <v>0.74</v>
      </c>
      <c r="W2" t="n">
        <v>0.24</v>
      </c>
      <c r="X2" t="n">
        <v>2.92</v>
      </c>
      <c r="Y2" t="n">
        <v>1</v>
      </c>
      <c r="Z2" t="n">
        <v>10</v>
      </c>
      <c r="AA2" t="n">
        <v>105.8578664986643</v>
      </c>
      <c r="AB2" t="n">
        <v>144.8394030628805</v>
      </c>
      <c r="AC2" t="n">
        <v>131.0161337179774</v>
      </c>
      <c r="AD2" t="n">
        <v>105857.8664986643</v>
      </c>
      <c r="AE2" t="n">
        <v>144839.4030628805</v>
      </c>
      <c r="AF2" t="n">
        <v>4.338190701143437e-06</v>
      </c>
      <c r="AG2" t="n">
        <v>5</v>
      </c>
      <c r="AH2" t="n">
        <v>131016.1337179774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6.4525</v>
      </c>
      <c r="E3" t="n">
        <v>15.5</v>
      </c>
      <c r="F3" t="n">
        <v>10.82</v>
      </c>
      <c r="G3" t="n">
        <v>8.890000000000001</v>
      </c>
      <c r="H3" t="n">
        <v>0.14</v>
      </c>
      <c r="I3" t="n">
        <v>73</v>
      </c>
      <c r="J3" t="n">
        <v>159.48</v>
      </c>
      <c r="K3" t="n">
        <v>50.28</v>
      </c>
      <c r="L3" t="n">
        <v>1.25</v>
      </c>
      <c r="M3" t="n">
        <v>71</v>
      </c>
      <c r="N3" t="n">
        <v>27.95</v>
      </c>
      <c r="O3" t="n">
        <v>19902.91</v>
      </c>
      <c r="P3" t="n">
        <v>124.52</v>
      </c>
      <c r="Q3" t="n">
        <v>1326.04</v>
      </c>
      <c r="R3" t="n">
        <v>99.12</v>
      </c>
      <c r="S3" t="n">
        <v>30.42</v>
      </c>
      <c r="T3" t="n">
        <v>34199.39</v>
      </c>
      <c r="U3" t="n">
        <v>0.31</v>
      </c>
      <c r="V3" t="n">
        <v>0.8</v>
      </c>
      <c r="W3" t="n">
        <v>0.2</v>
      </c>
      <c r="X3" t="n">
        <v>2.1</v>
      </c>
      <c r="Y3" t="n">
        <v>1</v>
      </c>
      <c r="Z3" t="n">
        <v>10</v>
      </c>
      <c r="AA3" t="n">
        <v>94.92555875083509</v>
      </c>
      <c r="AB3" t="n">
        <v>129.8813373029292</v>
      </c>
      <c r="AC3" t="n">
        <v>117.4856447603739</v>
      </c>
      <c r="AD3" t="n">
        <v>94925.55875083509</v>
      </c>
      <c r="AE3" t="n">
        <v>129881.3373029292</v>
      </c>
      <c r="AF3" t="n">
        <v>4.812298084707747e-06</v>
      </c>
      <c r="AG3" t="n">
        <v>5</v>
      </c>
      <c r="AH3" t="n">
        <v>117485.6447603739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6.8987</v>
      </c>
      <c r="E4" t="n">
        <v>14.5</v>
      </c>
      <c r="F4" t="n">
        <v>10.33</v>
      </c>
      <c r="G4" t="n">
        <v>10.88</v>
      </c>
      <c r="H4" t="n">
        <v>0.17</v>
      </c>
      <c r="I4" t="n">
        <v>57</v>
      </c>
      <c r="J4" t="n">
        <v>159.83</v>
      </c>
      <c r="K4" t="n">
        <v>50.28</v>
      </c>
      <c r="L4" t="n">
        <v>1.5</v>
      </c>
      <c r="M4" t="n">
        <v>55</v>
      </c>
      <c r="N4" t="n">
        <v>28.05</v>
      </c>
      <c r="O4" t="n">
        <v>19946.71</v>
      </c>
      <c r="P4" t="n">
        <v>116.82</v>
      </c>
      <c r="Q4" t="n">
        <v>1325.97</v>
      </c>
      <c r="R4" t="n">
        <v>83.29000000000001</v>
      </c>
      <c r="S4" t="n">
        <v>30.42</v>
      </c>
      <c r="T4" t="n">
        <v>26365.86</v>
      </c>
      <c r="U4" t="n">
        <v>0.37</v>
      </c>
      <c r="V4" t="n">
        <v>0.84</v>
      </c>
      <c r="W4" t="n">
        <v>0.17</v>
      </c>
      <c r="X4" t="n">
        <v>1.61</v>
      </c>
      <c r="Y4" t="n">
        <v>1</v>
      </c>
      <c r="Z4" t="n">
        <v>10</v>
      </c>
      <c r="AA4" t="n">
        <v>88.72043691269988</v>
      </c>
      <c r="AB4" t="n">
        <v>121.3912158533417</v>
      </c>
      <c r="AC4" t="n">
        <v>109.805808585972</v>
      </c>
      <c r="AD4" t="n">
        <v>88720.43691269988</v>
      </c>
      <c r="AE4" t="n">
        <v>121391.2158533417</v>
      </c>
      <c r="AF4" t="n">
        <v>5.145075675625469e-06</v>
      </c>
      <c r="AG4" t="n">
        <v>5</v>
      </c>
      <c r="AH4" t="n">
        <v>109805.808585972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7.1997</v>
      </c>
      <c r="E5" t="n">
        <v>13.89</v>
      </c>
      <c r="F5" t="n">
        <v>10.05</v>
      </c>
      <c r="G5" t="n">
        <v>12.83</v>
      </c>
      <c r="H5" t="n">
        <v>0.19</v>
      </c>
      <c r="I5" t="n">
        <v>47</v>
      </c>
      <c r="J5" t="n">
        <v>160.19</v>
      </c>
      <c r="K5" t="n">
        <v>50.28</v>
      </c>
      <c r="L5" t="n">
        <v>1.75</v>
      </c>
      <c r="M5" t="n">
        <v>45</v>
      </c>
      <c r="N5" t="n">
        <v>28.16</v>
      </c>
      <c r="O5" t="n">
        <v>19990.53</v>
      </c>
      <c r="P5" t="n">
        <v>111.46</v>
      </c>
      <c r="Q5" t="n">
        <v>1326.04</v>
      </c>
      <c r="R5" t="n">
        <v>74.03</v>
      </c>
      <c r="S5" t="n">
        <v>30.42</v>
      </c>
      <c r="T5" t="n">
        <v>21785.49</v>
      </c>
      <c r="U5" t="n">
        <v>0.41</v>
      </c>
      <c r="V5" t="n">
        <v>0.86</v>
      </c>
      <c r="W5" t="n">
        <v>0.15</v>
      </c>
      <c r="X5" t="n">
        <v>1.33</v>
      </c>
      <c r="Y5" t="n">
        <v>1</v>
      </c>
      <c r="Z5" t="n">
        <v>10</v>
      </c>
      <c r="AA5" t="n">
        <v>84.93234595387968</v>
      </c>
      <c r="AB5" t="n">
        <v>116.2081826847081</v>
      </c>
      <c r="AC5" t="n">
        <v>105.1174368285184</v>
      </c>
      <c r="AD5" t="n">
        <v>84932.34595387967</v>
      </c>
      <c r="AE5" t="n">
        <v>116208.1826847081</v>
      </c>
      <c r="AF5" t="n">
        <v>5.369562575818732e-06</v>
      </c>
      <c r="AG5" t="n">
        <v>5</v>
      </c>
      <c r="AH5" t="n">
        <v>105117.4368285184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7.4326</v>
      </c>
      <c r="E6" t="n">
        <v>13.45</v>
      </c>
      <c r="F6" t="n">
        <v>9.84</v>
      </c>
      <c r="G6" t="n">
        <v>14.76</v>
      </c>
      <c r="H6" t="n">
        <v>0.22</v>
      </c>
      <c r="I6" t="n">
        <v>40</v>
      </c>
      <c r="J6" t="n">
        <v>160.54</v>
      </c>
      <c r="K6" t="n">
        <v>50.28</v>
      </c>
      <c r="L6" t="n">
        <v>2</v>
      </c>
      <c r="M6" t="n">
        <v>38</v>
      </c>
      <c r="N6" t="n">
        <v>28.26</v>
      </c>
      <c r="O6" t="n">
        <v>20034.4</v>
      </c>
      <c r="P6" t="n">
        <v>106.76</v>
      </c>
      <c r="Q6" t="n">
        <v>1325.79</v>
      </c>
      <c r="R6" t="n">
        <v>67.19</v>
      </c>
      <c r="S6" t="n">
        <v>30.42</v>
      </c>
      <c r="T6" t="n">
        <v>18401.6</v>
      </c>
      <c r="U6" t="n">
        <v>0.45</v>
      </c>
      <c r="V6" t="n">
        <v>0.88</v>
      </c>
      <c r="W6" t="n">
        <v>0.14</v>
      </c>
      <c r="X6" t="n">
        <v>1.12</v>
      </c>
      <c r="Y6" t="n">
        <v>1</v>
      </c>
      <c r="Z6" t="n">
        <v>10</v>
      </c>
      <c r="AA6" t="n">
        <v>73.58607544835931</v>
      </c>
      <c r="AB6" t="n">
        <v>100.6837148169361</v>
      </c>
      <c r="AC6" t="n">
        <v>91.07460238531415</v>
      </c>
      <c r="AD6" t="n">
        <v>73586.0754483593</v>
      </c>
      <c r="AE6" t="n">
        <v>100683.7148169361</v>
      </c>
      <c r="AF6" t="n">
        <v>5.543260247097838e-06</v>
      </c>
      <c r="AG6" t="n">
        <v>4</v>
      </c>
      <c r="AH6" t="n">
        <v>91074.60238531415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7.6535</v>
      </c>
      <c r="E7" t="n">
        <v>13.07</v>
      </c>
      <c r="F7" t="n">
        <v>9.65</v>
      </c>
      <c r="G7" t="n">
        <v>17.02</v>
      </c>
      <c r="H7" t="n">
        <v>0.25</v>
      </c>
      <c r="I7" t="n">
        <v>34</v>
      </c>
      <c r="J7" t="n">
        <v>160.9</v>
      </c>
      <c r="K7" t="n">
        <v>50.28</v>
      </c>
      <c r="L7" t="n">
        <v>2.25</v>
      </c>
      <c r="M7" t="n">
        <v>32</v>
      </c>
      <c r="N7" t="n">
        <v>28.37</v>
      </c>
      <c r="O7" t="n">
        <v>20078.3</v>
      </c>
      <c r="P7" t="n">
        <v>102.36</v>
      </c>
      <c r="Q7" t="n">
        <v>1325.95</v>
      </c>
      <c r="R7" t="n">
        <v>60.75</v>
      </c>
      <c r="S7" t="n">
        <v>30.42</v>
      </c>
      <c r="T7" t="n">
        <v>15211.2</v>
      </c>
      <c r="U7" t="n">
        <v>0.5</v>
      </c>
      <c r="V7" t="n">
        <v>0.9</v>
      </c>
      <c r="W7" t="n">
        <v>0.13</v>
      </c>
      <c r="X7" t="n">
        <v>0.92</v>
      </c>
      <c r="Y7" t="n">
        <v>1</v>
      </c>
      <c r="Z7" t="n">
        <v>10</v>
      </c>
      <c r="AA7" t="n">
        <v>71.0219642235064</v>
      </c>
      <c r="AB7" t="n">
        <v>97.17538471849052</v>
      </c>
      <c r="AC7" t="n">
        <v>87.90110238749085</v>
      </c>
      <c r="AD7" t="n">
        <v>71021.96422350639</v>
      </c>
      <c r="AE7" t="n">
        <v>97175.38471849052</v>
      </c>
      <c r="AF7" t="n">
        <v>5.708008274515419e-06</v>
      </c>
      <c r="AG7" t="n">
        <v>4</v>
      </c>
      <c r="AH7" t="n">
        <v>87901.10238749086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7.8147</v>
      </c>
      <c r="E8" t="n">
        <v>12.8</v>
      </c>
      <c r="F8" t="n">
        <v>9.51</v>
      </c>
      <c r="G8" t="n">
        <v>19.01</v>
      </c>
      <c r="H8" t="n">
        <v>0.27</v>
      </c>
      <c r="I8" t="n">
        <v>30</v>
      </c>
      <c r="J8" t="n">
        <v>161.26</v>
      </c>
      <c r="K8" t="n">
        <v>50.28</v>
      </c>
      <c r="L8" t="n">
        <v>2.5</v>
      </c>
      <c r="M8" t="n">
        <v>28</v>
      </c>
      <c r="N8" t="n">
        <v>28.48</v>
      </c>
      <c r="O8" t="n">
        <v>20122.23</v>
      </c>
      <c r="P8" t="n">
        <v>98.41</v>
      </c>
      <c r="Q8" t="n">
        <v>1325.92</v>
      </c>
      <c r="R8" t="n">
        <v>55.95</v>
      </c>
      <c r="S8" t="n">
        <v>30.42</v>
      </c>
      <c r="T8" t="n">
        <v>12830.86</v>
      </c>
      <c r="U8" t="n">
        <v>0.54</v>
      </c>
      <c r="V8" t="n">
        <v>0.91</v>
      </c>
      <c r="W8" t="n">
        <v>0.13</v>
      </c>
      <c r="X8" t="n">
        <v>0.78</v>
      </c>
      <c r="Y8" t="n">
        <v>1</v>
      </c>
      <c r="Z8" t="n">
        <v>10</v>
      </c>
      <c r="AA8" t="n">
        <v>69.01308376518456</v>
      </c>
      <c r="AB8" t="n">
        <v>94.42674584986503</v>
      </c>
      <c r="AC8" t="n">
        <v>85.41478975474723</v>
      </c>
      <c r="AD8" t="n">
        <v>69013.08376518456</v>
      </c>
      <c r="AE8" t="n">
        <v>94426.74584986502</v>
      </c>
      <c r="AF8" t="n">
        <v>5.828231823721912e-06</v>
      </c>
      <c r="AG8" t="n">
        <v>4</v>
      </c>
      <c r="AH8" t="n">
        <v>85414.78975474724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7.9421</v>
      </c>
      <c r="E9" t="n">
        <v>12.59</v>
      </c>
      <c r="F9" t="n">
        <v>9.43</v>
      </c>
      <c r="G9" t="n">
        <v>21.76</v>
      </c>
      <c r="H9" t="n">
        <v>0.3</v>
      </c>
      <c r="I9" t="n">
        <v>26</v>
      </c>
      <c r="J9" t="n">
        <v>161.61</v>
      </c>
      <c r="K9" t="n">
        <v>50.28</v>
      </c>
      <c r="L9" t="n">
        <v>2.75</v>
      </c>
      <c r="M9" t="n">
        <v>24</v>
      </c>
      <c r="N9" t="n">
        <v>28.58</v>
      </c>
      <c r="O9" t="n">
        <v>20166.2</v>
      </c>
      <c r="P9" t="n">
        <v>95.38</v>
      </c>
      <c r="Q9" t="n">
        <v>1325.88</v>
      </c>
      <c r="R9" t="n">
        <v>54.24</v>
      </c>
      <c r="S9" t="n">
        <v>30.42</v>
      </c>
      <c r="T9" t="n">
        <v>11994.86</v>
      </c>
      <c r="U9" t="n">
        <v>0.5600000000000001</v>
      </c>
      <c r="V9" t="n">
        <v>0.92</v>
      </c>
      <c r="W9" t="n">
        <v>0.11</v>
      </c>
      <c r="X9" t="n">
        <v>0.71</v>
      </c>
      <c r="Y9" t="n">
        <v>1</v>
      </c>
      <c r="Z9" t="n">
        <v>10</v>
      </c>
      <c r="AA9" t="n">
        <v>67.52152333137154</v>
      </c>
      <c r="AB9" t="n">
        <v>92.38592706132086</v>
      </c>
      <c r="AC9" t="n">
        <v>83.56874384707393</v>
      </c>
      <c r="AD9" t="n">
        <v>67521.52333137154</v>
      </c>
      <c r="AE9" t="n">
        <v>92385.92706132085</v>
      </c>
      <c r="AF9" t="n">
        <v>5.923247209385107e-06</v>
      </c>
      <c r="AG9" t="n">
        <v>4</v>
      </c>
      <c r="AH9" t="n">
        <v>83568.74384707393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7.9876</v>
      </c>
      <c r="E10" t="n">
        <v>12.52</v>
      </c>
      <c r="F10" t="n">
        <v>9.42</v>
      </c>
      <c r="G10" t="n">
        <v>23.55</v>
      </c>
      <c r="H10" t="n">
        <v>0.33</v>
      </c>
      <c r="I10" t="n">
        <v>24</v>
      </c>
      <c r="J10" t="n">
        <v>161.97</v>
      </c>
      <c r="K10" t="n">
        <v>50.28</v>
      </c>
      <c r="L10" t="n">
        <v>3</v>
      </c>
      <c r="M10" t="n">
        <v>22</v>
      </c>
      <c r="N10" t="n">
        <v>28.69</v>
      </c>
      <c r="O10" t="n">
        <v>20210.21</v>
      </c>
      <c r="P10" t="n">
        <v>93.15000000000001</v>
      </c>
      <c r="Q10" t="n">
        <v>1325.89</v>
      </c>
      <c r="R10" t="n">
        <v>53.53</v>
      </c>
      <c r="S10" t="n">
        <v>30.42</v>
      </c>
      <c r="T10" t="n">
        <v>11647.58</v>
      </c>
      <c r="U10" t="n">
        <v>0.57</v>
      </c>
      <c r="V10" t="n">
        <v>0.92</v>
      </c>
      <c r="W10" t="n">
        <v>0.12</v>
      </c>
      <c r="X10" t="n">
        <v>0.7</v>
      </c>
      <c r="Y10" t="n">
        <v>1</v>
      </c>
      <c r="Z10" t="n">
        <v>10</v>
      </c>
      <c r="AA10" t="n">
        <v>66.65908658199238</v>
      </c>
      <c r="AB10" t="n">
        <v>91.20590305279681</v>
      </c>
      <c r="AC10" t="n">
        <v>82.50133967374894</v>
      </c>
      <c r="AD10" t="n">
        <v>66659.08658199238</v>
      </c>
      <c r="AE10" t="n">
        <v>91205.90305279681</v>
      </c>
      <c r="AF10" t="n">
        <v>5.957181275693391e-06</v>
      </c>
      <c r="AG10" t="n">
        <v>4</v>
      </c>
      <c r="AH10" t="n">
        <v>82501.33967374894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8.1271</v>
      </c>
      <c r="E11" t="n">
        <v>12.3</v>
      </c>
      <c r="F11" t="n">
        <v>9.300000000000001</v>
      </c>
      <c r="G11" t="n">
        <v>26.58</v>
      </c>
      <c r="H11" t="n">
        <v>0.35</v>
      </c>
      <c r="I11" t="n">
        <v>21</v>
      </c>
      <c r="J11" t="n">
        <v>162.33</v>
      </c>
      <c r="K11" t="n">
        <v>50.28</v>
      </c>
      <c r="L11" t="n">
        <v>3.25</v>
      </c>
      <c r="M11" t="n">
        <v>19</v>
      </c>
      <c r="N11" t="n">
        <v>28.8</v>
      </c>
      <c r="O11" t="n">
        <v>20254.26</v>
      </c>
      <c r="P11" t="n">
        <v>88.93000000000001</v>
      </c>
      <c r="Q11" t="n">
        <v>1325.87</v>
      </c>
      <c r="R11" t="n">
        <v>49.64</v>
      </c>
      <c r="S11" t="n">
        <v>30.42</v>
      </c>
      <c r="T11" t="n">
        <v>9721.27</v>
      </c>
      <c r="U11" t="n">
        <v>0.61</v>
      </c>
      <c r="V11" t="n">
        <v>0.93</v>
      </c>
      <c r="W11" t="n">
        <v>0.11</v>
      </c>
      <c r="X11" t="n">
        <v>0.58</v>
      </c>
      <c r="Y11" t="n">
        <v>1</v>
      </c>
      <c r="Z11" t="n">
        <v>10</v>
      </c>
      <c r="AA11" t="n">
        <v>64.82413277173406</v>
      </c>
      <c r="AB11" t="n">
        <v>88.69523829715388</v>
      </c>
      <c r="AC11" t="n">
        <v>80.23028923864365</v>
      </c>
      <c r="AD11" t="n">
        <v>64824.13277173406</v>
      </c>
      <c r="AE11" t="n">
        <v>88695.23829715388</v>
      </c>
      <c r="AF11" t="n">
        <v>6.061220885583624e-06</v>
      </c>
      <c r="AG11" t="n">
        <v>4</v>
      </c>
      <c r="AH11" t="n">
        <v>80230.28923864364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8.2121</v>
      </c>
      <c r="E12" t="n">
        <v>12.18</v>
      </c>
      <c r="F12" t="n">
        <v>9.24</v>
      </c>
      <c r="G12" t="n">
        <v>29.18</v>
      </c>
      <c r="H12" t="n">
        <v>0.38</v>
      </c>
      <c r="I12" t="n">
        <v>19</v>
      </c>
      <c r="J12" t="n">
        <v>162.68</v>
      </c>
      <c r="K12" t="n">
        <v>50.28</v>
      </c>
      <c r="L12" t="n">
        <v>3.5</v>
      </c>
      <c r="M12" t="n">
        <v>14</v>
      </c>
      <c r="N12" t="n">
        <v>28.9</v>
      </c>
      <c r="O12" t="n">
        <v>20298.34</v>
      </c>
      <c r="P12" t="n">
        <v>86.11</v>
      </c>
      <c r="Q12" t="n">
        <v>1325.92</v>
      </c>
      <c r="R12" t="n">
        <v>47.49</v>
      </c>
      <c r="S12" t="n">
        <v>30.42</v>
      </c>
      <c r="T12" t="n">
        <v>8655.309999999999</v>
      </c>
      <c r="U12" t="n">
        <v>0.64</v>
      </c>
      <c r="V12" t="n">
        <v>0.9399999999999999</v>
      </c>
      <c r="W12" t="n">
        <v>0.11</v>
      </c>
      <c r="X12" t="n">
        <v>0.52</v>
      </c>
      <c r="Y12" t="n">
        <v>1</v>
      </c>
      <c r="Z12" t="n">
        <v>10</v>
      </c>
      <c r="AA12" t="n">
        <v>63.66771734886136</v>
      </c>
      <c r="AB12" t="n">
        <v>87.11297969813241</v>
      </c>
      <c r="AC12" t="n">
        <v>78.7990391795984</v>
      </c>
      <c r="AD12" t="n">
        <v>63667.71734886136</v>
      </c>
      <c r="AE12" t="n">
        <v>87112.9796981324</v>
      </c>
      <c r="AF12" t="n">
        <v>6.124614196269428e-06</v>
      </c>
      <c r="AG12" t="n">
        <v>4</v>
      </c>
      <c r="AH12" t="n">
        <v>78799.03917959839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8.245699999999999</v>
      </c>
      <c r="E13" t="n">
        <v>12.13</v>
      </c>
      <c r="F13" t="n">
        <v>9.220000000000001</v>
      </c>
      <c r="G13" t="n">
        <v>30.74</v>
      </c>
      <c r="H13" t="n">
        <v>0.41</v>
      </c>
      <c r="I13" t="n">
        <v>18</v>
      </c>
      <c r="J13" t="n">
        <v>163.04</v>
      </c>
      <c r="K13" t="n">
        <v>50.28</v>
      </c>
      <c r="L13" t="n">
        <v>3.75</v>
      </c>
      <c r="M13" t="n">
        <v>0</v>
      </c>
      <c r="N13" t="n">
        <v>29.01</v>
      </c>
      <c r="O13" t="n">
        <v>20342.46</v>
      </c>
      <c r="P13" t="n">
        <v>84.36</v>
      </c>
      <c r="Q13" t="n">
        <v>1325.79</v>
      </c>
      <c r="R13" t="n">
        <v>46.32</v>
      </c>
      <c r="S13" t="n">
        <v>30.42</v>
      </c>
      <c r="T13" t="n">
        <v>8076.43</v>
      </c>
      <c r="U13" t="n">
        <v>0.66</v>
      </c>
      <c r="V13" t="n">
        <v>0.9399999999999999</v>
      </c>
      <c r="W13" t="n">
        <v>0.13</v>
      </c>
      <c r="X13" t="n">
        <v>0.5</v>
      </c>
      <c r="Y13" t="n">
        <v>1</v>
      </c>
      <c r="Z13" t="n">
        <v>10</v>
      </c>
      <c r="AA13" t="n">
        <v>63.03205145919171</v>
      </c>
      <c r="AB13" t="n">
        <v>86.243233584287</v>
      </c>
      <c r="AC13" t="n">
        <v>78.01230041416177</v>
      </c>
      <c r="AD13" t="n">
        <v>63032.05145919172</v>
      </c>
      <c r="AE13" t="n">
        <v>86243.23358428699</v>
      </c>
      <c r="AF13" t="n">
        <v>6.1496731990817e-06</v>
      </c>
      <c r="AG13" t="n">
        <v>4</v>
      </c>
      <c r="AH13" t="n">
        <v>78012.30041416177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4.6091</v>
      </c>
      <c r="E2" t="n">
        <v>21.7</v>
      </c>
      <c r="F2" t="n">
        <v>12.89</v>
      </c>
      <c r="G2" t="n">
        <v>5.52</v>
      </c>
      <c r="H2" t="n">
        <v>0.08</v>
      </c>
      <c r="I2" t="n">
        <v>140</v>
      </c>
      <c r="J2" t="n">
        <v>222.93</v>
      </c>
      <c r="K2" t="n">
        <v>56.94</v>
      </c>
      <c r="L2" t="n">
        <v>1</v>
      </c>
      <c r="M2" t="n">
        <v>138</v>
      </c>
      <c r="N2" t="n">
        <v>49.99</v>
      </c>
      <c r="O2" t="n">
        <v>27728.69</v>
      </c>
      <c r="P2" t="n">
        <v>191.57</v>
      </c>
      <c r="Q2" t="n">
        <v>1326.3</v>
      </c>
      <c r="R2" t="n">
        <v>167.21</v>
      </c>
      <c r="S2" t="n">
        <v>30.42</v>
      </c>
      <c r="T2" t="n">
        <v>67908.53</v>
      </c>
      <c r="U2" t="n">
        <v>0.18</v>
      </c>
      <c r="V2" t="n">
        <v>0.67</v>
      </c>
      <c r="W2" t="n">
        <v>0.3</v>
      </c>
      <c r="X2" t="n">
        <v>4.17</v>
      </c>
      <c r="Y2" t="n">
        <v>1</v>
      </c>
      <c r="Z2" t="n">
        <v>10</v>
      </c>
      <c r="AA2" t="n">
        <v>171.2140428292363</v>
      </c>
      <c r="AB2" t="n">
        <v>234.2626068293301</v>
      </c>
      <c r="AC2" t="n">
        <v>211.9049124232402</v>
      </c>
      <c r="AD2" t="n">
        <v>171214.0428292363</v>
      </c>
      <c r="AE2" t="n">
        <v>234262.6068293301</v>
      </c>
      <c r="AF2" t="n">
        <v>3.368501227371581e-06</v>
      </c>
      <c r="AG2" t="n">
        <v>7</v>
      </c>
      <c r="AH2" t="n">
        <v>211904.9124232402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5.3486</v>
      </c>
      <c r="E3" t="n">
        <v>18.7</v>
      </c>
      <c r="F3" t="n">
        <v>11.65</v>
      </c>
      <c r="G3" t="n">
        <v>6.99</v>
      </c>
      <c r="H3" t="n">
        <v>0.1</v>
      </c>
      <c r="I3" t="n">
        <v>100</v>
      </c>
      <c r="J3" t="n">
        <v>223.35</v>
      </c>
      <c r="K3" t="n">
        <v>56.94</v>
      </c>
      <c r="L3" t="n">
        <v>1.25</v>
      </c>
      <c r="M3" t="n">
        <v>98</v>
      </c>
      <c r="N3" t="n">
        <v>50.15</v>
      </c>
      <c r="O3" t="n">
        <v>27780.03</v>
      </c>
      <c r="P3" t="n">
        <v>171.39</v>
      </c>
      <c r="Q3" t="n">
        <v>1326.02</v>
      </c>
      <c r="R3" t="n">
        <v>126.23</v>
      </c>
      <c r="S3" t="n">
        <v>30.42</v>
      </c>
      <c r="T3" t="n">
        <v>47622.41</v>
      </c>
      <c r="U3" t="n">
        <v>0.24</v>
      </c>
      <c r="V3" t="n">
        <v>0.74</v>
      </c>
      <c r="W3" t="n">
        <v>0.24</v>
      </c>
      <c r="X3" t="n">
        <v>2.92</v>
      </c>
      <c r="Y3" t="n">
        <v>1</v>
      </c>
      <c r="Z3" t="n">
        <v>10</v>
      </c>
      <c r="AA3" t="n">
        <v>137.6130785074051</v>
      </c>
      <c r="AB3" t="n">
        <v>188.2882850742982</v>
      </c>
      <c r="AC3" t="n">
        <v>170.3183154111281</v>
      </c>
      <c r="AD3" t="n">
        <v>137613.0785074051</v>
      </c>
      <c r="AE3" t="n">
        <v>188288.2850742982</v>
      </c>
      <c r="AF3" t="n">
        <v>3.908955254761155e-06</v>
      </c>
      <c r="AG3" t="n">
        <v>6</v>
      </c>
      <c r="AH3" t="n">
        <v>170318.315411128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5.8641</v>
      </c>
      <c r="E4" t="n">
        <v>17.05</v>
      </c>
      <c r="F4" t="n">
        <v>10.97</v>
      </c>
      <c r="G4" t="n">
        <v>8.44</v>
      </c>
      <c r="H4" t="n">
        <v>0.12</v>
      </c>
      <c r="I4" t="n">
        <v>78</v>
      </c>
      <c r="J4" t="n">
        <v>223.76</v>
      </c>
      <c r="K4" t="n">
        <v>56.94</v>
      </c>
      <c r="L4" t="n">
        <v>1.5</v>
      </c>
      <c r="M4" t="n">
        <v>76</v>
      </c>
      <c r="N4" t="n">
        <v>50.32</v>
      </c>
      <c r="O4" t="n">
        <v>27831.42</v>
      </c>
      <c r="P4" t="n">
        <v>159.94</v>
      </c>
      <c r="Q4" t="n">
        <v>1326.11</v>
      </c>
      <c r="R4" t="n">
        <v>104.23</v>
      </c>
      <c r="S4" t="n">
        <v>30.42</v>
      </c>
      <c r="T4" t="n">
        <v>36729.71</v>
      </c>
      <c r="U4" t="n">
        <v>0.29</v>
      </c>
      <c r="V4" t="n">
        <v>0.79</v>
      </c>
      <c r="W4" t="n">
        <v>0.2</v>
      </c>
      <c r="X4" t="n">
        <v>2.25</v>
      </c>
      <c r="Y4" t="n">
        <v>1</v>
      </c>
      <c r="Z4" t="n">
        <v>10</v>
      </c>
      <c r="AA4" t="n">
        <v>116.4772438085195</v>
      </c>
      <c r="AB4" t="n">
        <v>159.3693035920794</v>
      </c>
      <c r="AC4" t="n">
        <v>144.1593209335176</v>
      </c>
      <c r="AD4" t="n">
        <v>116477.2438085195</v>
      </c>
      <c r="AE4" t="n">
        <v>159369.3035920794</v>
      </c>
      <c r="AF4" t="n">
        <v>4.28570177419229e-06</v>
      </c>
      <c r="AG4" t="n">
        <v>5</v>
      </c>
      <c r="AH4" t="n">
        <v>144159.3209335176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6.2425</v>
      </c>
      <c r="E5" t="n">
        <v>16.02</v>
      </c>
      <c r="F5" t="n">
        <v>10.55</v>
      </c>
      <c r="G5" t="n">
        <v>9.890000000000001</v>
      </c>
      <c r="H5" t="n">
        <v>0.14</v>
      </c>
      <c r="I5" t="n">
        <v>64</v>
      </c>
      <c r="J5" t="n">
        <v>224.18</v>
      </c>
      <c r="K5" t="n">
        <v>56.94</v>
      </c>
      <c r="L5" t="n">
        <v>1.75</v>
      </c>
      <c r="M5" t="n">
        <v>62</v>
      </c>
      <c r="N5" t="n">
        <v>50.49</v>
      </c>
      <c r="O5" t="n">
        <v>27882.87</v>
      </c>
      <c r="P5" t="n">
        <v>152.37</v>
      </c>
      <c r="Q5" t="n">
        <v>1326.08</v>
      </c>
      <c r="R5" t="n">
        <v>90.3</v>
      </c>
      <c r="S5" t="n">
        <v>30.42</v>
      </c>
      <c r="T5" t="n">
        <v>29835.99</v>
      </c>
      <c r="U5" t="n">
        <v>0.34</v>
      </c>
      <c r="V5" t="n">
        <v>0.82</v>
      </c>
      <c r="W5" t="n">
        <v>0.18</v>
      </c>
      <c r="X5" t="n">
        <v>1.83</v>
      </c>
      <c r="Y5" t="n">
        <v>1</v>
      </c>
      <c r="Z5" t="n">
        <v>10</v>
      </c>
      <c r="AA5" t="n">
        <v>108.9784148697039</v>
      </c>
      <c r="AB5" t="n">
        <v>149.1090750130127</v>
      </c>
      <c r="AC5" t="n">
        <v>134.8783141697125</v>
      </c>
      <c r="AD5" t="n">
        <v>108978.4148697039</v>
      </c>
      <c r="AE5" t="n">
        <v>149109.0750130127</v>
      </c>
      <c r="AF5" t="n">
        <v>4.562250528707794e-06</v>
      </c>
      <c r="AG5" t="n">
        <v>5</v>
      </c>
      <c r="AH5" t="n">
        <v>134878.3141697125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6.5384</v>
      </c>
      <c r="E6" t="n">
        <v>15.29</v>
      </c>
      <c r="F6" t="n">
        <v>10.26</v>
      </c>
      <c r="G6" t="n">
        <v>11.4</v>
      </c>
      <c r="H6" t="n">
        <v>0.16</v>
      </c>
      <c r="I6" t="n">
        <v>54</v>
      </c>
      <c r="J6" t="n">
        <v>224.6</v>
      </c>
      <c r="K6" t="n">
        <v>56.94</v>
      </c>
      <c r="L6" t="n">
        <v>2</v>
      </c>
      <c r="M6" t="n">
        <v>52</v>
      </c>
      <c r="N6" t="n">
        <v>50.65</v>
      </c>
      <c r="O6" t="n">
        <v>27934.37</v>
      </c>
      <c r="P6" t="n">
        <v>146.83</v>
      </c>
      <c r="Q6" t="n">
        <v>1326.15</v>
      </c>
      <c r="R6" t="n">
        <v>80.98</v>
      </c>
      <c r="S6" t="n">
        <v>30.42</v>
      </c>
      <c r="T6" t="n">
        <v>25224.9</v>
      </c>
      <c r="U6" t="n">
        <v>0.38</v>
      </c>
      <c r="V6" t="n">
        <v>0.84</v>
      </c>
      <c r="W6" t="n">
        <v>0.17</v>
      </c>
      <c r="X6" t="n">
        <v>1.54</v>
      </c>
      <c r="Y6" t="n">
        <v>1</v>
      </c>
      <c r="Z6" t="n">
        <v>10</v>
      </c>
      <c r="AA6" t="n">
        <v>103.8781007011724</v>
      </c>
      <c r="AB6" t="n">
        <v>142.1306001576507</v>
      </c>
      <c r="AC6" t="n">
        <v>128.5658551601931</v>
      </c>
      <c r="AD6" t="n">
        <v>103878.1007011724</v>
      </c>
      <c r="AE6" t="n">
        <v>142130.6001576507</v>
      </c>
      <c r="AF6" t="n">
        <v>4.778505223372534e-06</v>
      </c>
      <c r="AG6" t="n">
        <v>5</v>
      </c>
      <c r="AH6" t="n">
        <v>128565.8551601931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6.772</v>
      </c>
      <c r="E7" t="n">
        <v>14.77</v>
      </c>
      <c r="F7" t="n">
        <v>10.04</v>
      </c>
      <c r="G7" t="n">
        <v>12.82</v>
      </c>
      <c r="H7" t="n">
        <v>0.18</v>
      </c>
      <c r="I7" t="n">
        <v>47</v>
      </c>
      <c r="J7" t="n">
        <v>225.01</v>
      </c>
      <c r="K7" t="n">
        <v>56.94</v>
      </c>
      <c r="L7" t="n">
        <v>2.25</v>
      </c>
      <c r="M7" t="n">
        <v>45</v>
      </c>
      <c r="N7" t="n">
        <v>50.82</v>
      </c>
      <c r="O7" t="n">
        <v>27985.94</v>
      </c>
      <c r="P7" t="n">
        <v>142.25</v>
      </c>
      <c r="Q7" t="n">
        <v>1325.84</v>
      </c>
      <c r="R7" t="n">
        <v>73.59</v>
      </c>
      <c r="S7" t="n">
        <v>30.42</v>
      </c>
      <c r="T7" t="n">
        <v>21566.34</v>
      </c>
      <c r="U7" t="n">
        <v>0.41</v>
      </c>
      <c r="V7" t="n">
        <v>0.86</v>
      </c>
      <c r="W7" t="n">
        <v>0.16</v>
      </c>
      <c r="X7" t="n">
        <v>1.32</v>
      </c>
      <c r="Y7" t="n">
        <v>1</v>
      </c>
      <c r="Z7" t="n">
        <v>10</v>
      </c>
      <c r="AA7" t="n">
        <v>100.0968789852566</v>
      </c>
      <c r="AB7" t="n">
        <v>136.9569657902084</v>
      </c>
      <c r="AC7" t="n">
        <v>123.8859851955364</v>
      </c>
      <c r="AD7" t="n">
        <v>100096.8789852566</v>
      </c>
      <c r="AE7" t="n">
        <v>136956.9657902084</v>
      </c>
      <c r="AF7" t="n">
        <v>4.949228767386333e-06</v>
      </c>
      <c r="AG7" t="n">
        <v>5</v>
      </c>
      <c r="AH7" t="n">
        <v>123885.9851955364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6.9853</v>
      </c>
      <c r="E8" t="n">
        <v>14.32</v>
      </c>
      <c r="F8" t="n">
        <v>9.859999999999999</v>
      </c>
      <c r="G8" t="n">
        <v>14.42</v>
      </c>
      <c r="H8" t="n">
        <v>0.2</v>
      </c>
      <c r="I8" t="n">
        <v>41</v>
      </c>
      <c r="J8" t="n">
        <v>225.43</v>
      </c>
      <c r="K8" t="n">
        <v>56.94</v>
      </c>
      <c r="L8" t="n">
        <v>2.5</v>
      </c>
      <c r="M8" t="n">
        <v>39</v>
      </c>
      <c r="N8" t="n">
        <v>50.99</v>
      </c>
      <c r="O8" t="n">
        <v>28037.57</v>
      </c>
      <c r="P8" t="n">
        <v>138.12</v>
      </c>
      <c r="Q8" t="n">
        <v>1325.96</v>
      </c>
      <c r="R8" t="n">
        <v>67.62</v>
      </c>
      <c r="S8" t="n">
        <v>30.42</v>
      </c>
      <c r="T8" t="n">
        <v>18610.35</v>
      </c>
      <c r="U8" t="n">
        <v>0.45</v>
      </c>
      <c r="V8" t="n">
        <v>0.88</v>
      </c>
      <c r="W8" t="n">
        <v>0.15</v>
      </c>
      <c r="X8" t="n">
        <v>1.13</v>
      </c>
      <c r="Y8" t="n">
        <v>1</v>
      </c>
      <c r="Z8" t="n">
        <v>10</v>
      </c>
      <c r="AA8" t="n">
        <v>96.8925242133853</v>
      </c>
      <c r="AB8" t="n">
        <v>132.5726262251809</v>
      </c>
      <c r="AC8" t="n">
        <v>119.9200808451345</v>
      </c>
      <c r="AD8" t="n">
        <v>96892.5242133853</v>
      </c>
      <c r="AE8" t="n">
        <v>132572.6262251809</v>
      </c>
      <c r="AF8" t="n">
        <v>5.105116318491398e-06</v>
      </c>
      <c r="AG8" t="n">
        <v>5</v>
      </c>
      <c r="AH8" t="n">
        <v>119920.0808451345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7.127</v>
      </c>
      <c r="E9" t="n">
        <v>14.03</v>
      </c>
      <c r="F9" t="n">
        <v>9.75</v>
      </c>
      <c r="G9" t="n">
        <v>15.8</v>
      </c>
      <c r="H9" t="n">
        <v>0.22</v>
      </c>
      <c r="I9" t="n">
        <v>37</v>
      </c>
      <c r="J9" t="n">
        <v>225.85</v>
      </c>
      <c r="K9" t="n">
        <v>56.94</v>
      </c>
      <c r="L9" t="n">
        <v>2.75</v>
      </c>
      <c r="M9" t="n">
        <v>35</v>
      </c>
      <c r="N9" t="n">
        <v>51.16</v>
      </c>
      <c r="O9" t="n">
        <v>28089.25</v>
      </c>
      <c r="P9" t="n">
        <v>135.2</v>
      </c>
      <c r="Q9" t="n">
        <v>1325.84</v>
      </c>
      <c r="R9" t="n">
        <v>64.05</v>
      </c>
      <c r="S9" t="n">
        <v>30.42</v>
      </c>
      <c r="T9" t="n">
        <v>16846.89</v>
      </c>
      <c r="U9" t="n">
        <v>0.47</v>
      </c>
      <c r="V9" t="n">
        <v>0.89</v>
      </c>
      <c r="W9" t="n">
        <v>0.14</v>
      </c>
      <c r="X9" t="n">
        <v>1.03</v>
      </c>
      <c r="Y9" t="n">
        <v>1</v>
      </c>
      <c r="Z9" t="n">
        <v>10</v>
      </c>
      <c r="AA9" t="n">
        <v>94.81420434445003</v>
      </c>
      <c r="AB9" t="n">
        <v>129.7289772915036</v>
      </c>
      <c r="AC9" t="n">
        <v>117.3478257746001</v>
      </c>
      <c r="AD9" t="n">
        <v>94814.20434445003</v>
      </c>
      <c r="AE9" t="n">
        <v>129728.9772915035</v>
      </c>
      <c r="AF9" t="n">
        <v>5.208675934016892e-06</v>
      </c>
      <c r="AG9" t="n">
        <v>5</v>
      </c>
      <c r="AH9" t="n">
        <v>117347.8257746001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7.2866</v>
      </c>
      <c r="E10" t="n">
        <v>13.72</v>
      </c>
      <c r="F10" t="n">
        <v>9.609999999999999</v>
      </c>
      <c r="G10" t="n">
        <v>17.48</v>
      </c>
      <c r="H10" t="n">
        <v>0.24</v>
      </c>
      <c r="I10" t="n">
        <v>33</v>
      </c>
      <c r="J10" t="n">
        <v>226.27</v>
      </c>
      <c r="K10" t="n">
        <v>56.94</v>
      </c>
      <c r="L10" t="n">
        <v>3</v>
      </c>
      <c r="M10" t="n">
        <v>31</v>
      </c>
      <c r="N10" t="n">
        <v>51.33</v>
      </c>
      <c r="O10" t="n">
        <v>28140.99</v>
      </c>
      <c r="P10" t="n">
        <v>131.96</v>
      </c>
      <c r="Q10" t="n">
        <v>1325.9</v>
      </c>
      <c r="R10" t="n">
        <v>59.65</v>
      </c>
      <c r="S10" t="n">
        <v>30.42</v>
      </c>
      <c r="T10" t="n">
        <v>14666.73</v>
      </c>
      <c r="U10" t="n">
        <v>0.51</v>
      </c>
      <c r="V10" t="n">
        <v>0.9</v>
      </c>
      <c r="W10" t="n">
        <v>0.13</v>
      </c>
      <c r="X10" t="n">
        <v>0.89</v>
      </c>
      <c r="Y10" t="n">
        <v>1</v>
      </c>
      <c r="Z10" t="n">
        <v>10</v>
      </c>
      <c r="AA10" t="n">
        <v>83.94425049631803</v>
      </c>
      <c r="AB10" t="n">
        <v>114.8562268879779</v>
      </c>
      <c r="AC10" t="n">
        <v>103.8945097955458</v>
      </c>
      <c r="AD10" t="n">
        <v>83944.25049631804</v>
      </c>
      <c r="AE10" t="n">
        <v>114856.2268879779</v>
      </c>
      <c r="AF10" t="n">
        <v>5.325317533437279e-06</v>
      </c>
      <c r="AG10" t="n">
        <v>4</v>
      </c>
      <c r="AH10" t="n">
        <v>103894.5097955458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7.4163</v>
      </c>
      <c r="E11" t="n">
        <v>13.48</v>
      </c>
      <c r="F11" t="n">
        <v>9.51</v>
      </c>
      <c r="G11" t="n">
        <v>19.01</v>
      </c>
      <c r="H11" t="n">
        <v>0.25</v>
      </c>
      <c r="I11" t="n">
        <v>30</v>
      </c>
      <c r="J11" t="n">
        <v>226.69</v>
      </c>
      <c r="K11" t="n">
        <v>56.94</v>
      </c>
      <c r="L11" t="n">
        <v>3.25</v>
      </c>
      <c r="M11" t="n">
        <v>28</v>
      </c>
      <c r="N11" t="n">
        <v>51.5</v>
      </c>
      <c r="O11" t="n">
        <v>28192.8</v>
      </c>
      <c r="P11" t="n">
        <v>128.76</v>
      </c>
      <c r="Q11" t="n">
        <v>1325.79</v>
      </c>
      <c r="R11" t="n">
        <v>56.13</v>
      </c>
      <c r="S11" t="n">
        <v>30.42</v>
      </c>
      <c r="T11" t="n">
        <v>12920.14</v>
      </c>
      <c r="U11" t="n">
        <v>0.54</v>
      </c>
      <c r="V11" t="n">
        <v>0.91</v>
      </c>
      <c r="W11" t="n">
        <v>0.13</v>
      </c>
      <c r="X11" t="n">
        <v>0.79</v>
      </c>
      <c r="Y11" t="n">
        <v>1</v>
      </c>
      <c r="Z11" t="n">
        <v>10</v>
      </c>
      <c r="AA11" t="n">
        <v>82.019900691673</v>
      </c>
      <c r="AB11" t="n">
        <v>112.2232465889422</v>
      </c>
      <c r="AC11" t="n">
        <v>101.5128174408382</v>
      </c>
      <c r="AD11" t="n">
        <v>82019.900691673</v>
      </c>
      <c r="AE11" t="n">
        <v>112223.2465889422</v>
      </c>
      <c r="AF11" t="n">
        <v>5.42010710389357e-06</v>
      </c>
      <c r="AG11" t="n">
        <v>4</v>
      </c>
      <c r="AH11" t="n">
        <v>101512.8174408382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7.5948</v>
      </c>
      <c r="E12" t="n">
        <v>13.17</v>
      </c>
      <c r="F12" t="n">
        <v>9.32</v>
      </c>
      <c r="G12" t="n">
        <v>20.71</v>
      </c>
      <c r="H12" t="n">
        <v>0.27</v>
      </c>
      <c r="I12" t="n">
        <v>27</v>
      </c>
      <c r="J12" t="n">
        <v>227.11</v>
      </c>
      <c r="K12" t="n">
        <v>56.94</v>
      </c>
      <c r="L12" t="n">
        <v>3.5</v>
      </c>
      <c r="M12" t="n">
        <v>25</v>
      </c>
      <c r="N12" t="n">
        <v>51.67</v>
      </c>
      <c r="O12" t="n">
        <v>28244.66</v>
      </c>
      <c r="P12" t="n">
        <v>124.72</v>
      </c>
      <c r="Q12" t="n">
        <v>1325.88</v>
      </c>
      <c r="R12" t="n">
        <v>49.98</v>
      </c>
      <c r="S12" t="n">
        <v>30.42</v>
      </c>
      <c r="T12" t="n">
        <v>9858.85</v>
      </c>
      <c r="U12" t="n">
        <v>0.61</v>
      </c>
      <c r="V12" t="n">
        <v>0.93</v>
      </c>
      <c r="W12" t="n">
        <v>0.12</v>
      </c>
      <c r="X12" t="n">
        <v>0.6</v>
      </c>
      <c r="Y12" t="n">
        <v>1</v>
      </c>
      <c r="Z12" t="n">
        <v>10</v>
      </c>
      <c r="AA12" t="n">
        <v>79.57325818154743</v>
      </c>
      <c r="AB12" t="n">
        <v>108.8756423683404</v>
      </c>
      <c r="AC12" t="n">
        <v>98.48470386865753</v>
      </c>
      <c r="AD12" t="n">
        <v>79573.25818154743</v>
      </c>
      <c r="AE12" t="n">
        <v>108875.6423683404</v>
      </c>
      <c r="AF12" t="n">
        <v>5.550561524297951e-06</v>
      </c>
      <c r="AG12" t="n">
        <v>4</v>
      </c>
      <c r="AH12" t="n">
        <v>98484.70386865754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7.4963</v>
      </c>
      <c r="E13" t="n">
        <v>13.34</v>
      </c>
      <c r="F13" t="n">
        <v>9.539999999999999</v>
      </c>
      <c r="G13" t="n">
        <v>22.01</v>
      </c>
      <c r="H13" t="n">
        <v>0.29</v>
      </c>
      <c r="I13" t="n">
        <v>26</v>
      </c>
      <c r="J13" t="n">
        <v>227.53</v>
      </c>
      <c r="K13" t="n">
        <v>56.94</v>
      </c>
      <c r="L13" t="n">
        <v>3.75</v>
      </c>
      <c r="M13" t="n">
        <v>24</v>
      </c>
      <c r="N13" t="n">
        <v>51.84</v>
      </c>
      <c r="O13" t="n">
        <v>28296.58</v>
      </c>
      <c r="P13" t="n">
        <v>126.78</v>
      </c>
      <c r="Q13" t="n">
        <v>1325.85</v>
      </c>
      <c r="R13" t="n">
        <v>57.57</v>
      </c>
      <c r="S13" t="n">
        <v>30.42</v>
      </c>
      <c r="T13" t="n">
        <v>13661.95</v>
      </c>
      <c r="U13" t="n">
        <v>0.53</v>
      </c>
      <c r="V13" t="n">
        <v>0.91</v>
      </c>
      <c r="W13" t="n">
        <v>0.12</v>
      </c>
      <c r="X13" t="n">
        <v>0.82</v>
      </c>
      <c r="Y13" t="n">
        <v>1</v>
      </c>
      <c r="Z13" t="n">
        <v>10</v>
      </c>
      <c r="AA13" t="n">
        <v>80.90253382299149</v>
      </c>
      <c r="AB13" t="n">
        <v>110.6944159444657</v>
      </c>
      <c r="AC13" t="n">
        <v>100.1298962473428</v>
      </c>
      <c r="AD13" t="n">
        <v>80902.53382299149</v>
      </c>
      <c r="AE13" t="n">
        <v>110694.4159444657</v>
      </c>
      <c r="AF13" t="n">
        <v>5.478574071021583e-06</v>
      </c>
      <c r="AG13" t="n">
        <v>4</v>
      </c>
      <c r="AH13" t="n">
        <v>100129.8962473428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7.6651</v>
      </c>
      <c r="E14" t="n">
        <v>13.05</v>
      </c>
      <c r="F14" t="n">
        <v>9.380000000000001</v>
      </c>
      <c r="G14" t="n">
        <v>24.46</v>
      </c>
      <c r="H14" t="n">
        <v>0.31</v>
      </c>
      <c r="I14" t="n">
        <v>23</v>
      </c>
      <c r="J14" t="n">
        <v>227.95</v>
      </c>
      <c r="K14" t="n">
        <v>56.94</v>
      </c>
      <c r="L14" t="n">
        <v>4</v>
      </c>
      <c r="M14" t="n">
        <v>21</v>
      </c>
      <c r="N14" t="n">
        <v>52.01</v>
      </c>
      <c r="O14" t="n">
        <v>28348.56</v>
      </c>
      <c r="P14" t="n">
        <v>122.63</v>
      </c>
      <c r="Q14" t="n">
        <v>1325.82</v>
      </c>
      <c r="R14" t="n">
        <v>52.03</v>
      </c>
      <c r="S14" t="n">
        <v>30.42</v>
      </c>
      <c r="T14" t="n">
        <v>10903.65</v>
      </c>
      <c r="U14" t="n">
        <v>0.58</v>
      </c>
      <c r="V14" t="n">
        <v>0.92</v>
      </c>
      <c r="W14" t="n">
        <v>0.12</v>
      </c>
      <c r="X14" t="n">
        <v>0.66</v>
      </c>
      <c r="Y14" t="n">
        <v>1</v>
      </c>
      <c r="Z14" t="n">
        <v>10</v>
      </c>
      <c r="AA14" t="n">
        <v>78.53874612943932</v>
      </c>
      <c r="AB14" t="n">
        <v>107.4601773391961</v>
      </c>
      <c r="AC14" t="n">
        <v>97.2043288352767</v>
      </c>
      <c r="AD14" t="n">
        <v>78538.74612943931</v>
      </c>
      <c r="AE14" t="n">
        <v>107460.1773391961</v>
      </c>
      <c r="AF14" t="n">
        <v>5.601939371661692e-06</v>
      </c>
      <c r="AG14" t="n">
        <v>4</v>
      </c>
      <c r="AH14" t="n">
        <v>97204.3288352767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7.7089</v>
      </c>
      <c r="E15" t="n">
        <v>12.97</v>
      </c>
      <c r="F15" t="n">
        <v>9.35</v>
      </c>
      <c r="G15" t="n">
        <v>25.49</v>
      </c>
      <c r="H15" t="n">
        <v>0.33</v>
      </c>
      <c r="I15" t="n">
        <v>22</v>
      </c>
      <c r="J15" t="n">
        <v>228.38</v>
      </c>
      <c r="K15" t="n">
        <v>56.94</v>
      </c>
      <c r="L15" t="n">
        <v>4.25</v>
      </c>
      <c r="M15" t="n">
        <v>20</v>
      </c>
      <c r="N15" t="n">
        <v>52.18</v>
      </c>
      <c r="O15" t="n">
        <v>28400.61</v>
      </c>
      <c r="P15" t="n">
        <v>121.05</v>
      </c>
      <c r="Q15" t="n">
        <v>1325.82</v>
      </c>
      <c r="R15" t="n">
        <v>51.14</v>
      </c>
      <c r="S15" t="n">
        <v>30.42</v>
      </c>
      <c r="T15" t="n">
        <v>10463.88</v>
      </c>
      <c r="U15" t="n">
        <v>0.59</v>
      </c>
      <c r="V15" t="n">
        <v>0.93</v>
      </c>
      <c r="W15" t="n">
        <v>0.11</v>
      </c>
      <c r="X15" t="n">
        <v>0.62</v>
      </c>
      <c r="Y15" t="n">
        <v>1</v>
      </c>
      <c r="Z15" t="n">
        <v>10</v>
      </c>
      <c r="AA15" t="n">
        <v>77.78913196049164</v>
      </c>
      <c r="AB15" t="n">
        <v>106.4345221625993</v>
      </c>
      <c r="AC15" t="n">
        <v>96.27656074921788</v>
      </c>
      <c r="AD15" t="n">
        <v>77789.13196049165</v>
      </c>
      <c r="AE15" t="n">
        <v>106434.5221625993</v>
      </c>
      <c r="AF15" t="n">
        <v>5.63395003616428e-06</v>
      </c>
      <c r="AG15" t="n">
        <v>4</v>
      </c>
      <c r="AH15" t="n">
        <v>96276.56074921788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7.8054</v>
      </c>
      <c r="E16" t="n">
        <v>12.81</v>
      </c>
      <c r="F16" t="n">
        <v>9.27</v>
      </c>
      <c r="G16" t="n">
        <v>27.82</v>
      </c>
      <c r="H16" t="n">
        <v>0.35</v>
      </c>
      <c r="I16" t="n">
        <v>20</v>
      </c>
      <c r="J16" t="n">
        <v>228.8</v>
      </c>
      <c r="K16" t="n">
        <v>56.94</v>
      </c>
      <c r="L16" t="n">
        <v>4.5</v>
      </c>
      <c r="M16" t="n">
        <v>18</v>
      </c>
      <c r="N16" t="n">
        <v>52.36</v>
      </c>
      <c r="O16" t="n">
        <v>28452.71</v>
      </c>
      <c r="P16" t="n">
        <v>118.19</v>
      </c>
      <c r="Q16" t="n">
        <v>1325.91</v>
      </c>
      <c r="R16" t="n">
        <v>48.58</v>
      </c>
      <c r="S16" t="n">
        <v>30.42</v>
      </c>
      <c r="T16" t="n">
        <v>9195.559999999999</v>
      </c>
      <c r="U16" t="n">
        <v>0.63</v>
      </c>
      <c r="V16" t="n">
        <v>0.93</v>
      </c>
      <c r="W16" t="n">
        <v>0.11</v>
      </c>
      <c r="X16" t="n">
        <v>0.55</v>
      </c>
      <c r="Y16" t="n">
        <v>1</v>
      </c>
      <c r="Z16" t="n">
        <v>10</v>
      </c>
      <c r="AA16" t="n">
        <v>76.35412341571907</v>
      </c>
      <c r="AB16" t="n">
        <v>104.4710801635335</v>
      </c>
      <c r="AC16" t="n">
        <v>94.50050689883415</v>
      </c>
      <c r="AD16" t="n">
        <v>76354.12341571908</v>
      </c>
      <c r="AE16" t="n">
        <v>104471.0801635335</v>
      </c>
      <c r="AF16" t="n">
        <v>5.704475815262446e-06</v>
      </c>
      <c r="AG16" t="n">
        <v>4</v>
      </c>
      <c r="AH16" t="n">
        <v>94500.50689883415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7.851</v>
      </c>
      <c r="E17" t="n">
        <v>12.74</v>
      </c>
      <c r="F17" t="n">
        <v>9.24</v>
      </c>
      <c r="G17" t="n">
        <v>29.19</v>
      </c>
      <c r="H17" t="n">
        <v>0.37</v>
      </c>
      <c r="I17" t="n">
        <v>19</v>
      </c>
      <c r="J17" t="n">
        <v>229.22</v>
      </c>
      <c r="K17" t="n">
        <v>56.94</v>
      </c>
      <c r="L17" t="n">
        <v>4.75</v>
      </c>
      <c r="M17" t="n">
        <v>17</v>
      </c>
      <c r="N17" t="n">
        <v>52.53</v>
      </c>
      <c r="O17" t="n">
        <v>28504.87</v>
      </c>
      <c r="P17" t="n">
        <v>116.55</v>
      </c>
      <c r="Q17" t="n">
        <v>1325.83</v>
      </c>
      <c r="R17" t="n">
        <v>47.62</v>
      </c>
      <c r="S17" t="n">
        <v>30.42</v>
      </c>
      <c r="T17" t="n">
        <v>8718.809999999999</v>
      </c>
      <c r="U17" t="n">
        <v>0.64</v>
      </c>
      <c r="V17" t="n">
        <v>0.9399999999999999</v>
      </c>
      <c r="W17" t="n">
        <v>0.11</v>
      </c>
      <c r="X17" t="n">
        <v>0.52</v>
      </c>
      <c r="Y17" t="n">
        <v>1</v>
      </c>
      <c r="Z17" t="n">
        <v>10</v>
      </c>
      <c r="AA17" t="n">
        <v>75.60252931434729</v>
      </c>
      <c r="AB17" t="n">
        <v>103.4427159560456</v>
      </c>
      <c r="AC17" t="n">
        <v>93.57028832799033</v>
      </c>
      <c r="AD17" t="n">
        <v>75602.5293143473</v>
      </c>
      <c r="AE17" t="n">
        <v>103442.7159560456</v>
      </c>
      <c r="AF17" t="n">
        <v>5.737801986525413e-06</v>
      </c>
      <c r="AG17" t="n">
        <v>4</v>
      </c>
      <c r="AH17" t="n">
        <v>93570.28832799033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7.8918</v>
      </c>
      <c r="E18" t="n">
        <v>12.67</v>
      </c>
      <c r="F18" t="n">
        <v>9.220000000000001</v>
      </c>
      <c r="G18" t="n">
        <v>30.74</v>
      </c>
      <c r="H18" t="n">
        <v>0.39</v>
      </c>
      <c r="I18" t="n">
        <v>18</v>
      </c>
      <c r="J18" t="n">
        <v>229.65</v>
      </c>
      <c r="K18" t="n">
        <v>56.94</v>
      </c>
      <c r="L18" t="n">
        <v>5</v>
      </c>
      <c r="M18" t="n">
        <v>16</v>
      </c>
      <c r="N18" t="n">
        <v>52.7</v>
      </c>
      <c r="O18" t="n">
        <v>28557.1</v>
      </c>
      <c r="P18" t="n">
        <v>114.24</v>
      </c>
      <c r="Q18" t="n">
        <v>1325.8</v>
      </c>
      <c r="R18" t="n">
        <v>46.95</v>
      </c>
      <c r="S18" t="n">
        <v>30.42</v>
      </c>
      <c r="T18" t="n">
        <v>8391.809999999999</v>
      </c>
      <c r="U18" t="n">
        <v>0.65</v>
      </c>
      <c r="V18" t="n">
        <v>0.9399999999999999</v>
      </c>
      <c r="W18" t="n">
        <v>0.11</v>
      </c>
      <c r="X18" t="n">
        <v>0.5</v>
      </c>
      <c r="Y18" t="n">
        <v>1</v>
      </c>
      <c r="Z18" t="n">
        <v>10</v>
      </c>
      <c r="AA18" t="n">
        <v>74.68188764577744</v>
      </c>
      <c r="AB18" t="n">
        <v>102.183053409265</v>
      </c>
      <c r="AC18" t="n">
        <v>92.43084620672661</v>
      </c>
      <c r="AD18" t="n">
        <v>74681.88764577743</v>
      </c>
      <c r="AE18" t="n">
        <v>102183.053409265</v>
      </c>
      <c r="AF18" t="n">
        <v>5.7676201397607e-06</v>
      </c>
      <c r="AG18" t="n">
        <v>4</v>
      </c>
      <c r="AH18" t="n">
        <v>92430.84620672661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7.9514</v>
      </c>
      <c r="E19" t="n">
        <v>12.58</v>
      </c>
      <c r="F19" t="n">
        <v>9.17</v>
      </c>
      <c r="G19" t="n">
        <v>32.36</v>
      </c>
      <c r="H19" t="n">
        <v>0.41</v>
      </c>
      <c r="I19" t="n">
        <v>17</v>
      </c>
      <c r="J19" t="n">
        <v>230.07</v>
      </c>
      <c r="K19" t="n">
        <v>56.94</v>
      </c>
      <c r="L19" t="n">
        <v>5.25</v>
      </c>
      <c r="M19" t="n">
        <v>15</v>
      </c>
      <c r="N19" t="n">
        <v>52.88</v>
      </c>
      <c r="O19" t="n">
        <v>28609.38</v>
      </c>
      <c r="P19" t="n">
        <v>111.44</v>
      </c>
      <c r="Q19" t="n">
        <v>1325.81</v>
      </c>
      <c r="R19" t="n">
        <v>45.22</v>
      </c>
      <c r="S19" t="n">
        <v>30.42</v>
      </c>
      <c r="T19" t="n">
        <v>7531.12</v>
      </c>
      <c r="U19" t="n">
        <v>0.67</v>
      </c>
      <c r="V19" t="n">
        <v>0.9399999999999999</v>
      </c>
      <c r="W19" t="n">
        <v>0.11</v>
      </c>
      <c r="X19" t="n">
        <v>0.45</v>
      </c>
      <c r="Y19" t="n">
        <v>1</v>
      </c>
      <c r="Z19" t="n">
        <v>10</v>
      </c>
      <c r="AA19" t="n">
        <v>73.52052905318691</v>
      </c>
      <c r="AB19" t="n">
        <v>100.5940313473584</v>
      </c>
      <c r="AC19" t="n">
        <v>90.99347818020136</v>
      </c>
      <c r="AD19" t="n">
        <v>73520.52905318691</v>
      </c>
      <c r="AE19" t="n">
        <v>100594.0313473584</v>
      </c>
      <c r="AF19" t="n">
        <v>5.811178030271071e-06</v>
      </c>
      <c r="AG19" t="n">
        <v>4</v>
      </c>
      <c r="AH19" t="n">
        <v>90993.47818020136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7.9927</v>
      </c>
      <c r="E20" t="n">
        <v>12.51</v>
      </c>
      <c r="F20" t="n">
        <v>9.15</v>
      </c>
      <c r="G20" t="n">
        <v>34.31</v>
      </c>
      <c r="H20" t="n">
        <v>0.42</v>
      </c>
      <c r="I20" t="n">
        <v>16</v>
      </c>
      <c r="J20" t="n">
        <v>230.49</v>
      </c>
      <c r="K20" t="n">
        <v>56.94</v>
      </c>
      <c r="L20" t="n">
        <v>5.5</v>
      </c>
      <c r="M20" t="n">
        <v>14</v>
      </c>
      <c r="N20" t="n">
        <v>53.05</v>
      </c>
      <c r="O20" t="n">
        <v>28661.73</v>
      </c>
      <c r="P20" t="n">
        <v>110.04</v>
      </c>
      <c r="Q20" t="n">
        <v>1325.86</v>
      </c>
      <c r="R20" t="n">
        <v>44.45</v>
      </c>
      <c r="S20" t="n">
        <v>30.42</v>
      </c>
      <c r="T20" t="n">
        <v>7147.73</v>
      </c>
      <c r="U20" t="n">
        <v>0.68</v>
      </c>
      <c r="V20" t="n">
        <v>0.95</v>
      </c>
      <c r="W20" t="n">
        <v>0.11</v>
      </c>
      <c r="X20" t="n">
        <v>0.43</v>
      </c>
      <c r="Y20" t="n">
        <v>1</v>
      </c>
      <c r="Z20" t="n">
        <v>10</v>
      </c>
      <c r="AA20" t="n">
        <v>72.89516300482823</v>
      </c>
      <c r="AB20" t="n">
        <v>99.73837793079159</v>
      </c>
      <c r="AC20" t="n">
        <v>90.21948712479431</v>
      </c>
      <c r="AD20" t="n">
        <v>72895.16300482824</v>
      </c>
      <c r="AE20" t="n">
        <v>99738.37793079158</v>
      </c>
      <c r="AF20" t="n">
        <v>5.841361602050907e-06</v>
      </c>
      <c r="AG20" t="n">
        <v>4</v>
      </c>
      <c r="AH20" t="n">
        <v>90219.48712479431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8.060700000000001</v>
      </c>
      <c r="E21" t="n">
        <v>12.41</v>
      </c>
      <c r="F21" t="n">
        <v>9.09</v>
      </c>
      <c r="G21" t="n">
        <v>36.35</v>
      </c>
      <c r="H21" t="n">
        <v>0.44</v>
      </c>
      <c r="I21" t="n">
        <v>15</v>
      </c>
      <c r="J21" t="n">
        <v>230.92</v>
      </c>
      <c r="K21" t="n">
        <v>56.94</v>
      </c>
      <c r="L21" t="n">
        <v>5.75</v>
      </c>
      <c r="M21" t="n">
        <v>13</v>
      </c>
      <c r="N21" t="n">
        <v>53.23</v>
      </c>
      <c r="O21" t="n">
        <v>28714.14</v>
      </c>
      <c r="P21" t="n">
        <v>106.33</v>
      </c>
      <c r="Q21" t="n">
        <v>1325.82</v>
      </c>
      <c r="R21" t="n">
        <v>42.28</v>
      </c>
      <c r="S21" t="n">
        <v>30.42</v>
      </c>
      <c r="T21" t="n">
        <v>6072.16</v>
      </c>
      <c r="U21" t="n">
        <v>0.72</v>
      </c>
      <c r="V21" t="n">
        <v>0.95</v>
      </c>
      <c r="W21" t="n">
        <v>0.11</v>
      </c>
      <c r="X21" t="n">
        <v>0.37</v>
      </c>
      <c r="Y21" t="n">
        <v>1</v>
      </c>
      <c r="Z21" t="n">
        <v>10</v>
      </c>
      <c r="AA21" t="n">
        <v>71.4473741489051</v>
      </c>
      <c r="AB21" t="n">
        <v>97.75744934618209</v>
      </c>
      <c r="AC21" t="n">
        <v>88.42761558404857</v>
      </c>
      <c r="AD21" t="n">
        <v>71447.3741489051</v>
      </c>
      <c r="AE21" t="n">
        <v>97757.44934618208</v>
      </c>
      <c r="AF21" t="n">
        <v>5.89105852410972e-06</v>
      </c>
      <c r="AG21" t="n">
        <v>4</v>
      </c>
      <c r="AH21" t="n">
        <v>88427.61558404857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8.101900000000001</v>
      </c>
      <c r="E22" t="n">
        <v>12.34</v>
      </c>
      <c r="F22" t="n">
        <v>9.07</v>
      </c>
      <c r="G22" t="n">
        <v>38.86</v>
      </c>
      <c r="H22" t="n">
        <v>0.46</v>
      </c>
      <c r="I22" t="n">
        <v>14</v>
      </c>
      <c r="J22" t="n">
        <v>231.34</v>
      </c>
      <c r="K22" t="n">
        <v>56.94</v>
      </c>
      <c r="L22" t="n">
        <v>6</v>
      </c>
      <c r="M22" t="n">
        <v>12</v>
      </c>
      <c r="N22" t="n">
        <v>53.4</v>
      </c>
      <c r="O22" t="n">
        <v>28766.61</v>
      </c>
      <c r="P22" t="n">
        <v>104.94</v>
      </c>
      <c r="Q22" t="n">
        <v>1325.88</v>
      </c>
      <c r="R22" t="n">
        <v>42.08</v>
      </c>
      <c r="S22" t="n">
        <v>30.42</v>
      </c>
      <c r="T22" t="n">
        <v>5976.5</v>
      </c>
      <c r="U22" t="n">
        <v>0.72</v>
      </c>
      <c r="V22" t="n">
        <v>0.95</v>
      </c>
      <c r="W22" t="n">
        <v>0.1</v>
      </c>
      <c r="X22" t="n">
        <v>0.35</v>
      </c>
      <c r="Y22" t="n">
        <v>1</v>
      </c>
      <c r="Z22" t="n">
        <v>10</v>
      </c>
      <c r="AA22" t="n">
        <v>70.844427804565</v>
      </c>
      <c r="AB22" t="n">
        <v>96.932471557741</v>
      </c>
      <c r="AC22" t="n">
        <v>87.68137251787243</v>
      </c>
      <c r="AD22" t="n">
        <v>70844.427804565</v>
      </c>
      <c r="AE22" t="n">
        <v>96932.471557741</v>
      </c>
      <c r="AF22" t="n">
        <v>5.921169012180646e-06</v>
      </c>
      <c r="AG22" t="n">
        <v>4</v>
      </c>
      <c r="AH22" t="n">
        <v>87681.37251787243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8.129300000000001</v>
      </c>
      <c r="E23" t="n">
        <v>12.3</v>
      </c>
      <c r="F23" t="n">
        <v>9.07</v>
      </c>
      <c r="G23" t="n">
        <v>41.86</v>
      </c>
      <c r="H23" t="n">
        <v>0.48</v>
      </c>
      <c r="I23" t="n">
        <v>13</v>
      </c>
      <c r="J23" t="n">
        <v>231.77</v>
      </c>
      <c r="K23" t="n">
        <v>56.94</v>
      </c>
      <c r="L23" t="n">
        <v>6.25</v>
      </c>
      <c r="M23" t="n">
        <v>8</v>
      </c>
      <c r="N23" t="n">
        <v>53.58</v>
      </c>
      <c r="O23" t="n">
        <v>28819.14</v>
      </c>
      <c r="P23" t="n">
        <v>103.24</v>
      </c>
      <c r="Q23" t="n">
        <v>1325.89</v>
      </c>
      <c r="R23" t="n">
        <v>41.99</v>
      </c>
      <c r="S23" t="n">
        <v>30.42</v>
      </c>
      <c r="T23" t="n">
        <v>5935.47</v>
      </c>
      <c r="U23" t="n">
        <v>0.72</v>
      </c>
      <c r="V23" t="n">
        <v>0.95</v>
      </c>
      <c r="W23" t="n">
        <v>0.1</v>
      </c>
      <c r="X23" t="n">
        <v>0.35</v>
      </c>
      <c r="Y23" t="n">
        <v>1</v>
      </c>
      <c r="Z23" t="n">
        <v>10</v>
      </c>
      <c r="AA23" t="n">
        <v>70.22120564555246</v>
      </c>
      <c r="AB23" t="n">
        <v>96.07975150515928</v>
      </c>
      <c r="AC23" t="n">
        <v>86.91003487030873</v>
      </c>
      <c r="AD23" t="n">
        <v>70221.20564555246</v>
      </c>
      <c r="AE23" t="n">
        <v>96079.75150515928</v>
      </c>
      <c r="AF23" t="n">
        <v>5.94119394842199e-06</v>
      </c>
      <c r="AG23" t="n">
        <v>4</v>
      </c>
      <c r="AH23" t="n">
        <v>86910.03487030874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8.1213</v>
      </c>
      <c r="E24" t="n">
        <v>12.31</v>
      </c>
      <c r="F24" t="n">
        <v>9.08</v>
      </c>
      <c r="G24" t="n">
        <v>41.92</v>
      </c>
      <c r="H24" t="n">
        <v>0.5</v>
      </c>
      <c r="I24" t="n">
        <v>13</v>
      </c>
      <c r="J24" t="n">
        <v>232.2</v>
      </c>
      <c r="K24" t="n">
        <v>56.94</v>
      </c>
      <c r="L24" t="n">
        <v>6.5</v>
      </c>
      <c r="M24" t="n">
        <v>2</v>
      </c>
      <c r="N24" t="n">
        <v>53.75</v>
      </c>
      <c r="O24" t="n">
        <v>28871.74</v>
      </c>
      <c r="P24" t="n">
        <v>103.49</v>
      </c>
      <c r="Q24" t="n">
        <v>1325.79</v>
      </c>
      <c r="R24" t="n">
        <v>42.04</v>
      </c>
      <c r="S24" t="n">
        <v>30.42</v>
      </c>
      <c r="T24" t="n">
        <v>5957.52</v>
      </c>
      <c r="U24" t="n">
        <v>0.72</v>
      </c>
      <c r="V24" t="n">
        <v>0.95</v>
      </c>
      <c r="W24" t="n">
        <v>0.11</v>
      </c>
      <c r="X24" t="n">
        <v>0.36</v>
      </c>
      <c r="Y24" t="n">
        <v>1</v>
      </c>
      <c r="Z24" t="n">
        <v>10</v>
      </c>
      <c r="AA24" t="n">
        <v>70.33323171230643</v>
      </c>
      <c r="AB24" t="n">
        <v>96.23303051193326</v>
      </c>
      <c r="AC24" t="n">
        <v>87.0486851438047</v>
      </c>
      <c r="AD24" t="n">
        <v>70333.23171230643</v>
      </c>
      <c r="AE24" t="n">
        <v>96233.03051193326</v>
      </c>
      <c r="AF24" t="n">
        <v>5.935347251709188e-06</v>
      </c>
      <c r="AG24" t="n">
        <v>4</v>
      </c>
      <c r="AH24" t="n">
        <v>87048.6851438047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8.121600000000001</v>
      </c>
      <c r="E25" t="n">
        <v>12.31</v>
      </c>
      <c r="F25" t="n">
        <v>9.08</v>
      </c>
      <c r="G25" t="n">
        <v>41.91</v>
      </c>
      <c r="H25" t="n">
        <v>0.52</v>
      </c>
      <c r="I25" t="n">
        <v>13</v>
      </c>
      <c r="J25" t="n">
        <v>232.62</v>
      </c>
      <c r="K25" t="n">
        <v>56.94</v>
      </c>
      <c r="L25" t="n">
        <v>6.75</v>
      </c>
      <c r="M25" t="n">
        <v>0</v>
      </c>
      <c r="N25" t="n">
        <v>53.93</v>
      </c>
      <c r="O25" t="n">
        <v>28924.39</v>
      </c>
      <c r="P25" t="n">
        <v>103.67</v>
      </c>
      <c r="Q25" t="n">
        <v>1325.9</v>
      </c>
      <c r="R25" t="n">
        <v>41.9</v>
      </c>
      <c r="S25" t="n">
        <v>30.42</v>
      </c>
      <c r="T25" t="n">
        <v>5889.25</v>
      </c>
      <c r="U25" t="n">
        <v>0.73</v>
      </c>
      <c r="V25" t="n">
        <v>0.95</v>
      </c>
      <c r="W25" t="n">
        <v>0.12</v>
      </c>
      <c r="X25" t="n">
        <v>0.36</v>
      </c>
      <c r="Y25" t="n">
        <v>1</v>
      </c>
      <c r="Z25" t="n">
        <v>10</v>
      </c>
      <c r="AA25" t="n">
        <v>70.3855683929809</v>
      </c>
      <c r="AB25" t="n">
        <v>96.30463986736342</v>
      </c>
      <c r="AC25" t="n">
        <v>87.11346020285698</v>
      </c>
      <c r="AD25" t="n">
        <v>70385.5683929809</v>
      </c>
      <c r="AE25" t="n">
        <v>96304.63986736342</v>
      </c>
      <c r="AF25" t="n">
        <v>5.935566502835919e-06</v>
      </c>
      <c r="AG25" t="n">
        <v>4</v>
      </c>
      <c r="AH25" t="n">
        <v>87113.46020285698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7.8074</v>
      </c>
      <c r="E2" t="n">
        <v>12.81</v>
      </c>
      <c r="F2" t="n">
        <v>10.09</v>
      </c>
      <c r="G2" t="n">
        <v>12.61</v>
      </c>
      <c r="H2" t="n">
        <v>0.22</v>
      </c>
      <c r="I2" t="n">
        <v>48</v>
      </c>
      <c r="J2" t="n">
        <v>80.84</v>
      </c>
      <c r="K2" t="n">
        <v>35.1</v>
      </c>
      <c r="L2" t="n">
        <v>1</v>
      </c>
      <c r="M2" t="n">
        <v>45</v>
      </c>
      <c r="N2" t="n">
        <v>9.74</v>
      </c>
      <c r="O2" t="n">
        <v>10204.21</v>
      </c>
      <c r="P2" t="n">
        <v>64.45999999999999</v>
      </c>
      <c r="Q2" t="n">
        <v>1325.86</v>
      </c>
      <c r="R2" t="n">
        <v>75.18000000000001</v>
      </c>
      <c r="S2" t="n">
        <v>30.42</v>
      </c>
      <c r="T2" t="n">
        <v>22356.82</v>
      </c>
      <c r="U2" t="n">
        <v>0.4</v>
      </c>
      <c r="V2" t="n">
        <v>0.86</v>
      </c>
      <c r="W2" t="n">
        <v>0.16</v>
      </c>
      <c r="X2" t="n">
        <v>1.37</v>
      </c>
      <c r="Y2" t="n">
        <v>1</v>
      </c>
      <c r="Z2" t="n">
        <v>10</v>
      </c>
      <c r="AA2" t="n">
        <v>56.3908468588371</v>
      </c>
      <c r="AB2" t="n">
        <v>77.15644446081753</v>
      </c>
      <c r="AC2" t="n">
        <v>69.79274169124471</v>
      </c>
      <c r="AD2" t="n">
        <v>56390.8468588371</v>
      </c>
      <c r="AE2" t="n">
        <v>77156.44446081753</v>
      </c>
      <c r="AF2" t="n">
        <v>6.045473831834284e-06</v>
      </c>
      <c r="AG2" t="n">
        <v>4</v>
      </c>
      <c r="AH2" t="n">
        <v>69792.74169124471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8.047599999999999</v>
      </c>
      <c r="E3" t="n">
        <v>12.43</v>
      </c>
      <c r="F3" t="n">
        <v>9.859999999999999</v>
      </c>
      <c r="G3" t="n">
        <v>15.17</v>
      </c>
      <c r="H3" t="n">
        <v>0.27</v>
      </c>
      <c r="I3" t="n">
        <v>39</v>
      </c>
      <c r="J3" t="n">
        <v>81.14</v>
      </c>
      <c r="K3" t="n">
        <v>35.1</v>
      </c>
      <c r="L3" t="n">
        <v>1.25</v>
      </c>
      <c r="M3" t="n">
        <v>1</v>
      </c>
      <c r="N3" t="n">
        <v>9.789999999999999</v>
      </c>
      <c r="O3" t="n">
        <v>10241.25</v>
      </c>
      <c r="P3" t="n">
        <v>60.24</v>
      </c>
      <c r="Q3" t="n">
        <v>1325.86</v>
      </c>
      <c r="R3" t="n">
        <v>66.27</v>
      </c>
      <c r="S3" t="n">
        <v>30.42</v>
      </c>
      <c r="T3" t="n">
        <v>17945.36</v>
      </c>
      <c r="U3" t="n">
        <v>0.46</v>
      </c>
      <c r="V3" t="n">
        <v>0.88</v>
      </c>
      <c r="W3" t="n">
        <v>0.19</v>
      </c>
      <c r="X3" t="n">
        <v>1.14</v>
      </c>
      <c r="Y3" t="n">
        <v>1</v>
      </c>
      <c r="Z3" t="n">
        <v>10</v>
      </c>
      <c r="AA3" t="n">
        <v>54.39608549628325</v>
      </c>
      <c r="AB3" t="n">
        <v>74.42712396191233</v>
      </c>
      <c r="AC3" t="n">
        <v>67.32390371012877</v>
      </c>
      <c r="AD3" t="n">
        <v>54396.08549628325</v>
      </c>
      <c r="AE3" t="n">
        <v>74427.12396191232</v>
      </c>
      <c r="AF3" t="n">
        <v>6.231466968397876e-06</v>
      </c>
      <c r="AG3" t="n">
        <v>4</v>
      </c>
      <c r="AH3" t="n">
        <v>67323.90371012877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8.046900000000001</v>
      </c>
      <c r="E4" t="n">
        <v>12.43</v>
      </c>
      <c r="F4" t="n">
        <v>9.859999999999999</v>
      </c>
      <c r="G4" t="n">
        <v>15.17</v>
      </c>
      <c r="H4" t="n">
        <v>0.32</v>
      </c>
      <c r="I4" t="n">
        <v>39</v>
      </c>
      <c r="J4" t="n">
        <v>81.44</v>
      </c>
      <c r="K4" t="n">
        <v>35.1</v>
      </c>
      <c r="L4" t="n">
        <v>1.5</v>
      </c>
      <c r="M4" t="n">
        <v>0</v>
      </c>
      <c r="N4" t="n">
        <v>9.84</v>
      </c>
      <c r="O4" t="n">
        <v>10278.32</v>
      </c>
      <c r="P4" t="n">
        <v>60.46</v>
      </c>
      <c r="Q4" t="n">
        <v>1325.86</v>
      </c>
      <c r="R4" t="n">
        <v>66.27</v>
      </c>
      <c r="S4" t="n">
        <v>30.42</v>
      </c>
      <c r="T4" t="n">
        <v>17944.42</v>
      </c>
      <c r="U4" t="n">
        <v>0.46</v>
      </c>
      <c r="V4" t="n">
        <v>0.88</v>
      </c>
      <c r="W4" t="n">
        <v>0.19</v>
      </c>
      <c r="X4" t="n">
        <v>1.14</v>
      </c>
      <c r="Y4" t="n">
        <v>1</v>
      </c>
      <c r="Z4" t="n">
        <v>10</v>
      </c>
      <c r="AA4" t="n">
        <v>54.4639926285813</v>
      </c>
      <c r="AB4" t="n">
        <v>74.52003749617373</v>
      </c>
      <c r="AC4" t="n">
        <v>67.40794970708525</v>
      </c>
      <c r="AD4" t="n">
        <v>54463.99262858131</v>
      </c>
      <c r="AE4" t="n">
        <v>74520.03749617373</v>
      </c>
      <c r="AF4" t="n">
        <v>6.230924940106476e-06</v>
      </c>
      <c r="AG4" t="n">
        <v>4</v>
      </c>
      <c r="AH4" t="n">
        <v>67407.94970708525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7.054</v>
      </c>
      <c r="E2" t="n">
        <v>14.18</v>
      </c>
      <c r="F2" t="n">
        <v>10.65</v>
      </c>
      <c r="G2" t="n">
        <v>9.539999999999999</v>
      </c>
      <c r="H2" t="n">
        <v>0.16</v>
      </c>
      <c r="I2" t="n">
        <v>67</v>
      </c>
      <c r="J2" t="n">
        <v>107.41</v>
      </c>
      <c r="K2" t="n">
        <v>41.65</v>
      </c>
      <c r="L2" t="n">
        <v>1</v>
      </c>
      <c r="M2" t="n">
        <v>65</v>
      </c>
      <c r="N2" t="n">
        <v>14.77</v>
      </c>
      <c r="O2" t="n">
        <v>13481.73</v>
      </c>
      <c r="P2" t="n">
        <v>91.11</v>
      </c>
      <c r="Q2" t="n">
        <v>1325.89</v>
      </c>
      <c r="R2" t="n">
        <v>93.48999999999999</v>
      </c>
      <c r="S2" t="n">
        <v>30.42</v>
      </c>
      <c r="T2" t="n">
        <v>31415.31</v>
      </c>
      <c r="U2" t="n">
        <v>0.33</v>
      </c>
      <c r="V2" t="n">
        <v>0.8100000000000001</v>
      </c>
      <c r="W2" t="n">
        <v>0.19</v>
      </c>
      <c r="X2" t="n">
        <v>1.93</v>
      </c>
      <c r="Y2" t="n">
        <v>1</v>
      </c>
      <c r="Z2" t="n">
        <v>10</v>
      </c>
      <c r="AA2" t="n">
        <v>77.30666041231878</v>
      </c>
      <c r="AB2" t="n">
        <v>105.774383305247</v>
      </c>
      <c r="AC2" t="n">
        <v>95.67942461790037</v>
      </c>
      <c r="AD2" t="n">
        <v>77306.66041231877</v>
      </c>
      <c r="AE2" t="n">
        <v>105774.383305247</v>
      </c>
      <c r="AF2" t="n">
        <v>5.381631786337572e-06</v>
      </c>
      <c r="AG2" t="n">
        <v>5</v>
      </c>
      <c r="AH2" t="n">
        <v>95679.42461790037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7.5641</v>
      </c>
      <c r="E3" t="n">
        <v>13.22</v>
      </c>
      <c r="F3" t="n">
        <v>10.1</v>
      </c>
      <c r="G3" t="n">
        <v>12.36</v>
      </c>
      <c r="H3" t="n">
        <v>0.2</v>
      </c>
      <c r="I3" t="n">
        <v>49</v>
      </c>
      <c r="J3" t="n">
        <v>107.73</v>
      </c>
      <c r="K3" t="n">
        <v>41.65</v>
      </c>
      <c r="L3" t="n">
        <v>1.25</v>
      </c>
      <c r="M3" t="n">
        <v>47</v>
      </c>
      <c r="N3" t="n">
        <v>14.83</v>
      </c>
      <c r="O3" t="n">
        <v>13520.81</v>
      </c>
      <c r="P3" t="n">
        <v>82.67</v>
      </c>
      <c r="Q3" t="n">
        <v>1325.96</v>
      </c>
      <c r="R3" t="n">
        <v>75.28</v>
      </c>
      <c r="S3" t="n">
        <v>30.42</v>
      </c>
      <c r="T3" t="n">
        <v>22398.07</v>
      </c>
      <c r="U3" t="n">
        <v>0.4</v>
      </c>
      <c r="V3" t="n">
        <v>0.86</v>
      </c>
      <c r="W3" t="n">
        <v>0.16</v>
      </c>
      <c r="X3" t="n">
        <v>1.37</v>
      </c>
      <c r="Y3" t="n">
        <v>1</v>
      </c>
      <c r="Z3" t="n">
        <v>10</v>
      </c>
      <c r="AA3" t="n">
        <v>63.8660870002477</v>
      </c>
      <c r="AB3" t="n">
        <v>87.38439780661042</v>
      </c>
      <c r="AC3" t="n">
        <v>79.04455352474109</v>
      </c>
      <c r="AD3" t="n">
        <v>63866.0870002477</v>
      </c>
      <c r="AE3" t="n">
        <v>87384.39780661042</v>
      </c>
      <c r="AF3" t="n">
        <v>5.770796852145736e-06</v>
      </c>
      <c r="AG3" t="n">
        <v>4</v>
      </c>
      <c r="AH3" t="n">
        <v>79044.55352474109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7.902</v>
      </c>
      <c r="E4" t="n">
        <v>12.66</v>
      </c>
      <c r="F4" t="n">
        <v>9.77</v>
      </c>
      <c r="G4" t="n">
        <v>15.43</v>
      </c>
      <c r="H4" t="n">
        <v>0.24</v>
      </c>
      <c r="I4" t="n">
        <v>38</v>
      </c>
      <c r="J4" t="n">
        <v>108.05</v>
      </c>
      <c r="K4" t="n">
        <v>41.65</v>
      </c>
      <c r="L4" t="n">
        <v>1.5</v>
      </c>
      <c r="M4" t="n">
        <v>36</v>
      </c>
      <c r="N4" t="n">
        <v>14.9</v>
      </c>
      <c r="O4" t="n">
        <v>13559.91</v>
      </c>
      <c r="P4" t="n">
        <v>76.16</v>
      </c>
      <c r="Q4" t="n">
        <v>1325.93</v>
      </c>
      <c r="R4" t="n">
        <v>64.91</v>
      </c>
      <c r="S4" t="n">
        <v>30.42</v>
      </c>
      <c r="T4" t="n">
        <v>17268.16</v>
      </c>
      <c r="U4" t="n">
        <v>0.47</v>
      </c>
      <c r="V4" t="n">
        <v>0.88</v>
      </c>
      <c r="W4" t="n">
        <v>0.14</v>
      </c>
      <c r="X4" t="n">
        <v>1.05</v>
      </c>
      <c r="Y4" t="n">
        <v>1</v>
      </c>
      <c r="Z4" t="n">
        <v>10</v>
      </c>
      <c r="AA4" t="n">
        <v>60.52139586913893</v>
      </c>
      <c r="AB4" t="n">
        <v>82.80804384367106</v>
      </c>
      <c r="AC4" t="n">
        <v>74.90496036107005</v>
      </c>
      <c r="AD4" t="n">
        <v>60521.39586913893</v>
      </c>
      <c r="AE4" t="n">
        <v>82808.04384367105</v>
      </c>
      <c r="AF4" t="n">
        <v>6.028587237828111e-06</v>
      </c>
      <c r="AG4" t="n">
        <v>4</v>
      </c>
      <c r="AH4" t="n">
        <v>74904.96036107006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8.1768</v>
      </c>
      <c r="E5" t="n">
        <v>12.23</v>
      </c>
      <c r="F5" t="n">
        <v>9.529999999999999</v>
      </c>
      <c r="G5" t="n">
        <v>19.05</v>
      </c>
      <c r="H5" t="n">
        <v>0.28</v>
      </c>
      <c r="I5" t="n">
        <v>30</v>
      </c>
      <c r="J5" t="n">
        <v>108.37</v>
      </c>
      <c r="K5" t="n">
        <v>41.65</v>
      </c>
      <c r="L5" t="n">
        <v>1.75</v>
      </c>
      <c r="M5" t="n">
        <v>25</v>
      </c>
      <c r="N5" t="n">
        <v>14.97</v>
      </c>
      <c r="O5" t="n">
        <v>13599.17</v>
      </c>
      <c r="P5" t="n">
        <v>70.31999999999999</v>
      </c>
      <c r="Q5" t="n">
        <v>1325.9</v>
      </c>
      <c r="R5" t="n">
        <v>56.56</v>
      </c>
      <c r="S5" t="n">
        <v>30.42</v>
      </c>
      <c r="T5" t="n">
        <v>13135.33</v>
      </c>
      <c r="U5" t="n">
        <v>0.54</v>
      </c>
      <c r="V5" t="n">
        <v>0.91</v>
      </c>
      <c r="W5" t="n">
        <v>0.14</v>
      </c>
      <c r="X5" t="n">
        <v>0.8100000000000001</v>
      </c>
      <c r="Y5" t="n">
        <v>1</v>
      </c>
      <c r="Z5" t="n">
        <v>10</v>
      </c>
      <c r="AA5" t="n">
        <v>57.85149178409303</v>
      </c>
      <c r="AB5" t="n">
        <v>79.1549632866579</v>
      </c>
      <c r="AC5" t="n">
        <v>71.60052468528632</v>
      </c>
      <c r="AD5" t="n">
        <v>57851.49178409303</v>
      </c>
      <c r="AE5" t="n">
        <v>79154.9632866579</v>
      </c>
      <c r="AF5" t="n">
        <v>6.238237424230941e-06</v>
      </c>
      <c r="AG5" t="n">
        <v>4</v>
      </c>
      <c r="AH5" t="n">
        <v>71600.52468528632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8.2355</v>
      </c>
      <c r="E6" t="n">
        <v>12.14</v>
      </c>
      <c r="F6" t="n">
        <v>9.48</v>
      </c>
      <c r="G6" t="n">
        <v>20.32</v>
      </c>
      <c r="H6" t="n">
        <v>0.32</v>
      </c>
      <c r="I6" t="n">
        <v>28</v>
      </c>
      <c r="J6" t="n">
        <v>108.68</v>
      </c>
      <c r="K6" t="n">
        <v>41.65</v>
      </c>
      <c r="L6" t="n">
        <v>2</v>
      </c>
      <c r="M6" t="n">
        <v>0</v>
      </c>
      <c r="N6" t="n">
        <v>15.03</v>
      </c>
      <c r="O6" t="n">
        <v>13638.32</v>
      </c>
      <c r="P6" t="n">
        <v>68.84</v>
      </c>
      <c r="Q6" t="n">
        <v>1325.95</v>
      </c>
      <c r="R6" t="n">
        <v>54.1</v>
      </c>
      <c r="S6" t="n">
        <v>30.42</v>
      </c>
      <c r="T6" t="n">
        <v>11917.06</v>
      </c>
      <c r="U6" t="n">
        <v>0.5600000000000001</v>
      </c>
      <c r="V6" t="n">
        <v>0.91</v>
      </c>
      <c r="W6" t="n">
        <v>0.16</v>
      </c>
      <c r="X6" t="n">
        <v>0.76</v>
      </c>
      <c r="Y6" t="n">
        <v>1</v>
      </c>
      <c r="Z6" t="n">
        <v>10</v>
      </c>
      <c r="AA6" t="n">
        <v>57.23632677339504</v>
      </c>
      <c r="AB6" t="n">
        <v>78.31326737985644</v>
      </c>
      <c r="AC6" t="n">
        <v>70.83915905450209</v>
      </c>
      <c r="AD6" t="n">
        <v>57236.32677339503</v>
      </c>
      <c r="AE6" t="n">
        <v>78313.26737985644</v>
      </c>
      <c r="AF6" t="n">
        <v>6.283020779186712e-06</v>
      </c>
      <c r="AG6" t="n">
        <v>4</v>
      </c>
      <c r="AH6" t="n">
        <v>70839.15905450209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7.7821</v>
      </c>
      <c r="E2" t="n">
        <v>12.85</v>
      </c>
      <c r="F2" t="n">
        <v>10.3</v>
      </c>
      <c r="G2" t="n">
        <v>11.45</v>
      </c>
      <c r="H2" t="n">
        <v>0.28</v>
      </c>
      <c r="I2" t="n">
        <v>54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53.57</v>
      </c>
      <c r="Q2" t="n">
        <v>1326.26</v>
      </c>
      <c r="R2" t="n">
        <v>79.98999999999999</v>
      </c>
      <c r="S2" t="n">
        <v>30.42</v>
      </c>
      <c r="T2" t="n">
        <v>24729.57</v>
      </c>
      <c r="U2" t="n">
        <v>0.38</v>
      </c>
      <c r="V2" t="n">
        <v>0.84</v>
      </c>
      <c r="W2" t="n">
        <v>0.23</v>
      </c>
      <c r="X2" t="n">
        <v>1.58</v>
      </c>
      <c r="Y2" t="n">
        <v>1</v>
      </c>
      <c r="Z2" t="n">
        <v>10</v>
      </c>
      <c r="AA2" t="n">
        <v>52.37441746359237</v>
      </c>
      <c r="AB2" t="n">
        <v>71.66098856988714</v>
      </c>
      <c r="AC2" t="n">
        <v>64.82176439762219</v>
      </c>
      <c r="AD2" t="n">
        <v>52374.41746359237</v>
      </c>
      <c r="AE2" t="n">
        <v>71660.98856988714</v>
      </c>
      <c r="AF2" t="n">
        <v>6.100698408577229e-06</v>
      </c>
      <c r="AG2" t="n">
        <v>4</v>
      </c>
      <c r="AH2" t="n">
        <v>64821.76439762219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5.6362</v>
      </c>
      <c r="E2" t="n">
        <v>17.74</v>
      </c>
      <c r="F2" t="n">
        <v>11.81</v>
      </c>
      <c r="G2" t="n">
        <v>6.75</v>
      </c>
      <c r="H2" t="n">
        <v>0.11</v>
      </c>
      <c r="I2" t="n">
        <v>105</v>
      </c>
      <c r="J2" t="n">
        <v>167.88</v>
      </c>
      <c r="K2" t="n">
        <v>51.39</v>
      </c>
      <c r="L2" t="n">
        <v>1</v>
      </c>
      <c r="M2" t="n">
        <v>103</v>
      </c>
      <c r="N2" t="n">
        <v>30.49</v>
      </c>
      <c r="O2" t="n">
        <v>20939.59</v>
      </c>
      <c r="P2" t="n">
        <v>143.93</v>
      </c>
      <c r="Q2" t="n">
        <v>1326.1</v>
      </c>
      <c r="R2" t="n">
        <v>131.54</v>
      </c>
      <c r="S2" t="n">
        <v>30.42</v>
      </c>
      <c r="T2" t="n">
        <v>50248.41</v>
      </c>
      <c r="U2" t="n">
        <v>0.23</v>
      </c>
      <c r="V2" t="n">
        <v>0.73</v>
      </c>
      <c r="W2" t="n">
        <v>0.25</v>
      </c>
      <c r="X2" t="n">
        <v>3.09</v>
      </c>
      <c r="Y2" t="n">
        <v>1</v>
      </c>
      <c r="Z2" t="n">
        <v>10</v>
      </c>
      <c r="AA2" t="n">
        <v>119.9147278198327</v>
      </c>
      <c r="AB2" t="n">
        <v>164.0726208674473</v>
      </c>
      <c r="AC2" t="n">
        <v>148.4137602092731</v>
      </c>
      <c r="AD2" t="n">
        <v>119914.7278198327</v>
      </c>
      <c r="AE2" t="n">
        <v>164072.6208674473</v>
      </c>
      <c r="AF2" t="n">
        <v>4.190023904593051e-06</v>
      </c>
      <c r="AG2" t="n">
        <v>6</v>
      </c>
      <c r="AH2" t="n">
        <v>148413.7602092731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6.2777</v>
      </c>
      <c r="E3" t="n">
        <v>15.93</v>
      </c>
      <c r="F3" t="n">
        <v>10.95</v>
      </c>
      <c r="G3" t="n">
        <v>8.529999999999999</v>
      </c>
      <c r="H3" t="n">
        <v>0.13</v>
      </c>
      <c r="I3" t="n">
        <v>77</v>
      </c>
      <c r="J3" t="n">
        <v>168.25</v>
      </c>
      <c r="K3" t="n">
        <v>51.39</v>
      </c>
      <c r="L3" t="n">
        <v>1.25</v>
      </c>
      <c r="M3" t="n">
        <v>75</v>
      </c>
      <c r="N3" t="n">
        <v>30.6</v>
      </c>
      <c r="O3" t="n">
        <v>20984.25</v>
      </c>
      <c r="P3" t="n">
        <v>131.32</v>
      </c>
      <c r="Q3" t="n">
        <v>1325.91</v>
      </c>
      <c r="R3" t="n">
        <v>103.12</v>
      </c>
      <c r="S3" t="n">
        <v>30.42</v>
      </c>
      <c r="T3" t="n">
        <v>36181.17</v>
      </c>
      <c r="U3" t="n">
        <v>0.29</v>
      </c>
      <c r="V3" t="n">
        <v>0.79</v>
      </c>
      <c r="W3" t="n">
        <v>0.21</v>
      </c>
      <c r="X3" t="n">
        <v>2.23</v>
      </c>
      <c r="Y3" t="n">
        <v>1</v>
      </c>
      <c r="Z3" t="n">
        <v>10</v>
      </c>
      <c r="AA3" t="n">
        <v>99.2916131500843</v>
      </c>
      <c r="AB3" t="n">
        <v>135.8551655487049</v>
      </c>
      <c r="AC3" t="n">
        <v>122.8893392226952</v>
      </c>
      <c r="AD3" t="n">
        <v>99291.6131500843</v>
      </c>
      <c r="AE3" t="n">
        <v>135855.1655487049</v>
      </c>
      <c r="AF3" t="n">
        <v>4.666923293329512e-06</v>
      </c>
      <c r="AG3" t="n">
        <v>5</v>
      </c>
      <c r="AH3" t="n">
        <v>122889.3392226952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6.7412</v>
      </c>
      <c r="E4" t="n">
        <v>14.83</v>
      </c>
      <c r="F4" t="n">
        <v>10.43</v>
      </c>
      <c r="G4" t="n">
        <v>10.43</v>
      </c>
      <c r="H4" t="n">
        <v>0.16</v>
      </c>
      <c r="I4" t="n">
        <v>60</v>
      </c>
      <c r="J4" t="n">
        <v>168.61</v>
      </c>
      <c r="K4" t="n">
        <v>51.39</v>
      </c>
      <c r="L4" t="n">
        <v>1.5</v>
      </c>
      <c r="M4" t="n">
        <v>58</v>
      </c>
      <c r="N4" t="n">
        <v>30.71</v>
      </c>
      <c r="O4" t="n">
        <v>21028.94</v>
      </c>
      <c r="P4" t="n">
        <v>123</v>
      </c>
      <c r="Q4" t="n">
        <v>1325.92</v>
      </c>
      <c r="R4" t="n">
        <v>86.37</v>
      </c>
      <c r="S4" t="n">
        <v>30.42</v>
      </c>
      <c r="T4" t="n">
        <v>27892.01</v>
      </c>
      <c r="U4" t="n">
        <v>0.35</v>
      </c>
      <c r="V4" t="n">
        <v>0.83</v>
      </c>
      <c r="W4" t="n">
        <v>0.18</v>
      </c>
      <c r="X4" t="n">
        <v>1.71</v>
      </c>
      <c r="Y4" t="n">
        <v>1</v>
      </c>
      <c r="Z4" t="n">
        <v>10</v>
      </c>
      <c r="AA4" t="n">
        <v>92.28026612458704</v>
      </c>
      <c r="AB4" t="n">
        <v>126.2619312296242</v>
      </c>
      <c r="AC4" t="n">
        <v>114.2116697228356</v>
      </c>
      <c r="AD4" t="n">
        <v>92280.26612458704</v>
      </c>
      <c r="AE4" t="n">
        <v>126261.9312296242</v>
      </c>
      <c r="AF4" t="n">
        <v>5.01149518215157e-06</v>
      </c>
      <c r="AG4" t="n">
        <v>5</v>
      </c>
      <c r="AH4" t="n">
        <v>114211.6697228356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7.0278</v>
      </c>
      <c r="E5" t="n">
        <v>14.23</v>
      </c>
      <c r="F5" t="n">
        <v>10.16</v>
      </c>
      <c r="G5" t="n">
        <v>12.19</v>
      </c>
      <c r="H5" t="n">
        <v>0.18</v>
      </c>
      <c r="I5" t="n">
        <v>50</v>
      </c>
      <c r="J5" t="n">
        <v>168.97</v>
      </c>
      <c r="K5" t="n">
        <v>51.39</v>
      </c>
      <c r="L5" t="n">
        <v>1.75</v>
      </c>
      <c r="M5" t="n">
        <v>48</v>
      </c>
      <c r="N5" t="n">
        <v>30.83</v>
      </c>
      <c r="O5" t="n">
        <v>21073.68</v>
      </c>
      <c r="P5" t="n">
        <v>118.03</v>
      </c>
      <c r="Q5" t="n">
        <v>1325.99</v>
      </c>
      <c r="R5" t="n">
        <v>77.73999999999999</v>
      </c>
      <c r="S5" t="n">
        <v>30.42</v>
      </c>
      <c r="T5" t="n">
        <v>23626.86</v>
      </c>
      <c r="U5" t="n">
        <v>0.39</v>
      </c>
      <c r="V5" t="n">
        <v>0.85</v>
      </c>
      <c r="W5" t="n">
        <v>0.16</v>
      </c>
      <c r="X5" t="n">
        <v>1.44</v>
      </c>
      <c r="Y5" t="n">
        <v>1</v>
      </c>
      <c r="Z5" t="n">
        <v>10</v>
      </c>
      <c r="AA5" t="n">
        <v>88.48806615247406</v>
      </c>
      <c r="AB5" t="n">
        <v>121.0732759277265</v>
      </c>
      <c r="AC5" t="n">
        <v>109.518212400626</v>
      </c>
      <c r="AD5" t="n">
        <v>88488.06615247406</v>
      </c>
      <c r="AE5" t="n">
        <v>121073.2759277265</v>
      </c>
      <c r="AF5" t="n">
        <v>5.224557325272177e-06</v>
      </c>
      <c r="AG5" t="n">
        <v>5</v>
      </c>
      <c r="AH5" t="n">
        <v>109518.212400626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7.3061</v>
      </c>
      <c r="E6" t="n">
        <v>13.69</v>
      </c>
      <c r="F6" t="n">
        <v>9.890000000000001</v>
      </c>
      <c r="G6" t="n">
        <v>14.13</v>
      </c>
      <c r="H6" t="n">
        <v>0.21</v>
      </c>
      <c r="I6" t="n">
        <v>42</v>
      </c>
      <c r="J6" t="n">
        <v>169.33</v>
      </c>
      <c r="K6" t="n">
        <v>51.39</v>
      </c>
      <c r="L6" t="n">
        <v>2</v>
      </c>
      <c r="M6" t="n">
        <v>40</v>
      </c>
      <c r="N6" t="n">
        <v>30.94</v>
      </c>
      <c r="O6" t="n">
        <v>21118.46</v>
      </c>
      <c r="P6" t="n">
        <v>112.63</v>
      </c>
      <c r="Q6" t="n">
        <v>1325.88</v>
      </c>
      <c r="R6" t="n">
        <v>68.72</v>
      </c>
      <c r="S6" t="n">
        <v>30.42</v>
      </c>
      <c r="T6" t="n">
        <v>19152.9</v>
      </c>
      <c r="U6" t="n">
        <v>0.44</v>
      </c>
      <c r="V6" t="n">
        <v>0.87</v>
      </c>
      <c r="W6" t="n">
        <v>0.15</v>
      </c>
      <c r="X6" t="n">
        <v>1.17</v>
      </c>
      <c r="Y6" t="n">
        <v>1</v>
      </c>
      <c r="Z6" t="n">
        <v>10</v>
      </c>
      <c r="AA6" t="n">
        <v>76.41975450340102</v>
      </c>
      <c r="AB6" t="n">
        <v>104.5608795131392</v>
      </c>
      <c r="AC6" t="n">
        <v>94.58173592454763</v>
      </c>
      <c r="AD6" t="n">
        <v>76419.75450340103</v>
      </c>
      <c r="AE6" t="n">
        <v>104560.8795131392</v>
      </c>
      <c r="AF6" t="n">
        <v>5.431449141149584e-06</v>
      </c>
      <c r="AG6" t="n">
        <v>4</v>
      </c>
      <c r="AH6" t="n">
        <v>94581.73592454763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7.5116</v>
      </c>
      <c r="E7" t="n">
        <v>13.31</v>
      </c>
      <c r="F7" t="n">
        <v>9.720000000000001</v>
      </c>
      <c r="G7" t="n">
        <v>16.2</v>
      </c>
      <c r="H7" t="n">
        <v>0.24</v>
      </c>
      <c r="I7" t="n">
        <v>36</v>
      </c>
      <c r="J7" t="n">
        <v>169.7</v>
      </c>
      <c r="K7" t="n">
        <v>51.39</v>
      </c>
      <c r="L7" t="n">
        <v>2.25</v>
      </c>
      <c r="M7" t="n">
        <v>34</v>
      </c>
      <c r="N7" t="n">
        <v>31.05</v>
      </c>
      <c r="O7" t="n">
        <v>21163.27</v>
      </c>
      <c r="P7" t="n">
        <v>108.73</v>
      </c>
      <c r="Q7" t="n">
        <v>1325.94</v>
      </c>
      <c r="R7" t="n">
        <v>63.07</v>
      </c>
      <c r="S7" t="n">
        <v>30.42</v>
      </c>
      <c r="T7" t="n">
        <v>16360.34</v>
      </c>
      <c r="U7" t="n">
        <v>0.48</v>
      </c>
      <c r="V7" t="n">
        <v>0.89</v>
      </c>
      <c r="W7" t="n">
        <v>0.14</v>
      </c>
      <c r="X7" t="n">
        <v>1</v>
      </c>
      <c r="Y7" t="n">
        <v>1</v>
      </c>
      <c r="Z7" t="n">
        <v>10</v>
      </c>
      <c r="AA7" t="n">
        <v>73.97817085934655</v>
      </c>
      <c r="AB7" t="n">
        <v>101.2201970562773</v>
      </c>
      <c r="AC7" t="n">
        <v>91.55988351269032</v>
      </c>
      <c r="AD7" t="n">
        <v>73978.17085934654</v>
      </c>
      <c r="AE7" t="n">
        <v>101220.1970562773</v>
      </c>
      <c r="AF7" t="n">
        <v>5.584220496387842e-06</v>
      </c>
      <c r="AG7" t="n">
        <v>4</v>
      </c>
      <c r="AH7" t="n">
        <v>91559.88351269031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7.7088</v>
      </c>
      <c r="E8" t="n">
        <v>12.97</v>
      </c>
      <c r="F8" t="n">
        <v>9.550000000000001</v>
      </c>
      <c r="G8" t="n">
        <v>18.48</v>
      </c>
      <c r="H8" t="n">
        <v>0.26</v>
      </c>
      <c r="I8" t="n">
        <v>31</v>
      </c>
      <c r="J8" t="n">
        <v>170.06</v>
      </c>
      <c r="K8" t="n">
        <v>51.39</v>
      </c>
      <c r="L8" t="n">
        <v>2.5</v>
      </c>
      <c r="M8" t="n">
        <v>29</v>
      </c>
      <c r="N8" t="n">
        <v>31.17</v>
      </c>
      <c r="O8" t="n">
        <v>21208.12</v>
      </c>
      <c r="P8" t="n">
        <v>104.46</v>
      </c>
      <c r="Q8" t="n">
        <v>1325.97</v>
      </c>
      <c r="R8" t="n">
        <v>57.58</v>
      </c>
      <c r="S8" t="n">
        <v>30.42</v>
      </c>
      <c r="T8" t="n">
        <v>13642.14</v>
      </c>
      <c r="U8" t="n">
        <v>0.53</v>
      </c>
      <c r="V8" t="n">
        <v>0.91</v>
      </c>
      <c r="W8" t="n">
        <v>0.13</v>
      </c>
      <c r="X8" t="n">
        <v>0.83</v>
      </c>
      <c r="Y8" t="n">
        <v>1</v>
      </c>
      <c r="Z8" t="n">
        <v>10</v>
      </c>
      <c r="AA8" t="n">
        <v>71.58961093777799</v>
      </c>
      <c r="AB8" t="n">
        <v>97.95206399576212</v>
      </c>
      <c r="AC8" t="n">
        <v>88.60365648461614</v>
      </c>
      <c r="AD8" t="n">
        <v>71589.61093777799</v>
      </c>
      <c r="AE8" t="n">
        <v>97952.06399576212</v>
      </c>
      <c r="AF8" t="n">
        <v>5.730821524382901e-06</v>
      </c>
      <c r="AG8" t="n">
        <v>4</v>
      </c>
      <c r="AH8" t="n">
        <v>88603.65648461613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7.9293</v>
      </c>
      <c r="E9" t="n">
        <v>12.61</v>
      </c>
      <c r="F9" t="n">
        <v>9.32</v>
      </c>
      <c r="G9" t="n">
        <v>20.72</v>
      </c>
      <c r="H9" t="n">
        <v>0.29</v>
      </c>
      <c r="I9" t="n">
        <v>27</v>
      </c>
      <c r="J9" t="n">
        <v>170.42</v>
      </c>
      <c r="K9" t="n">
        <v>51.39</v>
      </c>
      <c r="L9" t="n">
        <v>2.75</v>
      </c>
      <c r="M9" t="n">
        <v>25</v>
      </c>
      <c r="N9" t="n">
        <v>31.28</v>
      </c>
      <c r="O9" t="n">
        <v>21253.01</v>
      </c>
      <c r="P9" t="n">
        <v>99.26000000000001</v>
      </c>
      <c r="Q9" t="n">
        <v>1326.04</v>
      </c>
      <c r="R9" t="n">
        <v>50</v>
      </c>
      <c r="S9" t="n">
        <v>30.42</v>
      </c>
      <c r="T9" t="n">
        <v>9867.85</v>
      </c>
      <c r="U9" t="n">
        <v>0.61</v>
      </c>
      <c r="V9" t="n">
        <v>0.93</v>
      </c>
      <c r="W9" t="n">
        <v>0.12</v>
      </c>
      <c r="X9" t="n">
        <v>0.6</v>
      </c>
      <c r="Y9" t="n">
        <v>1</v>
      </c>
      <c r="Z9" t="n">
        <v>10</v>
      </c>
      <c r="AA9" t="n">
        <v>68.91575444031834</v>
      </c>
      <c r="AB9" t="n">
        <v>94.29357557371637</v>
      </c>
      <c r="AC9" t="n">
        <v>85.2943290628485</v>
      </c>
      <c r="AD9" t="n">
        <v>68915.75444031834</v>
      </c>
      <c r="AE9" t="n">
        <v>94293.57557371637</v>
      </c>
      <c r="AF9" t="n">
        <v>5.894744073434171e-06</v>
      </c>
      <c r="AG9" t="n">
        <v>4</v>
      </c>
      <c r="AH9" t="n">
        <v>85294.3290628485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7.8989</v>
      </c>
      <c r="E10" t="n">
        <v>12.66</v>
      </c>
      <c r="F10" t="n">
        <v>9.44</v>
      </c>
      <c r="G10" t="n">
        <v>22.66</v>
      </c>
      <c r="H10" t="n">
        <v>0.31</v>
      </c>
      <c r="I10" t="n">
        <v>25</v>
      </c>
      <c r="J10" t="n">
        <v>170.79</v>
      </c>
      <c r="K10" t="n">
        <v>51.39</v>
      </c>
      <c r="L10" t="n">
        <v>3</v>
      </c>
      <c r="M10" t="n">
        <v>23</v>
      </c>
      <c r="N10" t="n">
        <v>31.4</v>
      </c>
      <c r="O10" t="n">
        <v>21297.94</v>
      </c>
      <c r="P10" t="n">
        <v>99.40000000000001</v>
      </c>
      <c r="Q10" t="n">
        <v>1325.91</v>
      </c>
      <c r="R10" t="n">
        <v>54.27</v>
      </c>
      <c r="S10" t="n">
        <v>30.42</v>
      </c>
      <c r="T10" t="n">
        <v>12016.79</v>
      </c>
      <c r="U10" t="n">
        <v>0.5600000000000001</v>
      </c>
      <c r="V10" t="n">
        <v>0.92</v>
      </c>
      <c r="W10" t="n">
        <v>0.12</v>
      </c>
      <c r="X10" t="n">
        <v>0.72</v>
      </c>
      <c r="Y10" t="n">
        <v>1</v>
      </c>
      <c r="Z10" t="n">
        <v>10</v>
      </c>
      <c r="AA10" t="n">
        <v>69.12992818407054</v>
      </c>
      <c r="AB10" t="n">
        <v>94.58661753859668</v>
      </c>
      <c r="AC10" t="n">
        <v>85.55940351388772</v>
      </c>
      <c r="AD10" t="n">
        <v>69129.92818407054</v>
      </c>
      <c r="AE10" t="n">
        <v>94586.61753859668</v>
      </c>
      <c r="AF10" t="n">
        <v>5.872144320639802e-06</v>
      </c>
      <c r="AG10" t="n">
        <v>4</v>
      </c>
      <c r="AH10" t="n">
        <v>85559.40351388772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7.9784</v>
      </c>
      <c r="E11" t="n">
        <v>12.53</v>
      </c>
      <c r="F11" t="n">
        <v>9.380000000000001</v>
      </c>
      <c r="G11" t="n">
        <v>24.47</v>
      </c>
      <c r="H11" t="n">
        <v>0.34</v>
      </c>
      <c r="I11" t="n">
        <v>23</v>
      </c>
      <c r="J11" t="n">
        <v>171.15</v>
      </c>
      <c r="K11" t="n">
        <v>51.39</v>
      </c>
      <c r="L11" t="n">
        <v>3.25</v>
      </c>
      <c r="M11" t="n">
        <v>21</v>
      </c>
      <c r="N11" t="n">
        <v>31.51</v>
      </c>
      <c r="O11" t="n">
        <v>21342.91</v>
      </c>
      <c r="P11" t="n">
        <v>96.34</v>
      </c>
      <c r="Q11" t="n">
        <v>1326.06</v>
      </c>
      <c r="R11" t="n">
        <v>52.29</v>
      </c>
      <c r="S11" t="n">
        <v>30.42</v>
      </c>
      <c r="T11" t="n">
        <v>11036.83</v>
      </c>
      <c r="U11" t="n">
        <v>0.58</v>
      </c>
      <c r="V11" t="n">
        <v>0.92</v>
      </c>
      <c r="W11" t="n">
        <v>0.12</v>
      </c>
      <c r="X11" t="n">
        <v>0.66</v>
      </c>
      <c r="Y11" t="n">
        <v>1</v>
      </c>
      <c r="Z11" t="n">
        <v>10</v>
      </c>
      <c r="AA11" t="n">
        <v>67.84502690595315</v>
      </c>
      <c r="AB11" t="n">
        <v>92.82855892403366</v>
      </c>
      <c r="AC11" t="n">
        <v>83.96913154604725</v>
      </c>
      <c r="AD11" t="n">
        <v>67845.02690595314</v>
      </c>
      <c r="AE11" t="n">
        <v>92828.55892403366</v>
      </c>
      <c r="AF11" t="n">
        <v>5.931245647848762e-06</v>
      </c>
      <c r="AG11" t="n">
        <v>4</v>
      </c>
      <c r="AH11" t="n">
        <v>83969.13154604725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8.115399999999999</v>
      </c>
      <c r="E12" t="n">
        <v>12.32</v>
      </c>
      <c r="F12" t="n">
        <v>9.27</v>
      </c>
      <c r="G12" t="n">
        <v>27.82</v>
      </c>
      <c r="H12" t="n">
        <v>0.36</v>
      </c>
      <c r="I12" t="n">
        <v>20</v>
      </c>
      <c r="J12" t="n">
        <v>171.52</v>
      </c>
      <c r="K12" t="n">
        <v>51.39</v>
      </c>
      <c r="L12" t="n">
        <v>3.5</v>
      </c>
      <c r="M12" t="n">
        <v>18</v>
      </c>
      <c r="N12" t="n">
        <v>31.63</v>
      </c>
      <c r="O12" t="n">
        <v>21387.92</v>
      </c>
      <c r="P12" t="n">
        <v>92.03</v>
      </c>
      <c r="Q12" t="n">
        <v>1325.92</v>
      </c>
      <c r="R12" t="n">
        <v>48.57</v>
      </c>
      <c r="S12" t="n">
        <v>30.42</v>
      </c>
      <c r="T12" t="n">
        <v>9190.24</v>
      </c>
      <c r="U12" t="n">
        <v>0.63</v>
      </c>
      <c r="V12" t="n">
        <v>0.93</v>
      </c>
      <c r="W12" t="n">
        <v>0.11</v>
      </c>
      <c r="X12" t="n">
        <v>0.55</v>
      </c>
      <c r="Y12" t="n">
        <v>1</v>
      </c>
      <c r="Z12" t="n">
        <v>10</v>
      </c>
      <c r="AA12" t="n">
        <v>65.97467069041153</v>
      </c>
      <c r="AB12" t="n">
        <v>90.26945503563825</v>
      </c>
      <c r="AC12" t="n">
        <v>81.65426494103464</v>
      </c>
      <c r="AD12" t="n">
        <v>65974.67069041153</v>
      </c>
      <c r="AE12" t="n">
        <v>90269.45503563824</v>
      </c>
      <c r="AF12" t="n">
        <v>6.033093218007601e-06</v>
      </c>
      <c r="AG12" t="n">
        <v>4</v>
      </c>
      <c r="AH12" t="n">
        <v>81654.26494103463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8.201599999999999</v>
      </c>
      <c r="E13" t="n">
        <v>12.19</v>
      </c>
      <c r="F13" t="n">
        <v>9.210000000000001</v>
      </c>
      <c r="G13" t="n">
        <v>30.7</v>
      </c>
      <c r="H13" t="n">
        <v>0.39</v>
      </c>
      <c r="I13" t="n">
        <v>18</v>
      </c>
      <c r="J13" t="n">
        <v>171.88</v>
      </c>
      <c r="K13" t="n">
        <v>51.39</v>
      </c>
      <c r="L13" t="n">
        <v>3.75</v>
      </c>
      <c r="M13" t="n">
        <v>16</v>
      </c>
      <c r="N13" t="n">
        <v>31.74</v>
      </c>
      <c r="O13" t="n">
        <v>21432.96</v>
      </c>
      <c r="P13" t="n">
        <v>88.90000000000001</v>
      </c>
      <c r="Q13" t="n">
        <v>1325.81</v>
      </c>
      <c r="R13" t="n">
        <v>46.57</v>
      </c>
      <c r="S13" t="n">
        <v>30.42</v>
      </c>
      <c r="T13" t="n">
        <v>8198.75</v>
      </c>
      <c r="U13" t="n">
        <v>0.65</v>
      </c>
      <c r="V13" t="n">
        <v>0.9399999999999999</v>
      </c>
      <c r="W13" t="n">
        <v>0.11</v>
      </c>
      <c r="X13" t="n">
        <v>0.49</v>
      </c>
      <c r="Y13" t="n">
        <v>1</v>
      </c>
      <c r="Z13" t="n">
        <v>10</v>
      </c>
      <c r="AA13" t="n">
        <v>64.70967967157313</v>
      </c>
      <c r="AB13" t="n">
        <v>88.53863851619934</v>
      </c>
      <c r="AC13" t="n">
        <v>80.08863512099418</v>
      </c>
      <c r="AD13" t="n">
        <v>64709.67967157313</v>
      </c>
      <c r="AE13" t="n">
        <v>88538.63851619934</v>
      </c>
      <c r="AF13" t="n">
        <v>6.097175411786374e-06</v>
      </c>
      <c r="AG13" t="n">
        <v>4</v>
      </c>
      <c r="AH13" t="n">
        <v>80088.63512099418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8.244199999999999</v>
      </c>
      <c r="E14" t="n">
        <v>12.13</v>
      </c>
      <c r="F14" t="n">
        <v>9.18</v>
      </c>
      <c r="G14" t="n">
        <v>32.4</v>
      </c>
      <c r="H14" t="n">
        <v>0.41</v>
      </c>
      <c r="I14" t="n">
        <v>17</v>
      </c>
      <c r="J14" t="n">
        <v>172.25</v>
      </c>
      <c r="K14" t="n">
        <v>51.39</v>
      </c>
      <c r="L14" t="n">
        <v>4</v>
      </c>
      <c r="M14" t="n">
        <v>6</v>
      </c>
      <c r="N14" t="n">
        <v>31.86</v>
      </c>
      <c r="O14" t="n">
        <v>21478.05</v>
      </c>
      <c r="P14" t="n">
        <v>87.14</v>
      </c>
      <c r="Q14" t="n">
        <v>1325.87</v>
      </c>
      <c r="R14" t="n">
        <v>45.22</v>
      </c>
      <c r="S14" t="n">
        <v>30.42</v>
      </c>
      <c r="T14" t="n">
        <v>7527.75</v>
      </c>
      <c r="U14" t="n">
        <v>0.67</v>
      </c>
      <c r="V14" t="n">
        <v>0.9399999999999999</v>
      </c>
      <c r="W14" t="n">
        <v>0.12</v>
      </c>
      <c r="X14" t="n">
        <v>0.46</v>
      </c>
      <c r="Y14" t="n">
        <v>1</v>
      </c>
      <c r="Z14" t="n">
        <v>10</v>
      </c>
      <c r="AA14" t="n">
        <v>64.03163667189882</v>
      </c>
      <c r="AB14" t="n">
        <v>87.61091017089944</v>
      </c>
      <c r="AC14" t="n">
        <v>79.24944786689451</v>
      </c>
      <c r="AD14" t="n">
        <v>64031.63667189883</v>
      </c>
      <c r="AE14" t="n">
        <v>87610.91017089944</v>
      </c>
      <c r="AF14" t="n">
        <v>6.128844802215327e-06</v>
      </c>
      <c r="AG14" t="n">
        <v>4</v>
      </c>
      <c r="AH14" t="n">
        <v>79249.44786689451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8.236700000000001</v>
      </c>
      <c r="E15" t="n">
        <v>12.14</v>
      </c>
      <c r="F15" t="n">
        <v>9.19</v>
      </c>
      <c r="G15" t="n">
        <v>32.44</v>
      </c>
      <c r="H15" t="n">
        <v>0.44</v>
      </c>
      <c r="I15" t="n">
        <v>17</v>
      </c>
      <c r="J15" t="n">
        <v>172.61</v>
      </c>
      <c r="K15" t="n">
        <v>51.39</v>
      </c>
      <c r="L15" t="n">
        <v>4.25</v>
      </c>
      <c r="M15" t="n">
        <v>0</v>
      </c>
      <c r="N15" t="n">
        <v>31.97</v>
      </c>
      <c r="O15" t="n">
        <v>21523.17</v>
      </c>
      <c r="P15" t="n">
        <v>87.22</v>
      </c>
      <c r="Q15" t="n">
        <v>1325.94</v>
      </c>
      <c r="R15" t="n">
        <v>45.38</v>
      </c>
      <c r="S15" t="n">
        <v>30.42</v>
      </c>
      <c r="T15" t="n">
        <v>7607.65</v>
      </c>
      <c r="U15" t="n">
        <v>0.67</v>
      </c>
      <c r="V15" t="n">
        <v>0.9399999999999999</v>
      </c>
      <c r="W15" t="n">
        <v>0.13</v>
      </c>
      <c r="X15" t="n">
        <v>0.47</v>
      </c>
      <c r="Y15" t="n">
        <v>1</v>
      </c>
      <c r="Z15" t="n">
        <v>10</v>
      </c>
      <c r="AA15" t="n">
        <v>64.08459689380192</v>
      </c>
      <c r="AB15" t="n">
        <v>87.68337268294732</v>
      </c>
      <c r="AC15" t="n">
        <v>79.31499465849431</v>
      </c>
      <c r="AD15" t="n">
        <v>64084.59689380191</v>
      </c>
      <c r="AE15" t="n">
        <v>87683.37268294732</v>
      </c>
      <c r="AF15" t="n">
        <v>6.123269205308823e-06</v>
      </c>
      <c r="AG15" t="n">
        <v>4</v>
      </c>
      <c r="AH15" t="n">
        <v>79314.99465849431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7.5133</v>
      </c>
      <c r="E2" t="n">
        <v>13.31</v>
      </c>
      <c r="F2" t="n">
        <v>10.73</v>
      </c>
      <c r="G2" t="n">
        <v>9.470000000000001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49.72</v>
      </c>
      <c r="Q2" t="n">
        <v>1326.25</v>
      </c>
      <c r="R2" t="n">
        <v>93.09</v>
      </c>
      <c r="S2" t="n">
        <v>30.42</v>
      </c>
      <c r="T2" t="n">
        <v>31209.86</v>
      </c>
      <c r="U2" t="n">
        <v>0.33</v>
      </c>
      <c r="V2" t="n">
        <v>0.8100000000000001</v>
      </c>
      <c r="W2" t="n">
        <v>0.28</v>
      </c>
      <c r="X2" t="n">
        <v>2.01</v>
      </c>
      <c r="Y2" t="n">
        <v>1</v>
      </c>
      <c r="Z2" t="n">
        <v>10</v>
      </c>
      <c r="AA2" t="n">
        <v>51.4443363798809</v>
      </c>
      <c r="AB2" t="n">
        <v>70.38841059887226</v>
      </c>
      <c r="AC2" t="n">
        <v>63.67063948208614</v>
      </c>
      <c r="AD2" t="n">
        <v>51444.3363798809</v>
      </c>
      <c r="AE2" t="n">
        <v>70388.41059887226</v>
      </c>
      <c r="AF2" t="n">
        <v>5.933598206773609e-06</v>
      </c>
      <c r="AG2" t="n">
        <v>4</v>
      </c>
      <c r="AH2" t="n">
        <v>63670.63948208615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4.4547</v>
      </c>
      <c r="E2" t="n">
        <v>22.45</v>
      </c>
      <c r="F2" t="n">
        <v>13.09</v>
      </c>
      <c r="G2" t="n">
        <v>5.38</v>
      </c>
      <c r="H2" t="n">
        <v>0.08</v>
      </c>
      <c r="I2" t="n">
        <v>146</v>
      </c>
      <c r="J2" t="n">
        <v>232.68</v>
      </c>
      <c r="K2" t="n">
        <v>57.72</v>
      </c>
      <c r="L2" t="n">
        <v>1</v>
      </c>
      <c r="M2" t="n">
        <v>144</v>
      </c>
      <c r="N2" t="n">
        <v>53.95</v>
      </c>
      <c r="O2" t="n">
        <v>28931.02</v>
      </c>
      <c r="P2" t="n">
        <v>200.22</v>
      </c>
      <c r="Q2" t="n">
        <v>1326.46</v>
      </c>
      <c r="R2" t="n">
        <v>173.43</v>
      </c>
      <c r="S2" t="n">
        <v>30.42</v>
      </c>
      <c r="T2" t="n">
        <v>70988.85000000001</v>
      </c>
      <c r="U2" t="n">
        <v>0.18</v>
      </c>
      <c r="V2" t="n">
        <v>0.66</v>
      </c>
      <c r="W2" t="n">
        <v>0.31</v>
      </c>
      <c r="X2" t="n">
        <v>4.36</v>
      </c>
      <c r="Y2" t="n">
        <v>1</v>
      </c>
      <c r="Z2" t="n">
        <v>10</v>
      </c>
      <c r="AA2" t="n">
        <v>180.1659761467123</v>
      </c>
      <c r="AB2" t="n">
        <v>246.5110369257197</v>
      </c>
      <c r="AC2" t="n">
        <v>222.9843695420139</v>
      </c>
      <c r="AD2" t="n">
        <v>180165.9761467123</v>
      </c>
      <c r="AE2" t="n">
        <v>246511.0369257197</v>
      </c>
      <c r="AF2" t="n">
        <v>3.247373517087518e-06</v>
      </c>
      <c r="AG2" t="n">
        <v>7</v>
      </c>
      <c r="AH2" t="n">
        <v>222984.3695420139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5.2061</v>
      </c>
      <c r="E3" t="n">
        <v>19.21</v>
      </c>
      <c r="F3" t="n">
        <v>11.76</v>
      </c>
      <c r="G3" t="n">
        <v>6.79</v>
      </c>
      <c r="H3" t="n">
        <v>0.1</v>
      </c>
      <c r="I3" t="n">
        <v>104</v>
      </c>
      <c r="J3" t="n">
        <v>233.1</v>
      </c>
      <c r="K3" t="n">
        <v>57.72</v>
      </c>
      <c r="L3" t="n">
        <v>1.25</v>
      </c>
      <c r="M3" t="n">
        <v>102</v>
      </c>
      <c r="N3" t="n">
        <v>54.13</v>
      </c>
      <c r="O3" t="n">
        <v>28983.75</v>
      </c>
      <c r="P3" t="n">
        <v>178.31</v>
      </c>
      <c r="Q3" t="n">
        <v>1326.25</v>
      </c>
      <c r="R3" t="n">
        <v>130.1</v>
      </c>
      <c r="S3" t="n">
        <v>30.42</v>
      </c>
      <c r="T3" t="n">
        <v>49537</v>
      </c>
      <c r="U3" t="n">
        <v>0.23</v>
      </c>
      <c r="V3" t="n">
        <v>0.74</v>
      </c>
      <c r="W3" t="n">
        <v>0.24</v>
      </c>
      <c r="X3" t="n">
        <v>3.04</v>
      </c>
      <c r="Y3" t="n">
        <v>1</v>
      </c>
      <c r="Z3" t="n">
        <v>10</v>
      </c>
      <c r="AA3" t="n">
        <v>143.4681403289019</v>
      </c>
      <c r="AB3" t="n">
        <v>196.2994389655633</v>
      </c>
      <c r="AC3" t="n">
        <v>177.5648960187384</v>
      </c>
      <c r="AD3" t="n">
        <v>143468.1403289018</v>
      </c>
      <c r="AE3" t="n">
        <v>196299.4389655633</v>
      </c>
      <c r="AF3" t="n">
        <v>3.795126780099518e-06</v>
      </c>
      <c r="AG3" t="n">
        <v>6</v>
      </c>
      <c r="AH3" t="n">
        <v>177564.8960187385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5.727</v>
      </c>
      <c r="E4" t="n">
        <v>17.46</v>
      </c>
      <c r="F4" t="n">
        <v>11.06</v>
      </c>
      <c r="G4" t="n">
        <v>8.19</v>
      </c>
      <c r="H4" t="n">
        <v>0.11</v>
      </c>
      <c r="I4" t="n">
        <v>81</v>
      </c>
      <c r="J4" t="n">
        <v>233.53</v>
      </c>
      <c r="K4" t="n">
        <v>57.72</v>
      </c>
      <c r="L4" t="n">
        <v>1.5</v>
      </c>
      <c r="M4" t="n">
        <v>79</v>
      </c>
      <c r="N4" t="n">
        <v>54.31</v>
      </c>
      <c r="O4" t="n">
        <v>29036.54</v>
      </c>
      <c r="P4" t="n">
        <v>166.25</v>
      </c>
      <c r="Q4" t="n">
        <v>1326.1</v>
      </c>
      <c r="R4" t="n">
        <v>107.25</v>
      </c>
      <c r="S4" t="n">
        <v>30.42</v>
      </c>
      <c r="T4" t="n">
        <v>38223.4</v>
      </c>
      <c r="U4" t="n">
        <v>0.28</v>
      </c>
      <c r="V4" t="n">
        <v>0.78</v>
      </c>
      <c r="W4" t="n">
        <v>0.2</v>
      </c>
      <c r="X4" t="n">
        <v>2.34</v>
      </c>
      <c r="Y4" t="n">
        <v>1</v>
      </c>
      <c r="Z4" t="n">
        <v>10</v>
      </c>
      <c r="AA4" t="n">
        <v>129.7938891081756</v>
      </c>
      <c r="AB4" t="n">
        <v>177.5897251799875</v>
      </c>
      <c r="AC4" t="n">
        <v>160.6408110576039</v>
      </c>
      <c r="AD4" t="n">
        <v>129793.8891081756</v>
      </c>
      <c r="AE4" t="n">
        <v>177589.7251799875</v>
      </c>
      <c r="AF4" t="n">
        <v>4.174850861418326e-06</v>
      </c>
      <c r="AG4" t="n">
        <v>6</v>
      </c>
      <c r="AH4" t="n">
        <v>160640.8110576039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6.0956</v>
      </c>
      <c r="E5" t="n">
        <v>16.41</v>
      </c>
      <c r="F5" t="n">
        <v>10.64</v>
      </c>
      <c r="G5" t="n">
        <v>9.529999999999999</v>
      </c>
      <c r="H5" t="n">
        <v>0.13</v>
      </c>
      <c r="I5" t="n">
        <v>67</v>
      </c>
      <c r="J5" t="n">
        <v>233.96</v>
      </c>
      <c r="K5" t="n">
        <v>57.72</v>
      </c>
      <c r="L5" t="n">
        <v>1.75</v>
      </c>
      <c r="M5" t="n">
        <v>65</v>
      </c>
      <c r="N5" t="n">
        <v>54.49</v>
      </c>
      <c r="O5" t="n">
        <v>29089.39</v>
      </c>
      <c r="P5" t="n">
        <v>158.73</v>
      </c>
      <c r="Q5" t="n">
        <v>1325.91</v>
      </c>
      <c r="R5" t="n">
        <v>93.36</v>
      </c>
      <c r="S5" t="n">
        <v>30.42</v>
      </c>
      <c r="T5" t="n">
        <v>31349.21</v>
      </c>
      <c r="U5" t="n">
        <v>0.33</v>
      </c>
      <c r="V5" t="n">
        <v>0.8100000000000001</v>
      </c>
      <c r="W5" t="n">
        <v>0.19</v>
      </c>
      <c r="X5" t="n">
        <v>1.92</v>
      </c>
      <c r="Y5" t="n">
        <v>1</v>
      </c>
      <c r="Z5" t="n">
        <v>10</v>
      </c>
      <c r="AA5" t="n">
        <v>113.3125389839369</v>
      </c>
      <c r="AB5" t="n">
        <v>155.0392148341644</v>
      </c>
      <c r="AC5" t="n">
        <v>140.2424897693389</v>
      </c>
      <c r="AD5" t="n">
        <v>113312.5389839369</v>
      </c>
      <c r="AE5" t="n">
        <v>155039.2148341644</v>
      </c>
      <c r="AF5" t="n">
        <v>4.443551756742019e-06</v>
      </c>
      <c r="AG5" t="n">
        <v>5</v>
      </c>
      <c r="AH5" t="n">
        <v>140242.4897693389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6.424</v>
      </c>
      <c r="E6" t="n">
        <v>15.57</v>
      </c>
      <c r="F6" t="n">
        <v>10.31</v>
      </c>
      <c r="G6" t="n">
        <v>11.04</v>
      </c>
      <c r="H6" t="n">
        <v>0.15</v>
      </c>
      <c r="I6" t="n">
        <v>56</v>
      </c>
      <c r="J6" t="n">
        <v>234.39</v>
      </c>
      <c r="K6" t="n">
        <v>57.72</v>
      </c>
      <c r="L6" t="n">
        <v>2</v>
      </c>
      <c r="M6" t="n">
        <v>54</v>
      </c>
      <c r="N6" t="n">
        <v>54.67</v>
      </c>
      <c r="O6" t="n">
        <v>29142.31</v>
      </c>
      <c r="P6" t="n">
        <v>152.28</v>
      </c>
      <c r="Q6" t="n">
        <v>1326.12</v>
      </c>
      <c r="R6" t="n">
        <v>82.27</v>
      </c>
      <c r="S6" t="n">
        <v>30.42</v>
      </c>
      <c r="T6" t="n">
        <v>25862.37</v>
      </c>
      <c r="U6" t="n">
        <v>0.37</v>
      </c>
      <c r="V6" t="n">
        <v>0.84</v>
      </c>
      <c r="W6" t="n">
        <v>0.17</v>
      </c>
      <c r="X6" t="n">
        <v>1.58</v>
      </c>
      <c r="Y6" t="n">
        <v>1</v>
      </c>
      <c r="Z6" t="n">
        <v>10</v>
      </c>
      <c r="AA6" t="n">
        <v>107.2154443452979</v>
      </c>
      <c r="AB6" t="n">
        <v>146.6969009647512</v>
      </c>
      <c r="AC6" t="n">
        <v>132.6963546271087</v>
      </c>
      <c r="AD6" t="n">
        <v>107215.4443452979</v>
      </c>
      <c r="AE6" t="n">
        <v>146696.9009647512</v>
      </c>
      <c r="AF6" t="n">
        <v>4.682947779596878e-06</v>
      </c>
      <c r="AG6" t="n">
        <v>5</v>
      </c>
      <c r="AH6" t="n">
        <v>132696.3546271088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6.6391</v>
      </c>
      <c r="E7" t="n">
        <v>15.06</v>
      </c>
      <c r="F7" t="n">
        <v>10.12</v>
      </c>
      <c r="G7" t="n">
        <v>12.39</v>
      </c>
      <c r="H7" t="n">
        <v>0.17</v>
      </c>
      <c r="I7" t="n">
        <v>49</v>
      </c>
      <c r="J7" t="n">
        <v>234.82</v>
      </c>
      <c r="K7" t="n">
        <v>57.72</v>
      </c>
      <c r="L7" t="n">
        <v>2.25</v>
      </c>
      <c r="M7" t="n">
        <v>47</v>
      </c>
      <c r="N7" t="n">
        <v>54.85</v>
      </c>
      <c r="O7" t="n">
        <v>29195.29</v>
      </c>
      <c r="P7" t="n">
        <v>148.17</v>
      </c>
      <c r="Q7" t="n">
        <v>1326.38</v>
      </c>
      <c r="R7" t="n">
        <v>76.33</v>
      </c>
      <c r="S7" t="n">
        <v>30.42</v>
      </c>
      <c r="T7" t="n">
        <v>22927.29</v>
      </c>
      <c r="U7" t="n">
        <v>0.4</v>
      </c>
      <c r="V7" t="n">
        <v>0.85</v>
      </c>
      <c r="W7" t="n">
        <v>0.16</v>
      </c>
      <c r="X7" t="n">
        <v>1.4</v>
      </c>
      <c r="Y7" t="n">
        <v>1</v>
      </c>
      <c r="Z7" t="n">
        <v>10</v>
      </c>
      <c r="AA7" t="n">
        <v>103.6031773311991</v>
      </c>
      <c r="AB7" t="n">
        <v>141.7544378740903</v>
      </c>
      <c r="AC7" t="n">
        <v>128.2255932770285</v>
      </c>
      <c r="AD7" t="n">
        <v>103603.1773311991</v>
      </c>
      <c r="AE7" t="n">
        <v>141754.4378740903</v>
      </c>
      <c r="AF7" t="n">
        <v>4.839750716612957e-06</v>
      </c>
      <c r="AG7" t="n">
        <v>5</v>
      </c>
      <c r="AH7" t="n">
        <v>128225.5932770285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6.8548</v>
      </c>
      <c r="E8" t="n">
        <v>14.59</v>
      </c>
      <c r="F8" t="n">
        <v>9.92</v>
      </c>
      <c r="G8" t="n">
        <v>13.84</v>
      </c>
      <c r="H8" t="n">
        <v>0.19</v>
      </c>
      <c r="I8" t="n">
        <v>43</v>
      </c>
      <c r="J8" t="n">
        <v>235.25</v>
      </c>
      <c r="K8" t="n">
        <v>57.72</v>
      </c>
      <c r="L8" t="n">
        <v>2.5</v>
      </c>
      <c r="M8" t="n">
        <v>41</v>
      </c>
      <c r="N8" t="n">
        <v>55.03</v>
      </c>
      <c r="O8" t="n">
        <v>29248.33</v>
      </c>
      <c r="P8" t="n">
        <v>143.94</v>
      </c>
      <c r="Q8" t="n">
        <v>1325.96</v>
      </c>
      <c r="R8" t="n">
        <v>69.70999999999999</v>
      </c>
      <c r="S8" t="n">
        <v>30.42</v>
      </c>
      <c r="T8" t="n">
        <v>19646.11</v>
      </c>
      <c r="U8" t="n">
        <v>0.44</v>
      </c>
      <c r="V8" t="n">
        <v>0.87</v>
      </c>
      <c r="W8" t="n">
        <v>0.15</v>
      </c>
      <c r="X8" t="n">
        <v>1.2</v>
      </c>
      <c r="Y8" t="n">
        <v>1</v>
      </c>
      <c r="Z8" t="n">
        <v>10</v>
      </c>
      <c r="AA8" t="n">
        <v>100.1657785417091</v>
      </c>
      <c r="AB8" t="n">
        <v>137.0512372029806</v>
      </c>
      <c r="AC8" t="n">
        <v>123.9712594769843</v>
      </c>
      <c r="AD8" t="n">
        <v>100165.7785417091</v>
      </c>
      <c r="AE8" t="n">
        <v>137051.2372029806</v>
      </c>
      <c r="AF8" t="n">
        <v>4.996991039785286e-06</v>
      </c>
      <c r="AG8" t="n">
        <v>5</v>
      </c>
      <c r="AH8" t="n">
        <v>123971.2594769843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7.0377</v>
      </c>
      <c r="E9" t="n">
        <v>14.21</v>
      </c>
      <c r="F9" t="n">
        <v>9.77</v>
      </c>
      <c r="G9" t="n">
        <v>15.43</v>
      </c>
      <c r="H9" t="n">
        <v>0.21</v>
      </c>
      <c r="I9" t="n">
        <v>38</v>
      </c>
      <c r="J9" t="n">
        <v>235.68</v>
      </c>
      <c r="K9" t="n">
        <v>57.72</v>
      </c>
      <c r="L9" t="n">
        <v>2.75</v>
      </c>
      <c r="M9" t="n">
        <v>36</v>
      </c>
      <c r="N9" t="n">
        <v>55.21</v>
      </c>
      <c r="O9" t="n">
        <v>29301.44</v>
      </c>
      <c r="P9" t="n">
        <v>140.14</v>
      </c>
      <c r="Q9" t="n">
        <v>1325.83</v>
      </c>
      <c r="R9" t="n">
        <v>64.93000000000001</v>
      </c>
      <c r="S9" t="n">
        <v>30.42</v>
      </c>
      <c r="T9" t="n">
        <v>17279.18</v>
      </c>
      <c r="U9" t="n">
        <v>0.47</v>
      </c>
      <c r="V9" t="n">
        <v>0.89</v>
      </c>
      <c r="W9" t="n">
        <v>0.14</v>
      </c>
      <c r="X9" t="n">
        <v>1.05</v>
      </c>
      <c r="Y9" t="n">
        <v>1</v>
      </c>
      <c r="Z9" t="n">
        <v>10</v>
      </c>
      <c r="AA9" t="n">
        <v>97.35177097154153</v>
      </c>
      <c r="AB9" t="n">
        <v>133.200987900227</v>
      </c>
      <c r="AC9" t="n">
        <v>120.4884725638255</v>
      </c>
      <c r="AD9" t="n">
        <v>97351.77097154153</v>
      </c>
      <c r="AE9" t="n">
        <v>133200.987900227</v>
      </c>
      <c r="AF9" t="n">
        <v>5.130320919749213e-06</v>
      </c>
      <c r="AG9" t="n">
        <v>5</v>
      </c>
      <c r="AH9" t="n">
        <v>120488.4725638255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7.1912</v>
      </c>
      <c r="E10" t="n">
        <v>13.91</v>
      </c>
      <c r="F10" t="n">
        <v>9.65</v>
      </c>
      <c r="G10" t="n">
        <v>17.03</v>
      </c>
      <c r="H10" t="n">
        <v>0.23</v>
      </c>
      <c r="I10" t="n">
        <v>34</v>
      </c>
      <c r="J10" t="n">
        <v>236.11</v>
      </c>
      <c r="K10" t="n">
        <v>57.72</v>
      </c>
      <c r="L10" t="n">
        <v>3</v>
      </c>
      <c r="M10" t="n">
        <v>32</v>
      </c>
      <c r="N10" t="n">
        <v>55.39</v>
      </c>
      <c r="O10" t="n">
        <v>29354.61</v>
      </c>
      <c r="P10" t="n">
        <v>137.1</v>
      </c>
      <c r="Q10" t="n">
        <v>1325.91</v>
      </c>
      <c r="R10" t="n">
        <v>60.82</v>
      </c>
      <c r="S10" t="n">
        <v>30.42</v>
      </c>
      <c r="T10" t="n">
        <v>15244.6</v>
      </c>
      <c r="U10" t="n">
        <v>0.5</v>
      </c>
      <c r="V10" t="n">
        <v>0.9</v>
      </c>
      <c r="W10" t="n">
        <v>0.14</v>
      </c>
      <c r="X10" t="n">
        <v>0.93</v>
      </c>
      <c r="Y10" t="n">
        <v>1</v>
      </c>
      <c r="Z10" t="n">
        <v>10</v>
      </c>
      <c r="AA10" t="n">
        <v>95.15336197289763</v>
      </c>
      <c r="AB10" t="n">
        <v>130.1930277213239</v>
      </c>
      <c r="AC10" t="n">
        <v>117.7675878826973</v>
      </c>
      <c r="AD10" t="n">
        <v>95153.36197289763</v>
      </c>
      <c r="AE10" t="n">
        <v>130193.0277213239</v>
      </c>
      <c r="AF10" t="n">
        <v>5.24221887805683e-06</v>
      </c>
      <c r="AG10" t="n">
        <v>5</v>
      </c>
      <c r="AH10" t="n">
        <v>117767.5878826973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7.3107</v>
      </c>
      <c r="E11" t="n">
        <v>13.68</v>
      </c>
      <c r="F11" t="n">
        <v>9.56</v>
      </c>
      <c r="G11" t="n">
        <v>18.5</v>
      </c>
      <c r="H11" t="n">
        <v>0.24</v>
      </c>
      <c r="I11" t="n">
        <v>31</v>
      </c>
      <c r="J11" t="n">
        <v>236.54</v>
      </c>
      <c r="K11" t="n">
        <v>57.72</v>
      </c>
      <c r="L11" t="n">
        <v>3.25</v>
      </c>
      <c r="M11" t="n">
        <v>29</v>
      </c>
      <c r="N11" t="n">
        <v>55.57</v>
      </c>
      <c r="O11" t="n">
        <v>29407.85</v>
      </c>
      <c r="P11" t="n">
        <v>134.51</v>
      </c>
      <c r="Q11" t="n">
        <v>1325.85</v>
      </c>
      <c r="R11" t="n">
        <v>57.78</v>
      </c>
      <c r="S11" t="n">
        <v>30.42</v>
      </c>
      <c r="T11" t="n">
        <v>13742.48</v>
      </c>
      <c r="U11" t="n">
        <v>0.53</v>
      </c>
      <c r="V11" t="n">
        <v>0.9</v>
      </c>
      <c r="W11" t="n">
        <v>0.13</v>
      </c>
      <c r="X11" t="n">
        <v>0.84</v>
      </c>
      <c r="Y11" t="n">
        <v>1</v>
      </c>
      <c r="Z11" t="n">
        <v>10</v>
      </c>
      <c r="AA11" t="n">
        <v>84.77448060778219</v>
      </c>
      <c r="AB11" t="n">
        <v>115.99218435365</v>
      </c>
      <c r="AC11" t="n">
        <v>104.9220530750209</v>
      </c>
      <c r="AD11" t="n">
        <v>84774.4806077822</v>
      </c>
      <c r="AE11" t="n">
        <v>115992.1843536501</v>
      </c>
      <c r="AF11" t="n">
        <v>5.329331620843539e-06</v>
      </c>
      <c r="AG11" t="n">
        <v>4</v>
      </c>
      <c r="AH11" t="n">
        <v>104922.0530750209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7.4849</v>
      </c>
      <c r="E12" t="n">
        <v>13.36</v>
      </c>
      <c r="F12" t="n">
        <v>9.380000000000001</v>
      </c>
      <c r="G12" t="n">
        <v>20.09</v>
      </c>
      <c r="H12" t="n">
        <v>0.26</v>
      </c>
      <c r="I12" t="n">
        <v>28</v>
      </c>
      <c r="J12" t="n">
        <v>236.98</v>
      </c>
      <c r="K12" t="n">
        <v>57.72</v>
      </c>
      <c r="L12" t="n">
        <v>3.5</v>
      </c>
      <c r="M12" t="n">
        <v>26</v>
      </c>
      <c r="N12" t="n">
        <v>55.75</v>
      </c>
      <c r="O12" t="n">
        <v>29461.15</v>
      </c>
      <c r="P12" t="n">
        <v>130.45</v>
      </c>
      <c r="Q12" t="n">
        <v>1325.91</v>
      </c>
      <c r="R12" t="n">
        <v>51.55</v>
      </c>
      <c r="S12" t="n">
        <v>30.42</v>
      </c>
      <c r="T12" t="n">
        <v>10637.6</v>
      </c>
      <c r="U12" t="n">
        <v>0.59</v>
      </c>
      <c r="V12" t="n">
        <v>0.92</v>
      </c>
      <c r="W12" t="n">
        <v>0.13</v>
      </c>
      <c r="X12" t="n">
        <v>0.65</v>
      </c>
      <c r="Y12" t="n">
        <v>1</v>
      </c>
      <c r="Z12" t="n">
        <v>10</v>
      </c>
      <c r="AA12" t="n">
        <v>82.25287712624757</v>
      </c>
      <c r="AB12" t="n">
        <v>112.5420152249218</v>
      </c>
      <c r="AC12" t="n">
        <v>101.8011632455946</v>
      </c>
      <c r="AD12" t="n">
        <v>82252.87712624756</v>
      </c>
      <c r="AE12" t="n">
        <v>112542.0152249218</v>
      </c>
      <c r="AF12" t="n">
        <v>5.456319401541823e-06</v>
      </c>
      <c r="AG12" t="n">
        <v>4</v>
      </c>
      <c r="AH12" t="n">
        <v>101801.1632455946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7.5066</v>
      </c>
      <c r="E13" t="n">
        <v>13.32</v>
      </c>
      <c r="F13" t="n">
        <v>9.43</v>
      </c>
      <c r="G13" t="n">
        <v>21.76</v>
      </c>
      <c r="H13" t="n">
        <v>0.28</v>
      </c>
      <c r="I13" t="n">
        <v>26</v>
      </c>
      <c r="J13" t="n">
        <v>237.41</v>
      </c>
      <c r="K13" t="n">
        <v>57.72</v>
      </c>
      <c r="L13" t="n">
        <v>3.75</v>
      </c>
      <c r="M13" t="n">
        <v>24</v>
      </c>
      <c r="N13" t="n">
        <v>55.93</v>
      </c>
      <c r="O13" t="n">
        <v>29514.51</v>
      </c>
      <c r="P13" t="n">
        <v>129.93</v>
      </c>
      <c r="Q13" t="n">
        <v>1325.94</v>
      </c>
      <c r="R13" t="n">
        <v>54.3</v>
      </c>
      <c r="S13" t="n">
        <v>30.42</v>
      </c>
      <c r="T13" t="n">
        <v>12022.76</v>
      </c>
      <c r="U13" t="n">
        <v>0.5600000000000001</v>
      </c>
      <c r="V13" t="n">
        <v>0.92</v>
      </c>
      <c r="W13" t="n">
        <v>0.11</v>
      </c>
      <c r="X13" t="n">
        <v>0.71</v>
      </c>
      <c r="Y13" t="n">
        <v>1</v>
      </c>
      <c r="Z13" t="n">
        <v>10</v>
      </c>
      <c r="AA13" t="n">
        <v>81.97317688232926</v>
      </c>
      <c r="AB13" t="n">
        <v>112.1593170116891</v>
      </c>
      <c r="AC13" t="n">
        <v>101.4549892127124</v>
      </c>
      <c r="AD13" t="n">
        <v>81973.17688232925</v>
      </c>
      <c r="AE13" t="n">
        <v>112159.3170116891</v>
      </c>
      <c r="AF13" t="n">
        <v>5.472138200859577e-06</v>
      </c>
      <c r="AG13" t="n">
        <v>4</v>
      </c>
      <c r="AH13" t="n">
        <v>101454.9892127124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7.5117</v>
      </c>
      <c r="E14" t="n">
        <v>13.31</v>
      </c>
      <c r="F14" t="n">
        <v>9.460000000000001</v>
      </c>
      <c r="G14" t="n">
        <v>22.72</v>
      </c>
      <c r="H14" t="n">
        <v>0.3</v>
      </c>
      <c r="I14" t="n">
        <v>25</v>
      </c>
      <c r="J14" t="n">
        <v>237.84</v>
      </c>
      <c r="K14" t="n">
        <v>57.72</v>
      </c>
      <c r="L14" t="n">
        <v>4</v>
      </c>
      <c r="M14" t="n">
        <v>23</v>
      </c>
      <c r="N14" t="n">
        <v>56.12</v>
      </c>
      <c r="O14" t="n">
        <v>29567.95</v>
      </c>
      <c r="P14" t="n">
        <v>129.24</v>
      </c>
      <c r="Q14" t="n">
        <v>1325.85</v>
      </c>
      <c r="R14" t="n">
        <v>54.99</v>
      </c>
      <c r="S14" t="n">
        <v>30.42</v>
      </c>
      <c r="T14" t="n">
        <v>12375.2</v>
      </c>
      <c r="U14" t="n">
        <v>0.55</v>
      </c>
      <c r="V14" t="n">
        <v>0.91</v>
      </c>
      <c r="W14" t="n">
        <v>0.12</v>
      </c>
      <c r="X14" t="n">
        <v>0.74</v>
      </c>
      <c r="Y14" t="n">
        <v>1</v>
      </c>
      <c r="Z14" t="n">
        <v>10</v>
      </c>
      <c r="AA14" t="n">
        <v>81.73261428513025</v>
      </c>
      <c r="AB14" t="n">
        <v>111.8301686533288</v>
      </c>
      <c r="AC14" t="n">
        <v>101.1572543117113</v>
      </c>
      <c r="AD14" t="n">
        <v>81732.61428513026</v>
      </c>
      <c r="AE14" t="n">
        <v>111830.1686533288</v>
      </c>
      <c r="AF14" t="n">
        <v>5.475855983187713e-06</v>
      </c>
      <c r="AG14" t="n">
        <v>4</v>
      </c>
      <c r="AH14" t="n">
        <v>101157.2543117113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7.6123</v>
      </c>
      <c r="E15" t="n">
        <v>13.14</v>
      </c>
      <c r="F15" t="n">
        <v>9.380000000000001</v>
      </c>
      <c r="G15" t="n">
        <v>24.47</v>
      </c>
      <c r="H15" t="n">
        <v>0.32</v>
      </c>
      <c r="I15" t="n">
        <v>23</v>
      </c>
      <c r="J15" t="n">
        <v>238.28</v>
      </c>
      <c r="K15" t="n">
        <v>57.72</v>
      </c>
      <c r="L15" t="n">
        <v>4.25</v>
      </c>
      <c r="M15" t="n">
        <v>21</v>
      </c>
      <c r="N15" t="n">
        <v>56.3</v>
      </c>
      <c r="O15" t="n">
        <v>29621.44</v>
      </c>
      <c r="P15" t="n">
        <v>126.6</v>
      </c>
      <c r="Q15" t="n">
        <v>1325.88</v>
      </c>
      <c r="R15" t="n">
        <v>52.25</v>
      </c>
      <c r="S15" t="n">
        <v>30.42</v>
      </c>
      <c r="T15" t="n">
        <v>11016.65</v>
      </c>
      <c r="U15" t="n">
        <v>0.58</v>
      </c>
      <c r="V15" t="n">
        <v>0.92</v>
      </c>
      <c r="W15" t="n">
        <v>0.12</v>
      </c>
      <c r="X15" t="n">
        <v>0.66</v>
      </c>
      <c r="Y15" t="n">
        <v>1</v>
      </c>
      <c r="Z15" t="n">
        <v>10</v>
      </c>
      <c r="AA15" t="n">
        <v>80.25716799591314</v>
      </c>
      <c r="AB15" t="n">
        <v>109.8113979483267</v>
      </c>
      <c r="AC15" t="n">
        <v>99.33115224943141</v>
      </c>
      <c r="AD15" t="n">
        <v>80257.16799591313</v>
      </c>
      <c r="AE15" t="n">
        <v>109811.3979483267</v>
      </c>
      <c r="AF15" t="n">
        <v>5.549191062052509e-06</v>
      </c>
      <c r="AG15" t="n">
        <v>4</v>
      </c>
      <c r="AH15" t="n">
        <v>99331.15224943141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7.7131</v>
      </c>
      <c r="E16" t="n">
        <v>12.96</v>
      </c>
      <c r="F16" t="n">
        <v>9.300000000000001</v>
      </c>
      <c r="G16" t="n">
        <v>26.57</v>
      </c>
      <c r="H16" t="n">
        <v>0.34</v>
      </c>
      <c r="I16" t="n">
        <v>21</v>
      </c>
      <c r="J16" t="n">
        <v>238.71</v>
      </c>
      <c r="K16" t="n">
        <v>57.72</v>
      </c>
      <c r="L16" t="n">
        <v>4.5</v>
      </c>
      <c r="M16" t="n">
        <v>19</v>
      </c>
      <c r="N16" t="n">
        <v>56.49</v>
      </c>
      <c r="O16" t="n">
        <v>29675.01</v>
      </c>
      <c r="P16" t="n">
        <v>124.03</v>
      </c>
      <c r="Q16" t="n">
        <v>1325.81</v>
      </c>
      <c r="R16" t="n">
        <v>49.51</v>
      </c>
      <c r="S16" t="n">
        <v>30.42</v>
      </c>
      <c r="T16" t="n">
        <v>9656.290000000001</v>
      </c>
      <c r="U16" t="n">
        <v>0.61</v>
      </c>
      <c r="V16" t="n">
        <v>0.93</v>
      </c>
      <c r="W16" t="n">
        <v>0.11</v>
      </c>
      <c r="X16" t="n">
        <v>0.58</v>
      </c>
      <c r="Y16" t="n">
        <v>1</v>
      </c>
      <c r="Z16" t="n">
        <v>10</v>
      </c>
      <c r="AA16" t="n">
        <v>78.84105302766673</v>
      </c>
      <c r="AB16" t="n">
        <v>107.8738069741897</v>
      </c>
      <c r="AC16" t="n">
        <v>97.57848223843948</v>
      </c>
      <c r="AD16" t="n">
        <v>78841.05302766673</v>
      </c>
      <c r="AE16" t="n">
        <v>107873.8069741897</v>
      </c>
      <c r="AF16" t="n">
        <v>5.622671936302721e-06</v>
      </c>
      <c r="AG16" t="n">
        <v>4</v>
      </c>
      <c r="AH16" t="n">
        <v>97578.48223843948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7.7534</v>
      </c>
      <c r="E17" t="n">
        <v>12.9</v>
      </c>
      <c r="F17" t="n">
        <v>9.279999999999999</v>
      </c>
      <c r="G17" t="n">
        <v>27.83</v>
      </c>
      <c r="H17" t="n">
        <v>0.35</v>
      </c>
      <c r="I17" t="n">
        <v>20</v>
      </c>
      <c r="J17" t="n">
        <v>239.14</v>
      </c>
      <c r="K17" t="n">
        <v>57.72</v>
      </c>
      <c r="L17" t="n">
        <v>4.75</v>
      </c>
      <c r="M17" t="n">
        <v>18</v>
      </c>
      <c r="N17" t="n">
        <v>56.67</v>
      </c>
      <c r="O17" t="n">
        <v>29728.63</v>
      </c>
      <c r="P17" t="n">
        <v>122.04</v>
      </c>
      <c r="Q17" t="n">
        <v>1325.86</v>
      </c>
      <c r="R17" t="n">
        <v>48.71</v>
      </c>
      <c r="S17" t="n">
        <v>30.42</v>
      </c>
      <c r="T17" t="n">
        <v>9259.59</v>
      </c>
      <c r="U17" t="n">
        <v>0.62</v>
      </c>
      <c r="V17" t="n">
        <v>0.93</v>
      </c>
      <c r="W17" t="n">
        <v>0.12</v>
      </c>
      <c r="X17" t="n">
        <v>0.5600000000000001</v>
      </c>
      <c r="Y17" t="n">
        <v>1</v>
      </c>
      <c r="Z17" t="n">
        <v>10</v>
      </c>
      <c r="AA17" t="n">
        <v>77.98987512647962</v>
      </c>
      <c r="AB17" t="n">
        <v>106.7091878184674</v>
      </c>
      <c r="AC17" t="n">
        <v>96.52501270038563</v>
      </c>
      <c r="AD17" t="n">
        <v>77989.87512647962</v>
      </c>
      <c r="AE17" t="n">
        <v>106709.1878184674</v>
      </c>
      <c r="AF17" t="n">
        <v>5.652049706464264e-06</v>
      </c>
      <c r="AG17" t="n">
        <v>4</v>
      </c>
      <c r="AH17" t="n">
        <v>96525.01270038563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7.8035</v>
      </c>
      <c r="E18" t="n">
        <v>12.81</v>
      </c>
      <c r="F18" t="n">
        <v>9.24</v>
      </c>
      <c r="G18" t="n">
        <v>29.18</v>
      </c>
      <c r="H18" t="n">
        <v>0.37</v>
      </c>
      <c r="I18" t="n">
        <v>19</v>
      </c>
      <c r="J18" t="n">
        <v>239.58</v>
      </c>
      <c r="K18" t="n">
        <v>57.72</v>
      </c>
      <c r="L18" t="n">
        <v>5</v>
      </c>
      <c r="M18" t="n">
        <v>17</v>
      </c>
      <c r="N18" t="n">
        <v>56.86</v>
      </c>
      <c r="O18" t="n">
        <v>29782.33</v>
      </c>
      <c r="P18" t="n">
        <v>120.38</v>
      </c>
      <c r="Q18" t="n">
        <v>1325.87</v>
      </c>
      <c r="R18" t="n">
        <v>47.58</v>
      </c>
      <c r="S18" t="n">
        <v>30.42</v>
      </c>
      <c r="T18" t="n">
        <v>8699.43</v>
      </c>
      <c r="U18" t="n">
        <v>0.64</v>
      </c>
      <c r="V18" t="n">
        <v>0.9399999999999999</v>
      </c>
      <c r="W18" t="n">
        <v>0.11</v>
      </c>
      <c r="X18" t="n">
        <v>0.52</v>
      </c>
      <c r="Y18" t="n">
        <v>1</v>
      </c>
      <c r="Z18" t="n">
        <v>10</v>
      </c>
      <c r="AA18" t="n">
        <v>77.19004528989818</v>
      </c>
      <c r="AB18" t="n">
        <v>105.6148253500551</v>
      </c>
      <c r="AC18" t="n">
        <v>95.53509465001096</v>
      </c>
      <c r="AD18" t="n">
        <v>77190.04528989817</v>
      </c>
      <c r="AE18" t="n">
        <v>105614.8253500551</v>
      </c>
      <c r="AF18" t="n">
        <v>5.688571450511244e-06</v>
      </c>
      <c r="AG18" t="n">
        <v>4</v>
      </c>
      <c r="AH18" t="n">
        <v>95535.09465001096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7.8998</v>
      </c>
      <c r="E19" t="n">
        <v>12.66</v>
      </c>
      <c r="F19" t="n">
        <v>9.18</v>
      </c>
      <c r="G19" t="n">
        <v>32.38</v>
      </c>
      <c r="H19" t="n">
        <v>0.39</v>
      </c>
      <c r="I19" t="n">
        <v>17</v>
      </c>
      <c r="J19" t="n">
        <v>240.02</v>
      </c>
      <c r="K19" t="n">
        <v>57.72</v>
      </c>
      <c r="L19" t="n">
        <v>5.25</v>
      </c>
      <c r="M19" t="n">
        <v>15</v>
      </c>
      <c r="N19" t="n">
        <v>57.04</v>
      </c>
      <c r="O19" t="n">
        <v>29836.09</v>
      </c>
      <c r="P19" t="n">
        <v>117.32</v>
      </c>
      <c r="Q19" t="n">
        <v>1325.95</v>
      </c>
      <c r="R19" t="n">
        <v>45.38</v>
      </c>
      <c r="S19" t="n">
        <v>30.42</v>
      </c>
      <c r="T19" t="n">
        <v>7609.48</v>
      </c>
      <c r="U19" t="n">
        <v>0.67</v>
      </c>
      <c r="V19" t="n">
        <v>0.9399999999999999</v>
      </c>
      <c r="W19" t="n">
        <v>0.11</v>
      </c>
      <c r="X19" t="n">
        <v>0.45</v>
      </c>
      <c r="Y19" t="n">
        <v>1</v>
      </c>
      <c r="Z19" t="n">
        <v>10</v>
      </c>
      <c r="AA19" t="n">
        <v>75.72800462804216</v>
      </c>
      <c r="AB19" t="n">
        <v>103.614396815823</v>
      </c>
      <c r="AC19" t="n">
        <v>93.7255842074662</v>
      </c>
      <c r="AD19" t="n">
        <v>75728.00462804215</v>
      </c>
      <c r="AE19" t="n">
        <v>103614.396815823</v>
      </c>
      <c r="AF19" t="n">
        <v>5.758771928589574e-06</v>
      </c>
      <c r="AG19" t="n">
        <v>4</v>
      </c>
      <c r="AH19" t="n">
        <v>93725.58420746619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7.949</v>
      </c>
      <c r="E20" t="n">
        <v>12.58</v>
      </c>
      <c r="F20" t="n">
        <v>9.140000000000001</v>
      </c>
      <c r="G20" t="n">
        <v>34.28</v>
      </c>
      <c r="H20" t="n">
        <v>0.41</v>
      </c>
      <c r="I20" t="n">
        <v>16</v>
      </c>
      <c r="J20" t="n">
        <v>240.45</v>
      </c>
      <c r="K20" t="n">
        <v>57.72</v>
      </c>
      <c r="L20" t="n">
        <v>5.5</v>
      </c>
      <c r="M20" t="n">
        <v>14</v>
      </c>
      <c r="N20" t="n">
        <v>57.23</v>
      </c>
      <c r="O20" t="n">
        <v>29890.04</v>
      </c>
      <c r="P20" t="n">
        <v>115.16</v>
      </c>
      <c r="Q20" t="n">
        <v>1325.9</v>
      </c>
      <c r="R20" t="n">
        <v>44.41</v>
      </c>
      <c r="S20" t="n">
        <v>30.42</v>
      </c>
      <c r="T20" t="n">
        <v>7130.25</v>
      </c>
      <c r="U20" t="n">
        <v>0.68</v>
      </c>
      <c r="V20" t="n">
        <v>0.95</v>
      </c>
      <c r="W20" t="n">
        <v>0.1</v>
      </c>
      <c r="X20" t="n">
        <v>0.42</v>
      </c>
      <c r="Y20" t="n">
        <v>1</v>
      </c>
      <c r="Z20" t="n">
        <v>10</v>
      </c>
      <c r="AA20" t="n">
        <v>74.80942248280022</v>
      </c>
      <c r="AB20" t="n">
        <v>102.3575521997194</v>
      </c>
      <c r="AC20" t="n">
        <v>92.58869107753068</v>
      </c>
      <c r="AD20" t="n">
        <v>74809.42248280022</v>
      </c>
      <c r="AE20" t="n">
        <v>102357.5521997194</v>
      </c>
      <c r="AF20" t="n">
        <v>5.794637593402177e-06</v>
      </c>
      <c r="AG20" t="n">
        <v>4</v>
      </c>
      <c r="AH20" t="n">
        <v>92588.69107753069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7.95</v>
      </c>
      <c r="E21" t="n">
        <v>12.58</v>
      </c>
      <c r="F21" t="n">
        <v>9.140000000000001</v>
      </c>
      <c r="G21" t="n">
        <v>34.28</v>
      </c>
      <c r="H21" t="n">
        <v>0.42</v>
      </c>
      <c r="I21" t="n">
        <v>16</v>
      </c>
      <c r="J21" t="n">
        <v>240.89</v>
      </c>
      <c r="K21" t="n">
        <v>57.72</v>
      </c>
      <c r="L21" t="n">
        <v>5.75</v>
      </c>
      <c r="M21" t="n">
        <v>14</v>
      </c>
      <c r="N21" t="n">
        <v>57.42</v>
      </c>
      <c r="O21" t="n">
        <v>29943.94</v>
      </c>
      <c r="P21" t="n">
        <v>113.55</v>
      </c>
      <c r="Q21" t="n">
        <v>1325.83</v>
      </c>
      <c r="R21" t="n">
        <v>44.23</v>
      </c>
      <c r="S21" t="n">
        <v>30.42</v>
      </c>
      <c r="T21" t="n">
        <v>7040.28</v>
      </c>
      <c r="U21" t="n">
        <v>0.6899999999999999</v>
      </c>
      <c r="V21" t="n">
        <v>0.95</v>
      </c>
      <c r="W21" t="n">
        <v>0.11</v>
      </c>
      <c r="X21" t="n">
        <v>0.42</v>
      </c>
      <c r="Y21" t="n">
        <v>1</v>
      </c>
      <c r="Z21" t="n">
        <v>10</v>
      </c>
      <c r="AA21" t="n">
        <v>74.31473881201826</v>
      </c>
      <c r="AB21" t="n">
        <v>101.6807041774526</v>
      </c>
      <c r="AC21" t="n">
        <v>91.97644048054661</v>
      </c>
      <c r="AD21" t="n">
        <v>74314.73881201826</v>
      </c>
      <c r="AE21" t="n">
        <v>101680.7041774526</v>
      </c>
      <c r="AF21" t="n">
        <v>5.795366570329263e-06</v>
      </c>
      <c r="AG21" t="n">
        <v>4</v>
      </c>
      <c r="AH21" t="n">
        <v>91976.44048054662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8.017799999999999</v>
      </c>
      <c r="E22" t="n">
        <v>12.47</v>
      </c>
      <c r="F22" t="n">
        <v>9.08</v>
      </c>
      <c r="G22" t="n">
        <v>36.32</v>
      </c>
      <c r="H22" t="n">
        <v>0.44</v>
      </c>
      <c r="I22" t="n">
        <v>15</v>
      </c>
      <c r="J22" t="n">
        <v>241.33</v>
      </c>
      <c r="K22" t="n">
        <v>57.72</v>
      </c>
      <c r="L22" t="n">
        <v>6</v>
      </c>
      <c r="M22" t="n">
        <v>13</v>
      </c>
      <c r="N22" t="n">
        <v>57.6</v>
      </c>
      <c r="O22" t="n">
        <v>29997.9</v>
      </c>
      <c r="P22" t="n">
        <v>110.22</v>
      </c>
      <c r="Q22" t="n">
        <v>1325.79</v>
      </c>
      <c r="R22" t="n">
        <v>41.99</v>
      </c>
      <c r="S22" t="n">
        <v>30.42</v>
      </c>
      <c r="T22" t="n">
        <v>5927.29</v>
      </c>
      <c r="U22" t="n">
        <v>0.72</v>
      </c>
      <c r="V22" t="n">
        <v>0.95</v>
      </c>
      <c r="W22" t="n">
        <v>0.11</v>
      </c>
      <c r="X22" t="n">
        <v>0.36</v>
      </c>
      <c r="Y22" t="n">
        <v>1</v>
      </c>
      <c r="Z22" t="n">
        <v>10</v>
      </c>
      <c r="AA22" t="n">
        <v>72.96314702198669</v>
      </c>
      <c r="AB22" t="n">
        <v>99.83139666231088</v>
      </c>
      <c r="AC22" t="n">
        <v>90.30362827913004</v>
      </c>
      <c r="AD22" t="n">
        <v>72963.14702198669</v>
      </c>
      <c r="AE22" t="n">
        <v>99831.39666231089</v>
      </c>
      <c r="AF22" t="n">
        <v>5.844791205985655e-06</v>
      </c>
      <c r="AG22" t="n">
        <v>4</v>
      </c>
      <c r="AH22" t="n">
        <v>90303.62827913003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8.0595</v>
      </c>
      <c r="E23" t="n">
        <v>12.41</v>
      </c>
      <c r="F23" t="n">
        <v>9.06</v>
      </c>
      <c r="G23" t="n">
        <v>38.83</v>
      </c>
      <c r="H23" t="n">
        <v>0.46</v>
      </c>
      <c r="I23" t="n">
        <v>14</v>
      </c>
      <c r="J23" t="n">
        <v>241.77</v>
      </c>
      <c r="K23" t="n">
        <v>57.72</v>
      </c>
      <c r="L23" t="n">
        <v>6.25</v>
      </c>
      <c r="M23" t="n">
        <v>12</v>
      </c>
      <c r="N23" t="n">
        <v>57.79</v>
      </c>
      <c r="O23" t="n">
        <v>30051.93</v>
      </c>
      <c r="P23" t="n">
        <v>109.31</v>
      </c>
      <c r="Q23" t="n">
        <v>1325.79</v>
      </c>
      <c r="R23" t="n">
        <v>41.89</v>
      </c>
      <c r="S23" t="n">
        <v>30.42</v>
      </c>
      <c r="T23" t="n">
        <v>5882.49</v>
      </c>
      <c r="U23" t="n">
        <v>0.73</v>
      </c>
      <c r="V23" t="n">
        <v>0.95</v>
      </c>
      <c r="W23" t="n">
        <v>0.1</v>
      </c>
      <c r="X23" t="n">
        <v>0.34</v>
      </c>
      <c r="Y23" t="n">
        <v>1</v>
      </c>
      <c r="Z23" t="n">
        <v>10</v>
      </c>
      <c r="AA23" t="n">
        <v>72.49139141368757</v>
      </c>
      <c r="AB23" t="n">
        <v>99.18591982664779</v>
      </c>
      <c r="AC23" t="n">
        <v>89.71975484673</v>
      </c>
      <c r="AD23" t="n">
        <v>72491.39141368757</v>
      </c>
      <c r="AE23" t="n">
        <v>99185.91982664779</v>
      </c>
      <c r="AF23" t="n">
        <v>5.875189543845118e-06</v>
      </c>
      <c r="AG23" t="n">
        <v>4</v>
      </c>
      <c r="AH23" t="n">
        <v>89719.75484672999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8.0868</v>
      </c>
      <c r="E24" t="n">
        <v>12.37</v>
      </c>
      <c r="F24" t="n">
        <v>9.06</v>
      </c>
      <c r="G24" t="n">
        <v>41.84</v>
      </c>
      <c r="H24" t="n">
        <v>0.48</v>
      </c>
      <c r="I24" t="n">
        <v>13</v>
      </c>
      <c r="J24" t="n">
        <v>242.2</v>
      </c>
      <c r="K24" t="n">
        <v>57.72</v>
      </c>
      <c r="L24" t="n">
        <v>6.5</v>
      </c>
      <c r="M24" t="n">
        <v>11</v>
      </c>
      <c r="N24" t="n">
        <v>57.98</v>
      </c>
      <c r="O24" t="n">
        <v>30106.03</v>
      </c>
      <c r="P24" t="n">
        <v>107.48</v>
      </c>
      <c r="Q24" t="n">
        <v>1325.79</v>
      </c>
      <c r="R24" t="n">
        <v>41.97</v>
      </c>
      <c r="S24" t="n">
        <v>30.42</v>
      </c>
      <c r="T24" t="n">
        <v>5925</v>
      </c>
      <c r="U24" t="n">
        <v>0.72</v>
      </c>
      <c r="V24" t="n">
        <v>0.95</v>
      </c>
      <c r="W24" t="n">
        <v>0.1</v>
      </c>
      <c r="X24" t="n">
        <v>0.34</v>
      </c>
      <c r="Y24" t="n">
        <v>1</v>
      </c>
      <c r="Z24" t="n">
        <v>10</v>
      </c>
      <c r="AA24" t="n">
        <v>71.82120445200243</v>
      </c>
      <c r="AB24" t="n">
        <v>98.26894045910862</v>
      </c>
      <c r="AC24" t="n">
        <v>88.89029070303985</v>
      </c>
      <c r="AD24" t="n">
        <v>71821.20445200244</v>
      </c>
      <c r="AE24" t="n">
        <v>98268.94045910862</v>
      </c>
      <c r="AF24" t="n">
        <v>5.895090613954551e-06</v>
      </c>
      <c r="AG24" t="n">
        <v>4</v>
      </c>
      <c r="AH24" t="n">
        <v>88890.29070303985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8.0817</v>
      </c>
      <c r="E25" t="n">
        <v>12.37</v>
      </c>
      <c r="F25" t="n">
        <v>9.07</v>
      </c>
      <c r="G25" t="n">
        <v>41.87</v>
      </c>
      <c r="H25" t="n">
        <v>0.49</v>
      </c>
      <c r="I25" t="n">
        <v>13</v>
      </c>
      <c r="J25" t="n">
        <v>242.64</v>
      </c>
      <c r="K25" t="n">
        <v>57.72</v>
      </c>
      <c r="L25" t="n">
        <v>6.75</v>
      </c>
      <c r="M25" t="n">
        <v>7</v>
      </c>
      <c r="N25" t="n">
        <v>58.17</v>
      </c>
      <c r="O25" t="n">
        <v>30160.2</v>
      </c>
      <c r="P25" t="n">
        <v>106.8</v>
      </c>
      <c r="Q25" t="n">
        <v>1325.84</v>
      </c>
      <c r="R25" t="n">
        <v>41.94</v>
      </c>
      <c r="S25" t="n">
        <v>30.42</v>
      </c>
      <c r="T25" t="n">
        <v>5908.12</v>
      </c>
      <c r="U25" t="n">
        <v>0.73</v>
      </c>
      <c r="V25" t="n">
        <v>0.95</v>
      </c>
      <c r="W25" t="n">
        <v>0.11</v>
      </c>
      <c r="X25" t="n">
        <v>0.35</v>
      </c>
      <c r="Y25" t="n">
        <v>1</v>
      </c>
      <c r="Z25" t="n">
        <v>10</v>
      </c>
      <c r="AA25" t="n">
        <v>71.64419222063803</v>
      </c>
      <c r="AB25" t="n">
        <v>98.02674451492744</v>
      </c>
      <c r="AC25" t="n">
        <v>88.67120959984709</v>
      </c>
      <c r="AD25" t="n">
        <v>71644.19222063803</v>
      </c>
      <c r="AE25" t="n">
        <v>98026.74451492744</v>
      </c>
      <c r="AF25" t="n">
        <v>5.891372831626414e-06</v>
      </c>
      <c r="AG25" t="n">
        <v>4</v>
      </c>
      <c r="AH25" t="n">
        <v>88671.20959984709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8.074299999999999</v>
      </c>
      <c r="E26" t="n">
        <v>12.38</v>
      </c>
      <c r="F26" t="n">
        <v>9.08</v>
      </c>
      <c r="G26" t="n">
        <v>41.93</v>
      </c>
      <c r="H26" t="n">
        <v>0.51</v>
      </c>
      <c r="I26" t="n">
        <v>13</v>
      </c>
      <c r="J26" t="n">
        <v>243.08</v>
      </c>
      <c r="K26" t="n">
        <v>57.72</v>
      </c>
      <c r="L26" t="n">
        <v>7</v>
      </c>
      <c r="M26" t="n">
        <v>1</v>
      </c>
      <c r="N26" t="n">
        <v>58.36</v>
      </c>
      <c r="O26" t="n">
        <v>30214.44</v>
      </c>
      <c r="P26" t="n">
        <v>105.88</v>
      </c>
      <c r="Q26" t="n">
        <v>1325.88</v>
      </c>
      <c r="R26" t="n">
        <v>41.99</v>
      </c>
      <c r="S26" t="n">
        <v>30.42</v>
      </c>
      <c r="T26" t="n">
        <v>5936.31</v>
      </c>
      <c r="U26" t="n">
        <v>0.72</v>
      </c>
      <c r="V26" t="n">
        <v>0.95</v>
      </c>
      <c r="W26" t="n">
        <v>0.12</v>
      </c>
      <c r="X26" t="n">
        <v>0.36</v>
      </c>
      <c r="Y26" t="n">
        <v>1</v>
      </c>
      <c r="Z26" t="n">
        <v>10</v>
      </c>
      <c r="AA26" t="n">
        <v>71.40513971088288</v>
      </c>
      <c r="AB26" t="n">
        <v>97.69966232482818</v>
      </c>
      <c r="AC26" t="n">
        <v>88.37534367490808</v>
      </c>
      <c r="AD26" t="n">
        <v>71405.13971088288</v>
      </c>
      <c r="AE26" t="n">
        <v>97699.66232482818</v>
      </c>
      <c r="AF26" t="n">
        <v>5.885978402365982e-06</v>
      </c>
      <c r="AG26" t="n">
        <v>4</v>
      </c>
      <c r="AH26" t="n">
        <v>88375.34367490809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8.0748</v>
      </c>
      <c r="E27" t="n">
        <v>12.38</v>
      </c>
      <c r="F27" t="n">
        <v>9.08</v>
      </c>
      <c r="G27" t="n">
        <v>41.92</v>
      </c>
      <c r="H27" t="n">
        <v>0.53</v>
      </c>
      <c r="I27" t="n">
        <v>13</v>
      </c>
      <c r="J27" t="n">
        <v>243.52</v>
      </c>
      <c r="K27" t="n">
        <v>57.72</v>
      </c>
      <c r="L27" t="n">
        <v>7.25</v>
      </c>
      <c r="M27" t="n">
        <v>0</v>
      </c>
      <c r="N27" t="n">
        <v>58.55</v>
      </c>
      <c r="O27" t="n">
        <v>30268.74</v>
      </c>
      <c r="P27" t="n">
        <v>106.02</v>
      </c>
      <c r="Q27" t="n">
        <v>1325.91</v>
      </c>
      <c r="R27" t="n">
        <v>41.92</v>
      </c>
      <c r="S27" t="n">
        <v>30.42</v>
      </c>
      <c r="T27" t="n">
        <v>5901.3</v>
      </c>
      <c r="U27" t="n">
        <v>0.73</v>
      </c>
      <c r="V27" t="n">
        <v>0.95</v>
      </c>
      <c r="W27" t="n">
        <v>0.12</v>
      </c>
      <c r="X27" t="n">
        <v>0.36</v>
      </c>
      <c r="Y27" t="n">
        <v>1</v>
      </c>
      <c r="Z27" t="n">
        <v>10</v>
      </c>
      <c r="AA27" t="n">
        <v>71.44488771060426</v>
      </c>
      <c r="AB27" t="n">
        <v>97.75404729160495</v>
      </c>
      <c r="AC27" t="n">
        <v>88.42453821678546</v>
      </c>
      <c r="AD27" t="n">
        <v>71444.88771060426</v>
      </c>
      <c r="AE27" t="n">
        <v>97754.04729160495</v>
      </c>
      <c r="AF27" t="n">
        <v>5.886342890829525e-06</v>
      </c>
      <c r="AG27" t="n">
        <v>4</v>
      </c>
      <c r="AH27" t="n">
        <v>88424.53821678547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3.6903</v>
      </c>
      <c r="E2" t="n">
        <v>27.1</v>
      </c>
      <c r="F2" t="n">
        <v>14.29</v>
      </c>
      <c r="G2" t="n">
        <v>4.68</v>
      </c>
      <c r="H2" t="n">
        <v>0.06</v>
      </c>
      <c r="I2" t="n">
        <v>183</v>
      </c>
      <c r="J2" t="n">
        <v>285.18</v>
      </c>
      <c r="K2" t="n">
        <v>61.2</v>
      </c>
      <c r="L2" t="n">
        <v>1</v>
      </c>
      <c r="M2" t="n">
        <v>181</v>
      </c>
      <c r="N2" t="n">
        <v>77.98</v>
      </c>
      <c r="O2" t="n">
        <v>35406.83</v>
      </c>
      <c r="P2" t="n">
        <v>250.17</v>
      </c>
      <c r="Q2" t="n">
        <v>1326.13</v>
      </c>
      <c r="R2" t="n">
        <v>213.08</v>
      </c>
      <c r="S2" t="n">
        <v>30.42</v>
      </c>
      <c r="T2" t="n">
        <v>90630.57000000001</v>
      </c>
      <c r="U2" t="n">
        <v>0.14</v>
      </c>
      <c r="V2" t="n">
        <v>0.61</v>
      </c>
      <c r="W2" t="n">
        <v>0.38</v>
      </c>
      <c r="X2" t="n">
        <v>5.56</v>
      </c>
      <c r="Y2" t="n">
        <v>1</v>
      </c>
      <c r="Z2" t="n">
        <v>10</v>
      </c>
      <c r="AA2" t="n">
        <v>248.9286392478841</v>
      </c>
      <c r="AB2" t="n">
        <v>340.5951461752915</v>
      </c>
      <c r="AC2" t="n">
        <v>308.0892234527131</v>
      </c>
      <c r="AD2" t="n">
        <v>248928.6392478841</v>
      </c>
      <c r="AE2" t="n">
        <v>340595.1461752914</v>
      </c>
      <c r="AF2" t="n">
        <v>2.658607342000969e-06</v>
      </c>
      <c r="AG2" t="n">
        <v>8</v>
      </c>
      <c r="AH2" t="n">
        <v>308089.2234527131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4.488</v>
      </c>
      <c r="E3" t="n">
        <v>22.28</v>
      </c>
      <c r="F3" t="n">
        <v>12.49</v>
      </c>
      <c r="G3" t="n">
        <v>5.9</v>
      </c>
      <c r="H3" t="n">
        <v>0.08</v>
      </c>
      <c r="I3" t="n">
        <v>127</v>
      </c>
      <c r="J3" t="n">
        <v>285.68</v>
      </c>
      <c r="K3" t="n">
        <v>61.2</v>
      </c>
      <c r="L3" t="n">
        <v>1.25</v>
      </c>
      <c r="M3" t="n">
        <v>125</v>
      </c>
      <c r="N3" t="n">
        <v>78.23999999999999</v>
      </c>
      <c r="O3" t="n">
        <v>35468.6</v>
      </c>
      <c r="P3" t="n">
        <v>217.35</v>
      </c>
      <c r="Q3" t="n">
        <v>1326.26</v>
      </c>
      <c r="R3" t="n">
        <v>153.89</v>
      </c>
      <c r="S3" t="n">
        <v>30.42</v>
      </c>
      <c r="T3" t="n">
        <v>61315.05</v>
      </c>
      <c r="U3" t="n">
        <v>0.2</v>
      </c>
      <c r="V3" t="n">
        <v>0.6899999999999999</v>
      </c>
      <c r="W3" t="n">
        <v>0.28</v>
      </c>
      <c r="X3" t="n">
        <v>3.77</v>
      </c>
      <c r="Y3" t="n">
        <v>1</v>
      </c>
      <c r="Z3" t="n">
        <v>10</v>
      </c>
      <c r="AA3" t="n">
        <v>189.5744503521922</v>
      </c>
      <c r="AB3" t="n">
        <v>259.3841264062385</v>
      </c>
      <c r="AC3" t="n">
        <v>234.6288694300106</v>
      </c>
      <c r="AD3" t="n">
        <v>189574.4503521922</v>
      </c>
      <c r="AE3" t="n">
        <v>259384.1264062385</v>
      </c>
      <c r="AF3" t="n">
        <v>3.23329532853707e-06</v>
      </c>
      <c r="AG3" t="n">
        <v>7</v>
      </c>
      <c r="AH3" t="n">
        <v>234628.8694300106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5.047</v>
      </c>
      <c r="E4" t="n">
        <v>19.81</v>
      </c>
      <c r="F4" t="n">
        <v>11.58</v>
      </c>
      <c r="G4" t="n">
        <v>7.09</v>
      </c>
      <c r="H4" t="n">
        <v>0.09</v>
      </c>
      <c r="I4" t="n">
        <v>98</v>
      </c>
      <c r="J4" t="n">
        <v>286.19</v>
      </c>
      <c r="K4" t="n">
        <v>61.2</v>
      </c>
      <c r="L4" t="n">
        <v>1.5</v>
      </c>
      <c r="M4" t="n">
        <v>96</v>
      </c>
      <c r="N4" t="n">
        <v>78.48999999999999</v>
      </c>
      <c r="O4" t="n">
        <v>35530.47</v>
      </c>
      <c r="P4" t="n">
        <v>200.44</v>
      </c>
      <c r="Q4" t="n">
        <v>1326.31</v>
      </c>
      <c r="R4" t="n">
        <v>124.16</v>
      </c>
      <c r="S4" t="n">
        <v>30.42</v>
      </c>
      <c r="T4" t="n">
        <v>46595.99</v>
      </c>
      <c r="U4" t="n">
        <v>0.24</v>
      </c>
      <c r="V4" t="n">
        <v>0.75</v>
      </c>
      <c r="W4" t="n">
        <v>0.24</v>
      </c>
      <c r="X4" t="n">
        <v>2.86</v>
      </c>
      <c r="Y4" t="n">
        <v>1</v>
      </c>
      <c r="Z4" t="n">
        <v>10</v>
      </c>
      <c r="AA4" t="n">
        <v>158.0437954268265</v>
      </c>
      <c r="AB4" t="n">
        <v>216.2424933030537</v>
      </c>
      <c r="AC4" t="n">
        <v>195.6046132405178</v>
      </c>
      <c r="AD4" t="n">
        <v>158043.7954268265</v>
      </c>
      <c r="AE4" t="n">
        <v>216242.4933030538</v>
      </c>
      <c r="AF4" t="n">
        <v>3.636016382158332e-06</v>
      </c>
      <c r="AG4" t="n">
        <v>6</v>
      </c>
      <c r="AH4" t="n">
        <v>195604.6132405178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5.4902</v>
      </c>
      <c r="E5" t="n">
        <v>18.21</v>
      </c>
      <c r="F5" t="n">
        <v>11.01</v>
      </c>
      <c r="G5" t="n">
        <v>8.359999999999999</v>
      </c>
      <c r="H5" t="n">
        <v>0.11</v>
      </c>
      <c r="I5" t="n">
        <v>79</v>
      </c>
      <c r="J5" t="n">
        <v>286.69</v>
      </c>
      <c r="K5" t="n">
        <v>61.2</v>
      </c>
      <c r="L5" t="n">
        <v>1.75</v>
      </c>
      <c r="M5" t="n">
        <v>77</v>
      </c>
      <c r="N5" t="n">
        <v>78.73999999999999</v>
      </c>
      <c r="O5" t="n">
        <v>35592.57</v>
      </c>
      <c r="P5" t="n">
        <v>189.28</v>
      </c>
      <c r="Q5" t="n">
        <v>1326.02</v>
      </c>
      <c r="R5" t="n">
        <v>105.11</v>
      </c>
      <c r="S5" t="n">
        <v>30.42</v>
      </c>
      <c r="T5" t="n">
        <v>37167.27</v>
      </c>
      <c r="U5" t="n">
        <v>0.29</v>
      </c>
      <c r="V5" t="n">
        <v>0.79</v>
      </c>
      <c r="W5" t="n">
        <v>0.21</v>
      </c>
      <c r="X5" t="n">
        <v>2.29</v>
      </c>
      <c r="Y5" t="n">
        <v>1</v>
      </c>
      <c r="Z5" t="n">
        <v>10</v>
      </c>
      <c r="AA5" t="n">
        <v>144.3770122457239</v>
      </c>
      <c r="AB5" t="n">
        <v>197.5429976187577</v>
      </c>
      <c r="AC5" t="n">
        <v>178.6897711794179</v>
      </c>
      <c r="AD5" t="n">
        <v>144377.0122457239</v>
      </c>
      <c r="AE5" t="n">
        <v>197542.9976187577</v>
      </c>
      <c r="AF5" t="n">
        <v>3.955311500163597e-06</v>
      </c>
      <c r="AG5" t="n">
        <v>6</v>
      </c>
      <c r="AH5" t="n">
        <v>178689.7711794179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5.8093</v>
      </c>
      <c r="E6" t="n">
        <v>17.21</v>
      </c>
      <c r="F6" t="n">
        <v>10.65</v>
      </c>
      <c r="G6" t="n">
        <v>9.539999999999999</v>
      </c>
      <c r="H6" t="n">
        <v>0.12</v>
      </c>
      <c r="I6" t="n">
        <v>67</v>
      </c>
      <c r="J6" t="n">
        <v>287.19</v>
      </c>
      <c r="K6" t="n">
        <v>61.2</v>
      </c>
      <c r="L6" t="n">
        <v>2</v>
      </c>
      <c r="M6" t="n">
        <v>65</v>
      </c>
      <c r="N6" t="n">
        <v>78.98999999999999</v>
      </c>
      <c r="O6" t="n">
        <v>35654.65</v>
      </c>
      <c r="P6" t="n">
        <v>182.14</v>
      </c>
      <c r="Q6" t="n">
        <v>1326.1</v>
      </c>
      <c r="R6" t="n">
        <v>93.62</v>
      </c>
      <c r="S6" t="n">
        <v>30.42</v>
      </c>
      <c r="T6" t="n">
        <v>31477.79</v>
      </c>
      <c r="U6" t="n">
        <v>0.32</v>
      </c>
      <c r="V6" t="n">
        <v>0.8100000000000001</v>
      </c>
      <c r="W6" t="n">
        <v>0.19</v>
      </c>
      <c r="X6" t="n">
        <v>1.93</v>
      </c>
      <c r="Y6" t="n">
        <v>1</v>
      </c>
      <c r="Z6" t="n">
        <v>10</v>
      </c>
      <c r="AA6" t="n">
        <v>127.4611805580457</v>
      </c>
      <c r="AB6" t="n">
        <v>174.3980104298633</v>
      </c>
      <c r="AC6" t="n">
        <v>157.7537090836307</v>
      </c>
      <c r="AD6" t="n">
        <v>127461.1805580457</v>
      </c>
      <c r="AE6" t="n">
        <v>174398.0104298633</v>
      </c>
      <c r="AF6" t="n">
        <v>4.185201103402496e-06</v>
      </c>
      <c r="AG6" t="n">
        <v>5</v>
      </c>
      <c r="AH6" t="n">
        <v>157753.7090836307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6.0803</v>
      </c>
      <c r="E7" t="n">
        <v>16.45</v>
      </c>
      <c r="F7" t="n">
        <v>10.37</v>
      </c>
      <c r="G7" t="n">
        <v>10.73</v>
      </c>
      <c r="H7" t="n">
        <v>0.14</v>
      </c>
      <c r="I7" t="n">
        <v>58</v>
      </c>
      <c r="J7" t="n">
        <v>287.7</v>
      </c>
      <c r="K7" t="n">
        <v>61.2</v>
      </c>
      <c r="L7" t="n">
        <v>2.25</v>
      </c>
      <c r="M7" t="n">
        <v>56</v>
      </c>
      <c r="N7" t="n">
        <v>79.25</v>
      </c>
      <c r="O7" t="n">
        <v>35716.83</v>
      </c>
      <c r="P7" t="n">
        <v>176.27</v>
      </c>
      <c r="Q7" t="n">
        <v>1326.11</v>
      </c>
      <c r="R7" t="n">
        <v>84.45999999999999</v>
      </c>
      <c r="S7" t="n">
        <v>30.42</v>
      </c>
      <c r="T7" t="n">
        <v>26943.23</v>
      </c>
      <c r="U7" t="n">
        <v>0.36</v>
      </c>
      <c r="V7" t="n">
        <v>0.83</v>
      </c>
      <c r="W7" t="n">
        <v>0.17</v>
      </c>
      <c r="X7" t="n">
        <v>1.65</v>
      </c>
      <c r="Y7" t="n">
        <v>1</v>
      </c>
      <c r="Z7" t="n">
        <v>10</v>
      </c>
      <c r="AA7" t="n">
        <v>121.3059983961871</v>
      </c>
      <c r="AB7" t="n">
        <v>165.9762186485403</v>
      </c>
      <c r="AC7" t="n">
        <v>150.1356812898555</v>
      </c>
      <c r="AD7" t="n">
        <v>121305.9983961871</v>
      </c>
      <c r="AE7" t="n">
        <v>165976.2186485403</v>
      </c>
      <c r="AF7" t="n">
        <v>4.380437964818171e-06</v>
      </c>
      <c r="AG7" t="n">
        <v>5</v>
      </c>
      <c r="AH7" t="n">
        <v>150135.6812898555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6.3056</v>
      </c>
      <c r="E8" t="n">
        <v>15.86</v>
      </c>
      <c r="F8" t="n">
        <v>10.16</v>
      </c>
      <c r="G8" t="n">
        <v>11.95</v>
      </c>
      <c r="H8" t="n">
        <v>0.15</v>
      </c>
      <c r="I8" t="n">
        <v>51</v>
      </c>
      <c r="J8" t="n">
        <v>288.2</v>
      </c>
      <c r="K8" t="n">
        <v>61.2</v>
      </c>
      <c r="L8" t="n">
        <v>2.5</v>
      </c>
      <c r="M8" t="n">
        <v>49</v>
      </c>
      <c r="N8" t="n">
        <v>79.5</v>
      </c>
      <c r="O8" t="n">
        <v>35779.11</v>
      </c>
      <c r="P8" t="n">
        <v>171.67</v>
      </c>
      <c r="Q8" t="n">
        <v>1326.02</v>
      </c>
      <c r="R8" t="n">
        <v>77.59</v>
      </c>
      <c r="S8" t="n">
        <v>30.42</v>
      </c>
      <c r="T8" t="n">
        <v>23547.46</v>
      </c>
      <c r="U8" t="n">
        <v>0.39</v>
      </c>
      <c r="V8" t="n">
        <v>0.85</v>
      </c>
      <c r="W8" t="n">
        <v>0.16</v>
      </c>
      <c r="X8" t="n">
        <v>1.44</v>
      </c>
      <c r="Y8" t="n">
        <v>1</v>
      </c>
      <c r="Z8" t="n">
        <v>10</v>
      </c>
      <c r="AA8" t="n">
        <v>116.7114538355618</v>
      </c>
      <c r="AB8" t="n">
        <v>159.6897600836956</v>
      </c>
      <c r="AC8" t="n">
        <v>144.4491935073376</v>
      </c>
      <c r="AD8" t="n">
        <v>116711.4538355618</v>
      </c>
      <c r="AE8" t="n">
        <v>159689.7600836956</v>
      </c>
      <c r="AF8" t="n">
        <v>4.542751119345667e-06</v>
      </c>
      <c r="AG8" t="n">
        <v>5</v>
      </c>
      <c r="AH8" t="n">
        <v>144449.1935073376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6.5115</v>
      </c>
      <c r="E9" t="n">
        <v>15.36</v>
      </c>
      <c r="F9" t="n">
        <v>9.98</v>
      </c>
      <c r="G9" t="n">
        <v>13.31</v>
      </c>
      <c r="H9" t="n">
        <v>0.17</v>
      </c>
      <c r="I9" t="n">
        <v>45</v>
      </c>
      <c r="J9" t="n">
        <v>288.71</v>
      </c>
      <c r="K9" t="n">
        <v>61.2</v>
      </c>
      <c r="L9" t="n">
        <v>2.75</v>
      </c>
      <c r="M9" t="n">
        <v>43</v>
      </c>
      <c r="N9" t="n">
        <v>79.76000000000001</v>
      </c>
      <c r="O9" t="n">
        <v>35841.5</v>
      </c>
      <c r="P9" t="n">
        <v>167.53</v>
      </c>
      <c r="Q9" t="n">
        <v>1325.92</v>
      </c>
      <c r="R9" t="n">
        <v>71.78</v>
      </c>
      <c r="S9" t="n">
        <v>30.42</v>
      </c>
      <c r="T9" t="n">
        <v>20669.97</v>
      </c>
      <c r="U9" t="n">
        <v>0.42</v>
      </c>
      <c r="V9" t="n">
        <v>0.87</v>
      </c>
      <c r="W9" t="n">
        <v>0.15</v>
      </c>
      <c r="X9" t="n">
        <v>1.26</v>
      </c>
      <c r="Y9" t="n">
        <v>1</v>
      </c>
      <c r="Z9" t="n">
        <v>10</v>
      </c>
      <c r="AA9" t="n">
        <v>112.8206368797902</v>
      </c>
      <c r="AB9" t="n">
        <v>154.366172674082</v>
      </c>
      <c r="AC9" t="n">
        <v>139.6336818083939</v>
      </c>
      <c r="AD9" t="n">
        <v>112820.6368797902</v>
      </c>
      <c r="AE9" t="n">
        <v>154366.172674082</v>
      </c>
      <c r="AF9" t="n">
        <v>4.691087908148202e-06</v>
      </c>
      <c r="AG9" t="n">
        <v>5</v>
      </c>
      <c r="AH9" t="n">
        <v>139633.6818083939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6.6623</v>
      </c>
      <c r="E10" t="n">
        <v>15.01</v>
      </c>
      <c r="F10" t="n">
        <v>9.85</v>
      </c>
      <c r="G10" t="n">
        <v>14.42</v>
      </c>
      <c r="H10" t="n">
        <v>0.18</v>
      </c>
      <c r="I10" t="n">
        <v>41</v>
      </c>
      <c r="J10" t="n">
        <v>289.21</v>
      </c>
      <c r="K10" t="n">
        <v>61.2</v>
      </c>
      <c r="L10" t="n">
        <v>3</v>
      </c>
      <c r="M10" t="n">
        <v>39</v>
      </c>
      <c r="N10" t="n">
        <v>80.02</v>
      </c>
      <c r="O10" t="n">
        <v>35903.99</v>
      </c>
      <c r="P10" t="n">
        <v>164.35</v>
      </c>
      <c r="Q10" t="n">
        <v>1325.91</v>
      </c>
      <c r="R10" t="n">
        <v>67.44</v>
      </c>
      <c r="S10" t="n">
        <v>30.42</v>
      </c>
      <c r="T10" t="n">
        <v>18521.26</v>
      </c>
      <c r="U10" t="n">
        <v>0.45</v>
      </c>
      <c r="V10" t="n">
        <v>0.88</v>
      </c>
      <c r="W10" t="n">
        <v>0.14</v>
      </c>
      <c r="X10" t="n">
        <v>1.13</v>
      </c>
      <c r="Y10" t="n">
        <v>1</v>
      </c>
      <c r="Z10" t="n">
        <v>10</v>
      </c>
      <c r="AA10" t="n">
        <v>110.0708518364948</v>
      </c>
      <c r="AB10" t="n">
        <v>150.6037954658928</v>
      </c>
      <c r="AC10" t="n">
        <v>136.2303806004235</v>
      </c>
      <c r="AD10" t="n">
        <v>110070.8518364948</v>
      </c>
      <c r="AE10" t="n">
        <v>150603.7954658928</v>
      </c>
      <c r="AF10" t="n">
        <v>4.799728936566961e-06</v>
      </c>
      <c r="AG10" t="n">
        <v>5</v>
      </c>
      <c r="AH10" t="n">
        <v>136230.3806004235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6.808</v>
      </c>
      <c r="E11" t="n">
        <v>14.69</v>
      </c>
      <c r="F11" t="n">
        <v>9.75</v>
      </c>
      <c r="G11" t="n">
        <v>15.8</v>
      </c>
      <c r="H11" t="n">
        <v>0.2</v>
      </c>
      <c r="I11" t="n">
        <v>37</v>
      </c>
      <c r="J11" t="n">
        <v>289.72</v>
      </c>
      <c r="K11" t="n">
        <v>61.2</v>
      </c>
      <c r="L11" t="n">
        <v>3.25</v>
      </c>
      <c r="M11" t="n">
        <v>35</v>
      </c>
      <c r="N11" t="n">
        <v>80.27</v>
      </c>
      <c r="O11" t="n">
        <v>35966.59</v>
      </c>
      <c r="P11" t="n">
        <v>161.69</v>
      </c>
      <c r="Q11" t="n">
        <v>1325.86</v>
      </c>
      <c r="R11" t="n">
        <v>63.95</v>
      </c>
      <c r="S11" t="n">
        <v>30.42</v>
      </c>
      <c r="T11" t="n">
        <v>16793</v>
      </c>
      <c r="U11" t="n">
        <v>0.48</v>
      </c>
      <c r="V11" t="n">
        <v>0.89</v>
      </c>
      <c r="W11" t="n">
        <v>0.14</v>
      </c>
      <c r="X11" t="n">
        <v>1.02</v>
      </c>
      <c r="Y11" t="n">
        <v>1</v>
      </c>
      <c r="Z11" t="n">
        <v>10</v>
      </c>
      <c r="AA11" t="n">
        <v>107.6892634866753</v>
      </c>
      <c r="AB11" t="n">
        <v>147.3452012174088</v>
      </c>
      <c r="AC11" t="n">
        <v>133.282782013548</v>
      </c>
      <c r="AD11" t="n">
        <v>107689.2634866753</v>
      </c>
      <c r="AE11" t="n">
        <v>147345.2012174088</v>
      </c>
      <c r="AF11" t="n">
        <v>4.904695765748746e-06</v>
      </c>
      <c r="AG11" t="n">
        <v>5</v>
      </c>
      <c r="AH11" t="n">
        <v>133282.782013548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6.9293</v>
      </c>
      <c r="E12" t="n">
        <v>14.43</v>
      </c>
      <c r="F12" t="n">
        <v>9.65</v>
      </c>
      <c r="G12" t="n">
        <v>17.03</v>
      </c>
      <c r="H12" t="n">
        <v>0.21</v>
      </c>
      <c r="I12" t="n">
        <v>34</v>
      </c>
      <c r="J12" t="n">
        <v>290.23</v>
      </c>
      <c r="K12" t="n">
        <v>61.2</v>
      </c>
      <c r="L12" t="n">
        <v>3.5</v>
      </c>
      <c r="M12" t="n">
        <v>32</v>
      </c>
      <c r="N12" t="n">
        <v>80.53</v>
      </c>
      <c r="O12" t="n">
        <v>36029.29</v>
      </c>
      <c r="P12" t="n">
        <v>158.91</v>
      </c>
      <c r="Q12" t="n">
        <v>1325.82</v>
      </c>
      <c r="R12" t="n">
        <v>60.83</v>
      </c>
      <c r="S12" t="n">
        <v>30.42</v>
      </c>
      <c r="T12" t="n">
        <v>15249.49</v>
      </c>
      <c r="U12" t="n">
        <v>0.5</v>
      </c>
      <c r="V12" t="n">
        <v>0.9</v>
      </c>
      <c r="W12" t="n">
        <v>0.14</v>
      </c>
      <c r="X12" t="n">
        <v>0.93</v>
      </c>
      <c r="Y12" t="n">
        <v>1</v>
      </c>
      <c r="Z12" t="n">
        <v>10</v>
      </c>
      <c r="AA12" t="n">
        <v>105.5772102865095</v>
      </c>
      <c r="AB12" t="n">
        <v>144.4553968517323</v>
      </c>
      <c r="AC12" t="n">
        <v>130.6687765206649</v>
      </c>
      <c r="AD12" t="n">
        <v>105577.2102865095</v>
      </c>
      <c r="AE12" t="n">
        <v>144455.3968517323</v>
      </c>
      <c r="AF12" t="n">
        <v>4.99208407309089e-06</v>
      </c>
      <c r="AG12" t="n">
        <v>5</v>
      </c>
      <c r="AH12" t="n">
        <v>130668.7765206649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7.054</v>
      </c>
      <c r="E13" t="n">
        <v>14.18</v>
      </c>
      <c r="F13" t="n">
        <v>9.56</v>
      </c>
      <c r="G13" t="n">
        <v>18.5</v>
      </c>
      <c r="H13" t="n">
        <v>0.23</v>
      </c>
      <c r="I13" t="n">
        <v>31</v>
      </c>
      <c r="J13" t="n">
        <v>290.74</v>
      </c>
      <c r="K13" t="n">
        <v>61.2</v>
      </c>
      <c r="L13" t="n">
        <v>3.75</v>
      </c>
      <c r="M13" t="n">
        <v>29</v>
      </c>
      <c r="N13" t="n">
        <v>80.79000000000001</v>
      </c>
      <c r="O13" t="n">
        <v>36092.1</v>
      </c>
      <c r="P13" t="n">
        <v>156.38</v>
      </c>
      <c r="Q13" t="n">
        <v>1325.86</v>
      </c>
      <c r="R13" t="n">
        <v>57.83</v>
      </c>
      <c r="S13" t="n">
        <v>30.42</v>
      </c>
      <c r="T13" t="n">
        <v>13762.66</v>
      </c>
      <c r="U13" t="n">
        <v>0.53</v>
      </c>
      <c r="V13" t="n">
        <v>0.9</v>
      </c>
      <c r="W13" t="n">
        <v>0.13</v>
      </c>
      <c r="X13" t="n">
        <v>0.84</v>
      </c>
      <c r="Y13" t="n">
        <v>1</v>
      </c>
      <c r="Z13" t="n">
        <v>10</v>
      </c>
      <c r="AA13" t="n">
        <v>103.600369109093</v>
      </c>
      <c r="AB13" t="n">
        <v>141.7505955407148</v>
      </c>
      <c r="AC13" t="n">
        <v>128.2221176505575</v>
      </c>
      <c r="AD13" t="n">
        <v>103600.369109093</v>
      </c>
      <c r="AE13" t="n">
        <v>141750.5955407147</v>
      </c>
      <c r="AF13" t="n">
        <v>5.081921846591019e-06</v>
      </c>
      <c r="AG13" t="n">
        <v>5</v>
      </c>
      <c r="AH13" t="n">
        <v>128222.1176505575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7.1596</v>
      </c>
      <c r="E14" t="n">
        <v>13.97</v>
      </c>
      <c r="F14" t="n">
        <v>9.460000000000001</v>
      </c>
      <c r="G14" t="n">
        <v>19.56</v>
      </c>
      <c r="H14" t="n">
        <v>0.24</v>
      </c>
      <c r="I14" t="n">
        <v>29</v>
      </c>
      <c r="J14" t="n">
        <v>291.25</v>
      </c>
      <c r="K14" t="n">
        <v>61.2</v>
      </c>
      <c r="L14" t="n">
        <v>4</v>
      </c>
      <c r="M14" t="n">
        <v>27</v>
      </c>
      <c r="N14" t="n">
        <v>81.05</v>
      </c>
      <c r="O14" t="n">
        <v>36155.02</v>
      </c>
      <c r="P14" t="n">
        <v>153.89</v>
      </c>
      <c r="Q14" t="n">
        <v>1325.82</v>
      </c>
      <c r="R14" t="n">
        <v>54.22</v>
      </c>
      <c r="S14" t="n">
        <v>30.42</v>
      </c>
      <c r="T14" t="n">
        <v>11972.26</v>
      </c>
      <c r="U14" t="n">
        <v>0.5600000000000001</v>
      </c>
      <c r="V14" t="n">
        <v>0.91</v>
      </c>
      <c r="W14" t="n">
        <v>0.13</v>
      </c>
      <c r="X14" t="n">
        <v>0.73</v>
      </c>
      <c r="Y14" t="n">
        <v>1</v>
      </c>
      <c r="Z14" t="n">
        <v>10</v>
      </c>
      <c r="AA14" t="n">
        <v>101.8513178679966</v>
      </c>
      <c r="AB14" t="n">
        <v>139.3574664699529</v>
      </c>
      <c r="AC14" t="n">
        <v>126.0573854595307</v>
      </c>
      <c r="AD14" t="n">
        <v>101851.3178679966</v>
      </c>
      <c r="AE14" t="n">
        <v>139357.4664699529</v>
      </c>
      <c r="AF14" t="n">
        <v>5.157999383733068e-06</v>
      </c>
      <c r="AG14" t="n">
        <v>5</v>
      </c>
      <c r="AH14" t="n">
        <v>126057.3854595307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7.2855</v>
      </c>
      <c r="E15" t="n">
        <v>13.73</v>
      </c>
      <c r="F15" t="n">
        <v>9.32</v>
      </c>
      <c r="G15" t="n">
        <v>20.71</v>
      </c>
      <c r="H15" t="n">
        <v>0.26</v>
      </c>
      <c r="I15" t="n">
        <v>27</v>
      </c>
      <c r="J15" t="n">
        <v>291.76</v>
      </c>
      <c r="K15" t="n">
        <v>61.2</v>
      </c>
      <c r="L15" t="n">
        <v>4.25</v>
      </c>
      <c r="M15" t="n">
        <v>25</v>
      </c>
      <c r="N15" t="n">
        <v>81.31</v>
      </c>
      <c r="O15" t="n">
        <v>36218.04</v>
      </c>
      <c r="P15" t="n">
        <v>150.3</v>
      </c>
      <c r="Q15" t="n">
        <v>1325.9</v>
      </c>
      <c r="R15" t="n">
        <v>50.09</v>
      </c>
      <c r="S15" t="n">
        <v>30.42</v>
      </c>
      <c r="T15" t="n">
        <v>9914.110000000001</v>
      </c>
      <c r="U15" t="n">
        <v>0.61</v>
      </c>
      <c r="V15" t="n">
        <v>0.93</v>
      </c>
      <c r="W15" t="n">
        <v>0.11</v>
      </c>
      <c r="X15" t="n">
        <v>0.6</v>
      </c>
      <c r="Y15" t="n">
        <v>1</v>
      </c>
      <c r="Z15" t="n">
        <v>10</v>
      </c>
      <c r="AA15" t="n">
        <v>90.84655682188874</v>
      </c>
      <c r="AB15" t="n">
        <v>124.3002669108829</v>
      </c>
      <c r="AC15" t="n">
        <v>112.4372238934613</v>
      </c>
      <c r="AD15" t="n">
        <v>90846.55682188873</v>
      </c>
      <c r="AE15" t="n">
        <v>124300.2669108829</v>
      </c>
      <c r="AF15" t="n">
        <v>5.248701674700718e-06</v>
      </c>
      <c r="AG15" t="n">
        <v>4</v>
      </c>
      <c r="AH15" t="n">
        <v>112437.2238934613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7.1675</v>
      </c>
      <c r="E16" t="n">
        <v>13.95</v>
      </c>
      <c r="F16" t="n">
        <v>9.6</v>
      </c>
      <c r="G16" t="n">
        <v>22.16</v>
      </c>
      <c r="H16" t="n">
        <v>0.27</v>
      </c>
      <c r="I16" t="n">
        <v>26</v>
      </c>
      <c r="J16" t="n">
        <v>292.27</v>
      </c>
      <c r="K16" t="n">
        <v>61.2</v>
      </c>
      <c r="L16" t="n">
        <v>4.5</v>
      </c>
      <c r="M16" t="n">
        <v>24</v>
      </c>
      <c r="N16" t="n">
        <v>81.56999999999999</v>
      </c>
      <c r="O16" t="n">
        <v>36281.16</v>
      </c>
      <c r="P16" t="n">
        <v>154.54</v>
      </c>
      <c r="Q16" t="n">
        <v>1325.96</v>
      </c>
      <c r="R16" t="n">
        <v>60.41</v>
      </c>
      <c r="S16" t="n">
        <v>30.42</v>
      </c>
      <c r="T16" t="n">
        <v>15080.38</v>
      </c>
      <c r="U16" t="n">
        <v>0.5</v>
      </c>
      <c r="V16" t="n">
        <v>0.9</v>
      </c>
      <c r="W16" t="n">
        <v>0.11</v>
      </c>
      <c r="X16" t="n">
        <v>0.88</v>
      </c>
      <c r="Y16" t="n">
        <v>1</v>
      </c>
      <c r="Z16" t="n">
        <v>10</v>
      </c>
      <c r="AA16" t="n">
        <v>102.0756590791108</v>
      </c>
      <c r="AB16" t="n">
        <v>139.664420012235</v>
      </c>
      <c r="AC16" t="n">
        <v>126.3350437865494</v>
      </c>
      <c r="AD16" t="n">
        <v>102075.6590791108</v>
      </c>
      <c r="AE16" t="n">
        <v>139664.4200122349</v>
      </c>
      <c r="AF16" t="n">
        <v>5.163690790394263e-06</v>
      </c>
      <c r="AG16" t="n">
        <v>5</v>
      </c>
      <c r="AH16" t="n">
        <v>126335.0437865494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7.3293</v>
      </c>
      <c r="E17" t="n">
        <v>13.64</v>
      </c>
      <c r="F17" t="n">
        <v>9.4</v>
      </c>
      <c r="G17" t="n">
        <v>23.5</v>
      </c>
      <c r="H17" t="n">
        <v>0.29</v>
      </c>
      <c r="I17" t="n">
        <v>24</v>
      </c>
      <c r="J17" t="n">
        <v>292.79</v>
      </c>
      <c r="K17" t="n">
        <v>61.2</v>
      </c>
      <c r="L17" t="n">
        <v>4.75</v>
      </c>
      <c r="M17" t="n">
        <v>22</v>
      </c>
      <c r="N17" t="n">
        <v>81.84</v>
      </c>
      <c r="O17" t="n">
        <v>36344.4</v>
      </c>
      <c r="P17" t="n">
        <v>150.01</v>
      </c>
      <c r="Q17" t="n">
        <v>1325.91</v>
      </c>
      <c r="R17" t="n">
        <v>52.96</v>
      </c>
      <c r="S17" t="n">
        <v>30.42</v>
      </c>
      <c r="T17" t="n">
        <v>11365.23</v>
      </c>
      <c r="U17" t="n">
        <v>0.57</v>
      </c>
      <c r="V17" t="n">
        <v>0.92</v>
      </c>
      <c r="W17" t="n">
        <v>0.12</v>
      </c>
      <c r="X17" t="n">
        <v>0.68</v>
      </c>
      <c r="Y17" t="n">
        <v>1</v>
      </c>
      <c r="Z17" t="n">
        <v>10</v>
      </c>
      <c r="AA17" t="n">
        <v>90.46394502918646</v>
      </c>
      <c r="AB17" t="n">
        <v>123.776760576467</v>
      </c>
      <c r="AC17" t="n">
        <v>111.963680268856</v>
      </c>
      <c r="AD17" t="n">
        <v>90463.94502918646</v>
      </c>
      <c r="AE17" t="n">
        <v>123776.760576467</v>
      </c>
      <c r="AF17" t="n">
        <v>5.280256562265318e-06</v>
      </c>
      <c r="AG17" t="n">
        <v>4</v>
      </c>
      <c r="AH17" t="n">
        <v>111963.680268856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7.3703</v>
      </c>
      <c r="E18" t="n">
        <v>13.57</v>
      </c>
      <c r="F18" t="n">
        <v>9.380000000000001</v>
      </c>
      <c r="G18" t="n">
        <v>24.47</v>
      </c>
      <c r="H18" t="n">
        <v>0.3</v>
      </c>
      <c r="I18" t="n">
        <v>23</v>
      </c>
      <c r="J18" t="n">
        <v>293.3</v>
      </c>
      <c r="K18" t="n">
        <v>61.2</v>
      </c>
      <c r="L18" t="n">
        <v>5</v>
      </c>
      <c r="M18" t="n">
        <v>21</v>
      </c>
      <c r="N18" t="n">
        <v>82.09999999999999</v>
      </c>
      <c r="O18" t="n">
        <v>36407.75</v>
      </c>
      <c r="P18" t="n">
        <v>148.64</v>
      </c>
      <c r="Q18" t="n">
        <v>1326.05</v>
      </c>
      <c r="R18" t="n">
        <v>52.2</v>
      </c>
      <c r="S18" t="n">
        <v>30.42</v>
      </c>
      <c r="T18" t="n">
        <v>10988.46</v>
      </c>
      <c r="U18" t="n">
        <v>0.58</v>
      </c>
      <c r="V18" t="n">
        <v>0.92</v>
      </c>
      <c r="W18" t="n">
        <v>0.12</v>
      </c>
      <c r="X18" t="n">
        <v>0.66</v>
      </c>
      <c r="Y18" t="n">
        <v>1</v>
      </c>
      <c r="Z18" t="n">
        <v>10</v>
      </c>
      <c r="AA18" t="n">
        <v>89.70504393982453</v>
      </c>
      <c r="AB18" t="n">
        <v>122.7383986256493</v>
      </c>
      <c r="AC18" t="n">
        <v>111.024418125274</v>
      </c>
      <c r="AD18" t="n">
        <v>89705.04393982454</v>
      </c>
      <c r="AE18" t="n">
        <v>122738.3986256493</v>
      </c>
      <c r="AF18" t="n">
        <v>5.309794242405697e-06</v>
      </c>
      <c r="AG18" t="n">
        <v>4</v>
      </c>
      <c r="AH18" t="n">
        <v>111024.418125274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7.471</v>
      </c>
      <c r="E19" t="n">
        <v>13.38</v>
      </c>
      <c r="F19" t="n">
        <v>9.300000000000001</v>
      </c>
      <c r="G19" t="n">
        <v>26.58</v>
      </c>
      <c r="H19" t="n">
        <v>0.32</v>
      </c>
      <c r="I19" t="n">
        <v>21</v>
      </c>
      <c r="J19" t="n">
        <v>293.81</v>
      </c>
      <c r="K19" t="n">
        <v>61.2</v>
      </c>
      <c r="L19" t="n">
        <v>5.25</v>
      </c>
      <c r="M19" t="n">
        <v>19</v>
      </c>
      <c r="N19" t="n">
        <v>82.36</v>
      </c>
      <c r="O19" t="n">
        <v>36471.2</v>
      </c>
      <c r="P19" t="n">
        <v>146.17</v>
      </c>
      <c r="Q19" t="n">
        <v>1325.82</v>
      </c>
      <c r="R19" t="n">
        <v>49.59</v>
      </c>
      <c r="S19" t="n">
        <v>30.42</v>
      </c>
      <c r="T19" t="n">
        <v>9694.75</v>
      </c>
      <c r="U19" t="n">
        <v>0.61</v>
      </c>
      <c r="V19" t="n">
        <v>0.93</v>
      </c>
      <c r="W19" t="n">
        <v>0.12</v>
      </c>
      <c r="X19" t="n">
        <v>0.58</v>
      </c>
      <c r="Y19" t="n">
        <v>1</v>
      </c>
      <c r="Z19" t="n">
        <v>10</v>
      </c>
      <c r="AA19" t="n">
        <v>88.15191501398886</v>
      </c>
      <c r="AB19" t="n">
        <v>120.6133391101097</v>
      </c>
      <c r="AC19" t="n">
        <v>109.102171307357</v>
      </c>
      <c r="AD19" t="n">
        <v>88151.91501398885</v>
      </c>
      <c r="AE19" t="n">
        <v>120613.3391101097</v>
      </c>
      <c r="AF19" t="n">
        <v>5.382341666555358e-06</v>
      </c>
      <c r="AG19" t="n">
        <v>4</v>
      </c>
      <c r="AH19" t="n">
        <v>109102.171307357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7.5185</v>
      </c>
      <c r="E20" t="n">
        <v>13.3</v>
      </c>
      <c r="F20" t="n">
        <v>9.27</v>
      </c>
      <c r="G20" t="n">
        <v>27.82</v>
      </c>
      <c r="H20" t="n">
        <v>0.33</v>
      </c>
      <c r="I20" t="n">
        <v>20</v>
      </c>
      <c r="J20" t="n">
        <v>294.33</v>
      </c>
      <c r="K20" t="n">
        <v>61.2</v>
      </c>
      <c r="L20" t="n">
        <v>5.5</v>
      </c>
      <c r="M20" t="n">
        <v>18</v>
      </c>
      <c r="N20" t="n">
        <v>82.63</v>
      </c>
      <c r="O20" t="n">
        <v>36534.76</v>
      </c>
      <c r="P20" t="n">
        <v>144.54</v>
      </c>
      <c r="Q20" t="n">
        <v>1325.92</v>
      </c>
      <c r="R20" t="n">
        <v>48.61</v>
      </c>
      <c r="S20" t="n">
        <v>30.42</v>
      </c>
      <c r="T20" t="n">
        <v>9212.190000000001</v>
      </c>
      <c r="U20" t="n">
        <v>0.63</v>
      </c>
      <c r="V20" t="n">
        <v>0.93</v>
      </c>
      <c r="W20" t="n">
        <v>0.11</v>
      </c>
      <c r="X20" t="n">
        <v>0.55</v>
      </c>
      <c r="Y20" t="n">
        <v>1</v>
      </c>
      <c r="Z20" t="n">
        <v>10</v>
      </c>
      <c r="AA20" t="n">
        <v>87.28773706905636</v>
      </c>
      <c r="AB20" t="n">
        <v>119.4309327210134</v>
      </c>
      <c r="AC20" t="n">
        <v>108.0326121245179</v>
      </c>
      <c r="AD20" t="n">
        <v>87287.73706905637</v>
      </c>
      <c r="AE20" t="n">
        <v>119430.9327210134</v>
      </c>
      <c r="AF20" t="n">
        <v>5.416562149644822e-06</v>
      </c>
      <c r="AG20" t="n">
        <v>4</v>
      </c>
      <c r="AH20" t="n">
        <v>108032.6121245179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7.5705</v>
      </c>
      <c r="E21" t="n">
        <v>13.21</v>
      </c>
      <c r="F21" t="n">
        <v>9.24</v>
      </c>
      <c r="G21" t="n">
        <v>29.17</v>
      </c>
      <c r="H21" t="n">
        <v>0.35</v>
      </c>
      <c r="I21" t="n">
        <v>19</v>
      </c>
      <c r="J21" t="n">
        <v>294.84</v>
      </c>
      <c r="K21" t="n">
        <v>61.2</v>
      </c>
      <c r="L21" t="n">
        <v>5.75</v>
      </c>
      <c r="M21" t="n">
        <v>17</v>
      </c>
      <c r="N21" t="n">
        <v>82.90000000000001</v>
      </c>
      <c r="O21" t="n">
        <v>36598.44</v>
      </c>
      <c r="P21" t="n">
        <v>143.02</v>
      </c>
      <c r="Q21" t="n">
        <v>1325.84</v>
      </c>
      <c r="R21" t="n">
        <v>47.43</v>
      </c>
      <c r="S21" t="n">
        <v>30.42</v>
      </c>
      <c r="T21" t="n">
        <v>8624.49</v>
      </c>
      <c r="U21" t="n">
        <v>0.64</v>
      </c>
      <c r="V21" t="n">
        <v>0.9399999999999999</v>
      </c>
      <c r="W21" t="n">
        <v>0.11</v>
      </c>
      <c r="X21" t="n">
        <v>0.52</v>
      </c>
      <c r="Y21" t="n">
        <v>1</v>
      </c>
      <c r="Z21" t="n">
        <v>10</v>
      </c>
      <c r="AA21" t="n">
        <v>86.43989565805865</v>
      </c>
      <c r="AB21" t="n">
        <v>118.2708786983637</v>
      </c>
      <c r="AC21" t="n">
        <v>106.9832720296435</v>
      </c>
      <c r="AD21" t="n">
        <v>86439.89565805865</v>
      </c>
      <c r="AE21" t="n">
        <v>118270.8786983637</v>
      </c>
      <c r="AF21" t="n">
        <v>5.454024573237498e-06</v>
      </c>
      <c r="AG21" t="n">
        <v>4</v>
      </c>
      <c r="AH21" t="n">
        <v>106983.2720296435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7.6131</v>
      </c>
      <c r="E22" t="n">
        <v>13.14</v>
      </c>
      <c r="F22" t="n">
        <v>9.220000000000001</v>
      </c>
      <c r="G22" t="n">
        <v>30.72</v>
      </c>
      <c r="H22" t="n">
        <v>0.36</v>
      </c>
      <c r="I22" t="n">
        <v>18</v>
      </c>
      <c r="J22" t="n">
        <v>295.36</v>
      </c>
      <c r="K22" t="n">
        <v>61.2</v>
      </c>
      <c r="L22" t="n">
        <v>6</v>
      </c>
      <c r="M22" t="n">
        <v>16</v>
      </c>
      <c r="N22" t="n">
        <v>83.16</v>
      </c>
      <c r="O22" t="n">
        <v>36662.22</v>
      </c>
      <c r="P22" t="n">
        <v>141.5</v>
      </c>
      <c r="Q22" t="n">
        <v>1325.88</v>
      </c>
      <c r="R22" t="n">
        <v>46.87</v>
      </c>
      <c r="S22" t="n">
        <v>30.42</v>
      </c>
      <c r="T22" t="n">
        <v>8350.25</v>
      </c>
      <c r="U22" t="n">
        <v>0.65</v>
      </c>
      <c r="V22" t="n">
        <v>0.9399999999999999</v>
      </c>
      <c r="W22" t="n">
        <v>0.11</v>
      </c>
      <c r="X22" t="n">
        <v>0.5</v>
      </c>
      <c r="Y22" t="n">
        <v>1</v>
      </c>
      <c r="Z22" t="n">
        <v>10</v>
      </c>
      <c r="AA22" t="n">
        <v>85.66872773840402</v>
      </c>
      <c r="AB22" t="n">
        <v>117.2157327291653</v>
      </c>
      <c r="AC22" t="n">
        <v>106.0288277108383</v>
      </c>
      <c r="AD22" t="n">
        <v>85668.72773840402</v>
      </c>
      <c r="AE22" t="n">
        <v>117215.7327291653</v>
      </c>
      <c r="AF22" t="n">
        <v>5.484714943334574e-06</v>
      </c>
      <c r="AG22" t="n">
        <v>4</v>
      </c>
      <c r="AH22" t="n">
        <v>106028.8277108383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7.6671</v>
      </c>
      <c r="E23" t="n">
        <v>13.04</v>
      </c>
      <c r="F23" t="n">
        <v>9.18</v>
      </c>
      <c r="G23" t="n">
        <v>32.39</v>
      </c>
      <c r="H23" t="n">
        <v>0.38</v>
      </c>
      <c r="I23" t="n">
        <v>17</v>
      </c>
      <c r="J23" t="n">
        <v>295.88</v>
      </c>
      <c r="K23" t="n">
        <v>61.2</v>
      </c>
      <c r="L23" t="n">
        <v>6.25</v>
      </c>
      <c r="M23" t="n">
        <v>15</v>
      </c>
      <c r="N23" t="n">
        <v>83.43000000000001</v>
      </c>
      <c r="O23" t="n">
        <v>36726.12</v>
      </c>
      <c r="P23" t="n">
        <v>139.59</v>
      </c>
      <c r="Q23" t="n">
        <v>1325.93</v>
      </c>
      <c r="R23" t="n">
        <v>45.46</v>
      </c>
      <c r="S23" t="n">
        <v>30.42</v>
      </c>
      <c r="T23" t="n">
        <v>7647.93</v>
      </c>
      <c r="U23" t="n">
        <v>0.67</v>
      </c>
      <c r="V23" t="n">
        <v>0.9399999999999999</v>
      </c>
      <c r="W23" t="n">
        <v>0.11</v>
      </c>
      <c r="X23" t="n">
        <v>0.46</v>
      </c>
      <c r="Y23" t="n">
        <v>1</v>
      </c>
      <c r="Z23" t="n">
        <v>10</v>
      </c>
      <c r="AA23" t="n">
        <v>84.7022098709174</v>
      </c>
      <c r="AB23" t="n">
        <v>115.8933003431118</v>
      </c>
      <c r="AC23" t="n">
        <v>104.8326064156638</v>
      </c>
      <c r="AD23" t="n">
        <v>84702.2098709174</v>
      </c>
      <c r="AE23" t="n">
        <v>115893.3003431118</v>
      </c>
      <c r="AF23" t="n">
        <v>5.523618229373121e-06</v>
      </c>
      <c r="AG23" t="n">
        <v>4</v>
      </c>
      <c r="AH23" t="n">
        <v>104832.6064156638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7.6718</v>
      </c>
      <c r="E24" t="n">
        <v>13.03</v>
      </c>
      <c r="F24" t="n">
        <v>9.17</v>
      </c>
      <c r="G24" t="n">
        <v>32.36</v>
      </c>
      <c r="H24" t="n">
        <v>0.39</v>
      </c>
      <c r="I24" t="n">
        <v>17</v>
      </c>
      <c r="J24" t="n">
        <v>296.4</v>
      </c>
      <c r="K24" t="n">
        <v>61.2</v>
      </c>
      <c r="L24" t="n">
        <v>6.5</v>
      </c>
      <c r="M24" t="n">
        <v>15</v>
      </c>
      <c r="N24" t="n">
        <v>83.7</v>
      </c>
      <c r="O24" t="n">
        <v>36790.13</v>
      </c>
      <c r="P24" t="n">
        <v>138.16</v>
      </c>
      <c r="Q24" t="n">
        <v>1325.82</v>
      </c>
      <c r="R24" t="n">
        <v>45.31</v>
      </c>
      <c r="S24" t="n">
        <v>30.42</v>
      </c>
      <c r="T24" t="n">
        <v>7573.71</v>
      </c>
      <c r="U24" t="n">
        <v>0.67</v>
      </c>
      <c r="V24" t="n">
        <v>0.9399999999999999</v>
      </c>
      <c r="W24" t="n">
        <v>0.11</v>
      </c>
      <c r="X24" t="n">
        <v>0.45</v>
      </c>
      <c r="Y24" t="n">
        <v>1</v>
      </c>
      <c r="Z24" t="n">
        <v>10</v>
      </c>
      <c r="AA24" t="n">
        <v>84.21738346540832</v>
      </c>
      <c r="AB24" t="n">
        <v>115.2299394660632</v>
      </c>
      <c r="AC24" t="n">
        <v>104.2325557696877</v>
      </c>
      <c r="AD24" t="n">
        <v>84217.38346540832</v>
      </c>
      <c r="AE24" t="n">
        <v>115229.9394660632</v>
      </c>
      <c r="AF24" t="n">
        <v>5.527004256120922e-06</v>
      </c>
      <c r="AG24" t="n">
        <v>4</v>
      </c>
      <c r="AH24" t="n">
        <v>104232.5557696877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7.7146</v>
      </c>
      <c r="E25" t="n">
        <v>12.96</v>
      </c>
      <c r="F25" t="n">
        <v>9.15</v>
      </c>
      <c r="G25" t="n">
        <v>34.32</v>
      </c>
      <c r="H25" t="n">
        <v>0.4</v>
      </c>
      <c r="I25" t="n">
        <v>16</v>
      </c>
      <c r="J25" t="n">
        <v>296.92</v>
      </c>
      <c r="K25" t="n">
        <v>61.2</v>
      </c>
      <c r="L25" t="n">
        <v>6.75</v>
      </c>
      <c r="M25" t="n">
        <v>14</v>
      </c>
      <c r="N25" t="n">
        <v>83.97</v>
      </c>
      <c r="O25" t="n">
        <v>36854.25</v>
      </c>
      <c r="P25" t="n">
        <v>137.38</v>
      </c>
      <c r="Q25" t="n">
        <v>1325.81</v>
      </c>
      <c r="R25" t="n">
        <v>44.66</v>
      </c>
      <c r="S25" t="n">
        <v>30.42</v>
      </c>
      <c r="T25" t="n">
        <v>7252.7</v>
      </c>
      <c r="U25" t="n">
        <v>0.68</v>
      </c>
      <c r="V25" t="n">
        <v>0.9399999999999999</v>
      </c>
      <c r="W25" t="n">
        <v>0.11</v>
      </c>
      <c r="X25" t="n">
        <v>0.43</v>
      </c>
      <c r="Y25" t="n">
        <v>1</v>
      </c>
      <c r="Z25" t="n">
        <v>10</v>
      </c>
      <c r="AA25" t="n">
        <v>83.69940002065577</v>
      </c>
      <c r="AB25" t="n">
        <v>114.5212116651363</v>
      </c>
      <c r="AC25" t="n">
        <v>103.5914679553754</v>
      </c>
      <c r="AD25" t="n">
        <v>83699.40002065577</v>
      </c>
      <c r="AE25" t="n">
        <v>114521.2116651363</v>
      </c>
      <c r="AF25" t="n">
        <v>5.557838712462585e-06</v>
      </c>
      <c r="AG25" t="n">
        <v>4</v>
      </c>
      <c r="AH25" t="n">
        <v>103591.4679553754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7.7705</v>
      </c>
      <c r="E26" t="n">
        <v>12.87</v>
      </c>
      <c r="F26" t="n">
        <v>9.109999999999999</v>
      </c>
      <c r="G26" t="n">
        <v>36.45</v>
      </c>
      <c r="H26" t="n">
        <v>0.42</v>
      </c>
      <c r="I26" t="n">
        <v>15</v>
      </c>
      <c r="J26" t="n">
        <v>297.44</v>
      </c>
      <c r="K26" t="n">
        <v>61.2</v>
      </c>
      <c r="L26" t="n">
        <v>7</v>
      </c>
      <c r="M26" t="n">
        <v>13</v>
      </c>
      <c r="N26" t="n">
        <v>84.23999999999999</v>
      </c>
      <c r="O26" t="n">
        <v>36918.48</v>
      </c>
      <c r="P26" t="n">
        <v>135.33</v>
      </c>
      <c r="Q26" t="n">
        <v>1325.9</v>
      </c>
      <c r="R26" t="n">
        <v>43.24</v>
      </c>
      <c r="S26" t="n">
        <v>30.42</v>
      </c>
      <c r="T26" t="n">
        <v>6550.47</v>
      </c>
      <c r="U26" t="n">
        <v>0.7</v>
      </c>
      <c r="V26" t="n">
        <v>0.95</v>
      </c>
      <c r="W26" t="n">
        <v>0.11</v>
      </c>
      <c r="X26" t="n">
        <v>0.39</v>
      </c>
      <c r="Y26" t="n">
        <v>1</v>
      </c>
      <c r="Z26" t="n">
        <v>10</v>
      </c>
      <c r="AA26" t="n">
        <v>82.70432150983309</v>
      </c>
      <c r="AB26" t="n">
        <v>113.1597013468638</v>
      </c>
      <c r="AC26" t="n">
        <v>102.3598982709866</v>
      </c>
      <c r="AD26" t="n">
        <v>82704.3215098331</v>
      </c>
      <c r="AE26" t="n">
        <v>113159.7013468638</v>
      </c>
      <c r="AF26" t="n">
        <v>5.598110817824711e-06</v>
      </c>
      <c r="AG26" t="n">
        <v>4</v>
      </c>
      <c r="AH26" t="n">
        <v>102359.8982709866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7.7966</v>
      </c>
      <c r="E27" t="n">
        <v>12.83</v>
      </c>
      <c r="F27" t="n">
        <v>9.07</v>
      </c>
      <c r="G27" t="n">
        <v>36.27</v>
      </c>
      <c r="H27" t="n">
        <v>0.43</v>
      </c>
      <c r="I27" t="n">
        <v>15</v>
      </c>
      <c r="J27" t="n">
        <v>297.96</v>
      </c>
      <c r="K27" t="n">
        <v>61.2</v>
      </c>
      <c r="L27" t="n">
        <v>7.25</v>
      </c>
      <c r="M27" t="n">
        <v>13</v>
      </c>
      <c r="N27" t="n">
        <v>84.51000000000001</v>
      </c>
      <c r="O27" t="n">
        <v>36982.83</v>
      </c>
      <c r="P27" t="n">
        <v>132.54</v>
      </c>
      <c r="Q27" t="n">
        <v>1325.79</v>
      </c>
      <c r="R27" t="n">
        <v>41.73</v>
      </c>
      <c r="S27" t="n">
        <v>30.42</v>
      </c>
      <c r="T27" t="n">
        <v>5793.44</v>
      </c>
      <c r="U27" t="n">
        <v>0.73</v>
      </c>
      <c r="V27" t="n">
        <v>0.95</v>
      </c>
      <c r="W27" t="n">
        <v>0.11</v>
      </c>
      <c r="X27" t="n">
        <v>0.35</v>
      </c>
      <c r="Y27" t="n">
        <v>1</v>
      </c>
      <c r="Z27" t="n">
        <v>10</v>
      </c>
      <c r="AA27" t="n">
        <v>81.66659237069825</v>
      </c>
      <c r="AB27" t="n">
        <v>111.7398345573217</v>
      </c>
      <c r="AC27" t="n">
        <v>101.0755415750424</v>
      </c>
      <c r="AD27" t="n">
        <v>81666.59237069826</v>
      </c>
      <c r="AE27" t="n">
        <v>111739.8345573217</v>
      </c>
      <c r="AF27" t="n">
        <v>5.616914072743342e-06</v>
      </c>
      <c r="AG27" t="n">
        <v>4</v>
      </c>
      <c r="AH27" t="n">
        <v>101075.5415750424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7.8539</v>
      </c>
      <c r="E28" t="n">
        <v>12.73</v>
      </c>
      <c r="F28" t="n">
        <v>9.029999999999999</v>
      </c>
      <c r="G28" t="n">
        <v>38.7</v>
      </c>
      <c r="H28" t="n">
        <v>0.45</v>
      </c>
      <c r="I28" t="n">
        <v>14</v>
      </c>
      <c r="J28" t="n">
        <v>298.48</v>
      </c>
      <c r="K28" t="n">
        <v>61.2</v>
      </c>
      <c r="L28" t="n">
        <v>7.5</v>
      </c>
      <c r="M28" t="n">
        <v>12</v>
      </c>
      <c r="N28" t="n">
        <v>84.79000000000001</v>
      </c>
      <c r="O28" t="n">
        <v>37047.29</v>
      </c>
      <c r="P28" t="n">
        <v>131.49</v>
      </c>
      <c r="Q28" t="n">
        <v>1325.79</v>
      </c>
      <c r="R28" t="n">
        <v>40.71</v>
      </c>
      <c r="S28" t="n">
        <v>30.42</v>
      </c>
      <c r="T28" t="n">
        <v>5288.14</v>
      </c>
      <c r="U28" t="n">
        <v>0.75</v>
      </c>
      <c r="V28" t="n">
        <v>0.96</v>
      </c>
      <c r="W28" t="n">
        <v>0.1</v>
      </c>
      <c r="X28" t="n">
        <v>0.31</v>
      </c>
      <c r="Y28" t="n">
        <v>1</v>
      </c>
      <c r="Z28" t="n">
        <v>10</v>
      </c>
      <c r="AA28" t="n">
        <v>80.99646014356634</v>
      </c>
      <c r="AB28" t="n">
        <v>110.8229300800129</v>
      </c>
      <c r="AC28" t="n">
        <v>100.2461451741642</v>
      </c>
      <c r="AD28" t="n">
        <v>80996.46014356634</v>
      </c>
      <c r="AE28" t="n">
        <v>110822.9300800129</v>
      </c>
      <c r="AF28" t="n">
        <v>5.658194781817579e-06</v>
      </c>
      <c r="AG28" t="n">
        <v>4</v>
      </c>
      <c r="AH28" t="n">
        <v>100246.1451741642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7.7801</v>
      </c>
      <c r="E29" t="n">
        <v>12.85</v>
      </c>
      <c r="F29" t="n">
        <v>9.15</v>
      </c>
      <c r="G29" t="n">
        <v>39.21</v>
      </c>
      <c r="H29" t="n">
        <v>0.46</v>
      </c>
      <c r="I29" t="n">
        <v>14</v>
      </c>
      <c r="J29" t="n">
        <v>299.01</v>
      </c>
      <c r="K29" t="n">
        <v>61.2</v>
      </c>
      <c r="L29" t="n">
        <v>7.75</v>
      </c>
      <c r="M29" t="n">
        <v>12</v>
      </c>
      <c r="N29" t="n">
        <v>85.06</v>
      </c>
      <c r="O29" t="n">
        <v>37111.87</v>
      </c>
      <c r="P29" t="n">
        <v>132.21</v>
      </c>
      <c r="Q29" t="n">
        <v>1325.82</v>
      </c>
      <c r="R29" t="n">
        <v>44.74</v>
      </c>
      <c r="S29" t="n">
        <v>30.42</v>
      </c>
      <c r="T29" t="n">
        <v>7305.79</v>
      </c>
      <c r="U29" t="n">
        <v>0.68</v>
      </c>
      <c r="V29" t="n">
        <v>0.9399999999999999</v>
      </c>
      <c r="W29" t="n">
        <v>0.1</v>
      </c>
      <c r="X29" t="n">
        <v>0.43</v>
      </c>
      <c r="Y29" t="n">
        <v>1</v>
      </c>
      <c r="Z29" t="n">
        <v>10</v>
      </c>
      <c r="AA29" t="n">
        <v>81.69514548295491</v>
      </c>
      <c r="AB29" t="n">
        <v>111.7789021851857</v>
      </c>
      <c r="AC29" t="n">
        <v>101.1108806433348</v>
      </c>
      <c r="AD29" t="n">
        <v>81695.14548295492</v>
      </c>
      <c r="AE29" t="n">
        <v>111778.9021851857</v>
      </c>
      <c r="AF29" t="n">
        <v>5.605026957564897e-06</v>
      </c>
      <c r="AG29" t="n">
        <v>4</v>
      </c>
      <c r="AH29" t="n">
        <v>101110.8806433348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7.8486</v>
      </c>
      <c r="E30" t="n">
        <v>12.74</v>
      </c>
      <c r="F30" t="n">
        <v>9.09</v>
      </c>
      <c r="G30" t="n">
        <v>41.96</v>
      </c>
      <c r="H30" t="n">
        <v>0.48</v>
      </c>
      <c r="I30" t="n">
        <v>13</v>
      </c>
      <c r="J30" t="n">
        <v>299.53</v>
      </c>
      <c r="K30" t="n">
        <v>61.2</v>
      </c>
      <c r="L30" t="n">
        <v>8</v>
      </c>
      <c r="M30" t="n">
        <v>11</v>
      </c>
      <c r="N30" t="n">
        <v>85.33</v>
      </c>
      <c r="O30" t="n">
        <v>37176.68</v>
      </c>
      <c r="P30" t="n">
        <v>130.84</v>
      </c>
      <c r="Q30" t="n">
        <v>1325.88</v>
      </c>
      <c r="R30" t="n">
        <v>42.78</v>
      </c>
      <c r="S30" t="n">
        <v>30.42</v>
      </c>
      <c r="T30" t="n">
        <v>6328.55</v>
      </c>
      <c r="U30" t="n">
        <v>0.71</v>
      </c>
      <c r="V30" t="n">
        <v>0.95</v>
      </c>
      <c r="W30" t="n">
        <v>0.1</v>
      </c>
      <c r="X30" t="n">
        <v>0.37</v>
      </c>
      <c r="Y30" t="n">
        <v>1</v>
      </c>
      <c r="Z30" t="n">
        <v>10</v>
      </c>
      <c r="AA30" t="n">
        <v>80.8525219691216</v>
      </c>
      <c r="AB30" t="n">
        <v>110.6259875196337</v>
      </c>
      <c r="AC30" t="n">
        <v>100.0679985353368</v>
      </c>
      <c r="AD30" t="n">
        <v>80852.52196912159</v>
      </c>
      <c r="AE30" t="n">
        <v>110625.9875196337</v>
      </c>
      <c r="AF30" t="n">
        <v>5.654376496336018e-06</v>
      </c>
      <c r="AG30" t="n">
        <v>4</v>
      </c>
      <c r="AH30" t="n">
        <v>100067.9985353368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7.8561</v>
      </c>
      <c r="E31" t="n">
        <v>12.73</v>
      </c>
      <c r="F31" t="n">
        <v>9.08</v>
      </c>
      <c r="G31" t="n">
        <v>41.9</v>
      </c>
      <c r="H31" t="n">
        <v>0.49</v>
      </c>
      <c r="I31" t="n">
        <v>13</v>
      </c>
      <c r="J31" t="n">
        <v>300.06</v>
      </c>
      <c r="K31" t="n">
        <v>61.2</v>
      </c>
      <c r="L31" t="n">
        <v>8.25</v>
      </c>
      <c r="M31" t="n">
        <v>11</v>
      </c>
      <c r="N31" t="n">
        <v>85.61</v>
      </c>
      <c r="O31" t="n">
        <v>37241.49</v>
      </c>
      <c r="P31" t="n">
        <v>128.67</v>
      </c>
      <c r="Q31" t="n">
        <v>1325.83</v>
      </c>
      <c r="R31" t="n">
        <v>42.35</v>
      </c>
      <c r="S31" t="n">
        <v>30.42</v>
      </c>
      <c r="T31" t="n">
        <v>6113.59</v>
      </c>
      <c r="U31" t="n">
        <v>0.72</v>
      </c>
      <c r="V31" t="n">
        <v>0.95</v>
      </c>
      <c r="W31" t="n">
        <v>0.1</v>
      </c>
      <c r="X31" t="n">
        <v>0.36</v>
      </c>
      <c r="Y31" t="n">
        <v>1</v>
      </c>
      <c r="Z31" t="n">
        <v>10</v>
      </c>
      <c r="AA31" t="n">
        <v>80.13775634064642</v>
      </c>
      <c r="AB31" t="n">
        <v>109.6480136535204</v>
      </c>
      <c r="AC31" t="n">
        <v>99.18336112241013</v>
      </c>
      <c r="AD31" t="n">
        <v>80137.75634064642</v>
      </c>
      <c r="AE31" t="n">
        <v>109648.0136535204</v>
      </c>
      <c r="AF31" t="n">
        <v>5.659779730508038e-06</v>
      </c>
      <c r="AG31" t="n">
        <v>4</v>
      </c>
      <c r="AH31" t="n">
        <v>99183.36112241013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7.9131</v>
      </c>
      <c r="E32" t="n">
        <v>12.64</v>
      </c>
      <c r="F32" t="n">
        <v>9.039999999999999</v>
      </c>
      <c r="G32" t="n">
        <v>45.21</v>
      </c>
      <c r="H32" t="n">
        <v>0.5</v>
      </c>
      <c r="I32" t="n">
        <v>12</v>
      </c>
      <c r="J32" t="n">
        <v>300.59</v>
      </c>
      <c r="K32" t="n">
        <v>61.2</v>
      </c>
      <c r="L32" t="n">
        <v>8.5</v>
      </c>
      <c r="M32" t="n">
        <v>10</v>
      </c>
      <c r="N32" t="n">
        <v>85.89</v>
      </c>
      <c r="O32" t="n">
        <v>37306.42</v>
      </c>
      <c r="P32" t="n">
        <v>127.01</v>
      </c>
      <c r="Q32" t="n">
        <v>1325.79</v>
      </c>
      <c r="R32" t="n">
        <v>41.06</v>
      </c>
      <c r="S32" t="n">
        <v>30.42</v>
      </c>
      <c r="T32" t="n">
        <v>5476.62</v>
      </c>
      <c r="U32" t="n">
        <v>0.74</v>
      </c>
      <c r="V32" t="n">
        <v>0.96</v>
      </c>
      <c r="W32" t="n">
        <v>0.1</v>
      </c>
      <c r="X32" t="n">
        <v>0.32</v>
      </c>
      <c r="Y32" t="n">
        <v>1</v>
      </c>
      <c r="Z32" t="n">
        <v>10</v>
      </c>
      <c r="AA32" t="n">
        <v>79.29891372061917</v>
      </c>
      <c r="AB32" t="n">
        <v>108.5002721736751</v>
      </c>
      <c r="AC32" t="n">
        <v>98.14515847853562</v>
      </c>
      <c r="AD32" t="n">
        <v>79298.91372061917</v>
      </c>
      <c r="AE32" t="n">
        <v>108500.2721736751</v>
      </c>
      <c r="AF32" t="n">
        <v>5.700844310215394e-06</v>
      </c>
      <c r="AG32" t="n">
        <v>4</v>
      </c>
      <c r="AH32" t="n">
        <v>98145.15847853562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7.9095</v>
      </c>
      <c r="E33" t="n">
        <v>12.64</v>
      </c>
      <c r="F33" t="n">
        <v>9.050000000000001</v>
      </c>
      <c r="G33" t="n">
        <v>45.24</v>
      </c>
      <c r="H33" t="n">
        <v>0.52</v>
      </c>
      <c r="I33" t="n">
        <v>12</v>
      </c>
      <c r="J33" t="n">
        <v>301.11</v>
      </c>
      <c r="K33" t="n">
        <v>61.2</v>
      </c>
      <c r="L33" t="n">
        <v>8.75</v>
      </c>
      <c r="M33" t="n">
        <v>10</v>
      </c>
      <c r="N33" t="n">
        <v>86.16</v>
      </c>
      <c r="O33" t="n">
        <v>37371.47</v>
      </c>
      <c r="P33" t="n">
        <v>125.66</v>
      </c>
      <c r="Q33" t="n">
        <v>1325.84</v>
      </c>
      <c r="R33" t="n">
        <v>41.34</v>
      </c>
      <c r="S33" t="n">
        <v>30.42</v>
      </c>
      <c r="T33" t="n">
        <v>5617.21</v>
      </c>
      <c r="U33" t="n">
        <v>0.74</v>
      </c>
      <c r="V33" t="n">
        <v>0.96</v>
      </c>
      <c r="W33" t="n">
        <v>0.1</v>
      </c>
      <c r="X33" t="n">
        <v>0.33</v>
      </c>
      <c r="Y33" t="n">
        <v>1</v>
      </c>
      <c r="Z33" t="n">
        <v>10</v>
      </c>
      <c r="AA33" t="n">
        <v>78.9099156352884</v>
      </c>
      <c r="AB33" t="n">
        <v>107.9680278319415</v>
      </c>
      <c r="AC33" t="n">
        <v>97.66371078976725</v>
      </c>
      <c r="AD33" t="n">
        <v>78909.9156352884</v>
      </c>
      <c r="AE33" t="n">
        <v>107968.0278319415</v>
      </c>
      <c r="AF33" t="n">
        <v>5.698250757812825e-06</v>
      </c>
      <c r="AG33" t="n">
        <v>4</v>
      </c>
      <c r="AH33" t="n">
        <v>97663.71078976725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7.972</v>
      </c>
      <c r="E34" t="n">
        <v>12.54</v>
      </c>
      <c r="F34" t="n">
        <v>9</v>
      </c>
      <c r="G34" t="n">
        <v>49.1</v>
      </c>
      <c r="H34" t="n">
        <v>0.53</v>
      </c>
      <c r="I34" t="n">
        <v>11</v>
      </c>
      <c r="J34" t="n">
        <v>301.64</v>
      </c>
      <c r="K34" t="n">
        <v>61.2</v>
      </c>
      <c r="L34" t="n">
        <v>9</v>
      </c>
      <c r="M34" t="n">
        <v>9</v>
      </c>
      <c r="N34" t="n">
        <v>86.44</v>
      </c>
      <c r="O34" t="n">
        <v>37436.63</v>
      </c>
      <c r="P34" t="n">
        <v>123.11</v>
      </c>
      <c r="Q34" t="n">
        <v>1325.83</v>
      </c>
      <c r="R34" t="n">
        <v>39.8</v>
      </c>
      <c r="S34" t="n">
        <v>30.42</v>
      </c>
      <c r="T34" t="n">
        <v>4847.95</v>
      </c>
      <c r="U34" t="n">
        <v>0.76</v>
      </c>
      <c r="V34" t="n">
        <v>0.96</v>
      </c>
      <c r="W34" t="n">
        <v>0.1</v>
      </c>
      <c r="X34" t="n">
        <v>0.28</v>
      </c>
      <c r="Y34" t="n">
        <v>1</v>
      </c>
      <c r="Z34" t="n">
        <v>10</v>
      </c>
      <c r="AA34" t="n">
        <v>77.78247568302676</v>
      </c>
      <c r="AB34" t="n">
        <v>106.4254147501176</v>
      </c>
      <c r="AC34" t="n">
        <v>96.26832253540111</v>
      </c>
      <c r="AD34" t="n">
        <v>77782.47568302676</v>
      </c>
      <c r="AE34" t="n">
        <v>106425.4147501176</v>
      </c>
      <c r="AF34" t="n">
        <v>5.743277709246329e-06</v>
      </c>
      <c r="AG34" t="n">
        <v>4</v>
      </c>
      <c r="AH34" t="n">
        <v>96268.32253540111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7.9694</v>
      </c>
      <c r="E35" t="n">
        <v>12.55</v>
      </c>
      <c r="F35" t="n">
        <v>9.01</v>
      </c>
      <c r="G35" t="n">
        <v>49.12</v>
      </c>
      <c r="H35" t="n">
        <v>0.55</v>
      </c>
      <c r="I35" t="n">
        <v>11</v>
      </c>
      <c r="J35" t="n">
        <v>302.17</v>
      </c>
      <c r="K35" t="n">
        <v>61.2</v>
      </c>
      <c r="L35" t="n">
        <v>9.25</v>
      </c>
      <c r="M35" t="n">
        <v>7</v>
      </c>
      <c r="N35" t="n">
        <v>86.72</v>
      </c>
      <c r="O35" t="n">
        <v>37501.91</v>
      </c>
      <c r="P35" t="n">
        <v>122.31</v>
      </c>
      <c r="Q35" t="n">
        <v>1325.87</v>
      </c>
      <c r="R35" t="n">
        <v>39.81</v>
      </c>
      <c r="S35" t="n">
        <v>30.42</v>
      </c>
      <c r="T35" t="n">
        <v>4854.29</v>
      </c>
      <c r="U35" t="n">
        <v>0.76</v>
      </c>
      <c r="V35" t="n">
        <v>0.96</v>
      </c>
      <c r="W35" t="n">
        <v>0.1</v>
      </c>
      <c r="X35" t="n">
        <v>0.28</v>
      </c>
      <c r="Y35" t="n">
        <v>1</v>
      </c>
      <c r="Z35" t="n">
        <v>10</v>
      </c>
      <c r="AA35" t="n">
        <v>77.5574619197974</v>
      </c>
      <c r="AB35" t="n">
        <v>106.1175409923607</v>
      </c>
      <c r="AC35" t="n">
        <v>95.98983181698091</v>
      </c>
      <c r="AD35" t="n">
        <v>77557.46191979741</v>
      </c>
      <c r="AE35" t="n">
        <v>106117.5409923607</v>
      </c>
      <c r="AF35" t="n">
        <v>5.741404588066695e-06</v>
      </c>
      <c r="AG35" t="n">
        <v>4</v>
      </c>
      <c r="AH35" t="n">
        <v>95989.83181698091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7.9588</v>
      </c>
      <c r="E36" t="n">
        <v>12.56</v>
      </c>
      <c r="F36" t="n">
        <v>9.02</v>
      </c>
      <c r="G36" t="n">
        <v>49.22</v>
      </c>
      <c r="H36" t="n">
        <v>0.5600000000000001</v>
      </c>
      <c r="I36" t="n">
        <v>11</v>
      </c>
      <c r="J36" t="n">
        <v>302.7</v>
      </c>
      <c r="K36" t="n">
        <v>61.2</v>
      </c>
      <c r="L36" t="n">
        <v>9.5</v>
      </c>
      <c r="M36" t="n">
        <v>3</v>
      </c>
      <c r="N36" t="n">
        <v>87</v>
      </c>
      <c r="O36" t="n">
        <v>37567.32</v>
      </c>
      <c r="P36" t="n">
        <v>121.71</v>
      </c>
      <c r="Q36" t="n">
        <v>1325.92</v>
      </c>
      <c r="R36" t="n">
        <v>40.22</v>
      </c>
      <c r="S36" t="n">
        <v>30.42</v>
      </c>
      <c r="T36" t="n">
        <v>5059.48</v>
      </c>
      <c r="U36" t="n">
        <v>0.76</v>
      </c>
      <c r="V36" t="n">
        <v>0.96</v>
      </c>
      <c r="W36" t="n">
        <v>0.11</v>
      </c>
      <c r="X36" t="n">
        <v>0.3</v>
      </c>
      <c r="Y36" t="n">
        <v>1</v>
      </c>
      <c r="Z36" t="n">
        <v>10</v>
      </c>
      <c r="AA36" t="n">
        <v>77.43408318721364</v>
      </c>
      <c r="AB36" t="n">
        <v>105.9487287673542</v>
      </c>
      <c r="AC36" t="n">
        <v>95.8371307937995</v>
      </c>
      <c r="AD36" t="n">
        <v>77434.08318721365</v>
      </c>
      <c r="AE36" t="n">
        <v>105948.7287673542</v>
      </c>
      <c r="AF36" t="n">
        <v>5.733768017103572e-06</v>
      </c>
      <c r="AG36" t="n">
        <v>4</v>
      </c>
      <c r="AH36" t="n">
        <v>95837.1307937995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7.9565</v>
      </c>
      <c r="E37" t="n">
        <v>12.57</v>
      </c>
      <c r="F37" t="n">
        <v>9.029999999999999</v>
      </c>
      <c r="G37" t="n">
        <v>49.23</v>
      </c>
      <c r="H37" t="n">
        <v>0.57</v>
      </c>
      <c r="I37" t="n">
        <v>11</v>
      </c>
      <c r="J37" t="n">
        <v>303.23</v>
      </c>
      <c r="K37" t="n">
        <v>61.2</v>
      </c>
      <c r="L37" t="n">
        <v>9.75</v>
      </c>
      <c r="M37" t="n">
        <v>0</v>
      </c>
      <c r="N37" t="n">
        <v>87.28</v>
      </c>
      <c r="O37" t="n">
        <v>37632.84</v>
      </c>
      <c r="P37" t="n">
        <v>121.6</v>
      </c>
      <c r="Q37" t="n">
        <v>1325.85</v>
      </c>
      <c r="R37" t="n">
        <v>40.16</v>
      </c>
      <c r="S37" t="n">
        <v>30.42</v>
      </c>
      <c r="T37" t="n">
        <v>5031.56</v>
      </c>
      <c r="U37" t="n">
        <v>0.76</v>
      </c>
      <c r="V37" t="n">
        <v>0.96</v>
      </c>
      <c r="W37" t="n">
        <v>0.11</v>
      </c>
      <c r="X37" t="n">
        <v>0.31</v>
      </c>
      <c r="Y37" t="n">
        <v>1</v>
      </c>
      <c r="Z37" t="n">
        <v>10</v>
      </c>
      <c r="AA37" t="n">
        <v>77.41679779782429</v>
      </c>
      <c r="AB37" t="n">
        <v>105.9250781350141</v>
      </c>
      <c r="AC37" t="n">
        <v>95.81573734461608</v>
      </c>
      <c r="AD37" t="n">
        <v>77416.79779782429</v>
      </c>
      <c r="AE37" t="n">
        <v>105925.0781350141</v>
      </c>
      <c r="AF37" t="n">
        <v>5.73211102529082e-06</v>
      </c>
      <c r="AG37" t="n">
        <v>4</v>
      </c>
      <c r="AH37" t="n">
        <v>95815.73734461608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6.4319</v>
      </c>
      <c r="E2" t="n">
        <v>15.55</v>
      </c>
      <c r="F2" t="n">
        <v>11.11</v>
      </c>
      <c r="G2" t="n">
        <v>8.029999999999999</v>
      </c>
      <c r="H2" t="n">
        <v>0.13</v>
      </c>
      <c r="I2" t="n">
        <v>83</v>
      </c>
      <c r="J2" t="n">
        <v>133.21</v>
      </c>
      <c r="K2" t="n">
        <v>46.47</v>
      </c>
      <c r="L2" t="n">
        <v>1</v>
      </c>
      <c r="M2" t="n">
        <v>81</v>
      </c>
      <c r="N2" t="n">
        <v>20.75</v>
      </c>
      <c r="O2" t="n">
        <v>16663.42</v>
      </c>
      <c r="P2" t="n">
        <v>113.61</v>
      </c>
      <c r="Q2" t="n">
        <v>1326.26</v>
      </c>
      <c r="R2" t="n">
        <v>108.59</v>
      </c>
      <c r="S2" t="n">
        <v>30.42</v>
      </c>
      <c r="T2" t="n">
        <v>38887.11</v>
      </c>
      <c r="U2" t="n">
        <v>0.28</v>
      </c>
      <c r="V2" t="n">
        <v>0.78</v>
      </c>
      <c r="W2" t="n">
        <v>0.21</v>
      </c>
      <c r="X2" t="n">
        <v>2.38</v>
      </c>
      <c r="Y2" t="n">
        <v>1</v>
      </c>
      <c r="Z2" t="n">
        <v>10</v>
      </c>
      <c r="AA2" t="n">
        <v>90.25686429834506</v>
      </c>
      <c r="AB2" t="n">
        <v>123.4934235847728</v>
      </c>
      <c r="AC2" t="n">
        <v>111.7073845619831</v>
      </c>
      <c r="AD2" t="n">
        <v>90256.86429834507</v>
      </c>
      <c r="AE2" t="n">
        <v>123493.4235847728</v>
      </c>
      <c r="AF2" t="n">
        <v>4.847528548507388e-06</v>
      </c>
      <c r="AG2" t="n">
        <v>5</v>
      </c>
      <c r="AH2" t="n">
        <v>111707.3845619831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6.9946</v>
      </c>
      <c r="E3" t="n">
        <v>14.3</v>
      </c>
      <c r="F3" t="n">
        <v>10.46</v>
      </c>
      <c r="G3" t="n">
        <v>10.28</v>
      </c>
      <c r="H3" t="n">
        <v>0.17</v>
      </c>
      <c r="I3" t="n">
        <v>61</v>
      </c>
      <c r="J3" t="n">
        <v>133.55</v>
      </c>
      <c r="K3" t="n">
        <v>46.47</v>
      </c>
      <c r="L3" t="n">
        <v>1.25</v>
      </c>
      <c r="M3" t="n">
        <v>59</v>
      </c>
      <c r="N3" t="n">
        <v>20.83</v>
      </c>
      <c r="O3" t="n">
        <v>16704.7</v>
      </c>
      <c r="P3" t="n">
        <v>104.28</v>
      </c>
      <c r="Q3" t="n">
        <v>1325.79</v>
      </c>
      <c r="R3" t="n">
        <v>87.28</v>
      </c>
      <c r="S3" t="n">
        <v>30.42</v>
      </c>
      <c r="T3" t="n">
        <v>28338.03</v>
      </c>
      <c r="U3" t="n">
        <v>0.35</v>
      </c>
      <c r="V3" t="n">
        <v>0.83</v>
      </c>
      <c r="W3" t="n">
        <v>0.18</v>
      </c>
      <c r="X3" t="n">
        <v>1.74</v>
      </c>
      <c r="Y3" t="n">
        <v>1</v>
      </c>
      <c r="Z3" t="n">
        <v>10</v>
      </c>
      <c r="AA3" t="n">
        <v>83.01555984297667</v>
      </c>
      <c r="AB3" t="n">
        <v>113.5855513651368</v>
      </c>
      <c r="AC3" t="n">
        <v>102.7451057612</v>
      </c>
      <c r="AD3" t="n">
        <v>83015.55984297667</v>
      </c>
      <c r="AE3" t="n">
        <v>113585.5513651368</v>
      </c>
      <c r="AF3" t="n">
        <v>5.271618524135913e-06</v>
      </c>
      <c r="AG3" t="n">
        <v>5</v>
      </c>
      <c r="AH3" t="n">
        <v>102745.1057612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7.3695</v>
      </c>
      <c r="E4" t="n">
        <v>13.57</v>
      </c>
      <c r="F4" t="n">
        <v>10.08</v>
      </c>
      <c r="G4" t="n">
        <v>12.6</v>
      </c>
      <c r="H4" t="n">
        <v>0.2</v>
      </c>
      <c r="I4" t="n">
        <v>48</v>
      </c>
      <c r="J4" t="n">
        <v>133.88</v>
      </c>
      <c r="K4" t="n">
        <v>46.47</v>
      </c>
      <c r="L4" t="n">
        <v>1.5</v>
      </c>
      <c r="M4" t="n">
        <v>46</v>
      </c>
      <c r="N4" t="n">
        <v>20.91</v>
      </c>
      <c r="O4" t="n">
        <v>16746.01</v>
      </c>
      <c r="P4" t="n">
        <v>97.8</v>
      </c>
      <c r="Q4" t="n">
        <v>1326.14</v>
      </c>
      <c r="R4" t="n">
        <v>74.95999999999999</v>
      </c>
      <c r="S4" t="n">
        <v>30.42</v>
      </c>
      <c r="T4" t="n">
        <v>22243.76</v>
      </c>
      <c r="U4" t="n">
        <v>0.41</v>
      </c>
      <c r="V4" t="n">
        <v>0.86</v>
      </c>
      <c r="W4" t="n">
        <v>0.16</v>
      </c>
      <c r="X4" t="n">
        <v>1.36</v>
      </c>
      <c r="Y4" t="n">
        <v>1</v>
      </c>
      <c r="Z4" t="n">
        <v>10</v>
      </c>
      <c r="AA4" t="n">
        <v>70.38306706296129</v>
      </c>
      <c r="AB4" t="n">
        <v>96.30121743727967</v>
      </c>
      <c r="AC4" t="n">
        <v>87.11036440469702</v>
      </c>
      <c r="AD4" t="n">
        <v>70383.06706296129</v>
      </c>
      <c r="AE4" t="n">
        <v>96301.21743727967</v>
      </c>
      <c r="AF4" t="n">
        <v>5.554169318276901e-06</v>
      </c>
      <c r="AG4" t="n">
        <v>4</v>
      </c>
      <c r="AH4" t="n">
        <v>87110.36440469703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7.6697</v>
      </c>
      <c r="E5" t="n">
        <v>13.04</v>
      </c>
      <c r="F5" t="n">
        <v>9.800000000000001</v>
      </c>
      <c r="G5" t="n">
        <v>15.07</v>
      </c>
      <c r="H5" t="n">
        <v>0.23</v>
      </c>
      <c r="I5" t="n">
        <v>39</v>
      </c>
      <c r="J5" t="n">
        <v>134.22</v>
      </c>
      <c r="K5" t="n">
        <v>46.47</v>
      </c>
      <c r="L5" t="n">
        <v>1.75</v>
      </c>
      <c r="M5" t="n">
        <v>37</v>
      </c>
      <c r="N5" t="n">
        <v>21</v>
      </c>
      <c r="O5" t="n">
        <v>16787.35</v>
      </c>
      <c r="P5" t="n">
        <v>92.23999999999999</v>
      </c>
      <c r="Q5" t="n">
        <v>1325.97</v>
      </c>
      <c r="R5" t="n">
        <v>65.64</v>
      </c>
      <c r="S5" t="n">
        <v>30.42</v>
      </c>
      <c r="T5" t="n">
        <v>17631.41</v>
      </c>
      <c r="U5" t="n">
        <v>0.46</v>
      </c>
      <c r="V5" t="n">
        <v>0.88</v>
      </c>
      <c r="W5" t="n">
        <v>0.14</v>
      </c>
      <c r="X5" t="n">
        <v>1.07</v>
      </c>
      <c r="Y5" t="n">
        <v>1</v>
      </c>
      <c r="Z5" t="n">
        <v>10</v>
      </c>
      <c r="AA5" t="n">
        <v>67.14884857386767</v>
      </c>
      <c r="AB5" t="n">
        <v>91.87601701685439</v>
      </c>
      <c r="AC5" t="n">
        <v>83.10749890158793</v>
      </c>
      <c r="AD5" t="n">
        <v>67148.84857386767</v>
      </c>
      <c r="AE5" t="n">
        <v>91876.01701685438</v>
      </c>
      <c r="AF5" t="n">
        <v>5.780420981123324e-06</v>
      </c>
      <c r="AG5" t="n">
        <v>4</v>
      </c>
      <c r="AH5" t="n">
        <v>83107.49890158793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7.8795</v>
      </c>
      <c r="E6" t="n">
        <v>12.69</v>
      </c>
      <c r="F6" t="n">
        <v>9.609999999999999</v>
      </c>
      <c r="G6" t="n">
        <v>17.48</v>
      </c>
      <c r="H6" t="n">
        <v>0.26</v>
      </c>
      <c r="I6" t="n">
        <v>33</v>
      </c>
      <c r="J6" t="n">
        <v>134.55</v>
      </c>
      <c r="K6" t="n">
        <v>46.47</v>
      </c>
      <c r="L6" t="n">
        <v>2</v>
      </c>
      <c r="M6" t="n">
        <v>31</v>
      </c>
      <c r="N6" t="n">
        <v>21.09</v>
      </c>
      <c r="O6" t="n">
        <v>16828.84</v>
      </c>
      <c r="P6" t="n">
        <v>87.65000000000001</v>
      </c>
      <c r="Q6" t="n">
        <v>1326.05</v>
      </c>
      <c r="R6" t="n">
        <v>59.64</v>
      </c>
      <c r="S6" t="n">
        <v>30.42</v>
      </c>
      <c r="T6" t="n">
        <v>14661.8</v>
      </c>
      <c r="U6" t="n">
        <v>0.51</v>
      </c>
      <c r="V6" t="n">
        <v>0.9</v>
      </c>
      <c r="W6" t="n">
        <v>0.13</v>
      </c>
      <c r="X6" t="n">
        <v>0.89</v>
      </c>
      <c r="Y6" t="n">
        <v>1</v>
      </c>
      <c r="Z6" t="n">
        <v>10</v>
      </c>
      <c r="AA6" t="n">
        <v>64.82046692812877</v>
      </c>
      <c r="AB6" t="n">
        <v>88.6902225282075</v>
      </c>
      <c r="AC6" t="n">
        <v>80.22575216764582</v>
      </c>
      <c r="AD6" t="n">
        <v>64820.46692812876</v>
      </c>
      <c r="AE6" t="n">
        <v>88690.22252820749</v>
      </c>
      <c r="AF6" t="n">
        <v>5.938540897396409e-06</v>
      </c>
      <c r="AG6" t="n">
        <v>4</v>
      </c>
      <c r="AH6" t="n">
        <v>80225.75216764583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8.1675</v>
      </c>
      <c r="E7" t="n">
        <v>12.24</v>
      </c>
      <c r="F7" t="n">
        <v>9.33</v>
      </c>
      <c r="G7" t="n">
        <v>20.73</v>
      </c>
      <c r="H7" t="n">
        <v>0.29</v>
      </c>
      <c r="I7" t="n">
        <v>27</v>
      </c>
      <c r="J7" t="n">
        <v>134.89</v>
      </c>
      <c r="K7" t="n">
        <v>46.47</v>
      </c>
      <c r="L7" t="n">
        <v>2.25</v>
      </c>
      <c r="M7" t="n">
        <v>25</v>
      </c>
      <c r="N7" t="n">
        <v>21.17</v>
      </c>
      <c r="O7" t="n">
        <v>16870.25</v>
      </c>
      <c r="P7" t="n">
        <v>81.26000000000001</v>
      </c>
      <c r="Q7" t="n">
        <v>1325.85</v>
      </c>
      <c r="R7" t="n">
        <v>50.22</v>
      </c>
      <c r="S7" t="n">
        <v>30.42</v>
      </c>
      <c r="T7" t="n">
        <v>9979.34</v>
      </c>
      <c r="U7" t="n">
        <v>0.61</v>
      </c>
      <c r="V7" t="n">
        <v>0.93</v>
      </c>
      <c r="W7" t="n">
        <v>0.12</v>
      </c>
      <c r="X7" t="n">
        <v>0.61</v>
      </c>
      <c r="Y7" t="n">
        <v>1</v>
      </c>
      <c r="Z7" t="n">
        <v>10</v>
      </c>
      <c r="AA7" t="n">
        <v>61.78676838227339</v>
      </c>
      <c r="AB7" t="n">
        <v>84.53938234043619</v>
      </c>
      <c r="AC7" t="n">
        <v>76.47106234165331</v>
      </c>
      <c r="AD7" t="n">
        <v>61786.7683822734</v>
      </c>
      <c r="AE7" t="n">
        <v>84539.38234043619</v>
      </c>
      <c r="AF7" t="n">
        <v>6.155597789134485e-06</v>
      </c>
      <c r="AG7" t="n">
        <v>4</v>
      </c>
      <c r="AH7" t="n">
        <v>76471.06234165331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8.168799999999999</v>
      </c>
      <c r="E8" t="n">
        <v>12.24</v>
      </c>
      <c r="F8" t="n">
        <v>9.41</v>
      </c>
      <c r="G8" t="n">
        <v>23.52</v>
      </c>
      <c r="H8" t="n">
        <v>0.33</v>
      </c>
      <c r="I8" t="n">
        <v>24</v>
      </c>
      <c r="J8" t="n">
        <v>135.22</v>
      </c>
      <c r="K8" t="n">
        <v>46.47</v>
      </c>
      <c r="L8" t="n">
        <v>2.5</v>
      </c>
      <c r="M8" t="n">
        <v>20</v>
      </c>
      <c r="N8" t="n">
        <v>21.26</v>
      </c>
      <c r="O8" t="n">
        <v>16911.68</v>
      </c>
      <c r="P8" t="n">
        <v>79.45</v>
      </c>
      <c r="Q8" t="n">
        <v>1325.83</v>
      </c>
      <c r="R8" t="n">
        <v>53.13</v>
      </c>
      <c r="S8" t="n">
        <v>30.42</v>
      </c>
      <c r="T8" t="n">
        <v>11450.31</v>
      </c>
      <c r="U8" t="n">
        <v>0.57</v>
      </c>
      <c r="V8" t="n">
        <v>0.92</v>
      </c>
      <c r="W8" t="n">
        <v>0.12</v>
      </c>
      <c r="X8" t="n">
        <v>0.6899999999999999</v>
      </c>
      <c r="Y8" t="n">
        <v>1</v>
      </c>
      <c r="Z8" t="n">
        <v>10</v>
      </c>
      <c r="AA8" t="n">
        <v>61.27099434881606</v>
      </c>
      <c r="AB8" t="n">
        <v>83.83367755351577</v>
      </c>
      <c r="AC8" t="n">
        <v>75.83270902913345</v>
      </c>
      <c r="AD8" t="n">
        <v>61270.99434881606</v>
      </c>
      <c r="AE8" t="n">
        <v>83833.67755351576</v>
      </c>
      <c r="AF8" t="n">
        <v>6.156577559826357e-06</v>
      </c>
      <c r="AG8" t="n">
        <v>4</v>
      </c>
      <c r="AH8" t="n">
        <v>75832.70902913346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8.251200000000001</v>
      </c>
      <c r="E9" t="n">
        <v>12.12</v>
      </c>
      <c r="F9" t="n">
        <v>9.34</v>
      </c>
      <c r="G9" t="n">
        <v>25.47</v>
      </c>
      <c r="H9" t="n">
        <v>0.36</v>
      </c>
      <c r="I9" t="n">
        <v>22</v>
      </c>
      <c r="J9" t="n">
        <v>135.56</v>
      </c>
      <c r="K9" t="n">
        <v>46.47</v>
      </c>
      <c r="L9" t="n">
        <v>2.75</v>
      </c>
      <c r="M9" t="n">
        <v>5</v>
      </c>
      <c r="N9" t="n">
        <v>21.34</v>
      </c>
      <c r="O9" t="n">
        <v>16953.14</v>
      </c>
      <c r="P9" t="n">
        <v>76.84999999999999</v>
      </c>
      <c r="Q9" t="n">
        <v>1325.83</v>
      </c>
      <c r="R9" t="n">
        <v>50.15</v>
      </c>
      <c r="S9" t="n">
        <v>30.42</v>
      </c>
      <c r="T9" t="n">
        <v>9967.530000000001</v>
      </c>
      <c r="U9" t="n">
        <v>0.61</v>
      </c>
      <c r="V9" t="n">
        <v>0.93</v>
      </c>
      <c r="W9" t="n">
        <v>0.14</v>
      </c>
      <c r="X9" t="n">
        <v>0.62</v>
      </c>
      <c r="Y9" t="n">
        <v>1</v>
      </c>
      <c r="Z9" t="n">
        <v>10</v>
      </c>
      <c r="AA9" t="n">
        <v>60.22410573141031</v>
      </c>
      <c r="AB9" t="n">
        <v>82.40127836171575</v>
      </c>
      <c r="AC9" t="n">
        <v>74.53701600581348</v>
      </c>
      <c r="AD9" t="n">
        <v>60224.10573141031</v>
      </c>
      <c r="AE9" t="n">
        <v>82401.27836171575</v>
      </c>
      <c r="AF9" t="n">
        <v>6.218679948295863e-06</v>
      </c>
      <c r="AG9" t="n">
        <v>4</v>
      </c>
      <c r="AH9" t="n">
        <v>74537.01600581348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8.2453</v>
      </c>
      <c r="E10" t="n">
        <v>12.13</v>
      </c>
      <c r="F10" t="n">
        <v>9.35</v>
      </c>
      <c r="G10" t="n">
        <v>25.5</v>
      </c>
      <c r="H10" t="n">
        <v>0.39</v>
      </c>
      <c r="I10" t="n">
        <v>22</v>
      </c>
      <c r="J10" t="n">
        <v>135.9</v>
      </c>
      <c r="K10" t="n">
        <v>46.47</v>
      </c>
      <c r="L10" t="n">
        <v>3</v>
      </c>
      <c r="M10" t="n">
        <v>0</v>
      </c>
      <c r="N10" t="n">
        <v>21.43</v>
      </c>
      <c r="O10" t="n">
        <v>16994.64</v>
      </c>
      <c r="P10" t="n">
        <v>77.03</v>
      </c>
      <c r="Q10" t="n">
        <v>1325.93</v>
      </c>
      <c r="R10" t="n">
        <v>50.2</v>
      </c>
      <c r="S10" t="n">
        <v>30.42</v>
      </c>
      <c r="T10" t="n">
        <v>9996.969999999999</v>
      </c>
      <c r="U10" t="n">
        <v>0.61</v>
      </c>
      <c r="V10" t="n">
        <v>0.92</v>
      </c>
      <c r="W10" t="n">
        <v>0.14</v>
      </c>
      <c r="X10" t="n">
        <v>0.63</v>
      </c>
      <c r="Y10" t="n">
        <v>1</v>
      </c>
      <c r="Z10" t="n">
        <v>10</v>
      </c>
      <c r="AA10" t="n">
        <v>60.29806951619294</v>
      </c>
      <c r="AB10" t="n">
        <v>82.50247887510719</v>
      </c>
      <c r="AC10" t="n">
        <v>74.62855808424268</v>
      </c>
      <c r="AD10" t="n">
        <v>60298.06951619294</v>
      </c>
      <c r="AE10" t="n">
        <v>82502.47887510719</v>
      </c>
      <c r="AF10" t="n">
        <v>6.214233296694284e-06</v>
      </c>
      <c r="AG10" t="n">
        <v>4</v>
      </c>
      <c r="AH10" t="n">
        <v>74628.55808424269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4.1391</v>
      </c>
      <c r="E2" t="n">
        <v>24.16</v>
      </c>
      <c r="F2" t="n">
        <v>13.53</v>
      </c>
      <c r="G2" t="n">
        <v>5.07</v>
      </c>
      <c r="H2" t="n">
        <v>0.07000000000000001</v>
      </c>
      <c r="I2" t="n">
        <v>160</v>
      </c>
      <c r="J2" t="n">
        <v>252.85</v>
      </c>
      <c r="K2" t="n">
        <v>59.19</v>
      </c>
      <c r="L2" t="n">
        <v>1</v>
      </c>
      <c r="M2" t="n">
        <v>158</v>
      </c>
      <c r="N2" t="n">
        <v>62.65</v>
      </c>
      <c r="O2" t="n">
        <v>31418.63</v>
      </c>
      <c r="P2" t="n">
        <v>218.9</v>
      </c>
      <c r="Q2" t="n">
        <v>1326.64</v>
      </c>
      <c r="R2" t="n">
        <v>188.26</v>
      </c>
      <c r="S2" t="n">
        <v>30.42</v>
      </c>
      <c r="T2" t="n">
        <v>78336.13</v>
      </c>
      <c r="U2" t="n">
        <v>0.16</v>
      </c>
      <c r="V2" t="n">
        <v>0.64</v>
      </c>
      <c r="W2" t="n">
        <v>0.34</v>
      </c>
      <c r="X2" t="n">
        <v>4.81</v>
      </c>
      <c r="Y2" t="n">
        <v>1</v>
      </c>
      <c r="Z2" t="n">
        <v>10</v>
      </c>
      <c r="AA2" t="n">
        <v>201.0883400126156</v>
      </c>
      <c r="AB2" t="n">
        <v>275.1379381965838</v>
      </c>
      <c r="AC2" t="n">
        <v>248.8791595337041</v>
      </c>
      <c r="AD2" t="n">
        <v>201088.3400126155</v>
      </c>
      <c r="AE2" t="n">
        <v>275137.9381965838</v>
      </c>
      <c r="AF2" t="n">
        <v>3.002575055758001e-06</v>
      </c>
      <c r="AG2" t="n">
        <v>7</v>
      </c>
      <c r="AH2" t="n">
        <v>248879.1595337041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4.9054</v>
      </c>
      <c r="E3" t="n">
        <v>20.39</v>
      </c>
      <c r="F3" t="n">
        <v>12.06</v>
      </c>
      <c r="G3" t="n">
        <v>6.4</v>
      </c>
      <c r="H3" t="n">
        <v>0.09</v>
      </c>
      <c r="I3" t="n">
        <v>113</v>
      </c>
      <c r="J3" t="n">
        <v>253.3</v>
      </c>
      <c r="K3" t="n">
        <v>59.19</v>
      </c>
      <c r="L3" t="n">
        <v>1.25</v>
      </c>
      <c r="M3" t="n">
        <v>111</v>
      </c>
      <c r="N3" t="n">
        <v>62.86</v>
      </c>
      <c r="O3" t="n">
        <v>31474.5</v>
      </c>
      <c r="P3" t="n">
        <v>193.55</v>
      </c>
      <c r="Q3" t="n">
        <v>1326.08</v>
      </c>
      <c r="R3" t="n">
        <v>139.59</v>
      </c>
      <c r="S3" t="n">
        <v>30.42</v>
      </c>
      <c r="T3" t="n">
        <v>54235.44</v>
      </c>
      <c r="U3" t="n">
        <v>0.22</v>
      </c>
      <c r="V3" t="n">
        <v>0.72</v>
      </c>
      <c r="W3" t="n">
        <v>0.26</v>
      </c>
      <c r="X3" t="n">
        <v>3.33</v>
      </c>
      <c r="Y3" t="n">
        <v>1</v>
      </c>
      <c r="Z3" t="n">
        <v>10</v>
      </c>
      <c r="AA3" t="n">
        <v>157.2302516410515</v>
      </c>
      <c r="AB3" t="n">
        <v>215.1293668043382</v>
      </c>
      <c r="AC3" t="n">
        <v>194.5977219725564</v>
      </c>
      <c r="AD3" t="n">
        <v>157230.2516410515</v>
      </c>
      <c r="AE3" t="n">
        <v>215129.3668043382</v>
      </c>
      <c r="AF3" t="n">
        <v>3.558462390016017e-06</v>
      </c>
      <c r="AG3" t="n">
        <v>6</v>
      </c>
      <c r="AH3" t="n">
        <v>194597.7219725564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5.4395</v>
      </c>
      <c r="E4" t="n">
        <v>18.38</v>
      </c>
      <c r="F4" t="n">
        <v>11.28</v>
      </c>
      <c r="G4" t="n">
        <v>7.69</v>
      </c>
      <c r="H4" t="n">
        <v>0.11</v>
      </c>
      <c r="I4" t="n">
        <v>88</v>
      </c>
      <c r="J4" t="n">
        <v>253.75</v>
      </c>
      <c r="K4" t="n">
        <v>59.19</v>
      </c>
      <c r="L4" t="n">
        <v>1.5</v>
      </c>
      <c r="M4" t="n">
        <v>86</v>
      </c>
      <c r="N4" t="n">
        <v>63.06</v>
      </c>
      <c r="O4" t="n">
        <v>31530.44</v>
      </c>
      <c r="P4" t="n">
        <v>179.7</v>
      </c>
      <c r="Q4" t="n">
        <v>1325.96</v>
      </c>
      <c r="R4" t="n">
        <v>114.08</v>
      </c>
      <c r="S4" t="n">
        <v>30.42</v>
      </c>
      <c r="T4" t="n">
        <v>41603.87</v>
      </c>
      <c r="U4" t="n">
        <v>0.27</v>
      </c>
      <c r="V4" t="n">
        <v>0.77</v>
      </c>
      <c r="W4" t="n">
        <v>0.22</v>
      </c>
      <c r="X4" t="n">
        <v>2.56</v>
      </c>
      <c r="Y4" t="n">
        <v>1</v>
      </c>
      <c r="Z4" t="n">
        <v>10</v>
      </c>
      <c r="AA4" t="n">
        <v>140.4325168571042</v>
      </c>
      <c r="AB4" t="n">
        <v>192.145965009196</v>
      </c>
      <c r="AC4" t="n">
        <v>173.8078237873282</v>
      </c>
      <c r="AD4" t="n">
        <v>140432.5168571042</v>
      </c>
      <c r="AE4" t="n">
        <v>192145.965009196</v>
      </c>
      <c r="AF4" t="n">
        <v>3.945907809860995e-06</v>
      </c>
      <c r="AG4" t="n">
        <v>6</v>
      </c>
      <c r="AH4" t="n">
        <v>173807.8237873282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5.8725</v>
      </c>
      <c r="E5" t="n">
        <v>17.03</v>
      </c>
      <c r="F5" t="n">
        <v>10.75</v>
      </c>
      <c r="G5" t="n">
        <v>9.09</v>
      </c>
      <c r="H5" t="n">
        <v>0.12</v>
      </c>
      <c r="I5" t="n">
        <v>71</v>
      </c>
      <c r="J5" t="n">
        <v>254.21</v>
      </c>
      <c r="K5" t="n">
        <v>59.19</v>
      </c>
      <c r="L5" t="n">
        <v>1.75</v>
      </c>
      <c r="M5" t="n">
        <v>69</v>
      </c>
      <c r="N5" t="n">
        <v>63.26</v>
      </c>
      <c r="O5" t="n">
        <v>31586.46</v>
      </c>
      <c r="P5" t="n">
        <v>169.95</v>
      </c>
      <c r="Q5" t="n">
        <v>1325.88</v>
      </c>
      <c r="R5" t="n">
        <v>97.19</v>
      </c>
      <c r="S5" t="n">
        <v>30.42</v>
      </c>
      <c r="T5" t="n">
        <v>33243.72</v>
      </c>
      <c r="U5" t="n">
        <v>0.31</v>
      </c>
      <c r="V5" t="n">
        <v>0.8</v>
      </c>
      <c r="W5" t="n">
        <v>0.19</v>
      </c>
      <c r="X5" t="n">
        <v>2.03</v>
      </c>
      <c r="Y5" t="n">
        <v>1</v>
      </c>
      <c r="Z5" t="n">
        <v>10</v>
      </c>
      <c r="AA5" t="n">
        <v>121.0187174630568</v>
      </c>
      <c r="AB5" t="n">
        <v>165.5831482018915</v>
      </c>
      <c r="AC5" t="n">
        <v>149.7801249349569</v>
      </c>
      <c r="AD5" t="n">
        <v>121018.7174630568</v>
      </c>
      <c r="AE5" t="n">
        <v>165583.1482018915</v>
      </c>
      <c r="AF5" t="n">
        <v>4.26001353312045e-06</v>
      </c>
      <c r="AG5" t="n">
        <v>5</v>
      </c>
      <c r="AH5" t="n">
        <v>149780.1249349569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6.1845</v>
      </c>
      <c r="E6" t="n">
        <v>16.17</v>
      </c>
      <c r="F6" t="n">
        <v>10.43</v>
      </c>
      <c r="G6" t="n">
        <v>10.43</v>
      </c>
      <c r="H6" t="n">
        <v>0.14</v>
      </c>
      <c r="I6" t="n">
        <v>60</v>
      </c>
      <c r="J6" t="n">
        <v>254.66</v>
      </c>
      <c r="K6" t="n">
        <v>59.19</v>
      </c>
      <c r="L6" t="n">
        <v>2</v>
      </c>
      <c r="M6" t="n">
        <v>58</v>
      </c>
      <c r="N6" t="n">
        <v>63.47</v>
      </c>
      <c r="O6" t="n">
        <v>31642.55</v>
      </c>
      <c r="P6" t="n">
        <v>163.71</v>
      </c>
      <c r="Q6" t="n">
        <v>1326.05</v>
      </c>
      <c r="R6" t="n">
        <v>86.3</v>
      </c>
      <c r="S6" t="n">
        <v>30.42</v>
      </c>
      <c r="T6" t="n">
        <v>27856.11</v>
      </c>
      <c r="U6" t="n">
        <v>0.35</v>
      </c>
      <c r="V6" t="n">
        <v>0.83</v>
      </c>
      <c r="W6" t="n">
        <v>0.18</v>
      </c>
      <c r="X6" t="n">
        <v>1.71</v>
      </c>
      <c r="Y6" t="n">
        <v>1</v>
      </c>
      <c r="Z6" t="n">
        <v>10</v>
      </c>
      <c r="AA6" t="n">
        <v>114.5719573705945</v>
      </c>
      <c r="AB6" t="n">
        <v>156.7624066324064</v>
      </c>
      <c r="AC6" t="n">
        <v>141.8012225608721</v>
      </c>
      <c r="AD6" t="n">
        <v>114571.9573705946</v>
      </c>
      <c r="AE6" t="n">
        <v>156762.4066324064</v>
      </c>
      <c r="AF6" t="n">
        <v>4.486343754037196e-06</v>
      </c>
      <c r="AG6" t="n">
        <v>5</v>
      </c>
      <c r="AH6" t="n">
        <v>141801.2225608721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6.4438</v>
      </c>
      <c r="E7" t="n">
        <v>15.52</v>
      </c>
      <c r="F7" t="n">
        <v>10.17</v>
      </c>
      <c r="G7" t="n">
        <v>11.74</v>
      </c>
      <c r="H7" t="n">
        <v>0.16</v>
      </c>
      <c r="I7" t="n">
        <v>52</v>
      </c>
      <c r="J7" t="n">
        <v>255.12</v>
      </c>
      <c r="K7" t="n">
        <v>59.19</v>
      </c>
      <c r="L7" t="n">
        <v>2.25</v>
      </c>
      <c r="M7" t="n">
        <v>50</v>
      </c>
      <c r="N7" t="n">
        <v>63.67</v>
      </c>
      <c r="O7" t="n">
        <v>31698.72</v>
      </c>
      <c r="P7" t="n">
        <v>158.4</v>
      </c>
      <c r="Q7" t="n">
        <v>1325.98</v>
      </c>
      <c r="R7" t="n">
        <v>77.89</v>
      </c>
      <c r="S7" t="n">
        <v>30.42</v>
      </c>
      <c r="T7" t="n">
        <v>23689.65</v>
      </c>
      <c r="U7" t="n">
        <v>0.39</v>
      </c>
      <c r="V7" t="n">
        <v>0.85</v>
      </c>
      <c r="W7" t="n">
        <v>0.16</v>
      </c>
      <c r="X7" t="n">
        <v>1.45</v>
      </c>
      <c r="Y7" t="n">
        <v>1</v>
      </c>
      <c r="Z7" t="n">
        <v>10</v>
      </c>
      <c r="AA7" t="n">
        <v>109.6456427099714</v>
      </c>
      <c r="AB7" t="n">
        <v>150.0220055800811</v>
      </c>
      <c r="AC7" t="n">
        <v>135.7041159247662</v>
      </c>
      <c r="AD7" t="n">
        <v>109645.6427099714</v>
      </c>
      <c r="AE7" t="n">
        <v>150022.0055800811</v>
      </c>
      <c r="AF7" t="n">
        <v>4.674444479305503e-06</v>
      </c>
      <c r="AG7" t="n">
        <v>5</v>
      </c>
      <c r="AH7" t="n">
        <v>135704.1159247662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6.6401</v>
      </c>
      <c r="E8" t="n">
        <v>15.06</v>
      </c>
      <c r="F8" t="n">
        <v>10.01</v>
      </c>
      <c r="G8" t="n">
        <v>13.05</v>
      </c>
      <c r="H8" t="n">
        <v>0.17</v>
      </c>
      <c r="I8" t="n">
        <v>46</v>
      </c>
      <c r="J8" t="n">
        <v>255.57</v>
      </c>
      <c r="K8" t="n">
        <v>59.19</v>
      </c>
      <c r="L8" t="n">
        <v>2.5</v>
      </c>
      <c r="M8" t="n">
        <v>44</v>
      </c>
      <c r="N8" t="n">
        <v>63.88</v>
      </c>
      <c r="O8" t="n">
        <v>31754.97</v>
      </c>
      <c r="P8" t="n">
        <v>154.66</v>
      </c>
      <c r="Q8" t="n">
        <v>1325.95</v>
      </c>
      <c r="R8" t="n">
        <v>72.59</v>
      </c>
      <c r="S8" t="n">
        <v>30.42</v>
      </c>
      <c r="T8" t="n">
        <v>21067.88</v>
      </c>
      <c r="U8" t="n">
        <v>0.42</v>
      </c>
      <c r="V8" t="n">
        <v>0.86</v>
      </c>
      <c r="W8" t="n">
        <v>0.15</v>
      </c>
      <c r="X8" t="n">
        <v>1.28</v>
      </c>
      <c r="Y8" t="n">
        <v>1</v>
      </c>
      <c r="Z8" t="n">
        <v>10</v>
      </c>
      <c r="AA8" t="n">
        <v>106.2923579909615</v>
      </c>
      <c r="AB8" t="n">
        <v>145.4338934910531</v>
      </c>
      <c r="AC8" t="n">
        <v>131.5538868140579</v>
      </c>
      <c r="AD8" t="n">
        <v>106292.3579909615</v>
      </c>
      <c r="AE8" t="n">
        <v>145433.8934910531</v>
      </c>
      <c r="AF8" t="n">
        <v>4.816843909965621e-06</v>
      </c>
      <c r="AG8" t="n">
        <v>5</v>
      </c>
      <c r="AH8" t="n">
        <v>131553.8868140579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6.8191</v>
      </c>
      <c r="E9" t="n">
        <v>14.66</v>
      </c>
      <c r="F9" t="n">
        <v>9.859999999999999</v>
      </c>
      <c r="G9" t="n">
        <v>14.42</v>
      </c>
      <c r="H9" t="n">
        <v>0.19</v>
      </c>
      <c r="I9" t="n">
        <v>41</v>
      </c>
      <c r="J9" t="n">
        <v>256.03</v>
      </c>
      <c r="K9" t="n">
        <v>59.19</v>
      </c>
      <c r="L9" t="n">
        <v>2.75</v>
      </c>
      <c r="M9" t="n">
        <v>39</v>
      </c>
      <c r="N9" t="n">
        <v>64.09</v>
      </c>
      <c r="O9" t="n">
        <v>31811.29</v>
      </c>
      <c r="P9" t="n">
        <v>151.14</v>
      </c>
      <c r="Q9" t="n">
        <v>1326.16</v>
      </c>
      <c r="R9" t="n">
        <v>67.48999999999999</v>
      </c>
      <c r="S9" t="n">
        <v>30.42</v>
      </c>
      <c r="T9" t="n">
        <v>18545.96</v>
      </c>
      <c r="U9" t="n">
        <v>0.45</v>
      </c>
      <c r="V9" t="n">
        <v>0.88</v>
      </c>
      <c r="W9" t="n">
        <v>0.15</v>
      </c>
      <c r="X9" t="n">
        <v>1.13</v>
      </c>
      <c r="Y9" t="n">
        <v>1</v>
      </c>
      <c r="Z9" t="n">
        <v>10</v>
      </c>
      <c r="AA9" t="n">
        <v>103.3620283866514</v>
      </c>
      <c r="AB9" t="n">
        <v>141.4244872494197</v>
      </c>
      <c r="AC9" t="n">
        <v>127.9271326768877</v>
      </c>
      <c r="AD9" t="n">
        <v>103362.0283866514</v>
      </c>
      <c r="AE9" t="n">
        <v>141424.4872494197</v>
      </c>
      <c r="AF9" t="n">
        <v>4.946693620042855e-06</v>
      </c>
      <c r="AG9" t="n">
        <v>5</v>
      </c>
      <c r="AH9" t="n">
        <v>127927.1326768877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6.9661</v>
      </c>
      <c r="E10" t="n">
        <v>14.36</v>
      </c>
      <c r="F10" t="n">
        <v>9.74</v>
      </c>
      <c r="G10" t="n">
        <v>15.8</v>
      </c>
      <c r="H10" t="n">
        <v>0.21</v>
      </c>
      <c r="I10" t="n">
        <v>37</v>
      </c>
      <c r="J10" t="n">
        <v>256.49</v>
      </c>
      <c r="K10" t="n">
        <v>59.19</v>
      </c>
      <c r="L10" t="n">
        <v>3</v>
      </c>
      <c r="M10" t="n">
        <v>35</v>
      </c>
      <c r="N10" t="n">
        <v>64.29000000000001</v>
      </c>
      <c r="O10" t="n">
        <v>31867.69</v>
      </c>
      <c r="P10" t="n">
        <v>148.33</v>
      </c>
      <c r="Q10" t="n">
        <v>1325.99</v>
      </c>
      <c r="R10" t="n">
        <v>63.85</v>
      </c>
      <c r="S10" t="n">
        <v>30.42</v>
      </c>
      <c r="T10" t="n">
        <v>16745.24</v>
      </c>
      <c r="U10" t="n">
        <v>0.48</v>
      </c>
      <c r="V10" t="n">
        <v>0.89</v>
      </c>
      <c r="W10" t="n">
        <v>0.14</v>
      </c>
      <c r="X10" t="n">
        <v>1.02</v>
      </c>
      <c r="Y10" t="n">
        <v>1</v>
      </c>
      <c r="Z10" t="n">
        <v>10</v>
      </c>
      <c r="AA10" t="n">
        <v>101.0977107800957</v>
      </c>
      <c r="AB10" t="n">
        <v>138.3263480054892</v>
      </c>
      <c r="AC10" t="n">
        <v>125.1246754941312</v>
      </c>
      <c r="AD10" t="n">
        <v>101097.7107800957</v>
      </c>
      <c r="AE10" t="n">
        <v>138326.3480054892</v>
      </c>
      <c r="AF10" t="n">
        <v>5.05332997412863e-06</v>
      </c>
      <c r="AG10" t="n">
        <v>5</v>
      </c>
      <c r="AH10" t="n">
        <v>125124.6754941312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7.0792</v>
      </c>
      <c r="E11" t="n">
        <v>14.13</v>
      </c>
      <c r="F11" t="n">
        <v>9.66</v>
      </c>
      <c r="G11" t="n">
        <v>17.04</v>
      </c>
      <c r="H11" t="n">
        <v>0.23</v>
      </c>
      <c r="I11" t="n">
        <v>34</v>
      </c>
      <c r="J11" t="n">
        <v>256.95</v>
      </c>
      <c r="K11" t="n">
        <v>59.19</v>
      </c>
      <c r="L11" t="n">
        <v>3.25</v>
      </c>
      <c r="M11" t="n">
        <v>32</v>
      </c>
      <c r="N11" t="n">
        <v>64.5</v>
      </c>
      <c r="O11" t="n">
        <v>31924.29</v>
      </c>
      <c r="P11" t="n">
        <v>145.66</v>
      </c>
      <c r="Q11" t="n">
        <v>1325.96</v>
      </c>
      <c r="R11" t="n">
        <v>61.22</v>
      </c>
      <c r="S11" t="n">
        <v>30.42</v>
      </c>
      <c r="T11" t="n">
        <v>15443.27</v>
      </c>
      <c r="U11" t="n">
        <v>0.5</v>
      </c>
      <c r="V11" t="n">
        <v>0.9</v>
      </c>
      <c r="W11" t="n">
        <v>0.13</v>
      </c>
      <c r="X11" t="n">
        <v>0.9399999999999999</v>
      </c>
      <c r="Y11" t="n">
        <v>1</v>
      </c>
      <c r="Z11" t="n">
        <v>10</v>
      </c>
      <c r="AA11" t="n">
        <v>99.25175581949324</v>
      </c>
      <c r="AB11" t="n">
        <v>135.8006309906089</v>
      </c>
      <c r="AC11" t="n">
        <v>122.8400093662842</v>
      </c>
      <c r="AD11" t="n">
        <v>99251.75581949324</v>
      </c>
      <c r="AE11" t="n">
        <v>135800.6309906089</v>
      </c>
      <c r="AF11" t="n">
        <v>5.135374679210949e-06</v>
      </c>
      <c r="AG11" t="n">
        <v>5</v>
      </c>
      <c r="AH11" t="n">
        <v>122840.0093662842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7.2107</v>
      </c>
      <c r="E12" t="n">
        <v>13.87</v>
      </c>
      <c r="F12" t="n">
        <v>9.550000000000001</v>
      </c>
      <c r="G12" t="n">
        <v>18.48</v>
      </c>
      <c r="H12" t="n">
        <v>0.24</v>
      </c>
      <c r="I12" t="n">
        <v>31</v>
      </c>
      <c r="J12" t="n">
        <v>257.41</v>
      </c>
      <c r="K12" t="n">
        <v>59.19</v>
      </c>
      <c r="L12" t="n">
        <v>3.5</v>
      </c>
      <c r="M12" t="n">
        <v>29</v>
      </c>
      <c r="N12" t="n">
        <v>64.70999999999999</v>
      </c>
      <c r="O12" t="n">
        <v>31980.84</v>
      </c>
      <c r="P12" t="n">
        <v>142.7</v>
      </c>
      <c r="Q12" t="n">
        <v>1325.9</v>
      </c>
      <c r="R12" t="n">
        <v>57.48</v>
      </c>
      <c r="S12" t="n">
        <v>30.42</v>
      </c>
      <c r="T12" t="n">
        <v>13591.18</v>
      </c>
      <c r="U12" t="n">
        <v>0.53</v>
      </c>
      <c r="V12" t="n">
        <v>0.91</v>
      </c>
      <c r="W12" t="n">
        <v>0.13</v>
      </c>
      <c r="X12" t="n">
        <v>0.83</v>
      </c>
      <c r="Y12" t="n">
        <v>1</v>
      </c>
      <c r="Z12" t="n">
        <v>10</v>
      </c>
      <c r="AA12" t="n">
        <v>97.2189506482525</v>
      </c>
      <c r="AB12" t="n">
        <v>133.0192572742839</v>
      </c>
      <c r="AC12" t="n">
        <v>120.3240860537618</v>
      </c>
      <c r="AD12" t="n">
        <v>97218.9506482525</v>
      </c>
      <c r="AE12" t="n">
        <v>133019.2572742839</v>
      </c>
      <c r="AF12" t="n">
        <v>5.230767063988358e-06</v>
      </c>
      <c r="AG12" t="n">
        <v>5</v>
      </c>
      <c r="AH12" t="n">
        <v>120324.0860537618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7.3951</v>
      </c>
      <c r="E13" t="n">
        <v>13.52</v>
      </c>
      <c r="F13" t="n">
        <v>9.35</v>
      </c>
      <c r="G13" t="n">
        <v>20.03</v>
      </c>
      <c r="H13" t="n">
        <v>0.26</v>
      </c>
      <c r="I13" t="n">
        <v>28</v>
      </c>
      <c r="J13" t="n">
        <v>257.86</v>
      </c>
      <c r="K13" t="n">
        <v>59.19</v>
      </c>
      <c r="L13" t="n">
        <v>3.75</v>
      </c>
      <c r="M13" t="n">
        <v>26</v>
      </c>
      <c r="N13" t="n">
        <v>64.92</v>
      </c>
      <c r="O13" t="n">
        <v>32037.48</v>
      </c>
      <c r="P13" t="n">
        <v>138.27</v>
      </c>
      <c r="Q13" t="n">
        <v>1325.93</v>
      </c>
      <c r="R13" t="n">
        <v>50.64</v>
      </c>
      <c r="S13" t="n">
        <v>30.42</v>
      </c>
      <c r="T13" t="n">
        <v>10185.71</v>
      </c>
      <c r="U13" t="n">
        <v>0.6</v>
      </c>
      <c r="V13" t="n">
        <v>0.92</v>
      </c>
      <c r="W13" t="n">
        <v>0.12</v>
      </c>
      <c r="X13" t="n">
        <v>0.63</v>
      </c>
      <c r="Y13" t="n">
        <v>1</v>
      </c>
      <c r="Z13" t="n">
        <v>10</v>
      </c>
      <c r="AA13" t="n">
        <v>85.67369513580587</v>
      </c>
      <c r="AB13" t="n">
        <v>117.2225293414366</v>
      </c>
      <c r="AC13" t="n">
        <v>106.0349756639736</v>
      </c>
      <c r="AD13" t="n">
        <v>85673.69513580587</v>
      </c>
      <c r="AE13" t="n">
        <v>117222.5293414366</v>
      </c>
      <c r="AF13" t="n">
        <v>5.364534027889153e-06</v>
      </c>
      <c r="AG13" t="n">
        <v>4</v>
      </c>
      <c r="AH13" t="n">
        <v>106034.9756639736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7.4034</v>
      </c>
      <c r="E14" t="n">
        <v>13.51</v>
      </c>
      <c r="F14" t="n">
        <v>9.43</v>
      </c>
      <c r="G14" t="n">
        <v>21.76</v>
      </c>
      <c r="H14" t="n">
        <v>0.28</v>
      </c>
      <c r="I14" t="n">
        <v>26</v>
      </c>
      <c r="J14" t="n">
        <v>258.32</v>
      </c>
      <c r="K14" t="n">
        <v>59.19</v>
      </c>
      <c r="L14" t="n">
        <v>4</v>
      </c>
      <c r="M14" t="n">
        <v>24</v>
      </c>
      <c r="N14" t="n">
        <v>65.13</v>
      </c>
      <c r="O14" t="n">
        <v>32094.19</v>
      </c>
      <c r="P14" t="n">
        <v>138.56</v>
      </c>
      <c r="Q14" t="n">
        <v>1325.79</v>
      </c>
      <c r="R14" t="n">
        <v>54.36</v>
      </c>
      <c r="S14" t="n">
        <v>30.42</v>
      </c>
      <c r="T14" t="n">
        <v>12055</v>
      </c>
      <c r="U14" t="n">
        <v>0.5600000000000001</v>
      </c>
      <c r="V14" t="n">
        <v>0.92</v>
      </c>
      <c r="W14" t="n">
        <v>0.11</v>
      </c>
      <c r="X14" t="n">
        <v>0.71</v>
      </c>
      <c r="Y14" t="n">
        <v>1</v>
      </c>
      <c r="Z14" t="n">
        <v>10</v>
      </c>
      <c r="AA14" t="n">
        <v>85.74870006938569</v>
      </c>
      <c r="AB14" t="n">
        <v>117.3251544005446</v>
      </c>
      <c r="AC14" t="n">
        <v>106.1278063314755</v>
      </c>
      <c r="AD14" t="n">
        <v>85748.7000693857</v>
      </c>
      <c r="AE14" t="n">
        <v>117325.1544005446</v>
      </c>
      <c r="AF14" t="n">
        <v>5.370554992099438e-06</v>
      </c>
      <c r="AG14" t="n">
        <v>4</v>
      </c>
      <c r="AH14" t="n">
        <v>106127.8063314755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7.3952</v>
      </c>
      <c r="E15" t="n">
        <v>13.52</v>
      </c>
      <c r="F15" t="n">
        <v>9.49</v>
      </c>
      <c r="G15" t="n">
        <v>22.79</v>
      </c>
      <c r="H15" t="n">
        <v>0.29</v>
      </c>
      <c r="I15" t="n">
        <v>25</v>
      </c>
      <c r="J15" t="n">
        <v>258.78</v>
      </c>
      <c r="K15" t="n">
        <v>59.19</v>
      </c>
      <c r="L15" t="n">
        <v>4.25</v>
      </c>
      <c r="M15" t="n">
        <v>23</v>
      </c>
      <c r="N15" t="n">
        <v>65.34</v>
      </c>
      <c r="O15" t="n">
        <v>32150.98</v>
      </c>
      <c r="P15" t="n">
        <v>138.68</v>
      </c>
      <c r="Q15" t="n">
        <v>1325.8</v>
      </c>
      <c r="R15" t="n">
        <v>56.06</v>
      </c>
      <c r="S15" t="n">
        <v>30.42</v>
      </c>
      <c r="T15" t="n">
        <v>12911.66</v>
      </c>
      <c r="U15" t="n">
        <v>0.54</v>
      </c>
      <c r="V15" t="n">
        <v>0.91</v>
      </c>
      <c r="W15" t="n">
        <v>0.12</v>
      </c>
      <c r="X15" t="n">
        <v>0.77</v>
      </c>
      <c r="Y15" t="n">
        <v>1</v>
      </c>
      <c r="Z15" t="n">
        <v>10</v>
      </c>
      <c r="AA15" t="n">
        <v>85.86955594084297</v>
      </c>
      <c r="AB15" t="n">
        <v>117.4905147356571</v>
      </c>
      <c r="AC15" t="n">
        <v>106.2773849082896</v>
      </c>
      <c r="AD15" t="n">
        <v>85869.55594084297</v>
      </c>
      <c r="AE15" t="n">
        <v>117490.5147356571</v>
      </c>
      <c r="AF15" t="n">
        <v>5.364606569626626e-06</v>
      </c>
      <c r="AG15" t="n">
        <v>4</v>
      </c>
      <c r="AH15" t="n">
        <v>106277.3849082896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7.5157</v>
      </c>
      <c r="E16" t="n">
        <v>13.31</v>
      </c>
      <c r="F16" t="n">
        <v>9.380000000000001</v>
      </c>
      <c r="G16" t="n">
        <v>24.46</v>
      </c>
      <c r="H16" t="n">
        <v>0.31</v>
      </c>
      <c r="I16" t="n">
        <v>23</v>
      </c>
      <c r="J16" t="n">
        <v>259.25</v>
      </c>
      <c r="K16" t="n">
        <v>59.19</v>
      </c>
      <c r="L16" t="n">
        <v>4.5</v>
      </c>
      <c r="M16" t="n">
        <v>21</v>
      </c>
      <c r="N16" t="n">
        <v>65.55</v>
      </c>
      <c r="O16" t="n">
        <v>32207.85</v>
      </c>
      <c r="P16" t="n">
        <v>135.16</v>
      </c>
      <c r="Q16" t="n">
        <v>1325.85</v>
      </c>
      <c r="R16" t="n">
        <v>52.07</v>
      </c>
      <c r="S16" t="n">
        <v>30.42</v>
      </c>
      <c r="T16" t="n">
        <v>10922.69</v>
      </c>
      <c r="U16" t="n">
        <v>0.58</v>
      </c>
      <c r="V16" t="n">
        <v>0.92</v>
      </c>
      <c r="W16" t="n">
        <v>0.12</v>
      </c>
      <c r="X16" t="n">
        <v>0.66</v>
      </c>
      <c r="Y16" t="n">
        <v>1</v>
      </c>
      <c r="Z16" t="n">
        <v>10</v>
      </c>
      <c r="AA16" t="n">
        <v>83.89344850267018</v>
      </c>
      <c r="AB16" t="n">
        <v>114.7867173590431</v>
      </c>
      <c r="AC16" t="n">
        <v>103.8316341584954</v>
      </c>
      <c r="AD16" t="n">
        <v>83893.44850267019</v>
      </c>
      <c r="AE16" t="n">
        <v>114786.7173590431</v>
      </c>
      <c r="AF16" t="n">
        <v>5.452019363281971e-06</v>
      </c>
      <c r="AG16" t="n">
        <v>4</v>
      </c>
      <c r="AH16" t="n">
        <v>103831.6341584954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7.5664</v>
      </c>
      <c r="E17" t="n">
        <v>13.22</v>
      </c>
      <c r="F17" t="n">
        <v>9.34</v>
      </c>
      <c r="G17" t="n">
        <v>25.46</v>
      </c>
      <c r="H17" t="n">
        <v>0.33</v>
      </c>
      <c r="I17" t="n">
        <v>22</v>
      </c>
      <c r="J17" t="n">
        <v>259.71</v>
      </c>
      <c r="K17" t="n">
        <v>59.19</v>
      </c>
      <c r="L17" t="n">
        <v>4.75</v>
      </c>
      <c r="M17" t="n">
        <v>20</v>
      </c>
      <c r="N17" t="n">
        <v>65.76000000000001</v>
      </c>
      <c r="O17" t="n">
        <v>32264.79</v>
      </c>
      <c r="P17" t="n">
        <v>133.43</v>
      </c>
      <c r="Q17" t="n">
        <v>1325.83</v>
      </c>
      <c r="R17" t="n">
        <v>50.72</v>
      </c>
      <c r="S17" t="n">
        <v>30.42</v>
      </c>
      <c r="T17" t="n">
        <v>10256.37</v>
      </c>
      <c r="U17" t="n">
        <v>0.6</v>
      </c>
      <c r="V17" t="n">
        <v>0.93</v>
      </c>
      <c r="W17" t="n">
        <v>0.12</v>
      </c>
      <c r="X17" t="n">
        <v>0.62</v>
      </c>
      <c r="Y17" t="n">
        <v>1</v>
      </c>
      <c r="Z17" t="n">
        <v>10</v>
      </c>
      <c r="AA17" t="n">
        <v>83.00397301251994</v>
      </c>
      <c r="AB17" t="n">
        <v>113.569697752531</v>
      </c>
      <c r="AC17" t="n">
        <v>102.7307651951306</v>
      </c>
      <c r="AD17" t="n">
        <v>83003.97301251994</v>
      </c>
      <c r="AE17" t="n">
        <v>113569.697752531</v>
      </c>
      <c r="AF17" t="n">
        <v>5.488798024180942e-06</v>
      </c>
      <c r="AG17" t="n">
        <v>4</v>
      </c>
      <c r="AH17" t="n">
        <v>102730.7651951306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7.6606</v>
      </c>
      <c r="E18" t="n">
        <v>13.05</v>
      </c>
      <c r="F18" t="n">
        <v>9.27</v>
      </c>
      <c r="G18" t="n">
        <v>27.81</v>
      </c>
      <c r="H18" t="n">
        <v>0.34</v>
      </c>
      <c r="I18" t="n">
        <v>20</v>
      </c>
      <c r="J18" t="n">
        <v>260.17</v>
      </c>
      <c r="K18" t="n">
        <v>59.19</v>
      </c>
      <c r="L18" t="n">
        <v>5</v>
      </c>
      <c r="M18" t="n">
        <v>18</v>
      </c>
      <c r="N18" t="n">
        <v>65.98</v>
      </c>
      <c r="O18" t="n">
        <v>32321.82</v>
      </c>
      <c r="P18" t="n">
        <v>131.06</v>
      </c>
      <c r="Q18" t="n">
        <v>1325.82</v>
      </c>
      <c r="R18" t="n">
        <v>48.59</v>
      </c>
      <c r="S18" t="n">
        <v>30.42</v>
      </c>
      <c r="T18" t="n">
        <v>9198.74</v>
      </c>
      <c r="U18" t="n">
        <v>0.63</v>
      </c>
      <c r="V18" t="n">
        <v>0.93</v>
      </c>
      <c r="W18" t="n">
        <v>0.11</v>
      </c>
      <c r="X18" t="n">
        <v>0.55</v>
      </c>
      <c r="Y18" t="n">
        <v>1</v>
      </c>
      <c r="Z18" t="n">
        <v>10</v>
      </c>
      <c r="AA18" t="n">
        <v>81.65103061526918</v>
      </c>
      <c r="AB18" t="n">
        <v>111.7185422770075</v>
      </c>
      <c r="AC18" t="n">
        <v>101.0562814000774</v>
      </c>
      <c r="AD18" t="n">
        <v>81651.03061526918</v>
      </c>
      <c r="AE18" t="n">
        <v>111718.5422770075</v>
      </c>
      <c r="AF18" t="n">
        <v>5.557132340880805e-06</v>
      </c>
      <c r="AG18" t="n">
        <v>4</v>
      </c>
      <c r="AH18" t="n">
        <v>101056.2814000774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7.7122</v>
      </c>
      <c r="E19" t="n">
        <v>12.97</v>
      </c>
      <c r="F19" t="n">
        <v>9.23</v>
      </c>
      <c r="G19" t="n">
        <v>29.16</v>
      </c>
      <c r="H19" t="n">
        <v>0.36</v>
      </c>
      <c r="I19" t="n">
        <v>19</v>
      </c>
      <c r="J19" t="n">
        <v>260.63</v>
      </c>
      <c r="K19" t="n">
        <v>59.19</v>
      </c>
      <c r="L19" t="n">
        <v>5.25</v>
      </c>
      <c r="M19" t="n">
        <v>17</v>
      </c>
      <c r="N19" t="n">
        <v>66.19</v>
      </c>
      <c r="O19" t="n">
        <v>32378.93</v>
      </c>
      <c r="P19" t="n">
        <v>129.64</v>
      </c>
      <c r="Q19" t="n">
        <v>1325.93</v>
      </c>
      <c r="R19" t="n">
        <v>47.29</v>
      </c>
      <c r="S19" t="n">
        <v>30.42</v>
      </c>
      <c r="T19" t="n">
        <v>8556.110000000001</v>
      </c>
      <c r="U19" t="n">
        <v>0.64</v>
      </c>
      <c r="V19" t="n">
        <v>0.9399999999999999</v>
      </c>
      <c r="W19" t="n">
        <v>0.11</v>
      </c>
      <c r="X19" t="n">
        <v>0.51</v>
      </c>
      <c r="Y19" t="n">
        <v>1</v>
      </c>
      <c r="Z19" t="n">
        <v>10</v>
      </c>
      <c r="AA19" t="n">
        <v>80.88503793860079</v>
      </c>
      <c r="AB19" t="n">
        <v>110.6704773035784</v>
      </c>
      <c r="AC19" t="n">
        <v>100.1082422767437</v>
      </c>
      <c r="AD19" t="n">
        <v>80885.03793860078</v>
      </c>
      <c r="AE19" t="n">
        <v>110670.4773035784</v>
      </c>
      <c r="AF19" t="n">
        <v>5.594563877417036e-06</v>
      </c>
      <c r="AG19" t="n">
        <v>4</v>
      </c>
      <c r="AH19" t="n">
        <v>100108.2422767437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7.7628</v>
      </c>
      <c r="E20" t="n">
        <v>12.88</v>
      </c>
      <c r="F20" t="n">
        <v>9.199999999999999</v>
      </c>
      <c r="G20" t="n">
        <v>30.66</v>
      </c>
      <c r="H20" t="n">
        <v>0.37</v>
      </c>
      <c r="I20" t="n">
        <v>18</v>
      </c>
      <c r="J20" t="n">
        <v>261.1</v>
      </c>
      <c r="K20" t="n">
        <v>59.19</v>
      </c>
      <c r="L20" t="n">
        <v>5.5</v>
      </c>
      <c r="M20" t="n">
        <v>16</v>
      </c>
      <c r="N20" t="n">
        <v>66.40000000000001</v>
      </c>
      <c r="O20" t="n">
        <v>32436.11</v>
      </c>
      <c r="P20" t="n">
        <v>127.59</v>
      </c>
      <c r="Q20" t="n">
        <v>1325.92</v>
      </c>
      <c r="R20" t="n">
        <v>46.01</v>
      </c>
      <c r="S20" t="n">
        <v>30.42</v>
      </c>
      <c r="T20" t="n">
        <v>7920.37</v>
      </c>
      <c r="U20" t="n">
        <v>0.66</v>
      </c>
      <c r="V20" t="n">
        <v>0.9399999999999999</v>
      </c>
      <c r="W20" t="n">
        <v>0.11</v>
      </c>
      <c r="X20" t="n">
        <v>0.48</v>
      </c>
      <c r="Y20" t="n">
        <v>1</v>
      </c>
      <c r="Z20" t="n">
        <v>10</v>
      </c>
      <c r="AA20" t="n">
        <v>79.94283567311768</v>
      </c>
      <c r="AB20" t="n">
        <v>109.3813145969148</v>
      </c>
      <c r="AC20" t="n">
        <v>98.94211544945236</v>
      </c>
      <c r="AD20" t="n">
        <v>79942.83567311769</v>
      </c>
      <c r="AE20" t="n">
        <v>109381.3145969148</v>
      </c>
      <c r="AF20" t="n">
        <v>5.631269996578534e-06</v>
      </c>
      <c r="AG20" t="n">
        <v>4</v>
      </c>
      <c r="AH20" t="n">
        <v>98942.11544945237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7.8061</v>
      </c>
      <c r="E21" t="n">
        <v>12.81</v>
      </c>
      <c r="F21" t="n">
        <v>9.17</v>
      </c>
      <c r="G21" t="n">
        <v>32.38</v>
      </c>
      <c r="H21" t="n">
        <v>0.39</v>
      </c>
      <c r="I21" t="n">
        <v>17</v>
      </c>
      <c r="J21" t="n">
        <v>261.56</v>
      </c>
      <c r="K21" t="n">
        <v>59.19</v>
      </c>
      <c r="L21" t="n">
        <v>5.75</v>
      </c>
      <c r="M21" t="n">
        <v>15</v>
      </c>
      <c r="N21" t="n">
        <v>66.62</v>
      </c>
      <c r="O21" t="n">
        <v>32493.38</v>
      </c>
      <c r="P21" t="n">
        <v>126.04</v>
      </c>
      <c r="Q21" t="n">
        <v>1325.88</v>
      </c>
      <c r="R21" t="n">
        <v>45.39</v>
      </c>
      <c r="S21" t="n">
        <v>30.42</v>
      </c>
      <c r="T21" t="n">
        <v>7613.31</v>
      </c>
      <c r="U21" t="n">
        <v>0.67</v>
      </c>
      <c r="V21" t="n">
        <v>0.9399999999999999</v>
      </c>
      <c r="W21" t="n">
        <v>0.11</v>
      </c>
      <c r="X21" t="n">
        <v>0.45</v>
      </c>
      <c r="Y21" t="n">
        <v>1</v>
      </c>
      <c r="Z21" t="n">
        <v>10</v>
      </c>
      <c r="AA21" t="n">
        <v>79.20771856221022</v>
      </c>
      <c r="AB21" t="n">
        <v>108.3754949346936</v>
      </c>
      <c r="AC21" t="n">
        <v>98.0322898041165</v>
      </c>
      <c r="AD21" t="n">
        <v>79207.71856221021</v>
      </c>
      <c r="AE21" t="n">
        <v>108375.4949346936</v>
      </c>
      <c r="AF21" t="n">
        <v>5.662680568904479e-06</v>
      </c>
      <c r="AG21" t="n">
        <v>4</v>
      </c>
      <c r="AH21" t="n">
        <v>98032.2898041165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7.8589</v>
      </c>
      <c r="E22" t="n">
        <v>12.72</v>
      </c>
      <c r="F22" t="n">
        <v>9.140000000000001</v>
      </c>
      <c r="G22" t="n">
        <v>34.26</v>
      </c>
      <c r="H22" t="n">
        <v>0.41</v>
      </c>
      <c r="I22" t="n">
        <v>16</v>
      </c>
      <c r="J22" t="n">
        <v>262.03</v>
      </c>
      <c r="K22" t="n">
        <v>59.19</v>
      </c>
      <c r="L22" t="n">
        <v>6</v>
      </c>
      <c r="M22" t="n">
        <v>14</v>
      </c>
      <c r="N22" t="n">
        <v>66.83</v>
      </c>
      <c r="O22" t="n">
        <v>32550.72</v>
      </c>
      <c r="P22" t="n">
        <v>123.92</v>
      </c>
      <c r="Q22" t="n">
        <v>1325.81</v>
      </c>
      <c r="R22" t="n">
        <v>44.27</v>
      </c>
      <c r="S22" t="n">
        <v>30.42</v>
      </c>
      <c r="T22" t="n">
        <v>7061.95</v>
      </c>
      <c r="U22" t="n">
        <v>0.6899999999999999</v>
      </c>
      <c r="V22" t="n">
        <v>0.95</v>
      </c>
      <c r="W22" t="n">
        <v>0.1</v>
      </c>
      <c r="X22" t="n">
        <v>0.42</v>
      </c>
      <c r="Y22" t="n">
        <v>1</v>
      </c>
      <c r="Z22" t="n">
        <v>10</v>
      </c>
      <c r="AA22" t="n">
        <v>78.25427733314535</v>
      </c>
      <c r="AB22" t="n">
        <v>107.0709545822293</v>
      </c>
      <c r="AC22" t="n">
        <v>96.85225295195714</v>
      </c>
      <c r="AD22" t="n">
        <v>78254.27733314535</v>
      </c>
      <c r="AE22" t="n">
        <v>107070.9545822293</v>
      </c>
      <c r="AF22" t="n">
        <v>5.70098260629039e-06</v>
      </c>
      <c r="AG22" t="n">
        <v>4</v>
      </c>
      <c r="AH22" t="n">
        <v>96852.25295195714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7.9024</v>
      </c>
      <c r="E23" t="n">
        <v>12.65</v>
      </c>
      <c r="F23" t="n">
        <v>9.119999999999999</v>
      </c>
      <c r="G23" t="n">
        <v>36.46</v>
      </c>
      <c r="H23" t="n">
        <v>0.42</v>
      </c>
      <c r="I23" t="n">
        <v>15</v>
      </c>
      <c r="J23" t="n">
        <v>262.49</v>
      </c>
      <c r="K23" t="n">
        <v>59.19</v>
      </c>
      <c r="L23" t="n">
        <v>6.25</v>
      </c>
      <c r="M23" t="n">
        <v>13</v>
      </c>
      <c r="N23" t="n">
        <v>67.05</v>
      </c>
      <c r="O23" t="n">
        <v>32608.15</v>
      </c>
      <c r="P23" t="n">
        <v>121.56</v>
      </c>
      <c r="Q23" t="n">
        <v>1325.95</v>
      </c>
      <c r="R23" t="n">
        <v>43.37</v>
      </c>
      <c r="S23" t="n">
        <v>30.42</v>
      </c>
      <c r="T23" t="n">
        <v>6617.16</v>
      </c>
      <c r="U23" t="n">
        <v>0.7</v>
      </c>
      <c r="V23" t="n">
        <v>0.95</v>
      </c>
      <c r="W23" t="n">
        <v>0.11</v>
      </c>
      <c r="X23" t="n">
        <v>0.4</v>
      </c>
      <c r="Y23" t="n">
        <v>1</v>
      </c>
      <c r="Z23" t="n">
        <v>10</v>
      </c>
      <c r="AA23" t="n">
        <v>77.29256917072081</v>
      </c>
      <c r="AB23" t="n">
        <v>105.755103046831</v>
      </c>
      <c r="AC23" t="n">
        <v>95.66198444028758</v>
      </c>
      <c r="AD23" t="n">
        <v>77292.56917072082</v>
      </c>
      <c r="AE23" t="n">
        <v>105755.103046831</v>
      </c>
      <c r="AF23" t="n">
        <v>5.732538262091282e-06</v>
      </c>
      <c r="AG23" t="n">
        <v>4</v>
      </c>
      <c r="AH23" t="n">
        <v>95661.98444028759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7.9309</v>
      </c>
      <c r="E24" t="n">
        <v>12.61</v>
      </c>
      <c r="F24" t="n">
        <v>9.07</v>
      </c>
      <c r="G24" t="n">
        <v>36.28</v>
      </c>
      <c r="H24" t="n">
        <v>0.44</v>
      </c>
      <c r="I24" t="n">
        <v>15</v>
      </c>
      <c r="J24" t="n">
        <v>262.96</v>
      </c>
      <c r="K24" t="n">
        <v>59.19</v>
      </c>
      <c r="L24" t="n">
        <v>6.5</v>
      </c>
      <c r="M24" t="n">
        <v>13</v>
      </c>
      <c r="N24" t="n">
        <v>67.26000000000001</v>
      </c>
      <c r="O24" t="n">
        <v>32665.66</v>
      </c>
      <c r="P24" t="n">
        <v>118.92</v>
      </c>
      <c r="Q24" t="n">
        <v>1325.87</v>
      </c>
      <c r="R24" t="n">
        <v>41.73</v>
      </c>
      <c r="S24" t="n">
        <v>30.42</v>
      </c>
      <c r="T24" t="n">
        <v>5797.21</v>
      </c>
      <c r="U24" t="n">
        <v>0.73</v>
      </c>
      <c r="V24" t="n">
        <v>0.95</v>
      </c>
      <c r="W24" t="n">
        <v>0.11</v>
      </c>
      <c r="X24" t="n">
        <v>0.35</v>
      </c>
      <c r="Y24" t="n">
        <v>1</v>
      </c>
      <c r="Z24" t="n">
        <v>10</v>
      </c>
      <c r="AA24" t="n">
        <v>76.31929264540013</v>
      </c>
      <c r="AB24" t="n">
        <v>104.423423166958</v>
      </c>
      <c r="AC24" t="n">
        <v>94.4573982191248</v>
      </c>
      <c r="AD24" t="n">
        <v>76319.29264540013</v>
      </c>
      <c r="AE24" t="n">
        <v>104423.423166958</v>
      </c>
      <c r="AF24" t="n">
        <v>5.753212657271177e-06</v>
      </c>
      <c r="AG24" t="n">
        <v>4</v>
      </c>
      <c r="AH24" t="n">
        <v>94457.39821912479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7.9725</v>
      </c>
      <c r="E25" t="n">
        <v>12.54</v>
      </c>
      <c r="F25" t="n">
        <v>9.050000000000001</v>
      </c>
      <c r="G25" t="n">
        <v>38.8</v>
      </c>
      <c r="H25" t="n">
        <v>0.46</v>
      </c>
      <c r="I25" t="n">
        <v>14</v>
      </c>
      <c r="J25" t="n">
        <v>263.42</v>
      </c>
      <c r="K25" t="n">
        <v>59.19</v>
      </c>
      <c r="L25" t="n">
        <v>6.75</v>
      </c>
      <c r="M25" t="n">
        <v>12</v>
      </c>
      <c r="N25" t="n">
        <v>67.48</v>
      </c>
      <c r="O25" t="n">
        <v>32723.25</v>
      </c>
      <c r="P25" t="n">
        <v>118.05</v>
      </c>
      <c r="Q25" t="n">
        <v>1325.87</v>
      </c>
      <c r="R25" t="n">
        <v>41.64</v>
      </c>
      <c r="S25" t="n">
        <v>30.42</v>
      </c>
      <c r="T25" t="n">
        <v>5756.2</v>
      </c>
      <c r="U25" t="n">
        <v>0.73</v>
      </c>
      <c r="V25" t="n">
        <v>0.95</v>
      </c>
      <c r="W25" t="n">
        <v>0.1</v>
      </c>
      <c r="X25" t="n">
        <v>0.33</v>
      </c>
      <c r="Y25" t="n">
        <v>1</v>
      </c>
      <c r="Z25" t="n">
        <v>10</v>
      </c>
      <c r="AA25" t="n">
        <v>75.83816723554966</v>
      </c>
      <c r="AB25" t="n">
        <v>103.7651261554459</v>
      </c>
      <c r="AC25" t="n">
        <v>93.8619281504655</v>
      </c>
      <c r="AD25" t="n">
        <v>75838.16723554966</v>
      </c>
      <c r="AE25" t="n">
        <v>103765.1261554459</v>
      </c>
      <c r="AF25" t="n">
        <v>5.783390020060076e-06</v>
      </c>
      <c r="AG25" t="n">
        <v>4</v>
      </c>
      <c r="AH25" t="n">
        <v>93861.92815046551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7.9968</v>
      </c>
      <c r="E26" t="n">
        <v>12.5</v>
      </c>
      <c r="F26" t="n">
        <v>9.06</v>
      </c>
      <c r="G26" t="n">
        <v>41.84</v>
      </c>
      <c r="H26" t="n">
        <v>0.47</v>
      </c>
      <c r="I26" t="n">
        <v>13</v>
      </c>
      <c r="J26" t="n">
        <v>263.89</v>
      </c>
      <c r="K26" t="n">
        <v>59.19</v>
      </c>
      <c r="L26" t="n">
        <v>7</v>
      </c>
      <c r="M26" t="n">
        <v>11</v>
      </c>
      <c r="N26" t="n">
        <v>67.7</v>
      </c>
      <c r="O26" t="n">
        <v>32780.92</v>
      </c>
      <c r="P26" t="n">
        <v>116.4</v>
      </c>
      <c r="Q26" t="n">
        <v>1325.94</v>
      </c>
      <c r="R26" t="n">
        <v>41.79</v>
      </c>
      <c r="S26" t="n">
        <v>30.42</v>
      </c>
      <c r="T26" t="n">
        <v>5834.15</v>
      </c>
      <c r="U26" t="n">
        <v>0.73</v>
      </c>
      <c r="V26" t="n">
        <v>0.95</v>
      </c>
      <c r="W26" t="n">
        <v>0.1</v>
      </c>
      <c r="X26" t="n">
        <v>0.34</v>
      </c>
      <c r="Y26" t="n">
        <v>1</v>
      </c>
      <c r="Z26" t="n">
        <v>10</v>
      </c>
      <c r="AA26" t="n">
        <v>75.22304298985068</v>
      </c>
      <c r="AB26" t="n">
        <v>102.9234860251145</v>
      </c>
      <c r="AC26" t="n">
        <v>93.10061297292336</v>
      </c>
      <c r="AD26" t="n">
        <v>75223.04298985068</v>
      </c>
      <c r="AE26" t="n">
        <v>102923.4860251145</v>
      </c>
      <c r="AF26" t="n">
        <v>5.801017662266092e-06</v>
      </c>
      <c r="AG26" t="n">
        <v>4</v>
      </c>
      <c r="AH26" t="n">
        <v>93100.61297292335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7.994</v>
      </c>
      <c r="E27" t="n">
        <v>12.51</v>
      </c>
      <c r="F27" t="n">
        <v>9.07</v>
      </c>
      <c r="G27" t="n">
        <v>41.86</v>
      </c>
      <c r="H27" t="n">
        <v>0.49</v>
      </c>
      <c r="I27" t="n">
        <v>13</v>
      </c>
      <c r="J27" t="n">
        <v>264.36</v>
      </c>
      <c r="K27" t="n">
        <v>59.19</v>
      </c>
      <c r="L27" t="n">
        <v>7.25</v>
      </c>
      <c r="M27" t="n">
        <v>11</v>
      </c>
      <c r="N27" t="n">
        <v>67.92</v>
      </c>
      <c r="O27" t="n">
        <v>32838.68</v>
      </c>
      <c r="P27" t="n">
        <v>115.81</v>
      </c>
      <c r="Q27" t="n">
        <v>1325.79</v>
      </c>
      <c r="R27" t="n">
        <v>42.02</v>
      </c>
      <c r="S27" t="n">
        <v>30.42</v>
      </c>
      <c r="T27" t="n">
        <v>5947.51</v>
      </c>
      <c r="U27" t="n">
        <v>0.72</v>
      </c>
      <c r="V27" t="n">
        <v>0.95</v>
      </c>
      <c r="W27" t="n">
        <v>0.1</v>
      </c>
      <c r="X27" t="n">
        <v>0.35</v>
      </c>
      <c r="Y27" t="n">
        <v>1</v>
      </c>
      <c r="Z27" t="n">
        <v>10</v>
      </c>
      <c r="AA27" t="n">
        <v>75.06229932516057</v>
      </c>
      <c r="AB27" t="n">
        <v>102.7035494515756</v>
      </c>
      <c r="AC27" t="n">
        <v>92.90166683728</v>
      </c>
      <c r="AD27" t="n">
        <v>75062.29932516057</v>
      </c>
      <c r="AE27" t="n">
        <v>102703.5494515756</v>
      </c>
      <c r="AF27" t="n">
        <v>5.798986493616839e-06</v>
      </c>
      <c r="AG27" t="n">
        <v>4</v>
      </c>
      <c r="AH27" t="n">
        <v>92901.66683728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8.0479</v>
      </c>
      <c r="E28" t="n">
        <v>12.43</v>
      </c>
      <c r="F28" t="n">
        <v>9.029999999999999</v>
      </c>
      <c r="G28" t="n">
        <v>45.17</v>
      </c>
      <c r="H28" t="n">
        <v>0.5</v>
      </c>
      <c r="I28" t="n">
        <v>12</v>
      </c>
      <c r="J28" t="n">
        <v>264.83</v>
      </c>
      <c r="K28" t="n">
        <v>59.19</v>
      </c>
      <c r="L28" t="n">
        <v>7.5</v>
      </c>
      <c r="M28" t="n">
        <v>9</v>
      </c>
      <c r="N28" t="n">
        <v>68.14</v>
      </c>
      <c r="O28" t="n">
        <v>32896.51</v>
      </c>
      <c r="P28" t="n">
        <v>112.7</v>
      </c>
      <c r="Q28" t="n">
        <v>1325.84</v>
      </c>
      <c r="R28" t="n">
        <v>40.85</v>
      </c>
      <c r="S28" t="n">
        <v>30.42</v>
      </c>
      <c r="T28" t="n">
        <v>5370.55</v>
      </c>
      <c r="U28" t="n">
        <v>0.74</v>
      </c>
      <c r="V28" t="n">
        <v>0.96</v>
      </c>
      <c r="W28" t="n">
        <v>0.1</v>
      </c>
      <c r="X28" t="n">
        <v>0.31</v>
      </c>
      <c r="Y28" t="n">
        <v>1</v>
      </c>
      <c r="Z28" t="n">
        <v>10</v>
      </c>
      <c r="AA28" t="n">
        <v>73.85152105516993</v>
      </c>
      <c r="AB28" t="n">
        <v>101.0469092068079</v>
      </c>
      <c r="AC28" t="n">
        <v>91.40313401236321</v>
      </c>
      <c r="AD28" t="n">
        <v>73851.52105516993</v>
      </c>
      <c r="AE28" t="n">
        <v>101046.9092068079</v>
      </c>
      <c r="AF28" t="n">
        <v>5.838086490114957e-06</v>
      </c>
      <c r="AG28" t="n">
        <v>4</v>
      </c>
      <c r="AH28" t="n">
        <v>91403.13401236321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8.043100000000001</v>
      </c>
      <c r="E29" t="n">
        <v>12.43</v>
      </c>
      <c r="F29" t="n">
        <v>9.039999999999999</v>
      </c>
      <c r="G29" t="n">
        <v>45.21</v>
      </c>
      <c r="H29" t="n">
        <v>0.52</v>
      </c>
      <c r="I29" t="n">
        <v>12</v>
      </c>
      <c r="J29" t="n">
        <v>265.3</v>
      </c>
      <c r="K29" t="n">
        <v>59.19</v>
      </c>
      <c r="L29" t="n">
        <v>7.75</v>
      </c>
      <c r="M29" t="n">
        <v>5</v>
      </c>
      <c r="N29" t="n">
        <v>68.36</v>
      </c>
      <c r="O29" t="n">
        <v>32954.43</v>
      </c>
      <c r="P29" t="n">
        <v>112.41</v>
      </c>
      <c r="Q29" t="n">
        <v>1325.85</v>
      </c>
      <c r="R29" t="n">
        <v>40.89</v>
      </c>
      <c r="S29" t="n">
        <v>30.42</v>
      </c>
      <c r="T29" t="n">
        <v>5389.03</v>
      </c>
      <c r="U29" t="n">
        <v>0.74</v>
      </c>
      <c r="V29" t="n">
        <v>0.96</v>
      </c>
      <c r="W29" t="n">
        <v>0.11</v>
      </c>
      <c r="X29" t="n">
        <v>0.32</v>
      </c>
      <c r="Y29" t="n">
        <v>1</v>
      </c>
      <c r="Z29" t="n">
        <v>10</v>
      </c>
      <c r="AA29" t="n">
        <v>73.79083676128116</v>
      </c>
      <c r="AB29" t="n">
        <v>100.9638782787072</v>
      </c>
      <c r="AC29" t="n">
        <v>91.32802743950579</v>
      </c>
      <c r="AD29" t="n">
        <v>73790.83676128116</v>
      </c>
      <c r="AE29" t="n">
        <v>100963.8782787072</v>
      </c>
      <c r="AF29" t="n">
        <v>5.834604486716238e-06</v>
      </c>
      <c r="AG29" t="n">
        <v>4</v>
      </c>
      <c r="AH29" t="n">
        <v>91328.02743950579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8.038</v>
      </c>
      <c r="E30" t="n">
        <v>12.44</v>
      </c>
      <c r="F30" t="n">
        <v>9.050000000000001</v>
      </c>
      <c r="G30" t="n">
        <v>45.25</v>
      </c>
      <c r="H30" t="n">
        <v>0.54</v>
      </c>
      <c r="I30" t="n">
        <v>12</v>
      </c>
      <c r="J30" t="n">
        <v>265.77</v>
      </c>
      <c r="K30" t="n">
        <v>59.19</v>
      </c>
      <c r="L30" t="n">
        <v>8</v>
      </c>
      <c r="M30" t="n">
        <v>1</v>
      </c>
      <c r="N30" t="n">
        <v>68.58</v>
      </c>
      <c r="O30" t="n">
        <v>33012.44</v>
      </c>
      <c r="P30" t="n">
        <v>111.98</v>
      </c>
      <c r="Q30" t="n">
        <v>1325.85</v>
      </c>
      <c r="R30" t="n">
        <v>40.97</v>
      </c>
      <c r="S30" t="n">
        <v>30.42</v>
      </c>
      <c r="T30" t="n">
        <v>5431.99</v>
      </c>
      <c r="U30" t="n">
        <v>0.74</v>
      </c>
      <c r="V30" t="n">
        <v>0.96</v>
      </c>
      <c r="W30" t="n">
        <v>0.11</v>
      </c>
      <c r="X30" t="n">
        <v>0.33</v>
      </c>
      <c r="Y30" t="n">
        <v>1</v>
      </c>
      <c r="Z30" t="n">
        <v>10</v>
      </c>
      <c r="AA30" t="n">
        <v>73.68935144531</v>
      </c>
      <c r="AB30" t="n">
        <v>100.8250215921794</v>
      </c>
      <c r="AC30" t="n">
        <v>91.20242304025355</v>
      </c>
      <c r="AD30" t="n">
        <v>73689.35144530999</v>
      </c>
      <c r="AE30" t="n">
        <v>100825.0215921794</v>
      </c>
      <c r="AF30" t="n">
        <v>5.830904858105097e-06</v>
      </c>
      <c r="AG30" t="n">
        <v>4</v>
      </c>
      <c r="AH30" t="n">
        <v>91202.42304025355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8.037000000000001</v>
      </c>
      <c r="E31" t="n">
        <v>12.44</v>
      </c>
      <c r="F31" t="n">
        <v>9.050000000000001</v>
      </c>
      <c r="G31" t="n">
        <v>45.25</v>
      </c>
      <c r="H31" t="n">
        <v>0.55</v>
      </c>
      <c r="I31" t="n">
        <v>12</v>
      </c>
      <c r="J31" t="n">
        <v>266.24</v>
      </c>
      <c r="K31" t="n">
        <v>59.19</v>
      </c>
      <c r="L31" t="n">
        <v>8.25</v>
      </c>
      <c r="M31" t="n">
        <v>0</v>
      </c>
      <c r="N31" t="n">
        <v>68.8</v>
      </c>
      <c r="O31" t="n">
        <v>33070.52</v>
      </c>
      <c r="P31" t="n">
        <v>112.24</v>
      </c>
      <c r="Q31" t="n">
        <v>1325.89</v>
      </c>
      <c r="R31" t="n">
        <v>40.98</v>
      </c>
      <c r="S31" t="n">
        <v>30.42</v>
      </c>
      <c r="T31" t="n">
        <v>5432.62</v>
      </c>
      <c r="U31" t="n">
        <v>0.74</v>
      </c>
      <c r="V31" t="n">
        <v>0.96</v>
      </c>
      <c r="W31" t="n">
        <v>0.11</v>
      </c>
      <c r="X31" t="n">
        <v>0.33</v>
      </c>
      <c r="Y31" t="n">
        <v>1</v>
      </c>
      <c r="Z31" t="n">
        <v>10</v>
      </c>
      <c r="AA31" t="n">
        <v>73.77225013567887</v>
      </c>
      <c r="AB31" t="n">
        <v>100.9384472375741</v>
      </c>
      <c r="AC31" t="n">
        <v>91.30502350124574</v>
      </c>
      <c r="AD31" t="n">
        <v>73772.25013567887</v>
      </c>
      <c r="AE31" t="n">
        <v>100938.4472375741</v>
      </c>
      <c r="AF31" t="n">
        <v>5.830179440730365e-06</v>
      </c>
      <c r="AG31" t="n">
        <v>4</v>
      </c>
      <c r="AH31" t="n">
        <v>91305.02350124574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6.0172</v>
      </c>
      <c r="E2" t="n">
        <v>16.62</v>
      </c>
      <c r="F2" t="n">
        <v>11.47</v>
      </c>
      <c r="G2" t="n">
        <v>7.32</v>
      </c>
      <c r="H2" t="n">
        <v>0.12</v>
      </c>
      <c r="I2" t="n">
        <v>94</v>
      </c>
      <c r="J2" t="n">
        <v>150.44</v>
      </c>
      <c r="K2" t="n">
        <v>49.1</v>
      </c>
      <c r="L2" t="n">
        <v>1</v>
      </c>
      <c r="M2" t="n">
        <v>92</v>
      </c>
      <c r="N2" t="n">
        <v>25.34</v>
      </c>
      <c r="O2" t="n">
        <v>18787.76</v>
      </c>
      <c r="P2" t="n">
        <v>128.89</v>
      </c>
      <c r="Q2" t="n">
        <v>1326</v>
      </c>
      <c r="R2" t="n">
        <v>120.4</v>
      </c>
      <c r="S2" t="n">
        <v>30.42</v>
      </c>
      <c r="T2" t="n">
        <v>44735.27</v>
      </c>
      <c r="U2" t="n">
        <v>0.25</v>
      </c>
      <c r="V2" t="n">
        <v>0.75</v>
      </c>
      <c r="W2" t="n">
        <v>0.23</v>
      </c>
      <c r="X2" t="n">
        <v>2.75</v>
      </c>
      <c r="Y2" t="n">
        <v>1</v>
      </c>
      <c r="Z2" t="n">
        <v>10</v>
      </c>
      <c r="AA2" t="n">
        <v>100.395412694644</v>
      </c>
      <c r="AB2" t="n">
        <v>137.3654327817697</v>
      </c>
      <c r="AC2" t="n">
        <v>124.2554686707102</v>
      </c>
      <c r="AD2" t="n">
        <v>100395.412694644</v>
      </c>
      <c r="AE2" t="n">
        <v>137365.4327817697</v>
      </c>
      <c r="AF2" t="n">
        <v>4.502680474102324e-06</v>
      </c>
      <c r="AG2" t="n">
        <v>5</v>
      </c>
      <c r="AH2" t="n">
        <v>124255.4686707102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6.6301</v>
      </c>
      <c r="E3" t="n">
        <v>15.08</v>
      </c>
      <c r="F3" t="n">
        <v>10.7</v>
      </c>
      <c r="G3" t="n">
        <v>9.300000000000001</v>
      </c>
      <c r="H3" t="n">
        <v>0.15</v>
      </c>
      <c r="I3" t="n">
        <v>69</v>
      </c>
      <c r="J3" t="n">
        <v>150.78</v>
      </c>
      <c r="K3" t="n">
        <v>49.1</v>
      </c>
      <c r="L3" t="n">
        <v>1.25</v>
      </c>
      <c r="M3" t="n">
        <v>67</v>
      </c>
      <c r="N3" t="n">
        <v>25.44</v>
      </c>
      <c r="O3" t="n">
        <v>18830.65</v>
      </c>
      <c r="P3" t="n">
        <v>117.78</v>
      </c>
      <c r="Q3" t="n">
        <v>1326.18</v>
      </c>
      <c r="R3" t="n">
        <v>95.11</v>
      </c>
      <c r="S3" t="n">
        <v>30.42</v>
      </c>
      <c r="T3" t="n">
        <v>32215.85</v>
      </c>
      <c r="U3" t="n">
        <v>0.32</v>
      </c>
      <c r="V3" t="n">
        <v>0.8100000000000001</v>
      </c>
      <c r="W3" t="n">
        <v>0.19</v>
      </c>
      <c r="X3" t="n">
        <v>1.98</v>
      </c>
      <c r="Y3" t="n">
        <v>1</v>
      </c>
      <c r="Z3" t="n">
        <v>10</v>
      </c>
      <c r="AA3" t="n">
        <v>90.78094950667655</v>
      </c>
      <c r="AB3" t="n">
        <v>124.2105000878192</v>
      </c>
      <c r="AC3" t="n">
        <v>112.3560242900022</v>
      </c>
      <c r="AD3" t="n">
        <v>90780.94950667655</v>
      </c>
      <c r="AE3" t="n">
        <v>124210.5000878192</v>
      </c>
      <c r="AF3" t="n">
        <v>4.961314533561427e-06</v>
      </c>
      <c r="AG3" t="n">
        <v>5</v>
      </c>
      <c r="AH3" t="n">
        <v>112356.0242900022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7.0184</v>
      </c>
      <c r="E4" t="n">
        <v>14.25</v>
      </c>
      <c r="F4" t="n">
        <v>10.29</v>
      </c>
      <c r="G4" t="n">
        <v>11.23</v>
      </c>
      <c r="H4" t="n">
        <v>0.18</v>
      </c>
      <c r="I4" t="n">
        <v>55</v>
      </c>
      <c r="J4" t="n">
        <v>151.13</v>
      </c>
      <c r="K4" t="n">
        <v>49.1</v>
      </c>
      <c r="L4" t="n">
        <v>1.5</v>
      </c>
      <c r="M4" t="n">
        <v>53</v>
      </c>
      <c r="N4" t="n">
        <v>25.54</v>
      </c>
      <c r="O4" t="n">
        <v>18873.58</v>
      </c>
      <c r="P4" t="n">
        <v>111.1</v>
      </c>
      <c r="Q4" t="n">
        <v>1326.05</v>
      </c>
      <c r="R4" t="n">
        <v>82.09999999999999</v>
      </c>
      <c r="S4" t="n">
        <v>30.42</v>
      </c>
      <c r="T4" t="n">
        <v>25778.13</v>
      </c>
      <c r="U4" t="n">
        <v>0.37</v>
      </c>
      <c r="V4" t="n">
        <v>0.84</v>
      </c>
      <c r="W4" t="n">
        <v>0.16</v>
      </c>
      <c r="X4" t="n">
        <v>1.57</v>
      </c>
      <c r="Y4" t="n">
        <v>1</v>
      </c>
      <c r="Z4" t="n">
        <v>10</v>
      </c>
      <c r="AA4" t="n">
        <v>85.71158697684025</v>
      </c>
      <c r="AB4" t="n">
        <v>117.2743746300099</v>
      </c>
      <c r="AC4" t="n">
        <v>106.0818729109707</v>
      </c>
      <c r="AD4" t="n">
        <v>85711.58697684025</v>
      </c>
      <c r="AE4" t="n">
        <v>117274.3746300099</v>
      </c>
      <c r="AF4" t="n">
        <v>5.251880050428731e-06</v>
      </c>
      <c r="AG4" t="n">
        <v>5</v>
      </c>
      <c r="AH4" t="n">
        <v>106081.8729109707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7.3318</v>
      </c>
      <c r="E5" t="n">
        <v>13.64</v>
      </c>
      <c r="F5" t="n">
        <v>9.99</v>
      </c>
      <c r="G5" t="n">
        <v>13.32</v>
      </c>
      <c r="H5" t="n">
        <v>0.2</v>
      </c>
      <c r="I5" t="n">
        <v>45</v>
      </c>
      <c r="J5" t="n">
        <v>151.48</v>
      </c>
      <c r="K5" t="n">
        <v>49.1</v>
      </c>
      <c r="L5" t="n">
        <v>1.75</v>
      </c>
      <c r="M5" t="n">
        <v>43</v>
      </c>
      <c r="N5" t="n">
        <v>25.64</v>
      </c>
      <c r="O5" t="n">
        <v>18916.54</v>
      </c>
      <c r="P5" t="n">
        <v>105.38</v>
      </c>
      <c r="Q5" t="n">
        <v>1325.95</v>
      </c>
      <c r="R5" t="n">
        <v>71.95999999999999</v>
      </c>
      <c r="S5" t="n">
        <v>30.42</v>
      </c>
      <c r="T5" t="n">
        <v>20760.28</v>
      </c>
      <c r="U5" t="n">
        <v>0.42</v>
      </c>
      <c r="V5" t="n">
        <v>0.87</v>
      </c>
      <c r="W5" t="n">
        <v>0.15</v>
      </c>
      <c r="X5" t="n">
        <v>1.27</v>
      </c>
      <c r="Y5" t="n">
        <v>1</v>
      </c>
      <c r="Z5" t="n">
        <v>10</v>
      </c>
      <c r="AA5" t="n">
        <v>73.49652655067534</v>
      </c>
      <c r="AB5" t="n">
        <v>100.5611900645064</v>
      </c>
      <c r="AC5" t="n">
        <v>90.96377122329172</v>
      </c>
      <c r="AD5" t="n">
        <v>73496.52655067533</v>
      </c>
      <c r="AE5" t="n">
        <v>100561.1900645064</v>
      </c>
      <c r="AF5" t="n">
        <v>5.486397776378287e-06</v>
      </c>
      <c r="AG5" t="n">
        <v>4</v>
      </c>
      <c r="AH5" t="n">
        <v>90963.77122329171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7.6089</v>
      </c>
      <c r="E6" t="n">
        <v>13.14</v>
      </c>
      <c r="F6" t="n">
        <v>9.74</v>
      </c>
      <c r="G6" t="n">
        <v>15.79</v>
      </c>
      <c r="H6" t="n">
        <v>0.23</v>
      </c>
      <c r="I6" t="n">
        <v>37</v>
      </c>
      <c r="J6" t="n">
        <v>151.83</v>
      </c>
      <c r="K6" t="n">
        <v>49.1</v>
      </c>
      <c r="L6" t="n">
        <v>2</v>
      </c>
      <c r="M6" t="n">
        <v>35</v>
      </c>
      <c r="N6" t="n">
        <v>25.73</v>
      </c>
      <c r="O6" t="n">
        <v>18959.54</v>
      </c>
      <c r="P6" t="n">
        <v>100.32</v>
      </c>
      <c r="Q6" t="n">
        <v>1325.86</v>
      </c>
      <c r="R6" t="n">
        <v>63.69</v>
      </c>
      <c r="S6" t="n">
        <v>30.42</v>
      </c>
      <c r="T6" t="n">
        <v>16666.24</v>
      </c>
      <c r="U6" t="n">
        <v>0.48</v>
      </c>
      <c r="V6" t="n">
        <v>0.89</v>
      </c>
      <c r="W6" t="n">
        <v>0.14</v>
      </c>
      <c r="X6" t="n">
        <v>1.01</v>
      </c>
      <c r="Y6" t="n">
        <v>1</v>
      </c>
      <c r="Z6" t="n">
        <v>10</v>
      </c>
      <c r="AA6" t="n">
        <v>70.40421192692077</v>
      </c>
      <c r="AB6" t="n">
        <v>96.33014877299458</v>
      </c>
      <c r="AC6" t="n">
        <v>87.13653457433669</v>
      </c>
      <c r="AD6" t="n">
        <v>70404.21192692076</v>
      </c>
      <c r="AE6" t="n">
        <v>96330.14877299458</v>
      </c>
      <c r="AF6" t="n">
        <v>5.693752153725517e-06</v>
      </c>
      <c r="AG6" t="n">
        <v>4</v>
      </c>
      <c r="AH6" t="n">
        <v>87136.53457433669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7.789</v>
      </c>
      <c r="E7" t="n">
        <v>12.84</v>
      </c>
      <c r="F7" t="n">
        <v>9.58</v>
      </c>
      <c r="G7" t="n">
        <v>17.97</v>
      </c>
      <c r="H7" t="n">
        <v>0.26</v>
      </c>
      <c r="I7" t="n">
        <v>32</v>
      </c>
      <c r="J7" t="n">
        <v>152.18</v>
      </c>
      <c r="K7" t="n">
        <v>49.1</v>
      </c>
      <c r="L7" t="n">
        <v>2.25</v>
      </c>
      <c r="M7" t="n">
        <v>30</v>
      </c>
      <c r="N7" t="n">
        <v>25.83</v>
      </c>
      <c r="O7" t="n">
        <v>19002.56</v>
      </c>
      <c r="P7" t="n">
        <v>96.45999999999999</v>
      </c>
      <c r="Q7" t="n">
        <v>1325.94</v>
      </c>
      <c r="R7" t="n">
        <v>58.68</v>
      </c>
      <c r="S7" t="n">
        <v>30.42</v>
      </c>
      <c r="T7" t="n">
        <v>14183.62</v>
      </c>
      <c r="U7" t="n">
        <v>0.52</v>
      </c>
      <c r="V7" t="n">
        <v>0.9</v>
      </c>
      <c r="W7" t="n">
        <v>0.13</v>
      </c>
      <c r="X7" t="n">
        <v>0.86</v>
      </c>
      <c r="Y7" t="n">
        <v>1</v>
      </c>
      <c r="Z7" t="n">
        <v>10</v>
      </c>
      <c r="AA7" t="n">
        <v>68.33579931954966</v>
      </c>
      <c r="AB7" t="n">
        <v>93.50005539166688</v>
      </c>
      <c r="AC7" t="n">
        <v>84.57654133326101</v>
      </c>
      <c r="AD7" t="n">
        <v>68335.79931954967</v>
      </c>
      <c r="AE7" t="n">
        <v>93500.05539166687</v>
      </c>
      <c r="AF7" t="n">
        <v>5.828521274477e-06</v>
      </c>
      <c r="AG7" t="n">
        <v>4</v>
      </c>
      <c r="AH7" t="n">
        <v>84576.541333261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8.0497</v>
      </c>
      <c r="E8" t="n">
        <v>12.42</v>
      </c>
      <c r="F8" t="n">
        <v>9.32</v>
      </c>
      <c r="G8" t="n">
        <v>20.71</v>
      </c>
      <c r="H8" t="n">
        <v>0.29</v>
      </c>
      <c r="I8" t="n">
        <v>27</v>
      </c>
      <c r="J8" t="n">
        <v>152.53</v>
      </c>
      <c r="K8" t="n">
        <v>49.1</v>
      </c>
      <c r="L8" t="n">
        <v>2.5</v>
      </c>
      <c r="M8" t="n">
        <v>25</v>
      </c>
      <c r="N8" t="n">
        <v>25.93</v>
      </c>
      <c r="O8" t="n">
        <v>19045.63</v>
      </c>
      <c r="P8" t="n">
        <v>90.45</v>
      </c>
      <c r="Q8" t="n">
        <v>1325.87</v>
      </c>
      <c r="R8" t="n">
        <v>49.88</v>
      </c>
      <c r="S8" t="n">
        <v>30.42</v>
      </c>
      <c r="T8" t="n">
        <v>9811.98</v>
      </c>
      <c r="U8" t="n">
        <v>0.61</v>
      </c>
      <c r="V8" t="n">
        <v>0.93</v>
      </c>
      <c r="W8" t="n">
        <v>0.12</v>
      </c>
      <c r="X8" t="n">
        <v>0.6</v>
      </c>
      <c r="Y8" t="n">
        <v>1</v>
      </c>
      <c r="Z8" t="n">
        <v>10</v>
      </c>
      <c r="AA8" t="n">
        <v>65.36939124061789</v>
      </c>
      <c r="AB8" t="n">
        <v>89.44128498938626</v>
      </c>
      <c r="AC8" t="n">
        <v>80.90513428165272</v>
      </c>
      <c r="AD8" t="n">
        <v>65369.39124061789</v>
      </c>
      <c r="AE8" t="n">
        <v>89441.28498938626</v>
      </c>
      <c r="AF8" t="n">
        <v>6.023603505348249e-06</v>
      </c>
      <c r="AG8" t="n">
        <v>4</v>
      </c>
      <c r="AH8" t="n">
        <v>80905.13428165272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7.9791</v>
      </c>
      <c r="E9" t="n">
        <v>12.53</v>
      </c>
      <c r="F9" t="n">
        <v>9.49</v>
      </c>
      <c r="G9" t="n">
        <v>22.78</v>
      </c>
      <c r="H9" t="n">
        <v>0.32</v>
      </c>
      <c r="I9" t="n">
        <v>25</v>
      </c>
      <c r="J9" t="n">
        <v>152.88</v>
      </c>
      <c r="K9" t="n">
        <v>49.1</v>
      </c>
      <c r="L9" t="n">
        <v>2.75</v>
      </c>
      <c r="M9" t="n">
        <v>23</v>
      </c>
      <c r="N9" t="n">
        <v>26.03</v>
      </c>
      <c r="O9" t="n">
        <v>19088.72</v>
      </c>
      <c r="P9" t="n">
        <v>90.58</v>
      </c>
      <c r="Q9" t="n">
        <v>1325.95</v>
      </c>
      <c r="R9" t="n">
        <v>56.26</v>
      </c>
      <c r="S9" t="n">
        <v>30.42</v>
      </c>
      <c r="T9" t="n">
        <v>13012.39</v>
      </c>
      <c r="U9" t="n">
        <v>0.54</v>
      </c>
      <c r="V9" t="n">
        <v>0.91</v>
      </c>
      <c r="W9" t="n">
        <v>0.12</v>
      </c>
      <c r="X9" t="n">
        <v>0.77</v>
      </c>
      <c r="Y9" t="n">
        <v>1</v>
      </c>
      <c r="Z9" t="n">
        <v>10</v>
      </c>
      <c r="AA9" t="n">
        <v>65.73260933333682</v>
      </c>
      <c r="AB9" t="n">
        <v>89.93825600789536</v>
      </c>
      <c r="AC9" t="n">
        <v>81.35467508365869</v>
      </c>
      <c r="AD9" t="n">
        <v>65732.60933333682</v>
      </c>
      <c r="AE9" t="n">
        <v>89938.25600789537</v>
      </c>
      <c r="AF9" t="n">
        <v>5.970773411372376e-06</v>
      </c>
      <c r="AG9" t="n">
        <v>4</v>
      </c>
      <c r="AH9" t="n">
        <v>81354.67508365869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8.130599999999999</v>
      </c>
      <c r="E10" t="n">
        <v>12.3</v>
      </c>
      <c r="F10" t="n">
        <v>9.35</v>
      </c>
      <c r="G10" t="n">
        <v>25.5</v>
      </c>
      <c r="H10" t="n">
        <v>0.35</v>
      </c>
      <c r="I10" t="n">
        <v>22</v>
      </c>
      <c r="J10" t="n">
        <v>153.23</v>
      </c>
      <c r="K10" t="n">
        <v>49.1</v>
      </c>
      <c r="L10" t="n">
        <v>3</v>
      </c>
      <c r="M10" t="n">
        <v>19</v>
      </c>
      <c r="N10" t="n">
        <v>26.13</v>
      </c>
      <c r="O10" t="n">
        <v>19131.85</v>
      </c>
      <c r="P10" t="n">
        <v>86.03</v>
      </c>
      <c r="Q10" t="n">
        <v>1326.01</v>
      </c>
      <c r="R10" t="n">
        <v>51.26</v>
      </c>
      <c r="S10" t="n">
        <v>30.42</v>
      </c>
      <c r="T10" t="n">
        <v>10527.3</v>
      </c>
      <c r="U10" t="n">
        <v>0.59</v>
      </c>
      <c r="V10" t="n">
        <v>0.92</v>
      </c>
      <c r="W10" t="n">
        <v>0.12</v>
      </c>
      <c r="X10" t="n">
        <v>0.63</v>
      </c>
      <c r="Y10" t="n">
        <v>1</v>
      </c>
      <c r="Z10" t="n">
        <v>10</v>
      </c>
      <c r="AA10" t="n">
        <v>63.76345379185035</v>
      </c>
      <c r="AB10" t="n">
        <v>87.24397052302365</v>
      </c>
      <c r="AC10" t="n">
        <v>78.91752842400884</v>
      </c>
      <c r="AD10" t="n">
        <v>63763.45379185035</v>
      </c>
      <c r="AE10" t="n">
        <v>87243.97052302364</v>
      </c>
      <c r="AF10" t="n">
        <v>6.08414110595233e-06</v>
      </c>
      <c r="AG10" t="n">
        <v>4</v>
      </c>
      <c r="AH10" t="n">
        <v>78917.52842400884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8.217499999999999</v>
      </c>
      <c r="E11" t="n">
        <v>12.17</v>
      </c>
      <c r="F11" t="n">
        <v>9.279999999999999</v>
      </c>
      <c r="G11" t="n">
        <v>27.85</v>
      </c>
      <c r="H11" t="n">
        <v>0.37</v>
      </c>
      <c r="I11" t="n">
        <v>20</v>
      </c>
      <c r="J11" t="n">
        <v>153.58</v>
      </c>
      <c r="K11" t="n">
        <v>49.1</v>
      </c>
      <c r="L11" t="n">
        <v>3.25</v>
      </c>
      <c r="M11" t="n">
        <v>12</v>
      </c>
      <c r="N11" t="n">
        <v>26.23</v>
      </c>
      <c r="O11" t="n">
        <v>19175.02</v>
      </c>
      <c r="P11" t="n">
        <v>82.11</v>
      </c>
      <c r="Q11" t="n">
        <v>1325.89</v>
      </c>
      <c r="R11" t="n">
        <v>48.73</v>
      </c>
      <c r="S11" t="n">
        <v>30.42</v>
      </c>
      <c r="T11" t="n">
        <v>9271.370000000001</v>
      </c>
      <c r="U11" t="n">
        <v>0.62</v>
      </c>
      <c r="V11" t="n">
        <v>0.93</v>
      </c>
      <c r="W11" t="n">
        <v>0.12</v>
      </c>
      <c r="X11" t="n">
        <v>0.5600000000000001</v>
      </c>
      <c r="Y11" t="n">
        <v>1</v>
      </c>
      <c r="Z11" t="n">
        <v>10</v>
      </c>
      <c r="AA11" t="n">
        <v>62.28442223342697</v>
      </c>
      <c r="AB11" t="n">
        <v>85.22029429452256</v>
      </c>
      <c r="AC11" t="n">
        <v>77.08698901450782</v>
      </c>
      <c r="AD11" t="n">
        <v>62284.42223342697</v>
      </c>
      <c r="AE11" t="n">
        <v>85220.29429452257</v>
      </c>
      <c r="AF11" t="n">
        <v>6.149168516242745e-06</v>
      </c>
      <c r="AG11" t="n">
        <v>4</v>
      </c>
      <c r="AH11" t="n">
        <v>77086.98901450782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8.2637</v>
      </c>
      <c r="E12" t="n">
        <v>12.1</v>
      </c>
      <c r="F12" t="n">
        <v>9.24</v>
      </c>
      <c r="G12" t="n">
        <v>29.19</v>
      </c>
      <c r="H12" t="n">
        <v>0.4</v>
      </c>
      <c r="I12" t="n">
        <v>19</v>
      </c>
      <c r="J12" t="n">
        <v>153.93</v>
      </c>
      <c r="K12" t="n">
        <v>49.1</v>
      </c>
      <c r="L12" t="n">
        <v>3.5</v>
      </c>
      <c r="M12" t="n">
        <v>0</v>
      </c>
      <c r="N12" t="n">
        <v>26.33</v>
      </c>
      <c r="O12" t="n">
        <v>19218.22</v>
      </c>
      <c r="P12" t="n">
        <v>81.91</v>
      </c>
      <c r="Q12" t="n">
        <v>1325.83</v>
      </c>
      <c r="R12" t="n">
        <v>46.95</v>
      </c>
      <c r="S12" t="n">
        <v>30.42</v>
      </c>
      <c r="T12" t="n">
        <v>8384.42</v>
      </c>
      <c r="U12" t="n">
        <v>0.65</v>
      </c>
      <c r="V12" t="n">
        <v>0.9399999999999999</v>
      </c>
      <c r="W12" t="n">
        <v>0.13</v>
      </c>
      <c r="X12" t="n">
        <v>0.52</v>
      </c>
      <c r="Y12" t="n">
        <v>1</v>
      </c>
      <c r="Z12" t="n">
        <v>10</v>
      </c>
      <c r="AA12" t="n">
        <v>62.06130679826826</v>
      </c>
      <c r="AB12" t="n">
        <v>84.91501791298026</v>
      </c>
      <c r="AC12" t="n">
        <v>76.81084778236173</v>
      </c>
      <c r="AD12" t="n">
        <v>62061.30679826826</v>
      </c>
      <c r="AE12" t="n">
        <v>84915.01791298026</v>
      </c>
      <c r="AF12" t="n">
        <v>6.183740050827525e-06</v>
      </c>
      <c r="AG12" t="n">
        <v>4</v>
      </c>
      <c r="AH12" t="n">
        <v>76810.84778236173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5.2829</v>
      </c>
      <c r="E2" t="n">
        <v>18.93</v>
      </c>
      <c r="F2" t="n">
        <v>12.14</v>
      </c>
      <c r="G2" t="n">
        <v>6.28</v>
      </c>
      <c r="H2" t="n">
        <v>0.1</v>
      </c>
      <c r="I2" t="n">
        <v>116</v>
      </c>
      <c r="J2" t="n">
        <v>185.69</v>
      </c>
      <c r="K2" t="n">
        <v>53.44</v>
      </c>
      <c r="L2" t="n">
        <v>1</v>
      </c>
      <c r="M2" t="n">
        <v>114</v>
      </c>
      <c r="N2" t="n">
        <v>36.26</v>
      </c>
      <c r="O2" t="n">
        <v>23136.14</v>
      </c>
      <c r="P2" t="n">
        <v>159.05</v>
      </c>
      <c r="Q2" t="n">
        <v>1326.34</v>
      </c>
      <c r="R2" t="n">
        <v>142.56</v>
      </c>
      <c r="S2" t="n">
        <v>30.42</v>
      </c>
      <c r="T2" t="n">
        <v>55704.74</v>
      </c>
      <c r="U2" t="n">
        <v>0.21</v>
      </c>
      <c r="V2" t="n">
        <v>0.71</v>
      </c>
      <c r="W2" t="n">
        <v>0.27</v>
      </c>
      <c r="X2" t="n">
        <v>3.42</v>
      </c>
      <c r="Y2" t="n">
        <v>1</v>
      </c>
      <c r="Z2" t="n">
        <v>10</v>
      </c>
      <c r="AA2" t="n">
        <v>132.157918682644</v>
      </c>
      <c r="AB2" t="n">
        <v>180.8242947373976</v>
      </c>
      <c r="AC2" t="n">
        <v>163.5666778362026</v>
      </c>
      <c r="AD2" t="n">
        <v>132157.918682644</v>
      </c>
      <c r="AE2" t="n">
        <v>180824.2947373976</v>
      </c>
      <c r="AF2" t="n">
        <v>3.903607280275643e-06</v>
      </c>
      <c r="AG2" t="n">
        <v>6</v>
      </c>
      <c r="AH2" t="n">
        <v>163566.6778362026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5.9774</v>
      </c>
      <c r="E3" t="n">
        <v>16.73</v>
      </c>
      <c r="F3" t="n">
        <v>11.13</v>
      </c>
      <c r="G3" t="n">
        <v>7.95</v>
      </c>
      <c r="H3" t="n">
        <v>0.12</v>
      </c>
      <c r="I3" t="n">
        <v>84</v>
      </c>
      <c r="J3" t="n">
        <v>186.07</v>
      </c>
      <c r="K3" t="n">
        <v>53.44</v>
      </c>
      <c r="L3" t="n">
        <v>1.25</v>
      </c>
      <c r="M3" t="n">
        <v>82</v>
      </c>
      <c r="N3" t="n">
        <v>36.39</v>
      </c>
      <c r="O3" t="n">
        <v>23182.76</v>
      </c>
      <c r="P3" t="n">
        <v>143.9</v>
      </c>
      <c r="Q3" t="n">
        <v>1326.16</v>
      </c>
      <c r="R3" t="n">
        <v>109.52</v>
      </c>
      <c r="S3" t="n">
        <v>30.42</v>
      </c>
      <c r="T3" t="n">
        <v>39345.59</v>
      </c>
      <c r="U3" t="n">
        <v>0.28</v>
      </c>
      <c r="V3" t="n">
        <v>0.78</v>
      </c>
      <c r="W3" t="n">
        <v>0.21</v>
      </c>
      <c r="X3" t="n">
        <v>2.41</v>
      </c>
      <c r="Y3" t="n">
        <v>1</v>
      </c>
      <c r="Z3" t="n">
        <v>10</v>
      </c>
      <c r="AA3" t="n">
        <v>107.7669331513029</v>
      </c>
      <c r="AB3" t="n">
        <v>147.4514722790959</v>
      </c>
      <c r="AC3" t="n">
        <v>133.3789107142601</v>
      </c>
      <c r="AD3" t="n">
        <v>107766.9331513029</v>
      </c>
      <c r="AE3" t="n">
        <v>147451.4722790959</v>
      </c>
      <c r="AF3" t="n">
        <v>4.416782857354792e-06</v>
      </c>
      <c r="AG3" t="n">
        <v>5</v>
      </c>
      <c r="AH3" t="n">
        <v>133378.9107142602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6.4373</v>
      </c>
      <c r="E4" t="n">
        <v>15.53</v>
      </c>
      <c r="F4" t="n">
        <v>10.61</v>
      </c>
      <c r="G4" t="n">
        <v>9.640000000000001</v>
      </c>
      <c r="H4" t="n">
        <v>0.14</v>
      </c>
      <c r="I4" t="n">
        <v>66</v>
      </c>
      <c r="J4" t="n">
        <v>186.45</v>
      </c>
      <c r="K4" t="n">
        <v>53.44</v>
      </c>
      <c r="L4" t="n">
        <v>1.5</v>
      </c>
      <c r="M4" t="n">
        <v>64</v>
      </c>
      <c r="N4" t="n">
        <v>36.51</v>
      </c>
      <c r="O4" t="n">
        <v>23229.42</v>
      </c>
      <c r="P4" t="n">
        <v>135.37</v>
      </c>
      <c r="Q4" t="n">
        <v>1326.11</v>
      </c>
      <c r="R4" t="n">
        <v>92.19</v>
      </c>
      <c r="S4" t="n">
        <v>30.42</v>
      </c>
      <c r="T4" t="n">
        <v>30771.41</v>
      </c>
      <c r="U4" t="n">
        <v>0.33</v>
      </c>
      <c r="V4" t="n">
        <v>0.82</v>
      </c>
      <c r="W4" t="n">
        <v>0.18</v>
      </c>
      <c r="X4" t="n">
        <v>1.89</v>
      </c>
      <c r="Y4" t="n">
        <v>1</v>
      </c>
      <c r="Z4" t="n">
        <v>10</v>
      </c>
      <c r="AA4" t="n">
        <v>99.78079339521855</v>
      </c>
      <c r="AB4" t="n">
        <v>136.5244835412065</v>
      </c>
      <c r="AC4" t="n">
        <v>123.4947784453864</v>
      </c>
      <c r="AD4" t="n">
        <v>99780.79339521856</v>
      </c>
      <c r="AE4" t="n">
        <v>136524.4835412065</v>
      </c>
      <c r="AF4" t="n">
        <v>4.75660927621541e-06</v>
      </c>
      <c r="AG4" t="n">
        <v>5</v>
      </c>
      <c r="AH4" t="n">
        <v>123494.7784453864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6.7872</v>
      </c>
      <c r="E5" t="n">
        <v>14.73</v>
      </c>
      <c r="F5" t="n">
        <v>10.26</v>
      </c>
      <c r="G5" t="n">
        <v>11.39</v>
      </c>
      <c r="H5" t="n">
        <v>0.17</v>
      </c>
      <c r="I5" t="n">
        <v>54</v>
      </c>
      <c r="J5" t="n">
        <v>186.83</v>
      </c>
      <c r="K5" t="n">
        <v>53.44</v>
      </c>
      <c r="L5" t="n">
        <v>1.75</v>
      </c>
      <c r="M5" t="n">
        <v>52</v>
      </c>
      <c r="N5" t="n">
        <v>36.64</v>
      </c>
      <c r="O5" t="n">
        <v>23276.13</v>
      </c>
      <c r="P5" t="n">
        <v>129</v>
      </c>
      <c r="Q5" t="n">
        <v>1325.99</v>
      </c>
      <c r="R5" t="n">
        <v>80.84999999999999</v>
      </c>
      <c r="S5" t="n">
        <v>30.42</v>
      </c>
      <c r="T5" t="n">
        <v>25159.85</v>
      </c>
      <c r="U5" t="n">
        <v>0.38</v>
      </c>
      <c r="V5" t="n">
        <v>0.84</v>
      </c>
      <c r="W5" t="n">
        <v>0.16</v>
      </c>
      <c r="X5" t="n">
        <v>1.53</v>
      </c>
      <c r="Y5" t="n">
        <v>1</v>
      </c>
      <c r="Z5" t="n">
        <v>10</v>
      </c>
      <c r="AA5" t="n">
        <v>94.49195919911699</v>
      </c>
      <c r="AB5" t="n">
        <v>129.2880672672067</v>
      </c>
      <c r="AC5" t="n">
        <v>116.9489955842008</v>
      </c>
      <c r="AD5" t="n">
        <v>94491.95919911699</v>
      </c>
      <c r="AE5" t="n">
        <v>129288.0672672066</v>
      </c>
      <c r="AF5" t="n">
        <v>5.015155186107412e-06</v>
      </c>
      <c r="AG5" t="n">
        <v>5</v>
      </c>
      <c r="AH5" t="n">
        <v>116948.9955842008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7.0451</v>
      </c>
      <c r="E6" t="n">
        <v>14.19</v>
      </c>
      <c r="F6" t="n">
        <v>10.01</v>
      </c>
      <c r="G6" t="n">
        <v>13.06</v>
      </c>
      <c r="H6" t="n">
        <v>0.19</v>
      </c>
      <c r="I6" t="n">
        <v>46</v>
      </c>
      <c r="J6" t="n">
        <v>187.21</v>
      </c>
      <c r="K6" t="n">
        <v>53.44</v>
      </c>
      <c r="L6" t="n">
        <v>2</v>
      </c>
      <c r="M6" t="n">
        <v>44</v>
      </c>
      <c r="N6" t="n">
        <v>36.77</v>
      </c>
      <c r="O6" t="n">
        <v>23322.88</v>
      </c>
      <c r="P6" t="n">
        <v>124.19</v>
      </c>
      <c r="Q6" t="n">
        <v>1326.01</v>
      </c>
      <c r="R6" t="n">
        <v>72.69</v>
      </c>
      <c r="S6" t="n">
        <v>30.42</v>
      </c>
      <c r="T6" t="n">
        <v>21119.32</v>
      </c>
      <c r="U6" t="n">
        <v>0.42</v>
      </c>
      <c r="V6" t="n">
        <v>0.86</v>
      </c>
      <c r="W6" t="n">
        <v>0.16</v>
      </c>
      <c r="X6" t="n">
        <v>1.29</v>
      </c>
      <c r="Y6" t="n">
        <v>1</v>
      </c>
      <c r="Z6" t="n">
        <v>10</v>
      </c>
      <c r="AA6" t="n">
        <v>90.89389124192067</v>
      </c>
      <c r="AB6" t="n">
        <v>124.3650319526178</v>
      </c>
      <c r="AC6" t="n">
        <v>112.4958078505113</v>
      </c>
      <c r="AD6" t="n">
        <v>90893.89124192068</v>
      </c>
      <c r="AE6" t="n">
        <v>124365.0319526178</v>
      </c>
      <c r="AF6" t="n">
        <v>5.205721033952929e-06</v>
      </c>
      <c r="AG6" t="n">
        <v>5</v>
      </c>
      <c r="AH6" t="n">
        <v>112495.8078505113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7.2461</v>
      </c>
      <c r="E7" t="n">
        <v>13.8</v>
      </c>
      <c r="F7" t="n">
        <v>9.84</v>
      </c>
      <c r="G7" t="n">
        <v>14.76</v>
      </c>
      <c r="H7" t="n">
        <v>0.21</v>
      </c>
      <c r="I7" t="n">
        <v>40</v>
      </c>
      <c r="J7" t="n">
        <v>187.59</v>
      </c>
      <c r="K7" t="n">
        <v>53.44</v>
      </c>
      <c r="L7" t="n">
        <v>2.25</v>
      </c>
      <c r="M7" t="n">
        <v>38</v>
      </c>
      <c r="N7" t="n">
        <v>36.9</v>
      </c>
      <c r="O7" t="n">
        <v>23369.68</v>
      </c>
      <c r="P7" t="n">
        <v>120.14</v>
      </c>
      <c r="Q7" t="n">
        <v>1326.15</v>
      </c>
      <c r="R7" t="n">
        <v>67.20999999999999</v>
      </c>
      <c r="S7" t="n">
        <v>30.42</v>
      </c>
      <c r="T7" t="n">
        <v>18409.91</v>
      </c>
      <c r="U7" t="n">
        <v>0.45</v>
      </c>
      <c r="V7" t="n">
        <v>0.88</v>
      </c>
      <c r="W7" t="n">
        <v>0.14</v>
      </c>
      <c r="X7" t="n">
        <v>1.12</v>
      </c>
      <c r="Y7" t="n">
        <v>1</v>
      </c>
      <c r="Z7" t="n">
        <v>10</v>
      </c>
      <c r="AA7" t="n">
        <v>79.64326247394638</v>
      </c>
      <c r="AB7" t="n">
        <v>108.971425329572</v>
      </c>
      <c r="AC7" t="n">
        <v>98.57134543850148</v>
      </c>
      <c r="AD7" t="n">
        <v>79643.26247394638</v>
      </c>
      <c r="AE7" t="n">
        <v>108971.425329572</v>
      </c>
      <c r="AF7" t="n">
        <v>5.354242691250134e-06</v>
      </c>
      <c r="AG7" t="n">
        <v>4</v>
      </c>
      <c r="AH7" t="n">
        <v>98571.34543850148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7.4363</v>
      </c>
      <c r="E8" t="n">
        <v>13.45</v>
      </c>
      <c r="F8" t="n">
        <v>9.68</v>
      </c>
      <c r="G8" t="n">
        <v>16.59</v>
      </c>
      <c r="H8" t="n">
        <v>0.24</v>
      </c>
      <c r="I8" t="n">
        <v>35</v>
      </c>
      <c r="J8" t="n">
        <v>187.97</v>
      </c>
      <c r="K8" t="n">
        <v>53.44</v>
      </c>
      <c r="L8" t="n">
        <v>2.5</v>
      </c>
      <c r="M8" t="n">
        <v>33</v>
      </c>
      <c r="N8" t="n">
        <v>37.03</v>
      </c>
      <c r="O8" t="n">
        <v>23416.52</v>
      </c>
      <c r="P8" t="n">
        <v>116.4</v>
      </c>
      <c r="Q8" t="n">
        <v>1325.87</v>
      </c>
      <c r="R8" t="n">
        <v>61.68</v>
      </c>
      <c r="S8" t="n">
        <v>30.42</v>
      </c>
      <c r="T8" t="n">
        <v>15668.88</v>
      </c>
      <c r="U8" t="n">
        <v>0.49</v>
      </c>
      <c r="V8" t="n">
        <v>0.89</v>
      </c>
      <c r="W8" t="n">
        <v>0.14</v>
      </c>
      <c r="X8" t="n">
        <v>0.96</v>
      </c>
      <c r="Y8" t="n">
        <v>1</v>
      </c>
      <c r="Z8" t="n">
        <v>10</v>
      </c>
      <c r="AA8" t="n">
        <v>77.23769402216827</v>
      </c>
      <c r="AB8" t="n">
        <v>105.6800204476608</v>
      </c>
      <c r="AC8" t="n">
        <v>95.59406761900304</v>
      </c>
      <c r="AD8" t="n">
        <v>77237.69402216827</v>
      </c>
      <c r="AE8" t="n">
        <v>105680.0204476608</v>
      </c>
      <c r="AF8" t="n">
        <v>5.494784080394057e-06</v>
      </c>
      <c r="AG8" t="n">
        <v>4</v>
      </c>
      <c r="AH8" t="n">
        <v>95594.06761900304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7.5917</v>
      </c>
      <c r="E9" t="n">
        <v>13.17</v>
      </c>
      <c r="F9" t="n">
        <v>9.550000000000001</v>
      </c>
      <c r="G9" t="n">
        <v>18.48</v>
      </c>
      <c r="H9" t="n">
        <v>0.26</v>
      </c>
      <c r="I9" t="n">
        <v>31</v>
      </c>
      <c r="J9" t="n">
        <v>188.35</v>
      </c>
      <c r="K9" t="n">
        <v>53.44</v>
      </c>
      <c r="L9" t="n">
        <v>2.75</v>
      </c>
      <c r="M9" t="n">
        <v>29</v>
      </c>
      <c r="N9" t="n">
        <v>37.16</v>
      </c>
      <c r="O9" t="n">
        <v>23463.4</v>
      </c>
      <c r="P9" t="n">
        <v>112.96</v>
      </c>
      <c r="Q9" t="n">
        <v>1325.91</v>
      </c>
      <c r="R9" t="n">
        <v>57.38</v>
      </c>
      <c r="S9" t="n">
        <v>30.42</v>
      </c>
      <c r="T9" t="n">
        <v>13541.46</v>
      </c>
      <c r="U9" t="n">
        <v>0.53</v>
      </c>
      <c r="V9" t="n">
        <v>0.91</v>
      </c>
      <c r="W9" t="n">
        <v>0.13</v>
      </c>
      <c r="X9" t="n">
        <v>0.83</v>
      </c>
      <c r="Y9" t="n">
        <v>1</v>
      </c>
      <c r="Z9" t="n">
        <v>10</v>
      </c>
      <c r="AA9" t="n">
        <v>75.23958059405719</v>
      </c>
      <c r="AB9" t="n">
        <v>102.9461135047774</v>
      </c>
      <c r="AC9" t="n">
        <v>93.12108091768515</v>
      </c>
      <c r="AD9" t="n">
        <v>75239.58059405719</v>
      </c>
      <c r="AE9" t="n">
        <v>102946.1135047774</v>
      </c>
      <c r="AF9" t="n">
        <v>5.60961127215518e-06</v>
      </c>
      <c r="AG9" t="n">
        <v>4</v>
      </c>
      <c r="AH9" t="n">
        <v>93121.08091768515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7.8127</v>
      </c>
      <c r="E10" t="n">
        <v>12.8</v>
      </c>
      <c r="F10" t="n">
        <v>9.33</v>
      </c>
      <c r="G10" t="n">
        <v>20.72</v>
      </c>
      <c r="H10" t="n">
        <v>0.28</v>
      </c>
      <c r="I10" t="n">
        <v>27</v>
      </c>
      <c r="J10" t="n">
        <v>188.73</v>
      </c>
      <c r="K10" t="n">
        <v>53.44</v>
      </c>
      <c r="L10" t="n">
        <v>3</v>
      </c>
      <c r="M10" t="n">
        <v>25</v>
      </c>
      <c r="N10" t="n">
        <v>37.29</v>
      </c>
      <c r="O10" t="n">
        <v>23510.33</v>
      </c>
      <c r="P10" t="n">
        <v>107.89</v>
      </c>
      <c r="Q10" t="n">
        <v>1325.93</v>
      </c>
      <c r="R10" t="n">
        <v>50.08</v>
      </c>
      <c r="S10" t="n">
        <v>30.42</v>
      </c>
      <c r="T10" t="n">
        <v>9912.049999999999</v>
      </c>
      <c r="U10" t="n">
        <v>0.61</v>
      </c>
      <c r="V10" t="n">
        <v>0.93</v>
      </c>
      <c r="W10" t="n">
        <v>0.12</v>
      </c>
      <c r="X10" t="n">
        <v>0.61</v>
      </c>
      <c r="Y10" t="n">
        <v>1</v>
      </c>
      <c r="Z10" t="n">
        <v>10</v>
      </c>
      <c r="AA10" t="n">
        <v>72.46676964374045</v>
      </c>
      <c r="AB10" t="n">
        <v>99.15223123477033</v>
      </c>
      <c r="AC10" t="n">
        <v>89.68928144677908</v>
      </c>
      <c r="AD10" t="n">
        <v>72466.76964374045</v>
      </c>
      <c r="AE10" t="n">
        <v>99152.23123477033</v>
      </c>
      <c r="AF10" t="n">
        <v>5.772911203810315e-06</v>
      </c>
      <c r="AG10" t="n">
        <v>4</v>
      </c>
      <c r="AH10" t="n">
        <v>89689.28144677907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7.7836</v>
      </c>
      <c r="E11" t="n">
        <v>12.85</v>
      </c>
      <c r="F11" t="n">
        <v>9.449999999999999</v>
      </c>
      <c r="G11" t="n">
        <v>22.68</v>
      </c>
      <c r="H11" t="n">
        <v>0.3</v>
      </c>
      <c r="I11" t="n">
        <v>25</v>
      </c>
      <c r="J11" t="n">
        <v>189.11</v>
      </c>
      <c r="K11" t="n">
        <v>53.44</v>
      </c>
      <c r="L11" t="n">
        <v>3.25</v>
      </c>
      <c r="M11" t="n">
        <v>23</v>
      </c>
      <c r="N11" t="n">
        <v>37.42</v>
      </c>
      <c r="O11" t="n">
        <v>23557.3</v>
      </c>
      <c r="P11" t="n">
        <v>108.08</v>
      </c>
      <c r="Q11" t="n">
        <v>1325.84</v>
      </c>
      <c r="R11" t="n">
        <v>54.49</v>
      </c>
      <c r="S11" t="n">
        <v>30.42</v>
      </c>
      <c r="T11" t="n">
        <v>12123.5</v>
      </c>
      <c r="U11" t="n">
        <v>0.5600000000000001</v>
      </c>
      <c r="V11" t="n">
        <v>0.92</v>
      </c>
      <c r="W11" t="n">
        <v>0.12</v>
      </c>
      <c r="X11" t="n">
        <v>0.73</v>
      </c>
      <c r="Y11" t="n">
        <v>1</v>
      </c>
      <c r="Z11" t="n">
        <v>10</v>
      </c>
      <c r="AA11" t="n">
        <v>72.70845889296979</v>
      </c>
      <c r="AB11" t="n">
        <v>99.48292112814289</v>
      </c>
      <c r="AC11" t="n">
        <v>89.98841076085446</v>
      </c>
      <c r="AD11" t="n">
        <v>72708.45889296979</v>
      </c>
      <c r="AE11" t="n">
        <v>99482.92112814289</v>
      </c>
      <c r="AF11" t="n">
        <v>5.751408814619526e-06</v>
      </c>
      <c r="AG11" t="n">
        <v>4</v>
      </c>
      <c r="AH11" t="n">
        <v>89988.41076085446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7.8745</v>
      </c>
      <c r="E12" t="n">
        <v>12.7</v>
      </c>
      <c r="F12" t="n">
        <v>9.369999999999999</v>
      </c>
      <c r="G12" t="n">
        <v>24.46</v>
      </c>
      <c r="H12" t="n">
        <v>0.33</v>
      </c>
      <c r="I12" t="n">
        <v>23</v>
      </c>
      <c r="J12" t="n">
        <v>189.49</v>
      </c>
      <c r="K12" t="n">
        <v>53.44</v>
      </c>
      <c r="L12" t="n">
        <v>3.5</v>
      </c>
      <c r="M12" t="n">
        <v>21</v>
      </c>
      <c r="N12" t="n">
        <v>37.55</v>
      </c>
      <c r="O12" t="n">
        <v>23604.32</v>
      </c>
      <c r="P12" t="n">
        <v>105.02</v>
      </c>
      <c r="Q12" t="n">
        <v>1325.9</v>
      </c>
      <c r="R12" t="n">
        <v>52.04</v>
      </c>
      <c r="S12" t="n">
        <v>30.42</v>
      </c>
      <c r="T12" t="n">
        <v>10911.58</v>
      </c>
      <c r="U12" t="n">
        <v>0.58</v>
      </c>
      <c r="V12" t="n">
        <v>0.92</v>
      </c>
      <c r="W12" t="n">
        <v>0.12</v>
      </c>
      <c r="X12" t="n">
        <v>0.65</v>
      </c>
      <c r="Y12" t="n">
        <v>1</v>
      </c>
      <c r="Z12" t="n">
        <v>10</v>
      </c>
      <c r="AA12" t="n">
        <v>71.31064531645664</v>
      </c>
      <c r="AB12" t="n">
        <v>97.57037092557582</v>
      </c>
      <c r="AC12" t="n">
        <v>88.25839166533871</v>
      </c>
      <c r="AD12" t="n">
        <v>71310.64531645665</v>
      </c>
      <c r="AE12" t="n">
        <v>97570.37092557581</v>
      </c>
      <c r="AF12" t="n">
        <v>5.818576071576322e-06</v>
      </c>
      <c r="AG12" t="n">
        <v>4</v>
      </c>
      <c r="AH12" t="n">
        <v>88258.39166533871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7.9646</v>
      </c>
      <c r="E13" t="n">
        <v>12.56</v>
      </c>
      <c r="F13" t="n">
        <v>9.31</v>
      </c>
      <c r="G13" t="n">
        <v>26.59</v>
      </c>
      <c r="H13" t="n">
        <v>0.35</v>
      </c>
      <c r="I13" t="n">
        <v>21</v>
      </c>
      <c r="J13" t="n">
        <v>189.87</v>
      </c>
      <c r="K13" t="n">
        <v>53.44</v>
      </c>
      <c r="L13" t="n">
        <v>3.75</v>
      </c>
      <c r="M13" t="n">
        <v>19</v>
      </c>
      <c r="N13" t="n">
        <v>37.69</v>
      </c>
      <c r="O13" t="n">
        <v>23651.38</v>
      </c>
      <c r="P13" t="n">
        <v>102.29</v>
      </c>
      <c r="Q13" t="n">
        <v>1325.95</v>
      </c>
      <c r="R13" t="n">
        <v>49.72</v>
      </c>
      <c r="S13" t="n">
        <v>30.42</v>
      </c>
      <c r="T13" t="n">
        <v>9761.120000000001</v>
      </c>
      <c r="U13" t="n">
        <v>0.61</v>
      </c>
      <c r="V13" t="n">
        <v>0.93</v>
      </c>
      <c r="W13" t="n">
        <v>0.11</v>
      </c>
      <c r="X13" t="n">
        <v>0.58</v>
      </c>
      <c r="Y13" t="n">
        <v>1</v>
      </c>
      <c r="Z13" t="n">
        <v>10</v>
      </c>
      <c r="AA13" t="n">
        <v>70.05569528130943</v>
      </c>
      <c r="AB13" t="n">
        <v>95.85329292300011</v>
      </c>
      <c r="AC13" t="n">
        <v>86.70518917739417</v>
      </c>
      <c r="AD13" t="n">
        <v>70055.69528130942</v>
      </c>
      <c r="AE13" t="n">
        <v>95853.29292300012</v>
      </c>
      <c r="AF13" t="n">
        <v>5.8851521975588e-06</v>
      </c>
      <c r="AG13" t="n">
        <v>4</v>
      </c>
      <c r="AH13" t="n">
        <v>86705.18917739418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8.054399999999999</v>
      </c>
      <c r="E14" t="n">
        <v>12.42</v>
      </c>
      <c r="F14" t="n">
        <v>9.24</v>
      </c>
      <c r="G14" t="n">
        <v>29.18</v>
      </c>
      <c r="H14" t="n">
        <v>0.37</v>
      </c>
      <c r="I14" t="n">
        <v>19</v>
      </c>
      <c r="J14" t="n">
        <v>190.25</v>
      </c>
      <c r="K14" t="n">
        <v>53.44</v>
      </c>
      <c r="L14" t="n">
        <v>4</v>
      </c>
      <c r="M14" t="n">
        <v>17</v>
      </c>
      <c r="N14" t="n">
        <v>37.82</v>
      </c>
      <c r="O14" t="n">
        <v>23698.48</v>
      </c>
      <c r="P14" t="n">
        <v>99.54000000000001</v>
      </c>
      <c r="Q14" t="n">
        <v>1325.84</v>
      </c>
      <c r="R14" t="n">
        <v>47.53</v>
      </c>
      <c r="S14" t="n">
        <v>30.42</v>
      </c>
      <c r="T14" t="n">
        <v>8674.530000000001</v>
      </c>
      <c r="U14" t="n">
        <v>0.64</v>
      </c>
      <c r="V14" t="n">
        <v>0.9399999999999999</v>
      </c>
      <c r="W14" t="n">
        <v>0.11</v>
      </c>
      <c r="X14" t="n">
        <v>0.52</v>
      </c>
      <c r="Y14" t="n">
        <v>1</v>
      </c>
      <c r="Z14" t="n">
        <v>10</v>
      </c>
      <c r="AA14" t="n">
        <v>68.82044504042511</v>
      </c>
      <c r="AB14" t="n">
        <v>94.16316904802854</v>
      </c>
      <c r="AC14" t="n">
        <v>85.17636835294557</v>
      </c>
      <c r="AD14" t="n">
        <v>68820.44504042511</v>
      </c>
      <c r="AE14" t="n">
        <v>94163.16904802853</v>
      </c>
      <c r="AF14" t="n">
        <v>5.951506649425909e-06</v>
      </c>
      <c r="AG14" t="n">
        <v>4</v>
      </c>
      <c r="AH14" t="n">
        <v>85176.36835294557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8.1037</v>
      </c>
      <c r="E15" t="n">
        <v>12.34</v>
      </c>
      <c r="F15" t="n">
        <v>9.199999999999999</v>
      </c>
      <c r="G15" t="n">
        <v>30.67</v>
      </c>
      <c r="H15" t="n">
        <v>0.4</v>
      </c>
      <c r="I15" t="n">
        <v>18</v>
      </c>
      <c r="J15" t="n">
        <v>190.63</v>
      </c>
      <c r="K15" t="n">
        <v>53.44</v>
      </c>
      <c r="L15" t="n">
        <v>4.25</v>
      </c>
      <c r="M15" t="n">
        <v>16</v>
      </c>
      <c r="N15" t="n">
        <v>37.95</v>
      </c>
      <c r="O15" t="n">
        <v>23745.63</v>
      </c>
      <c r="P15" t="n">
        <v>96.26000000000001</v>
      </c>
      <c r="Q15" t="n">
        <v>1325.79</v>
      </c>
      <c r="R15" t="n">
        <v>46.29</v>
      </c>
      <c r="S15" t="n">
        <v>30.42</v>
      </c>
      <c r="T15" t="n">
        <v>8061.23</v>
      </c>
      <c r="U15" t="n">
        <v>0.66</v>
      </c>
      <c r="V15" t="n">
        <v>0.9399999999999999</v>
      </c>
      <c r="W15" t="n">
        <v>0.11</v>
      </c>
      <c r="X15" t="n">
        <v>0.48</v>
      </c>
      <c r="Y15" t="n">
        <v>1</v>
      </c>
      <c r="Z15" t="n">
        <v>10</v>
      </c>
      <c r="AA15" t="n">
        <v>67.62501821300545</v>
      </c>
      <c r="AB15" t="n">
        <v>92.52753332424423</v>
      </c>
      <c r="AC15" t="n">
        <v>83.69683540700959</v>
      </c>
      <c r="AD15" t="n">
        <v>67625.01821300545</v>
      </c>
      <c r="AE15" t="n">
        <v>92527.53332424423</v>
      </c>
      <c r="AF15" t="n">
        <v>5.987935095718209e-06</v>
      </c>
      <c r="AG15" t="n">
        <v>4</v>
      </c>
      <c r="AH15" t="n">
        <v>83696.83540700958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8.193899999999999</v>
      </c>
      <c r="E16" t="n">
        <v>12.2</v>
      </c>
      <c r="F16" t="n">
        <v>9.140000000000001</v>
      </c>
      <c r="G16" t="n">
        <v>34.27</v>
      </c>
      <c r="H16" t="n">
        <v>0.42</v>
      </c>
      <c r="I16" t="n">
        <v>16</v>
      </c>
      <c r="J16" t="n">
        <v>191.02</v>
      </c>
      <c r="K16" t="n">
        <v>53.44</v>
      </c>
      <c r="L16" t="n">
        <v>4.5</v>
      </c>
      <c r="M16" t="n">
        <v>12</v>
      </c>
      <c r="N16" t="n">
        <v>38.08</v>
      </c>
      <c r="O16" t="n">
        <v>23792.83</v>
      </c>
      <c r="P16" t="n">
        <v>93.40000000000001</v>
      </c>
      <c r="Q16" t="n">
        <v>1325.79</v>
      </c>
      <c r="R16" t="n">
        <v>44.22</v>
      </c>
      <c r="S16" t="n">
        <v>30.42</v>
      </c>
      <c r="T16" t="n">
        <v>7033.73</v>
      </c>
      <c r="U16" t="n">
        <v>0.6899999999999999</v>
      </c>
      <c r="V16" t="n">
        <v>0.95</v>
      </c>
      <c r="W16" t="n">
        <v>0.11</v>
      </c>
      <c r="X16" t="n">
        <v>0.42</v>
      </c>
      <c r="Y16" t="n">
        <v>1</v>
      </c>
      <c r="Z16" t="n">
        <v>10</v>
      </c>
      <c r="AA16" t="n">
        <v>66.40695023111145</v>
      </c>
      <c r="AB16" t="n">
        <v>90.86091897405095</v>
      </c>
      <c r="AC16" t="n">
        <v>82.18928039129027</v>
      </c>
      <c r="AD16" t="n">
        <v>66406.95023111145</v>
      </c>
      <c r="AE16" t="n">
        <v>90860.91897405095</v>
      </c>
      <c r="AF16" t="n">
        <v>6.054585113072476e-06</v>
      </c>
      <c r="AG16" t="n">
        <v>4</v>
      </c>
      <c r="AH16" t="n">
        <v>82189.28039129027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8.177899999999999</v>
      </c>
      <c r="E17" t="n">
        <v>12.23</v>
      </c>
      <c r="F17" t="n">
        <v>9.16</v>
      </c>
      <c r="G17" t="n">
        <v>34.36</v>
      </c>
      <c r="H17" t="n">
        <v>0.44</v>
      </c>
      <c r="I17" t="n">
        <v>16</v>
      </c>
      <c r="J17" t="n">
        <v>191.4</v>
      </c>
      <c r="K17" t="n">
        <v>53.44</v>
      </c>
      <c r="L17" t="n">
        <v>4.75</v>
      </c>
      <c r="M17" t="n">
        <v>4</v>
      </c>
      <c r="N17" t="n">
        <v>38.22</v>
      </c>
      <c r="O17" t="n">
        <v>23840.07</v>
      </c>
      <c r="P17" t="n">
        <v>91.92</v>
      </c>
      <c r="Q17" t="n">
        <v>1325.85</v>
      </c>
      <c r="R17" t="n">
        <v>44.64</v>
      </c>
      <c r="S17" t="n">
        <v>30.42</v>
      </c>
      <c r="T17" t="n">
        <v>7245.23</v>
      </c>
      <c r="U17" t="n">
        <v>0.68</v>
      </c>
      <c r="V17" t="n">
        <v>0.9399999999999999</v>
      </c>
      <c r="W17" t="n">
        <v>0.12</v>
      </c>
      <c r="X17" t="n">
        <v>0.44</v>
      </c>
      <c r="Y17" t="n">
        <v>1</v>
      </c>
      <c r="Z17" t="n">
        <v>10</v>
      </c>
      <c r="AA17" t="n">
        <v>66.03662276766849</v>
      </c>
      <c r="AB17" t="n">
        <v>90.3542206008739</v>
      </c>
      <c r="AC17" t="n">
        <v>81.73094059969345</v>
      </c>
      <c r="AD17" t="n">
        <v>66036.62276766849</v>
      </c>
      <c r="AE17" t="n">
        <v>90354.2206008739</v>
      </c>
      <c r="AF17" t="n">
        <v>6.042762493586132e-06</v>
      </c>
      <c r="AG17" t="n">
        <v>4</v>
      </c>
      <c r="AH17" t="n">
        <v>81730.94059969345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8.224399999999999</v>
      </c>
      <c r="E18" t="n">
        <v>12.16</v>
      </c>
      <c r="F18" t="n">
        <v>9.130000000000001</v>
      </c>
      <c r="G18" t="n">
        <v>36.53</v>
      </c>
      <c r="H18" t="n">
        <v>0.46</v>
      </c>
      <c r="I18" t="n">
        <v>15</v>
      </c>
      <c r="J18" t="n">
        <v>191.78</v>
      </c>
      <c r="K18" t="n">
        <v>53.44</v>
      </c>
      <c r="L18" t="n">
        <v>5</v>
      </c>
      <c r="M18" t="n">
        <v>0</v>
      </c>
      <c r="N18" t="n">
        <v>38.35</v>
      </c>
      <c r="O18" t="n">
        <v>23887.36</v>
      </c>
      <c r="P18" t="n">
        <v>91.43000000000001</v>
      </c>
      <c r="Q18" t="n">
        <v>1325.94</v>
      </c>
      <c r="R18" t="n">
        <v>43.46</v>
      </c>
      <c r="S18" t="n">
        <v>30.42</v>
      </c>
      <c r="T18" t="n">
        <v>6662.26</v>
      </c>
      <c r="U18" t="n">
        <v>0.7</v>
      </c>
      <c r="V18" t="n">
        <v>0.95</v>
      </c>
      <c r="W18" t="n">
        <v>0.12</v>
      </c>
      <c r="X18" t="n">
        <v>0.41</v>
      </c>
      <c r="Y18" t="n">
        <v>1</v>
      </c>
      <c r="Z18" t="n">
        <v>10</v>
      </c>
      <c r="AA18" t="n">
        <v>65.70981294570673</v>
      </c>
      <c r="AB18" t="n">
        <v>89.90706498463427</v>
      </c>
      <c r="AC18" t="n">
        <v>81.32646088788073</v>
      </c>
      <c r="AD18" t="n">
        <v>65709.81294570673</v>
      </c>
      <c r="AE18" t="n">
        <v>89907.06498463427</v>
      </c>
      <c r="AF18" t="n">
        <v>6.077121981468321e-06</v>
      </c>
      <c r="AG18" t="n">
        <v>4</v>
      </c>
      <c r="AH18" t="n">
        <v>81326.46088788073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6.8488</v>
      </c>
      <c r="E2" t="n">
        <v>14.6</v>
      </c>
      <c r="F2" t="n">
        <v>10.8</v>
      </c>
      <c r="G2" t="n">
        <v>9</v>
      </c>
      <c r="H2" t="n">
        <v>0.15</v>
      </c>
      <c r="I2" t="n">
        <v>72</v>
      </c>
      <c r="J2" t="n">
        <v>116.05</v>
      </c>
      <c r="K2" t="n">
        <v>43.4</v>
      </c>
      <c r="L2" t="n">
        <v>1</v>
      </c>
      <c r="M2" t="n">
        <v>70</v>
      </c>
      <c r="N2" t="n">
        <v>16.65</v>
      </c>
      <c r="O2" t="n">
        <v>14546.17</v>
      </c>
      <c r="P2" t="n">
        <v>98.63</v>
      </c>
      <c r="Q2" t="n">
        <v>1326.03</v>
      </c>
      <c r="R2" t="n">
        <v>98.59999999999999</v>
      </c>
      <c r="S2" t="n">
        <v>30.42</v>
      </c>
      <c r="T2" t="n">
        <v>33943.44</v>
      </c>
      <c r="U2" t="n">
        <v>0.31</v>
      </c>
      <c r="V2" t="n">
        <v>0.8</v>
      </c>
      <c r="W2" t="n">
        <v>0.19</v>
      </c>
      <c r="X2" t="n">
        <v>2.08</v>
      </c>
      <c r="Y2" t="n">
        <v>1</v>
      </c>
      <c r="Z2" t="n">
        <v>10</v>
      </c>
      <c r="AA2" t="n">
        <v>81.37970434399334</v>
      </c>
      <c r="AB2" t="n">
        <v>111.3473017025777</v>
      </c>
      <c r="AC2" t="n">
        <v>100.7204715050317</v>
      </c>
      <c r="AD2" t="n">
        <v>81379.70434399333</v>
      </c>
      <c r="AE2" t="n">
        <v>111347.3017025777</v>
      </c>
      <c r="AF2" t="n">
        <v>5.202663464620867e-06</v>
      </c>
      <c r="AG2" t="n">
        <v>5</v>
      </c>
      <c r="AH2" t="n">
        <v>100720.4715050317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7.371</v>
      </c>
      <c r="E3" t="n">
        <v>13.57</v>
      </c>
      <c r="F3" t="n">
        <v>10.22</v>
      </c>
      <c r="G3" t="n">
        <v>11.57</v>
      </c>
      <c r="H3" t="n">
        <v>0.19</v>
      </c>
      <c r="I3" t="n">
        <v>53</v>
      </c>
      <c r="J3" t="n">
        <v>116.37</v>
      </c>
      <c r="K3" t="n">
        <v>43.4</v>
      </c>
      <c r="L3" t="n">
        <v>1.25</v>
      </c>
      <c r="M3" t="n">
        <v>51</v>
      </c>
      <c r="N3" t="n">
        <v>16.72</v>
      </c>
      <c r="O3" t="n">
        <v>14585.96</v>
      </c>
      <c r="P3" t="n">
        <v>90.04000000000001</v>
      </c>
      <c r="Q3" t="n">
        <v>1325.92</v>
      </c>
      <c r="R3" t="n">
        <v>79.20999999999999</v>
      </c>
      <c r="S3" t="n">
        <v>30.42</v>
      </c>
      <c r="T3" t="n">
        <v>24347.24</v>
      </c>
      <c r="U3" t="n">
        <v>0.38</v>
      </c>
      <c r="V3" t="n">
        <v>0.85</v>
      </c>
      <c r="W3" t="n">
        <v>0.17</v>
      </c>
      <c r="X3" t="n">
        <v>1.5</v>
      </c>
      <c r="Y3" t="n">
        <v>1</v>
      </c>
      <c r="Z3" t="n">
        <v>10</v>
      </c>
      <c r="AA3" t="n">
        <v>67.3675066446194</v>
      </c>
      <c r="AB3" t="n">
        <v>92.17519463577003</v>
      </c>
      <c r="AC3" t="n">
        <v>83.3781234284528</v>
      </c>
      <c r="AD3" t="n">
        <v>67367.5066446194</v>
      </c>
      <c r="AE3" t="n">
        <v>92175.19463577002</v>
      </c>
      <c r="AF3" t="n">
        <v>5.599350601232394e-06</v>
      </c>
      <c r="AG3" t="n">
        <v>4</v>
      </c>
      <c r="AH3" t="n">
        <v>83378.12342845279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7.7389</v>
      </c>
      <c r="E4" t="n">
        <v>12.92</v>
      </c>
      <c r="F4" t="n">
        <v>9.859999999999999</v>
      </c>
      <c r="G4" t="n">
        <v>14.43</v>
      </c>
      <c r="H4" t="n">
        <v>0.23</v>
      </c>
      <c r="I4" t="n">
        <v>41</v>
      </c>
      <c r="J4" t="n">
        <v>116.69</v>
      </c>
      <c r="K4" t="n">
        <v>43.4</v>
      </c>
      <c r="L4" t="n">
        <v>1.5</v>
      </c>
      <c r="M4" t="n">
        <v>39</v>
      </c>
      <c r="N4" t="n">
        <v>16.79</v>
      </c>
      <c r="O4" t="n">
        <v>14625.77</v>
      </c>
      <c r="P4" t="n">
        <v>83.62</v>
      </c>
      <c r="Q4" t="n">
        <v>1325.81</v>
      </c>
      <c r="R4" t="n">
        <v>67.52</v>
      </c>
      <c r="S4" t="n">
        <v>30.42</v>
      </c>
      <c r="T4" t="n">
        <v>18561.77</v>
      </c>
      <c r="U4" t="n">
        <v>0.45</v>
      </c>
      <c r="V4" t="n">
        <v>0.88</v>
      </c>
      <c r="W4" t="n">
        <v>0.15</v>
      </c>
      <c r="X4" t="n">
        <v>1.14</v>
      </c>
      <c r="Y4" t="n">
        <v>1</v>
      </c>
      <c r="Z4" t="n">
        <v>10</v>
      </c>
      <c r="AA4" t="n">
        <v>63.69443753861671</v>
      </c>
      <c r="AB4" t="n">
        <v>87.14953944056722</v>
      </c>
      <c r="AC4" t="n">
        <v>78.83210971152715</v>
      </c>
      <c r="AD4" t="n">
        <v>63694.43753861671</v>
      </c>
      <c r="AE4" t="n">
        <v>87149.53944056723</v>
      </c>
      <c r="AF4" t="n">
        <v>5.878824361399725e-06</v>
      </c>
      <c r="AG4" t="n">
        <v>4</v>
      </c>
      <c r="AH4" t="n">
        <v>78832.10971152716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8.007300000000001</v>
      </c>
      <c r="E5" t="n">
        <v>12.49</v>
      </c>
      <c r="F5" t="n">
        <v>9.619999999999999</v>
      </c>
      <c r="G5" t="n">
        <v>17.48</v>
      </c>
      <c r="H5" t="n">
        <v>0.26</v>
      </c>
      <c r="I5" t="n">
        <v>33</v>
      </c>
      <c r="J5" t="n">
        <v>117.01</v>
      </c>
      <c r="K5" t="n">
        <v>43.4</v>
      </c>
      <c r="L5" t="n">
        <v>1.75</v>
      </c>
      <c r="M5" t="n">
        <v>31</v>
      </c>
      <c r="N5" t="n">
        <v>16.86</v>
      </c>
      <c r="O5" t="n">
        <v>14665.62</v>
      </c>
      <c r="P5" t="n">
        <v>78.09</v>
      </c>
      <c r="Q5" t="n">
        <v>1325.88</v>
      </c>
      <c r="R5" t="n">
        <v>59.61</v>
      </c>
      <c r="S5" t="n">
        <v>30.42</v>
      </c>
      <c r="T5" t="n">
        <v>14646.91</v>
      </c>
      <c r="U5" t="n">
        <v>0.51</v>
      </c>
      <c r="V5" t="n">
        <v>0.9</v>
      </c>
      <c r="W5" t="n">
        <v>0.14</v>
      </c>
      <c r="X5" t="n">
        <v>0.9</v>
      </c>
      <c r="Y5" t="n">
        <v>1</v>
      </c>
      <c r="Z5" t="n">
        <v>10</v>
      </c>
      <c r="AA5" t="n">
        <v>60.97866066876631</v>
      </c>
      <c r="AB5" t="n">
        <v>83.43369371562015</v>
      </c>
      <c r="AC5" t="n">
        <v>75.47089908734563</v>
      </c>
      <c r="AD5" t="n">
        <v>60978.66066876631</v>
      </c>
      <c r="AE5" t="n">
        <v>83433.69371562015</v>
      </c>
      <c r="AF5" t="n">
        <v>6.082713345441344e-06</v>
      </c>
      <c r="AG5" t="n">
        <v>4</v>
      </c>
      <c r="AH5" t="n">
        <v>75470.89908734564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8.297800000000001</v>
      </c>
      <c r="E6" t="n">
        <v>12.05</v>
      </c>
      <c r="F6" t="n">
        <v>9.32</v>
      </c>
      <c r="G6" t="n">
        <v>20.72</v>
      </c>
      <c r="H6" t="n">
        <v>0.3</v>
      </c>
      <c r="I6" t="n">
        <v>27</v>
      </c>
      <c r="J6" t="n">
        <v>117.34</v>
      </c>
      <c r="K6" t="n">
        <v>43.4</v>
      </c>
      <c r="L6" t="n">
        <v>2</v>
      </c>
      <c r="M6" t="n">
        <v>20</v>
      </c>
      <c r="N6" t="n">
        <v>16.94</v>
      </c>
      <c r="O6" t="n">
        <v>14705.49</v>
      </c>
      <c r="P6" t="n">
        <v>71.45999999999999</v>
      </c>
      <c r="Q6" t="n">
        <v>1325.92</v>
      </c>
      <c r="R6" t="n">
        <v>49.77</v>
      </c>
      <c r="S6" t="n">
        <v>30.42</v>
      </c>
      <c r="T6" t="n">
        <v>9756.299999999999</v>
      </c>
      <c r="U6" t="n">
        <v>0.61</v>
      </c>
      <c r="V6" t="n">
        <v>0.93</v>
      </c>
      <c r="W6" t="n">
        <v>0.12</v>
      </c>
      <c r="X6" t="n">
        <v>0.6</v>
      </c>
      <c r="Y6" t="n">
        <v>1</v>
      </c>
      <c r="Z6" t="n">
        <v>10</v>
      </c>
      <c r="AA6" t="n">
        <v>58.03804059774273</v>
      </c>
      <c r="AB6" t="n">
        <v>79.41020760344612</v>
      </c>
      <c r="AC6" t="n">
        <v>71.83140884271799</v>
      </c>
      <c r="AD6" t="n">
        <v>58038.04059774273</v>
      </c>
      <c r="AE6" t="n">
        <v>79410.20760344612</v>
      </c>
      <c r="AF6" t="n">
        <v>6.303390505888774e-06</v>
      </c>
      <c r="AG6" t="n">
        <v>4</v>
      </c>
      <c r="AH6" t="n">
        <v>71831.408842718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8.1755</v>
      </c>
      <c r="E7" t="n">
        <v>12.23</v>
      </c>
      <c r="F7" t="n">
        <v>9.529999999999999</v>
      </c>
      <c r="G7" t="n">
        <v>21.98</v>
      </c>
      <c r="H7" t="n">
        <v>0.34</v>
      </c>
      <c r="I7" t="n">
        <v>26</v>
      </c>
      <c r="J7" t="n">
        <v>117.66</v>
      </c>
      <c r="K7" t="n">
        <v>43.4</v>
      </c>
      <c r="L7" t="n">
        <v>2.25</v>
      </c>
      <c r="M7" t="n">
        <v>2</v>
      </c>
      <c r="N7" t="n">
        <v>17.01</v>
      </c>
      <c r="O7" t="n">
        <v>14745.39</v>
      </c>
      <c r="P7" t="n">
        <v>72.04000000000001</v>
      </c>
      <c r="Q7" t="n">
        <v>1326.04</v>
      </c>
      <c r="R7" t="n">
        <v>56.26</v>
      </c>
      <c r="S7" t="n">
        <v>30.42</v>
      </c>
      <c r="T7" t="n">
        <v>13003.62</v>
      </c>
      <c r="U7" t="n">
        <v>0.54</v>
      </c>
      <c r="V7" t="n">
        <v>0.91</v>
      </c>
      <c r="W7" t="n">
        <v>0.15</v>
      </c>
      <c r="X7" t="n">
        <v>0.8100000000000001</v>
      </c>
      <c r="Y7" t="n">
        <v>1</v>
      </c>
      <c r="Z7" t="n">
        <v>10</v>
      </c>
      <c r="AA7" t="n">
        <v>58.6202625133387</v>
      </c>
      <c r="AB7" t="n">
        <v>80.20682931418223</v>
      </c>
      <c r="AC7" t="n">
        <v>72.55200209544731</v>
      </c>
      <c r="AD7" t="n">
        <v>58620.2625133387</v>
      </c>
      <c r="AE7" t="n">
        <v>80206.82931418224</v>
      </c>
      <c r="AF7" t="n">
        <v>6.210485801163402e-06</v>
      </c>
      <c r="AG7" t="n">
        <v>4</v>
      </c>
      <c r="AH7" t="n">
        <v>72552.0020954473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8.186299999999999</v>
      </c>
      <c r="E8" t="n">
        <v>12.22</v>
      </c>
      <c r="F8" t="n">
        <v>9.51</v>
      </c>
      <c r="G8" t="n">
        <v>21.95</v>
      </c>
      <c r="H8" t="n">
        <v>0.37</v>
      </c>
      <c r="I8" t="n">
        <v>26</v>
      </c>
      <c r="J8" t="n">
        <v>117.98</v>
      </c>
      <c r="K8" t="n">
        <v>43.4</v>
      </c>
      <c r="L8" t="n">
        <v>2.5</v>
      </c>
      <c r="M8" t="n">
        <v>0</v>
      </c>
      <c r="N8" t="n">
        <v>17.08</v>
      </c>
      <c r="O8" t="n">
        <v>14785.31</v>
      </c>
      <c r="P8" t="n">
        <v>72.03</v>
      </c>
      <c r="Q8" t="n">
        <v>1326.04</v>
      </c>
      <c r="R8" t="n">
        <v>55.51</v>
      </c>
      <c r="S8" t="n">
        <v>30.42</v>
      </c>
      <c r="T8" t="n">
        <v>12629.28</v>
      </c>
      <c r="U8" t="n">
        <v>0.55</v>
      </c>
      <c r="V8" t="n">
        <v>0.91</v>
      </c>
      <c r="W8" t="n">
        <v>0.15</v>
      </c>
      <c r="X8" t="n">
        <v>0.79</v>
      </c>
      <c r="Y8" t="n">
        <v>1</v>
      </c>
      <c r="Z8" t="n">
        <v>10</v>
      </c>
      <c r="AA8" t="n">
        <v>58.57991124928593</v>
      </c>
      <c r="AB8" t="n">
        <v>80.15161893453312</v>
      </c>
      <c r="AC8" t="n">
        <v>72.50206091694362</v>
      </c>
      <c r="AD8" t="n">
        <v>58579.91124928593</v>
      </c>
      <c r="AE8" t="n">
        <v>80151.61893453312</v>
      </c>
      <c r="AF8" t="n">
        <v>6.218689977868504e-06</v>
      </c>
      <c r="AG8" t="n">
        <v>4</v>
      </c>
      <c r="AH8" t="n">
        <v>72502.06091694362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5.1044</v>
      </c>
      <c r="E2" t="n">
        <v>19.59</v>
      </c>
      <c r="F2" t="n">
        <v>12.33</v>
      </c>
      <c r="G2" t="n">
        <v>6.06</v>
      </c>
      <c r="H2" t="n">
        <v>0.09</v>
      </c>
      <c r="I2" t="n">
        <v>122</v>
      </c>
      <c r="J2" t="n">
        <v>194.77</v>
      </c>
      <c r="K2" t="n">
        <v>54.38</v>
      </c>
      <c r="L2" t="n">
        <v>1</v>
      </c>
      <c r="M2" t="n">
        <v>120</v>
      </c>
      <c r="N2" t="n">
        <v>39.4</v>
      </c>
      <c r="O2" t="n">
        <v>24256.19</v>
      </c>
      <c r="P2" t="n">
        <v>166.95</v>
      </c>
      <c r="Q2" t="n">
        <v>1326.31</v>
      </c>
      <c r="R2" t="n">
        <v>148.69</v>
      </c>
      <c r="S2" t="n">
        <v>30.42</v>
      </c>
      <c r="T2" t="n">
        <v>58741.02</v>
      </c>
      <c r="U2" t="n">
        <v>0.2</v>
      </c>
      <c r="V2" t="n">
        <v>0.7</v>
      </c>
      <c r="W2" t="n">
        <v>0.27</v>
      </c>
      <c r="X2" t="n">
        <v>3.61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5.7833</v>
      </c>
      <c r="E3" t="n">
        <v>17.29</v>
      </c>
      <c r="F3" t="n">
        <v>11.31</v>
      </c>
      <c r="G3" t="n">
        <v>7.63</v>
      </c>
      <c r="H3" t="n">
        <v>0.11</v>
      </c>
      <c r="I3" t="n">
        <v>89</v>
      </c>
      <c r="J3" t="n">
        <v>195.16</v>
      </c>
      <c r="K3" t="n">
        <v>54.38</v>
      </c>
      <c r="L3" t="n">
        <v>1.25</v>
      </c>
      <c r="M3" t="n">
        <v>87</v>
      </c>
      <c r="N3" t="n">
        <v>39.53</v>
      </c>
      <c r="O3" t="n">
        <v>24303.87</v>
      </c>
      <c r="P3" t="n">
        <v>151.41</v>
      </c>
      <c r="Q3" t="n">
        <v>1325.97</v>
      </c>
      <c r="R3" t="n">
        <v>115.27</v>
      </c>
      <c r="S3" t="n">
        <v>30.42</v>
      </c>
      <c r="T3" t="n">
        <v>42196.61</v>
      </c>
      <c r="U3" t="n">
        <v>0.26</v>
      </c>
      <c r="V3" t="n">
        <v>0.76</v>
      </c>
      <c r="W3" t="n">
        <v>0.22</v>
      </c>
      <c r="X3" t="n">
        <v>2.59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6.2919</v>
      </c>
      <c r="E4" t="n">
        <v>15.89</v>
      </c>
      <c r="F4" t="n">
        <v>10.69</v>
      </c>
      <c r="G4" t="n">
        <v>9.300000000000001</v>
      </c>
      <c r="H4" t="n">
        <v>0.14</v>
      </c>
      <c r="I4" t="n">
        <v>69</v>
      </c>
      <c r="J4" t="n">
        <v>195.55</v>
      </c>
      <c r="K4" t="n">
        <v>54.38</v>
      </c>
      <c r="L4" t="n">
        <v>1.5</v>
      </c>
      <c r="M4" t="n">
        <v>67</v>
      </c>
      <c r="N4" t="n">
        <v>39.67</v>
      </c>
      <c r="O4" t="n">
        <v>24351.61</v>
      </c>
      <c r="P4" t="n">
        <v>141.27</v>
      </c>
      <c r="Q4" t="n">
        <v>1326.12</v>
      </c>
      <c r="R4" t="n">
        <v>95.09</v>
      </c>
      <c r="S4" t="n">
        <v>30.42</v>
      </c>
      <c r="T4" t="n">
        <v>32207.32</v>
      </c>
      <c r="U4" t="n">
        <v>0.32</v>
      </c>
      <c r="V4" t="n">
        <v>0.8100000000000001</v>
      </c>
      <c r="W4" t="n">
        <v>0.19</v>
      </c>
      <c r="X4" t="n">
        <v>1.97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6.6348</v>
      </c>
      <c r="E5" t="n">
        <v>15.07</v>
      </c>
      <c r="F5" t="n">
        <v>10.34</v>
      </c>
      <c r="G5" t="n">
        <v>10.88</v>
      </c>
      <c r="H5" t="n">
        <v>0.16</v>
      </c>
      <c r="I5" t="n">
        <v>57</v>
      </c>
      <c r="J5" t="n">
        <v>195.93</v>
      </c>
      <c r="K5" t="n">
        <v>54.38</v>
      </c>
      <c r="L5" t="n">
        <v>1.75</v>
      </c>
      <c r="M5" t="n">
        <v>55</v>
      </c>
      <c r="N5" t="n">
        <v>39.81</v>
      </c>
      <c r="O5" t="n">
        <v>24399.39</v>
      </c>
      <c r="P5" t="n">
        <v>134.93</v>
      </c>
      <c r="Q5" t="n">
        <v>1326.07</v>
      </c>
      <c r="R5" t="n">
        <v>83.41</v>
      </c>
      <c r="S5" t="n">
        <v>30.42</v>
      </c>
      <c r="T5" t="n">
        <v>26425.69</v>
      </c>
      <c r="U5" t="n">
        <v>0.36</v>
      </c>
      <c r="V5" t="n">
        <v>0.84</v>
      </c>
      <c r="W5" t="n">
        <v>0.17</v>
      </c>
      <c r="X5" t="n">
        <v>1.62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6.9208</v>
      </c>
      <c r="E6" t="n">
        <v>14.45</v>
      </c>
      <c r="F6" t="n">
        <v>10.07</v>
      </c>
      <c r="G6" t="n">
        <v>12.58</v>
      </c>
      <c r="H6" t="n">
        <v>0.18</v>
      </c>
      <c r="I6" t="n">
        <v>48</v>
      </c>
      <c r="J6" t="n">
        <v>196.32</v>
      </c>
      <c r="K6" t="n">
        <v>54.38</v>
      </c>
      <c r="L6" t="n">
        <v>2</v>
      </c>
      <c r="M6" t="n">
        <v>46</v>
      </c>
      <c r="N6" t="n">
        <v>39.95</v>
      </c>
      <c r="O6" t="n">
        <v>24447.22</v>
      </c>
      <c r="P6" t="n">
        <v>129.63</v>
      </c>
      <c r="Q6" t="n">
        <v>1325.96</v>
      </c>
      <c r="R6" t="n">
        <v>74.43000000000001</v>
      </c>
      <c r="S6" t="n">
        <v>30.42</v>
      </c>
      <c r="T6" t="n">
        <v>21979.98</v>
      </c>
      <c r="U6" t="n">
        <v>0.41</v>
      </c>
      <c r="V6" t="n">
        <v>0.86</v>
      </c>
      <c r="W6" t="n">
        <v>0.16</v>
      </c>
      <c r="X6" t="n">
        <v>1.34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7.1583</v>
      </c>
      <c r="E7" t="n">
        <v>13.97</v>
      </c>
      <c r="F7" t="n">
        <v>9.859999999999999</v>
      </c>
      <c r="G7" t="n">
        <v>14.43</v>
      </c>
      <c r="H7" t="n">
        <v>0.2</v>
      </c>
      <c r="I7" t="n">
        <v>41</v>
      </c>
      <c r="J7" t="n">
        <v>196.71</v>
      </c>
      <c r="K7" t="n">
        <v>54.38</v>
      </c>
      <c r="L7" t="n">
        <v>2.25</v>
      </c>
      <c r="M7" t="n">
        <v>39</v>
      </c>
      <c r="N7" t="n">
        <v>40.08</v>
      </c>
      <c r="O7" t="n">
        <v>24495.09</v>
      </c>
      <c r="P7" t="n">
        <v>125.31</v>
      </c>
      <c r="Q7" t="n">
        <v>1325.87</v>
      </c>
      <c r="R7" t="n">
        <v>67.66</v>
      </c>
      <c r="S7" t="n">
        <v>30.42</v>
      </c>
      <c r="T7" t="n">
        <v>18628.93</v>
      </c>
      <c r="U7" t="n">
        <v>0.45</v>
      </c>
      <c r="V7" t="n">
        <v>0.88</v>
      </c>
      <c r="W7" t="n">
        <v>0.15</v>
      </c>
      <c r="X7" t="n">
        <v>1.14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7.3374</v>
      </c>
      <c r="E8" t="n">
        <v>13.63</v>
      </c>
      <c r="F8" t="n">
        <v>9.710000000000001</v>
      </c>
      <c r="G8" t="n">
        <v>16.19</v>
      </c>
      <c r="H8" t="n">
        <v>0.23</v>
      </c>
      <c r="I8" t="n">
        <v>36</v>
      </c>
      <c r="J8" t="n">
        <v>197.1</v>
      </c>
      <c r="K8" t="n">
        <v>54.38</v>
      </c>
      <c r="L8" t="n">
        <v>2.5</v>
      </c>
      <c r="M8" t="n">
        <v>34</v>
      </c>
      <c r="N8" t="n">
        <v>40.22</v>
      </c>
      <c r="O8" t="n">
        <v>24543.01</v>
      </c>
      <c r="P8" t="n">
        <v>121.76</v>
      </c>
      <c r="Q8" t="n">
        <v>1325.94</v>
      </c>
      <c r="R8" t="n">
        <v>62.87</v>
      </c>
      <c r="S8" t="n">
        <v>30.42</v>
      </c>
      <c r="T8" t="n">
        <v>16261.36</v>
      </c>
      <c r="U8" t="n">
        <v>0.48</v>
      </c>
      <c r="V8" t="n">
        <v>0.89</v>
      </c>
      <c r="W8" t="n">
        <v>0.14</v>
      </c>
      <c r="X8" t="n">
        <v>0.99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7.4891</v>
      </c>
      <c r="E9" t="n">
        <v>13.35</v>
      </c>
      <c r="F9" t="n">
        <v>9.59</v>
      </c>
      <c r="G9" t="n">
        <v>17.98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118.62</v>
      </c>
      <c r="Q9" t="n">
        <v>1325.95</v>
      </c>
      <c r="R9" t="n">
        <v>58.8</v>
      </c>
      <c r="S9" t="n">
        <v>30.42</v>
      </c>
      <c r="T9" t="n">
        <v>14246.53</v>
      </c>
      <c r="U9" t="n">
        <v>0.52</v>
      </c>
      <c r="V9" t="n">
        <v>0.9</v>
      </c>
      <c r="W9" t="n">
        <v>0.13</v>
      </c>
      <c r="X9" t="n">
        <v>0.87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7.6412</v>
      </c>
      <c r="E10" t="n">
        <v>13.09</v>
      </c>
      <c r="F10" t="n">
        <v>9.44</v>
      </c>
      <c r="G10" t="n">
        <v>19.54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114.93</v>
      </c>
      <c r="Q10" t="n">
        <v>1326.01</v>
      </c>
      <c r="R10" t="n">
        <v>53.7</v>
      </c>
      <c r="S10" t="n">
        <v>30.42</v>
      </c>
      <c r="T10" t="n">
        <v>11710.58</v>
      </c>
      <c r="U10" t="n">
        <v>0.57</v>
      </c>
      <c r="V10" t="n">
        <v>0.92</v>
      </c>
      <c r="W10" t="n">
        <v>0.13</v>
      </c>
      <c r="X10" t="n">
        <v>0.72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7.7248</v>
      </c>
      <c r="E11" t="n">
        <v>12.95</v>
      </c>
      <c r="F11" t="n">
        <v>9.42</v>
      </c>
      <c r="G11" t="n">
        <v>21.73</v>
      </c>
      <c r="H11" t="n">
        <v>0.29</v>
      </c>
      <c r="I11" t="n">
        <v>26</v>
      </c>
      <c r="J11" t="n">
        <v>198.27</v>
      </c>
      <c r="K11" t="n">
        <v>54.38</v>
      </c>
      <c r="L11" t="n">
        <v>3.25</v>
      </c>
      <c r="M11" t="n">
        <v>24</v>
      </c>
      <c r="N11" t="n">
        <v>40.64</v>
      </c>
      <c r="O11" t="n">
        <v>24687.06</v>
      </c>
      <c r="P11" t="n">
        <v>112.73</v>
      </c>
      <c r="Q11" t="n">
        <v>1325.81</v>
      </c>
      <c r="R11" t="n">
        <v>53.84</v>
      </c>
      <c r="S11" t="n">
        <v>30.42</v>
      </c>
      <c r="T11" t="n">
        <v>11793.13</v>
      </c>
      <c r="U11" t="n">
        <v>0.5600000000000001</v>
      </c>
      <c r="V11" t="n">
        <v>0.92</v>
      </c>
      <c r="W11" t="n">
        <v>0.11</v>
      </c>
      <c r="X11" t="n">
        <v>0.7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7.7792</v>
      </c>
      <c r="E12" t="n">
        <v>12.85</v>
      </c>
      <c r="F12" t="n">
        <v>9.4</v>
      </c>
      <c r="G12" t="n">
        <v>23.51</v>
      </c>
      <c r="H12" t="n">
        <v>0.31</v>
      </c>
      <c r="I12" t="n">
        <v>24</v>
      </c>
      <c r="J12" t="n">
        <v>198.66</v>
      </c>
      <c r="K12" t="n">
        <v>54.38</v>
      </c>
      <c r="L12" t="n">
        <v>3.5</v>
      </c>
      <c r="M12" t="n">
        <v>22</v>
      </c>
      <c r="N12" t="n">
        <v>40.78</v>
      </c>
      <c r="O12" t="n">
        <v>24735.17</v>
      </c>
      <c r="P12" t="n">
        <v>111</v>
      </c>
      <c r="Q12" t="n">
        <v>1325.9</v>
      </c>
      <c r="R12" t="n">
        <v>53.02</v>
      </c>
      <c r="S12" t="n">
        <v>30.42</v>
      </c>
      <c r="T12" t="n">
        <v>11392.7</v>
      </c>
      <c r="U12" t="n">
        <v>0.57</v>
      </c>
      <c r="V12" t="n">
        <v>0.92</v>
      </c>
      <c r="W12" t="n">
        <v>0.12</v>
      </c>
      <c r="X12" t="n">
        <v>0.68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7.8694</v>
      </c>
      <c r="E13" t="n">
        <v>12.71</v>
      </c>
      <c r="F13" t="n">
        <v>9.34</v>
      </c>
      <c r="G13" t="n">
        <v>25.46</v>
      </c>
      <c r="H13" t="n">
        <v>0.33</v>
      </c>
      <c r="I13" t="n">
        <v>22</v>
      </c>
      <c r="J13" t="n">
        <v>199.05</v>
      </c>
      <c r="K13" t="n">
        <v>54.38</v>
      </c>
      <c r="L13" t="n">
        <v>3.75</v>
      </c>
      <c r="M13" t="n">
        <v>20</v>
      </c>
      <c r="N13" t="n">
        <v>40.92</v>
      </c>
      <c r="O13" t="n">
        <v>24783.33</v>
      </c>
      <c r="P13" t="n">
        <v>108.34</v>
      </c>
      <c r="Q13" t="n">
        <v>1325.92</v>
      </c>
      <c r="R13" t="n">
        <v>50.81</v>
      </c>
      <c r="S13" t="n">
        <v>30.42</v>
      </c>
      <c r="T13" t="n">
        <v>10299.9</v>
      </c>
      <c r="U13" t="n">
        <v>0.6</v>
      </c>
      <c r="V13" t="n">
        <v>0.93</v>
      </c>
      <c r="W13" t="n">
        <v>0.11</v>
      </c>
      <c r="X13" t="n">
        <v>0.61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7.9567</v>
      </c>
      <c r="E14" t="n">
        <v>12.57</v>
      </c>
      <c r="F14" t="n">
        <v>9.27</v>
      </c>
      <c r="G14" t="n">
        <v>27.82</v>
      </c>
      <c r="H14" t="n">
        <v>0.36</v>
      </c>
      <c r="I14" t="n">
        <v>20</v>
      </c>
      <c r="J14" t="n">
        <v>199.44</v>
      </c>
      <c r="K14" t="n">
        <v>54.38</v>
      </c>
      <c r="L14" t="n">
        <v>4</v>
      </c>
      <c r="M14" t="n">
        <v>18</v>
      </c>
      <c r="N14" t="n">
        <v>41.06</v>
      </c>
      <c r="O14" t="n">
        <v>24831.54</v>
      </c>
      <c r="P14" t="n">
        <v>105.36</v>
      </c>
      <c r="Q14" t="n">
        <v>1325.82</v>
      </c>
      <c r="R14" t="n">
        <v>48.64</v>
      </c>
      <c r="S14" t="n">
        <v>30.42</v>
      </c>
      <c r="T14" t="n">
        <v>9227.01</v>
      </c>
      <c r="U14" t="n">
        <v>0.63</v>
      </c>
      <c r="V14" t="n">
        <v>0.93</v>
      </c>
      <c r="W14" t="n">
        <v>0.11</v>
      </c>
      <c r="X14" t="n">
        <v>0.55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8.001099999999999</v>
      </c>
      <c r="E15" t="n">
        <v>12.5</v>
      </c>
      <c r="F15" t="n">
        <v>9.24</v>
      </c>
      <c r="G15" t="n">
        <v>29.19</v>
      </c>
      <c r="H15" t="n">
        <v>0.38</v>
      </c>
      <c r="I15" t="n">
        <v>19</v>
      </c>
      <c r="J15" t="n">
        <v>199.83</v>
      </c>
      <c r="K15" t="n">
        <v>54.38</v>
      </c>
      <c r="L15" t="n">
        <v>4.25</v>
      </c>
      <c r="M15" t="n">
        <v>17</v>
      </c>
      <c r="N15" t="n">
        <v>41.2</v>
      </c>
      <c r="O15" t="n">
        <v>24879.79</v>
      </c>
      <c r="P15" t="n">
        <v>103.24</v>
      </c>
      <c r="Q15" t="n">
        <v>1325.95</v>
      </c>
      <c r="R15" t="n">
        <v>47.61</v>
      </c>
      <c r="S15" t="n">
        <v>30.42</v>
      </c>
      <c r="T15" t="n">
        <v>8716.92</v>
      </c>
      <c r="U15" t="n">
        <v>0.64</v>
      </c>
      <c r="V15" t="n">
        <v>0.9399999999999999</v>
      </c>
      <c r="W15" t="n">
        <v>0.11</v>
      </c>
      <c r="X15" t="n">
        <v>0.52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8.093</v>
      </c>
      <c r="E16" t="n">
        <v>12.36</v>
      </c>
      <c r="F16" t="n">
        <v>9.18</v>
      </c>
      <c r="G16" t="n">
        <v>32.4</v>
      </c>
      <c r="H16" t="n">
        <v>0.4</v>
      </c>
      <c r="I16" t="n">
        <v>17</v>
      </c>
      <c r="J16" t="n">
        <v>200.22</v>
      </c>
      <c r="K16" t="n">
        <v>54.38</v>
      </c>
      <c r="L16" t="n">
        <v>4.5</v>
      </c>
      <c r="M16" t="n">
        <v>15</v>
      </c>
      <c r="N16" t="n">
        <v>41.35</v>
      </c>
      <c r="O16" t="n">
        <v>24928.09</v>
      </c>
      <c r="P16" t="n">
        <v>100.08</v>
      </c>
      <c r="Q16" t="n">
        <v>1325.81</v>
      </c>
      <c r="R16" t="n">
        <v>45.55</v>
      </c>
      <c r="S16" t="n">
        <v>30.42</v>
      </c>
      <c r="T16" t="n">
        <v>7695.47</v>
      </c>
      <c r="U16" t="n">
        <v>0.67</v>
      </c>
      <c r="V16" t="n">
        <v>0.9399999999999999</v>
      </c>
      <c r="W16" t="n">
        <v>0.11</v>
      </c>
      <c r="X16" t="n">
        <v>0.46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8.1442</v>
      </c>
      <c r="E17" t="n">
        <v>12.28</v>
      </c>
      <c r="F17" t="n">
        <v>9.140000000000001</v>
      </c>
      <c r="G17" t="n">
        <v>34.27</v>
      </c>
      <c r="H17" t="n">
        <v>0.42</v>
      </c>
      <c r="I17" t="n">
        <v>16</v>
      </c>
      <c r="J17" t="n">
        <v>200.61</v>
      </c>
      <c r="K17" t="n">
        <v>54.38</v>
      </c>
      <c r="L17" t="n">
        <v>4.75</v>
      </c>
      <c r="M17" t="n">
        <v>14</v>
      </c>
      <c r="N17" t="n">
        <v>41.49</v>
      </c>
      <c r="O17" t="n">
        <v>24976.45</v>
      </c>
      <c r="P17" t="n">
        <v>97.79000000000001</v>
      </c>
      <c r="Q17" t="n">
        <v>1325.79</v>
      </c>
      <c r="R17" t="n">
        <v>44.25</v>
      </c>
      <c r="S17" t="n">
        <v>30.42</v>
      </c>
      <c r="T17" t="n">
        <v>7048.56</v>
      </c>
      <c r="U17" t="n">
        <v>0.6899999999999999</v>
      </c>
      <c r="V17" t="n">
        <v>0.95</v>
      </c>
      <c r="W17" t="n">
        <v>0.11</v>
      </c>
      <c r="X17" t="n">
        <v>0.42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8.192600000000001</v>
      </c>
      <c r="E18" t="n">
        <v>12.21</v>
      </c>
      <c r="F18" t="n">
        <v>9.109999999999999</v>
      </c>
      <c r="G18" t="n">
        <v>36.42</v>
      </c>
      <c r="H18" t="n">
        <v>0.44</v>
      </c>
      <c r="I18" t="n">
        <v>15</v>
      </c>
      <c r="J18" t="n">
        <v>201.01</v>
      </c>
      <c r="K18" t="n">
        <v>54.38</v>
      </c>
      <c r="L18" t="n">
        <v>5</v>
      </c>
      <c r="M18" t="n">
        <v>7</v>
      </c>
      <c r="N18" t="n">
        <v>41.63</v>
      </c>
      <c r="O18" t="n">
        <v>25024.84</v>
      </c>
      <c r="P18" t="n">
        <v>95.23</v>
      </c>
      <c r="Q18" t="n">
        <v>1325.79</v>
      </c>
      <c r="R18" t="n">
        <v>42.8</v>
      </c>
      <c r="S18" t="n">
        <v>30.42</v>
      </c>
      <c r="T18" t="n">
        <v>6331.14</v>
      </c>
      <c r="U18" t="n">
        <v>0.71</v>
      </c>
      <c r="V18" t="n">
        <v>0.95</v>
      </c>
      <c r="W18" t="n">
        <v>0.12</v>
      </c>
      <c r="X18" t="n">
        <v>0.39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8.185499999999999</v>
      </c>
      <c r="E19" t="n">
        <v>12.22</v>
      </c>
      <c r="F19" t="n">
        <v>9.119999999999999</v>
      </c>
      <c r="G19" t="n">
        <v>36.47</v>
      </c>
      <c r="H19" t="n">
        <v>0.46</v>
      </c>
      <c r="I19" t="n">
        <v>15</v>
      </c>
      <c r="J19" t="n">
        <v>201.4</v>
      </c>
      <c r="K19" t="n">
        <v>54.38</v>
      </c>
      <c r="L19" t="n">
        <v>5.25</v>
      </c>
      <c r="M19" t="n">
        <v>1</v>
      </c>
      <c r="N19" t="n">
        <v>41.77</v>
      </c>
      <c r="O19" t="n">
        <v>25073.29</v>
      </c>
      <c r="P19" t="n">
        <v>94.45</v>
      </c>
      <c r="Q19" t="n">
        <v>1325.84</v>
      </c>
      <c r="R19" t="n">
        <v>42.9</v>
      </c>
      <c r="S19" t="n">
        <v>30.42</v>
      </c>
      <c r="T19" t="n">
        <v>6377.56</v>
      </c>
      <c r="U19" t="n">
        <v>0.71</v>
      </c>
      <c r="V19" t="n">
        <v>0.95</v>
      </c>
      <c r="W19" t="n">
        <v>0.12</v>
      </c>
      <c r="X19" t="n">
        <v>0.4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8.1859</v>
      </c>
      <c r="E20" t="n">
        <v>12.22</v>
      </c>
      <c r="F20" t="n">
        <v>9.119999999999999</v>
      </c>
      <c r="G20" t="n">
        <v>36.46</v>
      </c>
      <c r="H20" t="n">
        <v>0.48</v>
      </c>
      <c r="I20" t="n">
        <v>15</v>
      </c>
      <c r="J20" t="n">
        <v>201.79</v>
      </c>
      <c r="K20" t="n">
        <v>54.38</v>
      </c>
      <c r="L20" t="n">
        <v>5.5</v>
      </c>
      <c r="M20" t="n">
        <v>0</v>
      </c>
      <c r="N20" t="n">
        <v>41.92</v>
      </c>
      <c r="O20" t="n">
        <v>25121.79</v>
      </c>
      <c r="P20" t="n">
        <v>94.61</v>
      </c>
      <c r="Q20" t="n">
        <v>1325.79</v>
      </c>
      <c r="R20" t="n">
        <v>42.86</v>
      </c>
      <c r="S20" t="n">
        <v>30.42</v>
      </c>
      <c r="T20" t="n">
        <v>6359.58</v>
      </c>
      <c r="U20" t="n">
        <v>0.71</v>
      </c>
      <c r="V20" t="n">
        <v>0.95</v>
      </c>
      <c r="W20" t="n">
        <v>0.12</v>
      </c>
      <c r="X20" t="n">
        <v>0.4</v>
      </c>
      <c r="Y20" t="n">
        <v>1</v>
      </c>
      <c r="Z20" t="n">
        <v>10</v>
      </c>
    </row>
    <row r="21">
      <c r="A21" t="n">
        <v>0</v>
      </c>
      <c r="B21" t="n">
        <v>140</v>
      </c>
      <c r="C21" t="inlineStr">
        <is>
          <t xml:space="preserve">CONCLUIDO	</t>
        </is>
      </c>
      <c r="D21" t="n">
        <v>3.8377</v>
      </c>
      <c r="E21" t="n">
        <v>26.06</v>
      </c>
      <c r="F21" t="n">
        <v>14.02</v>
      </c>
      <c r="G21" t="n">
        <v>4.81</v>
      </c>
      <c r="H21" t="n">
        <v>0.06</v>
      </c>
      <c r="I21" t="n">
        <v>175</v>
      </c>
      <c r="J21" t="n">
        <v>274.09</v>
      </c>
      <c r="K21" t="n">
        <v>60.56</v>
      </c>
      <c r="L21" t="n">
        <v>1</v>
      </c>
      <c r="M21" t="n">
        <v>173</v>
      </c>
      <c r="N21" t="n">
        <v>72.53</v>
      </c>
      <c r="O21" t="n">
        <v>34038.11</v>
      </c>
      <c r="P21" t="n">
        <v>239.15</v>
      </c>
      <c r="Q21" t="n">
        <v>1326.34</v>
      </c>
      <c r="R21" t="n">
        <v>204.35</v>
      </c>
      <c r="S21" t="n">
        <v>30.42</v>
      </c>
      <c r="T21" t="n">
        <v>86304.37</v>
      </c>
      <c r="U21" t="n">
        <v>0.15</v>
      </c>
      <c r="V21" t="n">
        <v>0.62</v>
      </c>
      <c r="W21" t="n">
        <v>0.36</v>
      </c>
      <c r="X21" t="n">
        <v>5.29</v>
      </c>
      <c r="Y21" t="n">
        <v>1</v>
      </c>
      <c r="Z21" t="n">
        <v>10</v>
      </c>
    </row>
    <row r="22">
      <c r="A22" t="n">
        <v>1</v>
      </c>
      <c r="B22" t="n">
        <v>140</v>
      </c>
      <c r="C22" t="inlineStr">
        <is>
          <t xml:space="preserve">CONCLUIDO	</t>
        </is>
      </c>
      <c r="D22" t="n">
        <v>4.6297</v>
      </c>
      <c r="E22" t="n">
        <v>21.6</v>
      </c>
      <c r="F22" t="n">
        <v>12.33</v>
      </c>
      <c r="G22" t="n">
        <v>6.06</v>
      </c>
      <c r="H22" t="n">
        <v>0.08</v>
      </c>
      <c r="I22" t="n">
        <v>122</v>
      </c>
      <c r="J22" t="n">
        <v>274.57</v>
      </c>
      <c r="K22" t="n">
        <v>60.56</v>
      </c>
      <c r="L22" t="n">
        <v>1.25</v>
      </c>
      <c r="M22" t="n">
        <v>120</v>
      </c>
      <c r="N22" t="n">
        <v>72.76000000000001</v>
      </c>
      <c r="O22" t="n">
        <v>34097.72</v>
      </c>
      <c r="P22" t="n">
        <v>208.9</v>
      </c>
      <c r="Q22" t="n">
        <v>1326.22</v>
      </c>
      <c r="R22" t="n">
        <v>148.56</v>
      </c>
      <c r="S22" t="n">
        <v>30.42</v>
      </c>
      <c r="T22" t="n">
        <v>58676.48</v>
      </c>
      <c r="U22" t="n">
        <v>0.2</v>
      </c>
      <c r="V22" t="n">
        <v>0.7</v>
      </c>
      <c r="W22" t="n">
        <v>0.27</v>
      </c>
      <c r="X22" t="n">
        <v>3.6</v>
      </c>
      <c r="Y22" t="n">
        <v>1</v>
      </c>
      <c r="Z22" t="n">
        <v>10</v>
      </c>
    </row>
    <row r="23">
      <c r="A23" t="n">
        <v>2</v>
      </c>
      <c r="B23" t="n">
        <v>140</v>
      </c>
      <c r="C23" t="inlineStr">
        <is>
          <t xml:space="preserve">CONCLUIDO	</t>
        </is>
      </c>
      <c r="D23" t="n">
        <v>5.1878</v>
      </c>
      <c r="E23" t="n">
        <v>19.28</v>
      </c>
      <c r="F23" t="n">
        <v>11.47</v>
      </c>
      <c r="G23" t="n">
        <v>7.32</v>
      </c>
      <c r="H23" t="n">
        <v>0.1</v>
      </c>
      <c r="I23" t="n">
        <v>94</v>
      </c>
      <c r="J23" t="n">
        <v>275.05</v>
      </c>
      <c r="K23" t="n">
        <v>60.56</v>
      </c>
      <c r="L23" t="n">
        <v>1.5</v>
      </c>
      <c r="M23" t="n">
        <v>92</v>
      </c>
      <c r="N23" t="n">
        <v>73</v>
      </c>
      <c r="O23" t="n">
        <v>34157.42</v>
      </c>
      <c r="P23" t="n">
        <v>193.07</v>
      </c>
      <c r="Q23" t="n">
        <v>1326.16</v>
      </c>
      <c r="R23" t="n">
        <v>120.38</v>
      </c>
      <c r="S23" t="n">
        <v>30.42</v>
      </c>
      <c r="T23" t="n">
        <v>44727.15</v>
      </c>
      <c r="U23" t="n">
        <v>0.25</v>
      </c>
      <c r="V23" t="n">
        <v>0.75</v>
      </c>
      <c r="W23" t="n">
        <v>0.23</v>
      </c>
      <c r="X23" t="n">
        <v>2.74</v>
      </c>
      <c r="Y23" t="n">
        <v>1</v>
      </c>
      <c r="Z23" t="n">
        <v>10</v>
      </c>
    </row>
    <row r="24">
      <c r="A24" t="n">
        <v>3</v>
      </c>
      <c r="B24" t="n">
        <v>140</v>
      </c>
      <c r="C24" t="inlineStr">
        <is>
          <t xml:space="preserve">CONCLUIDO	</t>
        </is>
      </c>
      <c r="D24" t="n">
        <v>5.5975</v>
      </c>
      <c r="E24" t="n">
        <v>17.87</v>
      </c>
      <c r="F24" t="n">
        <v>10.94</v>
      </c>
      <c r="G24" t="n">
        <v>8.529999999999999</v>
      </c>
      <c r="H24" t="n">
        <v>0.11</v>
      </c>
      <c r="I24" t="n">
        <v>77</v>
      </c>
      <c r="J24" t="n">
        <v>275.54</v>
      </c>
      <c r="K24" t="n">
        <v>60.56</v>
      </c>
      <c r="L24" t="n">
        <v>1.75</v>
      </c>
      <c r="M24" t="n">
        <v>75</v>
      </c>
      <c r="N24" t="n">
        <v>73.23</v>
      </c>
      <c r="O24" t="n">
        <v>34217.22</v>
      </c>
      <c r="P24" t="n">
        <v>183.13</v>
      </c>
      <c r="Q24" t="n">
        <v>1326.33</v>
      </c>
      <c r="R24" t="n">
        <v>103.04</v>
      </c>
      <c r="S24" t="n">
        <v>30.42</v>
      </c>
      <c r="T24" t="n">
        <v>36142.27</v>
      </c>
      <c r="U24" t="n">
        <v>0.3</v>
      </c>
      <c r="V24" t="n">
        <v>0.79</v>
      </c>
      <c r="W24" t="n">
        <v>0.21</v>
      </c>
      <c r="X24" t="n">
        <v>2.22</v>
      </c>
      <c r="Y24" t="n">
        <v>1</v>
      </c>
      <c r="Z24" t="n">
        <v>10</v>
      </c>
    </row>
    <row r="25">
      <c r="A25" t="n">
        <v>4</v>
      </c>
      <c r="B25" t="n">
        <v>140</v>
      </c>
      <c r="C25" t="inlineStr">
        <is>
          <t xml:space="preserve">CONCLUIDO	</t>
        </is>
      </c>
      <c r="D25" t="n">
        <v>5.9232</v>
      </c>
      <c r="E25" t="n">
        <v>16.88</v>
      </c>
      <c r="F25" t="n">
        <v>10.59</v>
      </c>
      <c r="G25" t="n">
        <v>9.77</v>
      </c>
      <c r="H25" t="n">
        <v>0.13</v>
      </c>
      <c r="I25" t="n">
        <v>65</v>
      </c>
      <c r="J25" t="n">
        <v>276.02</v>
      </c>
      <c r="K25" t="n">
        <v>60.56</v>
      </c>
      <c r="L25" t="n">
        <v>2</v>
      </c>
      <c r="M25" t="n">
        <v>63</v>
      </c>
      <c r="N25" t="n">
        <v>73.47</v>
      </c>
      <c r="O25" t="n">
        <v>34277.1</v>
      </c>
      <c r="P25" t="n">
        <v>176.01</v>
      </c>
      <c r="Q25" t="n">
        <v>1326.06</v>
      </c>
      <c r="R25" t="n">
        <v>91.51000000000001</v>
      </c>
      <c r="S25" t="n">
        <v>30.42</v>
      </c>
      <c r="T25" t="n">
        <v>30433.6</v>
      </c>
      <c r="U25" t="n">
        <v>0.33</v>
      </c>
      <c r="V25" t="n">
        <v>0.82</v>
      </c>
      <c r="W25" t="n">
        <v>0.18</v>
      </c>
      <c r="X25" t="n">
        <v>1.86</v>
      </c>
      <c r="Y25" t="n">
        <v>1</v>
      </c>
      <c r="Z25" t="n">
        <v>10</v>
      </c>
    </row>
    <row r="26">
      <c r="A26" t="n">
        <v>5</v>
      </c>
      <c r="B26" t="n">
        <v>140</v>
      </c>
      <c r="C26" t="inlineStr">
        <is>
          <t xml:space="preserve">CONCLUIDO	</t>
        </is>
      </c>
      <c r="D26" t="n">
        <v>6.1975</v>
      </c>
      <c r="E26" t="n">
        <v>16.14</v>
      </c>
      <c r="F26" t="n">
        <v>10.31</v>
      </c>
      <c r="G26" t="n">
        <v>11.05</v>
      </c>
      <c r="H26" t="n">
        <v>0.14</v>
      </c>
      <c r="I26" t="n">
        <v>56</v>
      </c>
      <c r="J26" t="n">
        <v>276.51</v>
      </c>
      <c r="K26" t="n">
        <v>60.56</v>
      </c>
      <c r="L26" t="n">
        <v>2.25</v>
      </c>
      <c r="M26" t="n">
        <v>54</v>
      </c>
      <c r="N26" t="n">
        <v>73.70999999999999</v>
      </c>
      <c r="O26" t="n">
        <v>34337.08</v>
      </c>
      <c r="P26" t="n">
        <v>170.32</v>
      </c>
      <c r="Q26" t="n">
        <v>1325.88</v>
      </c>
      <c r="R26" t="n">
        <v>82.38</v>
      </c>
      <c r="S26" t="n">
        <v>30.42</v>
      </c>
      <c r="T26" t="n">
        <v>25914.1</v>
      </c>
      <c r="U26" t="n">
        <v>0.37</v>
      </c>
      <c r="V26" t="n">
        <v>0.84</v>
      </c>
      <c r="W26" t="n">
        <v>0.17</v>
      </c>
      <c r="X26" t="n">
        <v>1.59</v>
      </c>
      <c r="Y26" t="n">
        <v>1</v>
      </c>
      <c r="Z26" t="n">
        <v>10</v>
      </c>
    </row>
    <row r="27">
      <c r="A27" t="n">
        <v>6</v>
      </c>
      <c r="B27" t="n">
        <v>140</v>
      </c>
      <c r="C27" t="inlineStr">
        <is>
          <t xml:space="preserve">CONCLUIDO	</t>
        </is>
      </c>
      <c r="D27" t="n">
        <v>6.4328</v>
      </c>
      <c r="E27" t="n">
        <v>15.55</v>
      </c>
      <c r="F27" t="n">
        <v>10.09</v>
      </c>
      <c r="G27" t="n">
        <v>12.35</v>
      </c>
      <c r="H27" t="n">
        <v>0.16</v>
      </c>
      <c r="I27" t="n">
        <v>49</v>
      </c>
      <c r="J27" t="n">
        <v>277</v>
      </c>
      <c r="K27" t="n">
        <v>60.56</v>
      </c>
      <c r="L27" t="n">
        <v>2.5</v>
      </c>
      <c r="M27" t="n">
        <v>47</v>
      </c>
      <c r="N27" t="n">
        <v>73.94</v>
      </c>
      <c r="O27" t="n">
        <v>34397.15</v>
      </c>
      <c r="P27" t="n">
        <v>165.59</v>
      </c>
      <c r="Q27" t="n">
        <v>1326</v>
      </c>
      <c r="R27" t="n">
        <v>75.11</v>
      </c>
      <c r="S27" t="n">
        <v>30.42</v>
      </c>
      <c r="T27" t="n">
        <v>22313.08</v>
      </c>
      <c r="U27" t="n">
        <v>0.4</v>
      </c>
      <c r="V27" t="n">
        <v>0.86</v>
      </c>
      <c r="W27" t="n">
        <v>0.16</v>
      </c>
      <c r="X27" t="n">
        <v>1.36</v>
      </c>
      <c r="Y27" t="n">
        <v>1</v>
      </c>
      <c r="Z27" t="n">
        <v>10</v>
      </c>
    </row>
    <row r="28">
      <c r="A28" t="n">
        <v>7</v>
      </c>
      <c r="B28" t="n">
        <v>140</v>
      </c>
      <c r="C28" t="inlineStr">
        <is>
          <t xml:space="preserve">CONCLUIDO	</t>
        </is>
      </c>
      <c r="D28" t="n">
        <v>6.5995</v>
      </c>
      <c r="E28" t="n">
        <v>15.15</v>
      </c>
      <c r="F28" t="n">
        <v>9.949999999999999</v>
      </c>
      <c r="G28" t="n">
        <v>13.57</v>
      </c>
      <c r="H28" t="n">
        <v>0.18</v>
      </c>
      <c r="I28" t="n">
        <v>44</v>
      </c>
      <c r="J28" t="n">
        <v>277.48</v>
      </c>
      <c r="K28" t="n">
        <v>60.56</v>
      </c>
      <c r="L28" t="n">
        <v>2.75</v>
      </c>
      <c r="M28" t="n">
        <v>42</v>
      </c>
      <c r="N28" t="n">
        <v>74.18000000000001</v>
      </c>
      <c r="O28" t="n">
        <v>34457.31</v>
      </c>
      <c r="P28" t="n">
        <v>162.25</v>
      </c>
      <c r="Q28" t="n">
        <v>1325.97</v>
      </c>
      <c r="R28" t="n">
        <v>70.75</v>
      </c>
      <c r="S28" t="n">
        <v>30.42</v>
      </c>
      <c r="T28" t="n">
        <v>20161.91</v>
      </c>
      <c r="U28" t="n">
        <v>0.43</v>
      </c>
      <c r="V28" t="n">
        <v>0.87</v>
      </c>
      <c r="W28" t="n">
        <v>0.15</v>
      </c>
      <c r="X28" t="n">
        <v>1.23</v>
      </c>
      <c r="Y28" t="n">
        <v>1</v>
      </c>
      <c r="Z28" t="n">
        <v>10</v>
      </c>
    </row>
    <row r="29">
      <c r="A29" t="n">
        <v>8</v>
      </c>
      <c r="B29" t="n">
        <v>140</v>
      </c>
      <c r="C29" t="inlineStr">
        <is>
          <t xml:space="preserve">CONCLUIDO	</t>
        </is>
      </c>
      <c r="D29" t="n">
        <v>6.7806</v>
      </c>
      <c r="E29" t="n">
        <v>14.75</v>
      </c>
      <c r="F29" t="n">
        <v>9.81</v>
      </c>
      <c r="G29" t="n">
        <v>15.09</v>
      </c>
      <c r="H29" t="n">
        <v>0.19</v>
      </c>
      <c r="I29" t="n">
        <v>39</v>
      </c>
      <c r="J29" t="n">
        <v>277.97</v>
      </c>
      <c r="K29" t="n">
        <v>60.56</v>
      </c>
      <c r="L29" t="n">
        <v>3</v>
      </c>
      <c r="M29" t="n">
        <v>37</v>
      </c>
      <c r="N29" t="n">
        <v>74.42</v>
      </c>
      <c r="O29" t="n">
        <v>34517.57</v>
      </c>
      <c r="P29" t="n">
        <v>158.74</v>
      </c>
      <c r="Q29" t="n">
        <v>1325.92</v>
      </c>
      <c r="R29" t="n">
        <v>66.14</v>
      </c>
      <c r="S29" t="n">
        <v>30.42</v>
      </c>
      <c r="T29" t="n">
        <v>17881.36</v>
      </c>
      <c r="U29" t="n">
        <v>0.46</v>
      </c>
      <c r="V29" t="n">
        <v>0.88</v>
      </c>
      <c r="W29" t="n">
        <v>0.14</v>
      </c>
      <c r="X29" t="n">
        <v>1.09</v>
      </c>
      <c r="Y29" t="n">
        <v>1</v>
      </c>
      <c r="Z29" t="n">
        <v>10</v>
      </c>
    </row>
    <row r="30">
      <c r="A30" t="n">
        <v>9</v>
      </c>
      <c r="B30" t="n">
        <v>140</v>
      </c>
      <c r="C30" t="inlineStr">
        <is>
          <t xml:space="preserve">CONCLUIDO	</t>
        </is>
      </c>
      <c r="D30" t="n">
        <v>6.8979</v>
      </c>
      <c r="E30" t="n">
        <v>14.5</v>
      </c>
      <c r="F30" t="n">
        <v>9.720000000000001</v>
      </c>
      <c r="G30" t="n">
        <v>16.19</v>
      </c>
      <c r="H30" t="n">
        <v>0.21</v>
      </c>
      <c r="I30" t="n">
        <v>36</v>
      </c>
      <c r="J30" t="n">
        <v>278.46</v>
      </c>
      <c r="K30" t="n">
        <v>60.56</v>
      </c>
      <c r="L30" t="n">
        <v>3.25</v>
      </c>
      <c r="M30" t="n">
        <v>34</v>
      </c>
      <c r="N30" t="n">
        <v>74.66</v>
      </c>
      <c r="O30" t="n">
        <v>34577.92</v>
      </c>
      <c r="P30" t="n">
        <v>156.28</v>
      </c>
      <c r="Q30" t="n">
        <v>1325.83</v>
      </c>
      <c r="R30" t="n">
        <v>62.98</v>
      </c>
      <c r="S30" t="n">
        <v>30.42</v>
      </c>
      <c r="T30" t="n">
        <v>16314.7</v>
      </c>
      <c r="U30" t="n">
        <v>0.48</v>
      </c>
      <c r="V30" t="n">
        <v>0.89</v>
      </c>
      <c r="W30" t="n">
        <v>0.14</v>
      </c>
      <c r="X30" t="n">
        <v>1</v>
      </c>
      <c r="Y30" t="n">
        <v>1</v>
      </c>
      <c r="Z30" t="n">
        <v>10</v>
      </c>
    </row>
    <row r="31">
      <c r="A31" t="n">
        <v>10</v>
      </c>
      <c r="B31" t="n">
        <v>140</v>
      </c>
      <c r="C31" t="inlineStr">
        <is>
          <t xml:space="preserve">CONCLUIDO	</t>
        </is>
      </c>
      <c r="D31" t="n">
        <v>7.0221</v>
      </c>
      <c r="E31" t="n">
        <v>14.24</v>
      </c>
      <c r="F31" t="n">
        <v>9.619999999999999</v>
      </c>
      <c r="G31" t="n">
        <v>17.48</v>
      </c>
      <c r="H31" t="n">
        <v>0.22</v>
      </c>
      <c r="I31" t="n">
        <v>33</v>
      </c>
      <c r="J31" t="n">
        <v>278.95</v>
      </c>
      <c r="K31" t="n">
        <v>60.56</v>
      </c>
      <c r="L31" t="n">
        <v>3.5</v>
      </c>
      <c r="M31" t="n">
        <v>31</v>
      </c>
      <c r="N31" t="n">
        <v>74.90000000000001</v>
      </c>
      <c r="O31" t="n">
        <v>34638.36</v>
      </c>
      <c r="P31" t="n">
        <v>153.58</v>
      </c>
      <c r="Q31" t="n">
        <v>1325.83</v>
      </c>
      <c r="R31" t="n">
        <v>59.7</v>
      </c>
      <c r="S31" t="n">
        <v>30.42</v>
      </c>
      <c r="T31" t="n">
        <v>14692.42</v>
      </c>
      <c r="U31" t="n">
        <v>0.51</v>
      </c>
      <c r="V31" t="n">
        <v>0.9</v>
      </c>
      <c r="W31" t="n">
        <v>0.13</v>
      </c>
      <c r="X31" t="n">
        <v>0.9</v>
      </c>
      <c r="Y31" t="n">
        <v>1</v>
      </c>
      <c r="Z31" t="n">
        <v>10</v>
      </c>
    </row>
    <row r="32">
      <c r="A32" t="n">
        <v>11</v>
      </c>
      <c r="B32" t="n">
        <v>140</v>
      </c>
      <c r="C32" t="inlineStr">
        <is>
          <t xml:space="preserve">CONCLUIDO	</t>
        </is>
      </c>
      <c r="D32" t="n">
        <v>7.1482</v>
      </c>
      <c r="E32" t="n">
        <v>13.99</v>
      </c>
      <c r="F32" t="n">
        <v>9.52</v>
      </c>
      <c r="G32" t="n">
        <v>19.04</v>
      </c>
      <c r="H32" t="n">
        <v>0.24</v>
      </c>
      <c r="I32" t="n">
        <v>30</v>
      </c>
      <c r="J32" t="n">
        <v>279.44</v>
      </c>
      <c r="K32" t="n">
        <v>60.56</v>
      </c>
      <c r="L32" t="n">
        <v>3.75</v>
      </c>
      <c r="M32" t="n">
        <v>28</v>
      </c>
      <c r="N32" t="n">
        <v>75.14</v>
      </c>
      <c r="O32" t="n">
        <v>34698.9</v>
      </c>
      <c r="P32" t="n">
        <v>151.03</v>
      </c>
      <c r="Q32" t="n">
        <v>1325.93</v>
      </c>
      <c r="R32" t="n">
        <v>56.55</v>
      </c>
      <c r="S32" t="n">
        <v>30.42</v>
      </c>
      <c r="T32" t="n">
        <v>13131.1</v>
      </c>
      <c r="U32" t="n">
        <v>0.54</v>
      </c>
      <c r="V32" t="n">
        <v>0.91</v>
      </c>
      <c r="W32" t="n">
        <v>0.13</v>
      </c>
      <c r="X32" t="n">
        <v>0.8</v>
      </c>
      <c r="Y32" t="n">
        <v>1</v>
      </c>
      <c r="Z32" t="n">
        <v>10</v>
      </c>
    </row>
    <row r="33">
      <c r="A33" t="n">
        <v>12</v>
      </c>
      <c r="B33" t="n">
        <v>140</v>
      </c>
      <c r="C33" t="inlineStr">
        <is>
          <t xml:space="preserve">CONCLUIDO	</t>
        </is>
      </c>
      <c r="D33" t="n">
        <v>7.2966</v>
      </c>
      <c r="E33" t="n">
        <v>13.7</v>
      </c>
      <c r="F33" t="n">
        <v>9.34</v>
      </c>
      <c r="G33" t="n">
        <v>20.02</v>
      </c>
      <c r="H33" t="n">
        <v>0.25</v>
      </c>
      <c r="I33" t="n">
        <v>28</v>
      </c>
      <c r="J33" t="n">
        <v>279.94</v>
      </c>
      <c r="K33" t="n">
        <v>60.56</v>
      </c>
      <c r="L33" t="n">
        <v>4</v>
      </c>
      <c r="M33" t="n">
        <v>26</v>
      </c>
      <c r="N33" t="n">
        <v>75.38</v>
      </c>
      <c r="O33" t="n">
        <v>34759.54</v>
      </c>
      <c r="P33" t="n">
        <v>146.58</v>
      </c>
      <c r="Q33" t="n">
        <v>1325.9</v>
      </c>
      <c r="R33" t="n">
        <v>50.45</v>
      </c>
      <c r="S33" t="n">
        <v>30.42</v>
      </c>
      <c r="T33" t="n">
        <v>10088.79</v>
      </c>
      <c r="U33" t="n">
        <v>0.6</v>
      </c>
      <c r="V33" t="n">
        <v>0.93</v>
      </c>
      <c r="W33" t="n">
        <v>0.12</v>
      </c>
      <c r="X33" t="n">
        <v>0.62</v>
      </c>
      <c r="Y33" t="n">
        <v>1</v>
      </c>
      <c r="Z33" t="n">
        <v>10</v>
      </c>
    </row>
    <row r="34">
      <c r="A34" t="n">
        <v>13</v>
      </c>
      <c r="B34" t="n">
        <v>140</v>
      </c>
      <c r="C34" t="inlineStr">
        <is>
          <t xml:space="preserve">CONCLUIDO	</t>
        </is>
      </c>
      <c r="D34" t="n">
        <v>7.3064</v>
      </c>
      <c r="E34" t="n">
        <v>13.69</v>
      </c>
      <c r="F34" t="n">
        <v>9.43</v>
      </c>
      <c r="G34" t="n">
        <v>21.76</v>
      </c>
      <c r="H34" t="n">
        <v>0.27</v>
      </c>
      <c r="I34" t="n">
        <v>26</v>
      </c>
      <c r="J34" t="n">
        <v>280.43</v>
      </c>
      <c r="K34" t="n">
        <v>60.56</v>
      </c>
      <c r="L34" t="n">
        <v>4.25</v>
      </c>
      <c r="M34" t="n">
        <v>24</v>
      </c>
      <c r="N34" t="n">
        <v>75.62</v>
      </c>
      <c r="O34" t="n">
        <v>34820.27</v>
      </c>
      <c r="P34" t="n">
        <v>147.22</v>
      </c>
      <c r="Q34" t="n">
        <v>1325.88</v>
      </c>
      <c r="R34" t="n">
        <v>54.24</v>
      </c>
      <c r="S34" t="n">
        <v>30.42</v>
      </c>
      <c r="T34" t="n">
        <v>11996.03</v>
      </c>
      <c r="U34" t="n">
        <v>0.5600000000000001</v>
      </c>
      <c r="V34" t="n">
        <v>0.92</v>
      </c>
      <c r="W34" t="n">
        <v>0.11</v>
      </c>
      <c r="X34" t="n">
        <v>0.71</v>
      </c>
      <c r="Y34" t="n">
        <v>1</v>
      </c>
      <c r="Z34" t="n">
        <v>10</v>
      </c>
    </row>
    <row r="35">
      <c r="A35" t="n">
        <v>14</v>
      </c>
      <c r="B35" t="n">
        <v>140</v>
      </c>
      <c r="C35" t="inlineStr">
        <is>
          <t xml:space="preserve">CONCLUIDO	</t>
        </is>
      </c>
      <c r="D35" t="n">
        <v>7.2972</v>
      </c>
      <c r="E35" t="n">
        <v>13.7</v>
      </c>
      <c r="F35" t="n">
        <v>9.5</v>
      </c>
      <c r="G35" t="n">
        <v>22.79</v>
      </c>
      <c r="H35" t="n">
        <v>0.29</v>
      </c>
      <c r="I35" t="n">
        <v>25</v>
      </c>
      <c r="J35" t="n">
        <v>280.92</v>
      </c>
      <c r="K35" t="n">
        <v>60.56</v>
      </c>
      <c r="L35" t="n">
        <v>4.5</v>
      </c>
      <c r="M35" t="n">
        <v>23</v>
      </c>
      <c r="N35" t="n">
        <v>75.87</v>
      </c>
      <c r="O35" t="n">
        <v>34881.09</v>
      </c>
      <c r="P35" t="n">
        <v>147.7</v>
      </c>
      <c r="Q35" t="n">
        <v>1325.84</v>
      </c>
      <c r="R35" t="n">
        <v>56.37</v>
      </c>
      <c r="S35" t="n">
        <v>30.42</v>
      </c>
      <c r="T35" t="n">
        <v>13066.41</v>
      </c>
      <c r="U35" t="n">
        <v>0.54</v>
      </c>
      <c r="V35" t="n">
        <v>0.91</v>
      </c>
      <c r="W35" t="n">
        <v>0.12</v>
      </c>
      <c r="X35" t="n">
        <v>0.78</v>
      </c>
      <c r="Y35" t="n">
        <v>1</v>
      </c>
      <c r="Z35" t="n">
        <v>10</v>
      </c>
    </row>
    <row r="36">
      <c r="A36" t="n">
        <v>15</v>
      </c>
      <c r="B36" t="n">
        <v>140</v>
      </c>
      <c r="C36" t="inlineStr">
        <is>
          <t xml:space="preserve">CONCLUIDO	</t>
        </is>
      </c>
      <c r="D36" t="n">
        <v>7.4268</v>
      </c>
      <c r="E36" t="n">
        <v>13.46</v>
      </c>
      <c r="F36" t="n">
        <v>9.359999999999999</v>
      </c>
      <c r="G36" t="n">
        <v>24.42</v>
      </c>
      <c r="H36" t="n">
        <v>0.3</v>
      </c>
      <c r="I36" t="n">
        <v>23</v>
      </c>
      <c r="J36" t="n">
        <v>281.41</v>
      </c>
      <c r="K36" t="n">
        <v>60.56</v>
      </c>
      <c r="L36" t="n">
        <v>4.75</v>
      </c>
      <c r="M36" t="n">
        <v>21</v>
      </c>
      <c r="N36" t="n">
        <v>76.11</v>
      </c>
      <c r="O36" t="n">
        <v>34942.02</v>
      </c>
      <c r="P36" t="n">
        <v>143.9</v>
      </c>
      <c r="Q36" t="n">
        <v>1325.87</v>
      </c>
      <c r="R36" t="n">
        <v>51.58</v>
      </c>
      <c r="S36" t="n">
        <v>30.42</v>
      </c>
      <c r="T36" t="n">
        <v>10681.67</v>
      </c>
      <c r="U36" t="n">
        <v>0.59</v>
      </c>
      <c r="V36" t="n">
        <v>0.92</v>
      </c>
      <c r="W36" t="n">
        <v>0.12</v>
      </c>
      <c r="X36" t="n">
        <v>0.64</v>
      </c>
      <c r="Y36" t="n">
        <v>1</v>
      </c>
      <c r="Z36" t="n">
        <v>10</v>
      </c>
    </row>
    <row r="37">
      <c r="A37" t="n">
        <v>16</v>
      </c>
      <c r="B37" t="n">
        <v>140</v>
      </c>
      <c r="C37" t="inlineStr">
        <is>
          <t xml:space="preserve">CONCLUIDO	</t>
        </is>
      </c>
      <c r="D37" t="n">
        <v>7.4649</v>
      </c>
      <c r="E37" t="n">
        <v>13.4</v>
      </c>
      <c r="F37" t="n">
        <v>9.35</v>
      </c>
      <c r="G37" t="n">
        <v>25.49</v>
      </c>
      <c r="H37" t="n">
        <v>0.32</v>
      </c>
      <c r="I37" t="n">
        <v>22</v>
      </c>
      <c r="J37" t="n">
        <v>281.91</v>
      </c>
      <c r="K37" t="n">
        <v>60.56</v>
      </c>
      <c r="L37" t="n">
        <v>5</v>
      </c>
      <c r="M37" t="n">
        <v>20</v>
      </c>
      <c r="N37" t="n">
        <v>76.34999999999999</v>
      </c>
      <c r="O37" t="n">
        <v>35003.04</v>
      </c>
      <c r="P37" t="n">
        <v>142.8</v>
      </c>
      <c r="Q37" t="n">
        <v>1325.84</v>
      </c>
      <c r="R37" t="n">
        <v>51.09</v>
      </c>
      <c r="S37" t="n">
        <v>30.42</v>
      </c>
      <c r="T37" t="n">
        <v>10441.06</v>
      </c>
      <c r="U37" t="n">
        <v>0.6</v>
      </c>
      <c r="V37" t="n">
        <v>0.93</v>
      </c>
      <c r="W37" t="n">
        <v>0.12</v>
      </c>
      <c r="X37" t="n">
        <v>0.63</v>
      </c>
      <c r="Y37" t="n">
        <v>1</v>
      </c>
      <c r="Z37" t="n">
        <v>10</v>
      </c>
    </row>
    <row r="38">
      <c r="A38" t="n">
        <v>17</v>
      </c>
      <c r="B38" t="n">
        <v>140</v>
      </c>
      <c r="C38" t="inlineStr">
        <is>
          <t xml:space="preserve">CONCLUIDO	</t>
        </is>
      </c>
      <c r="D38" t="n">
        <v>7.5205</v>
      </c>
      <c r="E38" t="n">
        <v>13.3</v>
      </c>
      <c r="F38" t="n">
        <v>9.300000000000001</v>
      </c>
      <c r="G38" t="n">
        <v>26.57</v>
      </c>
      <c r="H38" t="n">
        <v>0.33</v>
      </c>
      <c r="I38" t="n">
        <v>21</v>
      </c>
      <c r="J38" t="n">
        <v>282.4</v>
      </c>
      <c r="K38" t="n">
        <v>60.56</v>
      </c>
      <c r="L38" t="n">
        <v>5.25</v>
      </c>
      <c r="M38" t="n">
        <v>19</v>
      </c>
      <c r="N38" t="n">
        <v>76.59999999999999</v>
      </c>
      <c r="O38" t="n">
        <v>35064.15</v>
      </c>
      <c r="P38" t="n">
        <v>140.74</v>
      </c>
      <c r="Q38" t="n">
        <v>1325.79</v>
      </c>
      <c r="R38" t="n">
        <v>49.58</v>
      </c>
      <c r="S38" t="n">
        <v>30.42</v>
      </c>
      <c r="T38" t="n">
        <v>9691.24</v>
      </c>
      <c r="U38" t="n">
        <v>0.61</v>
      </c>
      <c r="V38" t="n">
        <v>0.93</v>
      </c>
      <c r="W38" t="n">
        <v>0.11</v>
      </c>
      <c r="X38" t="n">
        <v>0.58</v>
      </c>
      <c r="Y38" t="n">
        <v>1</v>
      </c>
      <c r="Z38" t="n">
        <v>10</v>
      </c>
    </row>
    <row r="39">
      <c r="A39" t="n">
        <v>18</v>
      </c>
      <c r="B39" t="n">
        <v>140</v>
      </c>
      <c r="C39" t="inlineStr">
        <is>
          <t xml:space="preserve">CONCLUIDO	</t>
        </is>
      </c>
      <c r="D39" t="n">
        <v>7.563</v>
      </c>
      <c r="E39" t="n">
        <v>13.22</v>
      </c>
      <c r="F39" t="n">
        <v>9.279999999999999</v>
      </c>
      <c r="G39" t="n">
        <v>27.83</v>
      </c>
      <c r="H39" t="n">
        <v>0.35</v>
      </c>
      <c r="I39" t="n">
        <v>20</v>
      </c>
      <c r="J39" t="n">
        <v>282.9</v>
      </c>
      <c r="K39" t="n">
        <v>60.56</v>
      </c>
      <c r="L39" t="n">
        <v>5.5</v>
      </c>
      <c r="M39" t="n">
        <v>18</v>
      </c>
      <c r="N39" t="n">
        <v>76.84999999999999</v>
      </c>
      <c r="O39" t="n">
        <v>35125.37</v>
      </c>
      <c r="P39" t="n">
        <v>139.22</v>
      </c>
      <c r="Q39" t="n">
        <v>1325.82</v>
      </c>
      <c r="R39" t="n">
        <v>48.79</v>
      </c>
      <c r="S39" t="n">
        <v>30.42</v>
      </c>
      <c r="T39" t="n">
        <v>9301.889999999999</v>
      </c>
      <c r="U39" t="n">
        <v>0.62</v>
      </c>
      <c r="V39" t="n">
        <v>0.93</v>
      </c>
      <c r="W39" t="n">
        <v>0.11</v>
      </c>
      <c r="X39" t="n">
        <v>0.5600000000000001</v>
      </c>
      <c r="Y39" t="n">
        <v>1</v>
      </c>
      <c r="Z39" t="n">
        <v>10</v>
      </c>
    </row>
    <row r="40">
      <c r="A40" t="n">
        <v>19</v>
      </c>
      <c r="B40" t="n">
        <v>140</v>
      </c>
      <c r="C40" t="inlineStr">
        <is>
          <t xml:space="preserve">CONCLUIDO	</t>
        </is>
      </c>
      <c r="D40" t="n">
        <v>7.6132</v>
      </c>
      <c r="E40" t="n">
        <v>13.14</v>
      </c>
      <c r="F40" t="n">
        <v>9.24</v>
      </c>
      <c r="G40" t="n">
        <v>29.18</v>
      </c>
      <c r="H40" t="n">
        <v>0.36</v>
      </c>
      <c r="I40" t="n">
        <v>19</v>
      </c>
      <c r="J40" t="n">
        <v>283.4</v>
      </c>
      <c r="K40" t="n">
        <v>60.56</v>
      </c>
      <c r="L40" t="n">
        <v>5.75</v>
      </c>
      <c r="M40" t="n">
        <v>17</v>
      </c>
      <c r="N40" t="n">
        <v>77.09</v>
      </c>
      <c r="O40" t="n">
        <v>35186.68</v>
      </c>
      <c r="P40" t="n">
        <v>137.78</v>
      </c>
      <c r="Q40" t="n">
        <v>1325.85</v>
      </c>
      <c r="R40" t="n">
        <v>47.64</v>
      </c>
      <c r="S40" t="n">
        <v>30.42</v>
      </c>
      <c r="T40" t="n">
        <v>8727.66</v>
      </c>
      <c r="U40" t="n">
        <v>0.64</v>
      </c>
      <c r="V40" t="n">
        <v>0.9399999999999999</v>
      </c>
      <c r="W40" t="n">
        <v>0.11</v>
      </c>
      <c r="X40" t="n">
        <v>0.52</v>
      </c>
      <c r="Y40" t="n">
        <v>1</v>
      </c>
      <c r="Z40" t="n">
        <v>10</v>
      </c>
    </row>
    <row r="41">
      <c r="A41" t="n">
        <v>20</v>
      </c>
      <c r="B41" t="n">
        <v>140</v>
      </c>
      <c r="C41" t="inlineStr">
        <is>
          <t xml:space="preserve">CONCLUIDO	</t>
        </is>
      </c>
      <c r="D41" t="n">
        <v>7.6659</v>
      </c>
      <c r="E41" t="n">
        <v>13.04</v>
      </c>
      <c r="F41" t="n">
        <v>9.199999999999999</v>
      </c>
      <c r="G41" t="n">
        <v>30.68</v>
      </c>
      <c r="H41" t="n">
        <v>0.38</v>
      </c>
      <c r="I41" t="n">
        <v>18</v>
      </c>
      <c r="J41" t="n">
        <v>283.9</v>
      </c>
      <c r="K41" t="n">
        <v>60.56</v>
      </c>
      <c r="L41" t="n">
        <v>6</v>
      </c>
      <c r="M41" t="n">
        <v>16</v>
      </c>
      <c r="N41" t="n">
        <v>77.34</v>
      </c>
      <c r="O41" t="n">
        <v>35248.1</v>
      </c>
      <c r="P41" t="n">
        <v>135.67</v>
      </c>
      <c r="Q41" t="n">
        <v>1325.79</v>
      </c>
      <c r="R41" t="n">
        <v>46.36</v>
      </c>
      <c r="S41" t="n">
        <v>30.42</v>
      </c>
      <c r="T41" t="n">
        <v>8094.02</v>
      </c>
      <c r="U41" t="n">
        <v>0.66</v>
      </c>
      <c r="V41" t="n">
        <v>0.9399999999999999</v>
      </c>
      <c r="W41" t="n">
        <v>0.11</v>
      </c>
      <c r="X41" t="n">
        <v>0.48</v>
      </c>
      <c r="Y41" t="n">
        <v>1</v>
      </c>
      <c r="Z41" t="n">
        <v>10</v>
      </c>
    </row>
    <row r="42">
      <c r="A42" t="n">
        <v>21</v>
      </c>
      <c r="B42" t="n">
        <v>140</v>
      </c>
      <c r="C42" t="inlineStr">
        <is>
          <t xml:space="preserve">CONCLUIDO	</t>
        </is>
      </c>
      <c r="D42" t="n">
        <v>7.7121</v>
      </c>
      <c r="E42" t="n">
        <v>12.97</v>
      </c>
      <c r="F42" t="n">
        <v>9.18</v>
      </c>
      <c r="G42" t="n">
        <v>32.39</v>
      </c>
      <c r="H42" t="n">
        <v>0.39</v>
      </c>
      <c r="I42" t="n">
        <v>17</v>
      </c>
      <c r="J42" t="n">
        <v>284.4</v>
      </c>
      <c r="K42" t="n">
        <v>60.56</v>
      </c>
      <c r="L42" t="n">
        <v>6.25</v>
      </c>
      <c r="M42" t="n">
        <v>15</v>
      </c>
      <c r="N42" t="n">
        <v>77.59</v>
      </c>
      <c r="O42" t="n">
        <v>35309.61</v>
      </c>
      <c r="P42" t="n">
        <v>134.22</v>
      </c>
      <c r="Q42" t="n">
        <v>1325.85</v>
      </c>
      <c r="R42" t="n">
        <v>45.44</v>
      </c>
      <c r="S42" t="n">
        <v>30.42</v>
      </c>
      <c r="T42" t="n">
        <v>7639.76</v>
      </c>
      <c r="U42" t="n">
        <v>0.67</v>
      </c>
      <c r="V42" t="n">
        <v>0.9399999999999999</v>
      </c>
      <c r="W42" t="n">
        <v>0.11</v>
      </c>
      <c r="X42" t="n">
        <v>0.46</v>
      </c>
      <c r="Y42" t="n">
        <v>1</v>
      </c>
      <c r="Z42" t="n">
        <v>10</v>
      </c>
    </row>
    <row r="43">
      <c r="A43" t="n">
        <v>22</v>
      </c>
      <c r="B43" t="n">
        <v>140</v>
      </c>
      <c r="C43" t="inlineStr">
        <is>
          <t xml:space="preserve">CONCLUIDO	</t>
        </is>
      </c>
      <c r="D43" t="n">
        <v>7.7638</v>
      </c>
      <c r="E43" t="n">
        <v>12.88</v>
      </c>
      <c r="F43" t="n">
        <v>9.140000000000001</v>
      </c>
      <c r="G43" t="n">
        <v>34.29</v>
      </c>
      <c r="H43" t="n">
        <v>0.41</v>
      </c>
      <c r="I43" t="n">
        <v>16</v>
      </c>
      <c r="J43" t="n">
        <v>284.89</v>
      </c>
      <c r="K43" t="n">
        <v>60.56</v>
      </c>
      <c r="L43" t="n">
        <v>6.5</v>
      </c>
      <c r="M43" t="n">
        <v>14</v>
      </c>
      <c r="N43" t="n">
        <v>77.84</v>
      </c>
      <c r="O43" t="n">
        <v>35371.22</v>
      </c>
      <c r="P43" t="n">
        <v>132.7</v>
      </c>
      <c r="Q43" t="n">
        <v>1325.91</v>
      </c>
      <c r="R43" t="n">
        <v>44.4</v>
      </c>
      <c r="S43" t="n">
        <v>30.42</v>
      </c>
      <c r="T43" t="n">
        <v>7126.96</v>
      </c>
      <c r="U43" t="n">
        <v>0.68</v>
      </c>
      <c r="V43" t="n">
        <v>0.95</v>
      </c>
      <c r="W43" t="n">
        <v>0.1</v>
      </c>
      <c r="X43" t="n">
        <v>0.42</v>
      </c>
      <c r="Y43" t="n">
        <v>1</v>
      </c>
      <c r="Z43" t="n">
        <v>10</v>
      </c>
    </row>
    <row r="44">
      <c r="A44" t="n">
        <v>23</v>
      </c>
      <c r="B44" t="n">
        <v>140</v>
      </c>
      <c r="C44" t="inlineStr">
        <is>
          <t xml:space="preserve">CONCLUIDO	</t>
        </is>
      </c>
      <c r="D44" t="n">
        <v>7.8154</v>
      </c>
      <c r="E44" t="n">
        <v>12.8</v>
      </c>
      <c r="F44" t="n">
        <v>9.109999999999999</v>
      </c>
      <c r="G44" t="n">
        <v>36.44</v>
      </c>
      <c r="H44" t="n">
        <v>0.42</v>
      </c>
      <c r="I44" t="n">
        <v>15</v>
      </c>
      <c r="J44" t="n">
        <v>285.39</v>
      </c>
      <c r="K44" t="n">
        <v>60.56</v>
      </c>
      <c r="L44" t="n">
        <v>6.75</v>
      </c>
      <c r="M44" t="n">
        <v>13</v>
      </c>
      <c r="N44" t="n">
        <v>78.09</v>
      </c>
      <c r="O44" t="n">
        <v>35432.93</v>
      </c>
      <c r="P44" t="n">
        <v>130.64</v>
      </c>
      <c r="Q44" t="n">
        <v>1325.79</v>
      </c>
      <c r="R44" t="n">
        <v>43.29</v>
      </c>
      <c r="S44" t="n">
        <v>30.42</v>
      </c>
      <c r="T44" t="n">
        <v>6575.65</v>
      </c>
      <c r="U44" t="n">
        <v>0.7</v>
      </c>
      <c r="V44" t="n">
        <v>0.95</v>
      </c>
      <c r="W44" t="n">
        <v>0.11</v>
      </c>
      <c r="X44" t="n">
        <v>0.39</v>
      </c>
      <c r="Y44" t="n">
        <v>1</v>
      </c>
      <c r="Z44" t="n">
        <v>10</v>
      </c>
    </row>
    <row r="45">
      <c r="A45" t="n">
        <v>24</v>
      </c>
      <c r="B45" t="n">
        <v>140</v>
      </c>
      <c r="C45" t="inlineStr">
        <is>
          <t xml:space="preserve">CONCLUIDO	</t>
        </is>
      </c>
      <c r="D45" t="n">
        <v>7.8416</v>
      </c>
      <c r="E45" t="n">
        <v>12.75</v>
      </c>
      <c r="F45" t="n">
        <v>9.07</v>
      </c>
      <c r="G45" t="n">
        <v>36.27</v>
      </c>
      <c r="H45" t="n">
        <v>0.44</v>
      </c>
      <c r="I45" t="n">
        <v>15</v>
      </c>
      <c r="J45" t="n">
        <v>285.9</v>
      </c>
      <c r="K45" t="n">
        <v>60.56</v>
      </c>
      <c r="L45" t="n">
        <v>7</v>
      </c>
      <c r="M45" t="n">
        <v>13</v>
      </c>
      <c r="N45" t="n">
        <v>78.34</v>
      </c>
      <c r="O45" t="n">
        <v>35494.74</v>
      </c>
      <c r="P45" t="n">
        <v>127.96</v>
      </c>
      <c r="Q45" t="n">
        <v>1325.85</v>
      </c>
      <c r="R45" t="n">
        <v>41.7</v>
      </c>
      <c r="S45" t="n">
        <v>30.42</v>
      </c>
      <c r="T45" t="n">
        <v>5780.3</v>
      </c>
      <c r="U45" t="n">
        <v>0.73</v>
      </c>
      <c r="V45" t="n">
        <v>0.95</v>
      </c>
      <c r="W45" t="n">
        <v>0.11</v>
      </c>
      <c r="X45" t="n">
        <v>0.35</v>
      </c>
      <c r="Y45" t="n">
        <v>1</v>
      </c>
      <c r="Z45" t="n">
        <v>10</v>
      </c>
    </row>
    <row r="46">
      <c r="A46" t="n">
        <v>25</v>
      </c>
      <c r="B46" t="n">
        <v>140</v>
      </c>
      <c r="C46" t="inlineStr">
        <is>
          <t xml:space="preserve">CONCLUIDO	</t>
        </is>
      </c>
      <c r="D46" t="n">
        <v>7.8927</v>
      </c>
      <c r="E46" t="n">
        <v>12.67</v>
      </c>
      <c r="F46" t="n">
        <v>9.039999999999999</v>
      </c>
      <c r="G46" t="n">
        <v>38.73</v>
      </c>
      <c r="H46" t="n">
        <v>0.45</v>
      </c>
      <c r="I46" t="n">
        <v>14</v>
      </c>
      <c r="J46" t="n">
        <v>286.4</v>
      </c>
      <c r="K46" t="n">
        <v>60.56</v>
      </c>
      <c r="L46" t="n">
        <v>7.25</v>
      </c>
      <c r="M46" t="n">
        <v>12</v>
      </c>
      <c r="N46" t="n">
        <v>78.59</v>
      </c>
      <c r="O46" t="n">
        <v>35556.78</v>
      </c>
      <c r="P46" t="n">
        <v>126.99</v>
      </c>
      <c r="Q46" t="n">
        <v>1325.82</v>
      </c>
      <c r="R46" t="n">
        <v>41.03</v>
      </c>
      <c r="S46" t="n">
        <v>30.42</v>
      </c>
      <c r="T46" t="n">
        <v>5449.2</v>
      </c>
      <c r="U46" t="n">
        <v>0.74</v>
      </c>
      <c r="V46" t="n">
        <v>0.96</v>
      </c>
      <c r="W46" t="n">
        <v>0.1</v>
      </c>
      <c r="X46" t="n">
        <v>0.32</v>
      </c>
      <c r="Y46" t="n">
        <v>1</v>
      </c>
      <c r="Z46" t="n">
        <v>10</v>
      </c>
    </row>
    <row r="47">
      <c r="A47" t="n">
        <v>26</v>
      </c>
      <c r="B47" t="n">
        <v>140</v>
      </c>
      <c r="C47" t="inlineStr">
        <is>
          <t xml:space="preserve">CONCLUIDO	</t>
        </is>
      </c>
      <c r="D47" t="n">
        <v>7.8377</v>
      </c>
      <c r="E47" t="n">
        <v>12.76</v>
      </c>
      <c r="F47" t="n">
        <v>9.130000000000001</v>
      </c>
      <c r="G47" t="n">
        <v>39.11</v>
      </c>
      <c r="H47" t="n">
        <v>0.47</v>
      </c>
      <c r="I47" t="n">
        <v>14</v>
      </c>
      <c r="J47" t="n">
        <v>286.9</v>
      </c>
      <c r="K47" t="n">
        <v>60.56</v>
      </c>
      <c r="L47" t="n">
        <v>7.5</v>
      </c>
      <c r="M47" t="n">
        <v>12</v>
      </c>
      <c r="N47" t="n">
        <v>78.84999999999999</v>
      </c>
      <c r="O47" t="n">
        <v>35618.8</v>
      </c>
      <c r="P47" t="n">
        <v>126.54</v>
      </c>
      <c r="Q47" t="n">
        <v>1325.79</v>
      </c>
      <c r="R47" t="n">
        <v>43.88</v>
      </c>
      <c r="S47" t="n">
        <v>30.42</v>
      </c>
      <c r="T47" t="n">
        <v>6875.9</v>
      </c>
      <c r="U47" t="n">
        <v>0.6899999999999999</v>
      </c>
      <c r="V47" t="n">
        <v>0.95</v>
      </c>
      <c r="W47" t="n">
        <v>0.1</v>
      </c>
      <c r="X47" t="n">
        <v>0.41</v>
      </c>
      <c r="Y47" t="n">
        <v>1</v>
      </c>
      <c r="Z47" t="n">
        <v>10</v>
      </c>
    </row>
    <row r="48">
      <c r="A48" t="n">
        <v>27</v>
      </c>
      <c r="B48" t="n">
        <v>140</v>
      </c>
      <c r="C48" t="inlineStr">
        <is>
          <t xml:space="preserve">CONCLUIDO	</t>
        </is>
      </c>
      <c r="D48" t="n">
        <v>7.8953</v>
      </c>
      <c r="E48" t="n">
        <v>12.67</v>
      </c>
      <c r="F48" t="n">
        <v>9.09</v>
      </c>
      <c r="G48" t="n">
        <v>41.93</v>
      </c>
      <c r="H48" t="n">
        <v>0.48</v>
      </c>
      <c r="I48" t="n">
        <v>13</v>
      </c>
      <c r="J48" t="n">
        <v>287.41</v>
      </c>
      <c r="K48" t="n">
        <v>60.56</v>
      </c>
      <c r="L48" t="n">
        <v>7.75</v>
      </c>
      <c r="M48" t="n">
        <v>11</v>
      </c>
      <c r="N48" t="n">
        <v>79.09999999999999</v>
      </c>
      <c r="O48" t="n">
        <v>35680.92</v>
      </c>
      <c r="P48" t="n">
        <v>125.96</v>
      </c>
      <c r="Q48" t="n">
        <v>1325.82</v>
      </c>
      <c r="R48" t="n">
        <v>42.57</v>
      </c>
      <c r="S48" t="n">
        <v>30.42</v>
      </c>
      <c r="T48" t="n">
        <v>6226.97</v>
      </c>
      <c r="U48" t="n">
        <v>0.71</v>
      </c>
      <c r="V48" t="n">
        <v>0.95</v>
      </c>
      <c r="W48" t="n">
        <v>0.1</v>
      </c>
      <c r="X48" t="n">
        <v>0.37</v>
      </c>
      <c r="Y48" t="n">
        <v>1</v>
      </c>
      <c r="Z48" t="n">
        <v>10</v>
      </c>
    </row>
    <row r="49">
      <c r="A49" t="n">
        <v>28</v>
      </c>
      <c r="B49" t="n">
        <v>140</v>
      </c>
      <c r="C49" t="inlineStr">
        <is>
          <t xml:space="preserve">CONCLUIDO	</t>
        </is>
      </c>
      <c r="D49" t="n">
        <v>7.957</v>
      </c>
      <c r="E49" t="n">
        <v>12.57</v>
      </c>
      <c r="F49" t="n">
        <v>9.039999999999999</v>
      </c>
      <c r="G49" t="n">
        <v>45.2</v>
      </c>
      <c r="H49" t="n">
        <v>0.49</v>
      </c>
      <c r="I49" t="n">
        <v>12</v>
      </c>
      <c r="J49" t="n">
        <v>287.91</v>
      </c>
      <c r="K49" t="n">
        <v>60.56</v>
      </c>
      <c r="L49" t="n">
        <v>8</v>
      </c>
      <c r="M49" t="n">
        <v>10</v>
      </c>
      <c r="N49" t="n">
        <v>79.36</v>
      </c>
      <c r="O49" t="n">
        <v>35743.15</v>
      </c>
      <c r="P49" t="n">
        <v>122.72</v>
      </c>
      <c r="Q49" t="n">
        <v>1325.8</v>
      </c>
      <c r="R49" t="n">
        <v>40.99</v>
      </c>
      <c r="S49" t="n">
        <v>30.42</v>
      </c>
      <c r="T49" t="n">
        <v>5439.32</v>
      </c>
      <c r="U49" t="n">
        <v>0.74</v>
      </c>
      <c r="V49" t="n">
        <v>0.96</v>
      </c>
      <c r="W49" t="n">
        <v>0.1</v>
      </c>
      <c r="X49" t="n">
        <v>0.32</v>
      </c>
      <c r="Y49" t="n">
        <v>1</v>
      </c>
      <c r="Z49" t="n">
        <v>10</v>
      </c>
    </row>
    <row r="50">
      <c r="A50" t="n">
        <v>29</v>
      </c>
      <c r="B50" t="n">
        <v>140</v>
      </c>
      <c r="C50" t="inlineStr">
        <is>
          <t xml:space="preserve">CONCLUIDO	</t>
        </is>
      </c>
      <c r="D50" t="n">
        <v>7.9558</v>
      </c>
      <c r="E50" t="n">
        <v>12.57</v>
      </c>
      <c r="F50" t="n">
        <v>9.039999999999999</v>
      </c>
      <c r="G50" t="n">
        <v>45.21</v>
      </c>
      <c r="H50" t="n">
        <v>0.51</v>
      </c>
      <c r="I50" t="n">
        <v>12</v>
      </c>
      <c r="J50" t="n">
        <v>288.42</v>
      </c>
      <c r="K50" t="n">
        <v>60.56</v>
      </c>
      <c r="L50" t="n">
        <v>8.25</v>
      </c>
      <c r="M50" t="n">
        <v>10</v>
      </c>
      <c r="N50" t="n">
        <v>79.61</v>
      </c>
      <c r="O50" t="n">
        <v>35805.48</v>
      </c>
      <c r="P50" t="n">
        <v>121.8</v>
      </c>
      <c r="Q50" t="n">
        <v>1325.86</v>
      </c>
      <c r="R50" t="n">
        <v>41.11</v>
      </c>
      <c r="S50" t="n">
        <v>30.42</v>
      </c>
      <c r="T50" t="n">
        <v>5497.57</v>
      </c>
      <c r="U50" t="n">
        <v>0.74</v>
      </c>
      <c r="V50" t="n">
        <v>0.96</v>
      </c>
      <c r="W50" t="n">
        <v>0.1</v>
      </c>
      <c r="X50" t="n">
        <v>0.32</v>
      </c>
      <c r="Y50" t="n">
        <v>1</v>
      </c>
      <c r="Z50" t="n">
        <v>10</v>
      </c>
    </row>
    <row r="51">
      <c r="A51" t="n">
        <v>30</v>
      </c>
      <c r="B51" t="n">
        <v>140</v>
      </c>
      <c r="C51" t="inlineStr">
        <is>
          <t xml:space="preserve">CONCLUIDO	</t>
        </is>
      </c>
      <c r="D51" t="n">
        <v>7.9486</v>
      </c>
      <c r="E51" t="n">
        <v>12.58</v>
      </c>
      <c r="F51" t="n">
        <v>9.050000000000001</v>
      </c>
      <c r="G51" t="n">
        <v>45.27</v>
      </c>
      <c r="H51" t="n">
        <v>0.52</v>
      </c>
      <c r="I51" t="n">
        <v>12</v>
      </c>
      <c r="J51" t="n">
        <v>288.92</v>
      </c>
      <c r="K51" t="n">
        <v>60.56</v>
      </c>
      <c r="L51" t="n">
        <v>8.5</v>
      </c>
      <c r="M51" t="n">
        <v>9</v>
      </c>
      <c r="N51" t="n">
        <v>79.87</v>
      </c>
      <c r="O51" t="n">
        <v>35867.91</v>
      </c>
      <c r="P51" t="n">
        <v>120.3</v>
      </c>
      <c r="Q51" t="n">
        <v>1325.84</v>
      </c>
      <c r="R51" t="n">
        <v>41.4</v>
      </c>
      <c r="S51" t="n">
        <v>30.42</v>
      </c>
      <c r="T51" t="n">
        <v>5644.58</v>
      </c>
      <c r="U51" t="n">
        <v>0.73</v>
      </c>
      <c r="V51" t="n">
        <v>0.96</v>
      </c>
      <c r="W51" t="n">
        <v>0.1</v>
      </c>
      <c r="X51" t="n">
        <v>0.33</v>
      </c>
      <c r="Y51" t="n">
        <v>1</v>
      </c>
      <c r="Z51" t="n">
        <v>10</v>
      </c>
    </row>
    <row r="52">
      <c r="A52" t="n">
        <v>31</v>
      </c>
      <c r="B52" t="n">
        <v>140</v>
      </c>
      <c r="C52" t="inlineStr">
        <is>
          <t xml:space="preserve">CONCLUIDO	</t>
        </is>
      </c>
      <c r="D52" t="n">
        <v>8.0062</v>
      </c>
      <c r="E52" t="n">
        <v>12.49</v>
      </c>
      <c r="F52" t="n">
        <v>9.01</v>
      </c>
      <c r="G52" t="n">
        <v>49.17</v>
      </c>
      <c r="H52" t="n">
        <v>0.54</v>
      </c>
      <c r="I52" t="n">
        <v>11</v>
      </c>
      <c r="J52" t="n">
        <v>289.43</v>
      </c>
      <c r="K52" t="n">
        <v>60.56</v>
      </c>
      <c r="L52" t="n">
        <v>8.75</v>
      </c>
      <c r="M52" t="n">
        <v>4</v>
      </c>
      <c r="N52" t="n">
        <v>80.12</v>
      </c>
      <c r="O52" t="n">
        <v>35930.44</v>
      </c>
      <c r="P52" t="n">
        <v>118.3</v>
      </c>
      <c r="Q52" t="n">
        <v>1325.91</v>
      </c>
      <c r="R52" t="n">
        <v>39.97</v>
      </c>
      <c r="S52" t="n">
        <v>30.42</v>
      </c>
      <c r="T52" t="n">
        <v>4935.75</v>
      </c>
      <c r="U52" t="n">
        <v>0.76</v>
      </c>
      <c r="V52" t="n">
        <v>0.96</v>
      </c>
      <c r="W52" t="n">
        <v>0.11</v>
      </c>
      <c r="X52" t="n">
        <v>0.29</v>
      </c>
      <c r="Y52" t="n">
        <v>1</v>
      </c>
      <c r="Z52" t="n">
        <v>10</v>
      </c>
    </row>
    <row r="53">
      <c r="A53" t="n">
        <v>32</v>
      </c>
      <c r="B53" t="n">
        <v>140</v>
      </c>
      <c r="C53" t="inlineStr">
        <is>
          <t xml:space="preserve">CONCLUIDO	</t>
        </is>
      </c>
      <c r="D53" t="n">
        <v>8.002000000000001</v>
      </c>
      <c r="E53" t="n">
        <v>12.5</v>
      </c>
      <c r="F53" t="n">
        <v>9.02</v>
      </c>
      <c r="G53" t="n">
        <v>49.21</v>
      </c>
      <c r="H53" t="n">
        <v>0.55</v>
      </c>
      <c r="I53" t="n">
        <v>11</v>
      </c>
      <c r="J53" t="n">
        <v>289.94</v>
      </c>
      <c r="K53" t="n">
        <v>60.56</v>
      </c>
      <c r="L53" t="n">
        <v>9</v>
      </c>
      <c r="M53" t="n">
        <v>2</v>
      </c>
      <c r="N53" t="n">
        <v>80.38</v>
      </c>
      <c r="O53" t="n">
        <v>35993.08</v>
      </c>
      <c r="P53" t="n">
        <v>118.68</v>
      </c>
      <c r="Q53" t="n">
        <v>1325.88</v>
      </c>
      <c r="R53" t="n">
        <v>40.16</v>
      </c>
      <c r="S53" t="n">
        <v>30.42</v>
      </c>
      <c r="T53" t="n">
        <v>5028.03</v>
      </c>
      <c r="U53" t="n">
        <v>0.76</v>
      </c>
      <c r="V53" t="n">
        <v>0.96</v>
      </c>
      <c r="W53" t="n">
        <v>0.11</v>
      </c>
      <c r="X53" t="n">
        <v>0.3</v>
      </c>
      <c r="Y53" t="n">
        <v>1</v>
      </c>
      <c r="Z53" t="n">
        <v>10</v>
      </c>
    </row>
    <row r="54">
      <c r="A54" t="n">
        <v>33</v>
      </c>
      <c r="B54" t="n">
        <v>140</v>
      </c>
      <c r="C54" t="inlineStr">
        <is>
          <t xml:space="preserve">CONCLUIDO	</t>
        </is>
      </c>
      <c r="D54" t="n">
        <v>8.001200000000001</v>
      </c>
      <c r="E54" t="n">
        <v>12.5</v>
      </c>
      <c r="F54" t="n">
        <v>9.02</v>
      </c>
      <c r="G54" t="n">
        <v>49.21</v>
      </c>
      <c r="H54" t="n">
        <v>0.57</v>
      </c>
      <c r="I54" t="n">
        <v>11</v>
      </c>
      <c r="J54" t="n">
        <v>290.45</v>
      </c>
      <c r="K54" t="n">
        <v>60.56</v>
      </c>
      <c r="L54" t="n">
        <v>9.25</v>
      </c>
      <c r="M54" t="n">
        <v>0</v>
      </c>
      <c r="N54" t="n">
        <v>80.64</v>
      </c>
      <c r="O54" t="n">
        <v>36055.83</v>
      </c>
      <c r="P54" t="n">
        <v>118.77</v>
      </c>
      <c r="Q54" t="n">
        <v>1325.88</v>
      </c>
      <c r="R54" t="n">
        <v>40.07</v>
      </c>
      <c r="S54" t="n">
        <v>30.42</v>
      </c>
      <c r="T54" t="n">
        <v>4985.57</v>
      </c>
      <c r="U54" t="n">
        <v>0.76</v>
      </c>
      <c r="V54" t="n">
        <v>0.96</v>
      </c>
      <c r="W54" t="n">
        <v>0.11</v>
      </c>
      <c r="X54" t="n">
        <v>0.3</v>
      </c>
      <c r="Y54" t="n">
        <v>1</v>
      </c>
      <c r="Z54" t="n">
        <v>10</v>
      </c>
    </row>
    <row r="55">
      <c r="A55" t="n">
        <v>0</v>
      </c>
      <c r="B55" t="n">
        <v>40</v>
      </c>
      <c r="C55" t="inlineStr">
        <is>
          <t xml:space="preserve">CONCLUIDO	</t>
        </is>
      </c>
      <c r="D55" t="n">
        <v>7.5278</v>
      </c>
      <c r="E55" t="n">
        <v>13.28</v>
      </c>
      <c r="F55" t="n">
        <v>10.31</v>
      </c>
      <c r="G55" t="n">
        <v>11.24</v>
      </c>
      <c r="H55" t="n">
        <v>0.2</v>
      </c>
      <c r="I55" t="n">
        <v>55</v>
      </c>
      <c r="J55" t="n">
        <v>89.87</v>
      </c>
      <c r="K55" t="n">
        <v>37.55</v>
      </c>
      <c r="L55" t="n">
        <v>1</v>
      </c>
      <c r="M55" t="n">
        <v>53</v>
      </c>
      <c r="N55" t="n">
        <v>11.32</v>
      </c>
      <c r="O55" t="n">
        <v>11317.98</v>
      </c>
      <c r="P55" t="n">
        <v>74.15000000000001</v>
      </c>
      <c r="Q55" t="n">
        <v>1326.23</v>
      </c>
      <c r="R55" t="n">
        <v>82.27</v>
      </c>
      <c r="S55" t="n">
        <v>30.42</v>
      </c>
      <c r="T55" t="n">
        <v>25862.5</v>
      </c>
      <c r="U55" t="n">
        <v>0.37</v>
      </c>
      <c r="V55" t="n">
        <v>0.84</v>
      </c>
      <c r="W55" t="n">
        <v>0.17</v>
      </c>
      <c r="X55" t="n">
        <v>1.58</v>
      </c>
      <c r="Y55" t="n">
        <v>1</v>
      </c>
      <c r="Z55" t="n">
        <v>10</v>
      </c>
    </row>
    <row r="56">
      <c r="A56" t="n">
        <v>1</v>
      </c>
      <c r="B56" t="n">
        <v>40</v>
      </c>
      <c r="C56" t="inlineStr">
        <is>
          <t xml:space="preserve">CONCLUIDO	</t>
        </is>
      </c>
      <c r="D56" t="n">
        <v>8.0055</v>
      </c>
      <c r="E56" t="n">
        <v>12.49</v>
      </c>
      <c r="F56" t="n">
        <v>9.81</v>
      </c>
      <c r="G56" t="n">
        <v>15.1</v>
      </c>
      <c r="H56" t="n">
        <v>0.24</v>
      </c>
      <c r="I56" t="n">
        <v>39</v>
      </c>
      <c r="J56" t="n">
        <v>90.18000000000001</v>
      </c>
      <c r="K56" t="n">
        <v>37.55</v>
      </c>
      <c r="L56" t="n">
        <v>1.25</v>
      </c>
      <c r="M56" t="n">
        <v>31</v>
      </c>
      <c r="N56" t="n">
        <v>11.37</v>
      </c>
      <c r="O56" t="n">
        <v>11355.7</v>
      </c>
      <c r="P56" t="n">
        <v>65.83</v>
      </c>
      <c r="Q56" t="n">
        <v>1325.91</v>
      </c>
      <c r="R56" t="n">
        <v>65.94</v>
      </c>
      <c r="S56" t="n">
        <v>30.42</v>
      </c>
      <c r="T56" t="n">
        <v>17781.8</v>
      </c>
      <c r="U56" t="n">
        <v>0.46</v>
      </c>
      <c r="V56" t="n">
        <v>0.88</v>
      </c>
      <c r="W56" t="n">
        <v>0.15</v>
      </c>
      <c r="X56" t="n">
        <v>1.09</v>
      </c>
      <c r="Y56" t="n">
        <v>1</v>
      </c>
      <c r="Z56" t="n">
        <v>10</v>
      </c>
    </row>
    <row r="57">
      <c r="A57" t="n">
        <v>2</v>
      </c>
      <c r="B57" t="n">
        <v>40</v>
      </c>
      <c r="C57" t="inlineStr">
        <is>
          <t xml:space="preserve">CONCLUIDO	</t>
        </is>
      </c>
      <c r="D57" t="n">
        <v>8.110799999999999</v>
      </c>
      <c r="E57" t="n">
        <v>12.33</v>
      </c>
      <c r="F57" t="n">
        <v>9.73</v>
      </c>
      <c r="G57" t="n">
        <v>16.68</v>
      </c>
      <c r="H57" t="n">
        <v>0.29</v>
      </c>
      <c r="I57" t="n">
        <v>35</v>
      </c>
      <c r="J57" t="n">
        <v>90.48</v>
      </c>
      <c r="K57" t="n">
        <v>37.55</v>
      </c>
      <c r="L57" t="n">
        <v>1.5</v>
      </c>
      <c r="M57" t="n">
        <v>0</v>
      </c>
      <c r="N57" t="n">
        <v>11.43</v>
      </c>
      <c r="O57" t="n">
        <v>11393.43</v>
      </c>
      <c r="P57" t="n">
        <v>63.28</v>
      </c>
      <c r="Q57" t="n">
        <v>1325.87</v>
      </c>
      <c r="R57" t="n">
        <v>61.99</v>
      </c>
      <c r="S57" t="n">
        <v>30.42</v>
      </c>
      <c r="T57" t="n">
        <v>15824.78</v>
      </c>
      <c r="U57" t="n">
        <v>0.49</v>
      </c>
      <c r="V57" t="n">
        <v>0.89</v>
      </c>
      <c r="W57" t="n">
        <v>0.18</v>
      </c>
      <c r="X57" t="n">
        <v>1.01</v>
      </c>
      <c r="Y57" t="n">
        <v>1</v>
      </c>
      <c r="Z57" t="n">
        <v>10</v>
      </c>
    </row>
    <row r="58">
      <c r="A58" t="n">
        <v>0</v>
      </c>
      <c r="B58" t="n">
        <v>125</v>
      </c>
      <c r="C58" t="inlineStr">
        <is>
          <t xml:space="preserve">CONCLUIDO	</t>
        </is>
      </c>
      <c r="D58" t="n">
        <v>4.294</v>
      </c>
      <c r="E58" t="n">
        <v>23.29</v>
      </c>
      <c r="F58" t="n">
        <v>13.31</v>
      </c>
      <c r="G58" t="n">
        <v>5.22</v>
      </c>
      <c r="H58" t="n">
        <v>0.07000000000000001</v>
      </c>
      <c r="I58" t="n">
        <v>153</v>
      </c>
      <c r="J58" t="n">
        <v>242.64</v>
      </c>
      <c r="K58" t="n">
        <v>58.47</v>
      </c>
      <c r="L58" t="n">
        <v>1</v>
      </c>
      <c r="M58" t="n">
        <v>151</v>
      </c>
      <c r="N58" t="n">
        <v>58.17</v>
      </c>
      <c r="O58" t="n">
        <v>30160.1</v>
      </c>
      <c r="P58" t="n">
        <v>209.38</v>
      </c>
      <c r="Q58" t="n">
        <v>1326.29</v>
      </c>
      <c r="R58" t="n">
        <v>180.76</v>
      </c>
      <c r="S58" t="n">
        <v>30.42</v>
      </c>
      <c r="T58" t="n">
        <v>74619.49000000001</v>
      </c>
      <c r="U58" t="n">
        <v>0.17</v>
      </c>
      <c r="V58" t="n">
        <v>0.65</v>
      </c>
      <c r="W58" t="n">
        <v>0.33</v>
      </c>
      <c r="X58" t="n">
        <v>4.58</v>
      </c>
      <c r="Y58" t="n">
        <v>1</v>
      </c>
      <c r="Z58" t="n">
        <v>10</v>
      </c>
    </row>
    <row r="59">
      <c r="A59" t="n">
        <v>1</v>
      </c>
      <c r="B59" t="n">
        <v>125</v>
      </c>
      <c r="C59" t="inlineStr">
        <is>
          <t xml:space="preserve">CONCLUIDO	</t>
        </is>
      </c>
      <c r="D59" t="n">
        <v>5.0405</v>
      </c>
      <c r="E59" t="n">
        <v>19.84</v>
      </c>
      <c r="F59" t="n">
        <v>11.94</v>
      </c>
      <c r="G59" t="n">
        <v>6.57</v>
      </c>
      <c r="H59" t="n">
        <v>0.09</v>
      </c>
      <c r="I59" t="n">
        <v>109</v>
      </c>
      <c r="J59" t="n">
        <v>243.08</v>
      </c>
      <c r="K59" t="n">
        <v>58.47</v>
      </c>
      <c r="L59" t="n">
        <v>1.25</v>
      </c>
      <c r="M59" t="n">
        <v>107</v>
      </c>
      <c r="N59" t="n">
        <v>58.36</v>
      </c>
      <c r="O59" t="n">
        <v>30214.33</v>
      </c>
      <c r="P59" t="n">
        <v>186.28</v>
      </c>
      <c r="Q59" t="n">
        <v>1326.16</v>
      </c>
      <c r="R59" t="n">
        <v>135.73</v>
      </c>
      <c r="S59" t="n">
        <v>30.42</v>
      </c>
      <c r="T59" t="n">
        <v>52323.75</v>
      </c>
      <c r="U59" t="n">
        <v>0.22</v>
      </c>
      <c r="V59" t="n">
        <v>0.72</v>
      </c>
      <c r="W59" t="n">
        <v>0.26</v>
      </c>
      <c r="X59" t="n">
        <v>3.21</v>
      </c>
      <c r="Y59" t="n">
        <v>1</v>
      </c>
      <c r="Z59" t="n">
        <v>10</v>
      </c>
    </row>
    <row r="60">
      <c r="A60" t="n">
        <v>2</v>
      </c>
      <c r="B60" t="n">
        <v>125</v>
      </c>
      <c r="C60" t="inlineStr">
        <is>
          <t xml:space="preserve">CONCLUIDO	</t>
        </is>
      </c>
      <c r="D60" t="n">
        <v>5.5982</v>
      </c>
      <c r="E60" t="n">
        <v>17.86</v>
      </c>
      <c r="F60" t="n">
        <v>11.14</v>
      </c>
      <c r="G60" t="n">
        <v>7.96</v>
      </c>
      <c r="H60" t="n">
        <v>0.11</v>
      </c>
      <c r="I60" t="n">
        <v>84</v>
      </c>
      <c r="J60" t="n">
        <v>243.52</v>
      </c>
      <c r="K60" t="n">
        <v>58.47</v>
      </c>
      <c r="L60" t="n">
        <v>1.5</v>
      </c>
      <c r="M60" t="n">
        <v>82</v>
      </c>
      <c r="N60" t="n">
        <v>58.55</v>
      </c>
      <c r="O60" t="n">
        <v>30268.64</v>
      </c>
      <c r="P60" t="n">
        <v>172.46</v>
      </c>
      <c r="Q60" t="n">
        <v>1325.89</v>
      </c>
      <c r="R60" t="n">
        <v>109.64</v>
      </c>
      <c r="S60" t="n">
        <v>30.42</v>
      </c>
      <c r="T60" t="n">
        <v>39404.43</v>
      </c>
      <c r="U60" t="n">
        <v>0.28</v>
      </c>
      <c r="V60" t="n">
        <v>0.78</v>
      </c>
      <c r="W60" t="n">
        <v>0.21</v>
      </c>
      <c r="X60" t="n">
        <v>2.42</v>
      </c>
      <c r="Y60" t="n">
        <v>1</v>
      </c>
      <c r="Z60" t="n">
        <v>10</v>
      </c>
    </row>
    <row r="61">
      <c r="A61" t="n">
        <v>3</v>
      </c>
      <c r="B61" t="n">
        <v>125</v>
      </c>
      <c r="C61" t="inlineStr">
        <is>
          <t xml:space="preserve">CONCLUIDO	</t>
        </is>
      </c>
      <c r="D61" t="n">
        <v>5.9802</v>
      </c>
      <c r="E61" t="n">
        <v>16.72</v>
      </c>
      <c r="F61" t="n">
        <v>10.71</v>
      </c>
      <c r="G61" t="n">
        <v>9.31</v>
      </c>
      <c r="H61" t="n">
        <v>0.13</v>
      </c>
      <c r="I61" t="n">
        <v>69</v>
      </c>
      <c r="J61" t="n">
        <v>243.96</v>
      </c>
      <c r="K61" t="n">
        <v>58.47</v>
      </c>
      <c r="L61" t="n">
        <v>1.75</v>
      </c>
      <c r="M61" t="n">
        <v>67</v>
      </c>
      <c r="N61" t="n">
        <v>58.74</v>
      </c>
      <c r="O61" t="n">
        <v>30323.01</v>
      </c>
      <c r="P61" t="n">
        <v>164.44</v>
      </c>
      <c r="Q61" t="n">
        <v>1325.95</v>
      </c>
      <c r="R61" t="n">
        <v>95.52</v>
      </c>
      <c r="S61" t="n">
        <v>30.42</v>
      </c>
      <c r="T61" t="n">
        <v>32419.34</v>
      </c>
      <c r="U61" t="n">
        <v>0.32</v>
      </c>
      <c r="V61" t="n">
        <v>0.8100000000000001</v>
      </c>
      <c r="W61" t="n">
        <v>0.19</v>
      </c>
      <c r="X61" t="n">
        <v>1.99</v>
      </c>
      <c r="Y61" t="n">
        <v>1</v>
      </c>
      <c r="Z61" t="n">
        <v>10</v>
      </c>
    </row>
    <row r="62">
      <c r="A62" t="n">
        <v>4</v>
      </c>
      <c r="B62" t="n">
        <v>125</v>
      </c>
      <c r="C62" t="inlineStr">
        <is>
          <t xml:space="preserve">CONCLUIDO	</t>
        </is>
      </c>
      <c r="D62" t="n">
        <v>6.3023</v>
      </c>
      <c r="E62" t="n">
        <v>15.87</v>
      </c>
      <c r="F62" t="n">
        <v>10.37</v>
      </c>
      <c r="G62" t="n">
        <v>10.73</v>
      </c>
      <c r="H62" t="n">
        <v>0.15</v>
      </c>
      <c r="I62" t="n">
        <v>58</v>
      </c>
      <c r="J62" t="n">
        <v>244.41</v>
      </c>
      <c r="K62" t="n">
        <v>58.47</v>
      </c>
      <c r="L62" t="n">
        <v>2</v>
      </c>
      <c r="M62" t="n">
        <v>56</v>
      </c>
      <c r="N62" t="n">
        <v>58.93</v>
      </c>
      <c r="O62" t="n">
        <v>30377.45</v>
      </c>
      <c r="P62" t="n">
        <v>157.97</v>
      </c>
      <c r="Q62" t="n">
        <v>1326.13</v>
      </c>
      <c r="R62" t="n">
        <v>84.36</v>
      </c>
      <c r="S62" t="n">
        <v>30.42</v>
      </c>
      <c r="T62" t="n">
        <v>26893.72</v>
      </c>
      <c r="U62" t="n">
        <v>0.36</v>
      </c>
      <c r="V62" t="n">
        <v>0.83</v>
      </c>
      <c r="W62" t="n">
        <v>0.17</v>
      </c>
      <c r="X62" t="n">
        <v>1.65</v>
      </c>
      <c r="Y62" t="n">
        <v>1</v>
      </c>
      <c r="Z62" t="n">
        <v>10</v>
      </c>
    </row>
    <row r="63">
      <c r="A63" t="n">
        <v>5</v>
      </c>
      <c r="B63" t="n">
        <v>125</v>
      </c>
      <c r="C63" t="inlineStr">
        <is>
          <t xml:space="preserve">CONCLUIDO	</t>
        </is>
      </c>
      <c r="D63" t="n">
        <v>6.5677</v>
      </c>
      <c r="E63" t="n">
        <v>15.23</v>
      </c>
      <c r="F63" t="n">
        <v>10.11</v>
      </c>
      <c r="G63" t="n">
        <v>12.13</v>
      </c>
      <c r="H63" t="n">
        <v>0.16</v>
      </c>
      <c r="I63" t="n">
        <v>50</v>
      </c>
      <c r="J63" t="n">
        <v>244.85</v>
      </c>
      <c r="K63" t="n">
        <v>58.47</v>
      </c>
      <c r="L63" t="n">
        <v>2.25</v>
      </c>
      <c r="M63" t="n">
        <v>48</v>
      </c>
      <c r="N63" t="n">
        <v>59.12</v>
      </c>
      <c r="O63" t="n">
        <v>30431.96</v>
      </c>
      <c r="P63" t="n">
        <v>152.68</v>
      </c>
      <c r="Q63" t="n">
        <v>1326.12</v>
      </c>
      <c r="R63" t="n">
        <v>75.75</v>
      </c>
      <c r="S63" t="n">
        <v>30.42</v>
      </c>
      <c r="T63" t="n">
        <v>22630.79</v>
      </c>
      <c r="U63" t="n">
        <v>0.4</v>
      </c>
      <c r="V63" t="n">
        <v>0.86</v>
      </c>
      <c r="W63" t="n">
        <v>0.16</v>
      </c>
      <c r="X63" t="n">
        <v>1.39</v>
      </c>
      <c r="Y63" t="n">
        <v>1</v>
      </c>
      <c r="Z63" t="n">
        <v>10</v>
      </c>
    </row>
    <row r="64">
      <c r="A64" t="n">
        <v>6</v>
      </c>
      <c r="B64" t="n">
        <v>125</v>
      </c>
      <c r="C64" t="inlineStr">
        <is>
          <t xml:space="preserve">CONCLUIDO	</t>
        </is>
      </c>
      <c r="D64" t="n">
        <v>6.7598</v>
      </c>
      <c r="E64" t="n">
        <v>14.79</v>
      </c>
      <c r="F64" t="n">
        <v>9.960000000000001</v>
      </c>
      <c r="G64" t="n">
        <v>13.58</v>
      </c>
      <c r="H64" t="n">
        <v>0.18</v>
      </c>
      <c r="I64" t="n">
        <v>44</v>
      </c>
      <c r="J64" t="n">
        <v>245.29</v>
      </c>
      <c r="K64" t="n">
        <v>58.47</v>
      </c>
      <c r="L64" t="n">
        <v>2.5</v>
      </c>
      <c r="M64" t="n">
        <v>42</v>
      </c>
      <c r="N64" t="n">
        <v>59.32</v>
      </c>
      <c r="O64" t="n">
        <v>30486.54</v>
      </c>
      <c r="P64" t="n">
        <v>149.24</v>
      </c>
      <c r="Q64" t="n">
        <v>1326.08</v>
      </c>
      <c r="R64" t="n">
        <v>70.97</v>
      </c>
      <c r="S64" t="n">
        <v>30.42</v>
      </c>
      <c r="T64" t="n">
        <v>20270.49</v>
      </c>
      <c r="U64" t="n">
        <v>0.43</v>
      </c>
      <c r="V64" t="n">
        <v>0.87</v>
      </c>
      <c r="W64" t="n">
        <v>0.15</v>
      </c>
      <c r="X64" t="n">
        <v>1.24</v>
      </c>
      <c r="Y64" t="n">
        <v>1</v>
      </c>
      <c r="Z64" t="n">
        <v>10</v>
      </c>
    </row>
    <row r="65">
      <c r="A65" t="n">
        <v>7</v>
      </c>
      <c r="B65" t="n">
        <v>125</v>
      </c>
      <c r="C65" t="inlineStr">
        <is>
          <t xml:space="preserve">CONCLUIDO	</t>
        </is>
      </c>
      <c r="D65" t="n">
        <v>6.941</v>
      </c>
      <c r="E65" t="n">
        <v>14.41</v>
      </c>
      <c r="F65" t="n">
        <v>9.81</v>
      </c>
      <c r="G65" t="n">
        <v>15.09</v>
      </c>
      <c r="H65" t="n">
        <v>0.2</v>
      </c>
      <c r="I65" t="n">
        <v>39</v>
      </c>
      <c r="J65" t="n">
        <v>245.73</v>
      </c>
      <c r="K65" t="n">
        <v>58.47</v>
      </c>
      <c r="L65" t="n">
        <v>2.75</v>
      </c>
      <c r="M65" t="n">
        <v>37</v>
      </c>
      <c r="N65" t="n">
        <v>59.51</v>
      </c>
      <c r="O65" t="n">
        <v>30541.19</v>
      </c>
      <c r="P65" t="n">
        <v>145.55</v>
      </c>
      <c r="Q65" t="n">
        <v>1325.81</v>
      </c>
      <c r="R65" t="n">
        <v>66.12</v>
      </c>
      <c r="S65" t="n">
        <v>30.42</v>
      </c>
      <c r="T65" t="n">
        <v>17867.85</v>
      </c>
      <c r="U65" t="n">
        <v>0.46</v>
      </c>
      <c r="V65" t="n">
        <v>0.88</v>
      </c>
      <c r="W65" t="n">
        <v>0.14</v>
      </c>
      <c r="X65" t="n">
        <v>1.09</v>
      </c>
      <c r="Y65" t="n">
        <v>1</v>
      </c>
      <c r="Z65" t="n">
        <v>10</v>
      </c>
    </row>
    <row r="66">
      <c r="A66" t="n">
        <v>8</v>
      </c>
      <c r="B66" t="n">
        <v>125</v>
      </c>
      <c r="C66" t="inlineStr">
        <is>
          <t xml:space="preserve">CONCLUIDO	</t>
        </is>
      </c>
      <c r="D66" t="n">
        <v>7.0547</v>
      </c>
      <c r="E66" t="n">
        <v>14.18</v>
      </c>
      <c r="F66" t="n">
        <v>9.720000000000001</v>
      </c>
      <c r="G66" t="n">
        <v>16.2</v>
      </c>
      <c r="H66" t="n">
        <v>0.22</v>
      </c>
      <c r="I66" t="n">
        <v>36</v>
      </c>
      <c r="J66" t="n">
        <v>246.18</v>
      </c>
      <c r="K66" t="n">
        <v>58.47</v>
      </c>
      <c r="L66" t="n">
        <v>3</v>
      </c>
      <c r="M66" t="n">
        <v>34</v>
      </c>
      <c r="N66" t="n">
        <v>59.7</v>
      </c>
      <c r="O66" t="n">
        <v>30595.91</v>
      </c>
      <c r="P66" t="n">
        <v>142.89</v>
      </c>
      <c r="Q66" t="n">
        <v>1325.93</v>
      </c>
      <c r="R66" t="n">
        <v>62.97</v>
      </c>
      <c r="S66" t="n">
        <v>30.42</v>
      </c>
      <c r="T66" t="n">
        <v>16311.25</v>
      </c>
      <c r="U66" t="n">
        <v>0.48</v>
      </c>
      <c r="V66" t="n">
        <v>0.89</v>
      </c>
      <c r="W66" t="n">
        <v>0.14</v>
      </c>
      <c r="X66" t="n">
        <v>1</v>
      </c>
      <c r="Y66" t="n">
        <v>1</v>
      </c>
      <c r="Z66" t="n">
        <v>10</v>
      </c>
    </row>
    <row r="67">
      <c r="A67" t="n">
        <v>9</v>
      </c>
      <c r="B67" t="n">
        <v>125</v>
      </c>
      <c r="C67" t="inlineStr">
        <is>
          <t xml:space="preserve">CONCLUIDO	</t>
        </is>
      </c>
      <c r="D67" t="n">
        <v>7.2169</v>
      </c>
      <c r="E67" t="n">
        <v>13.86</v>
      </c>
      <c r="F67" t="n">
        <v>9.59</v>
      </c>
      <c r="G67" t="n">
        <v>17.98</v>
      </c>
      <c r="H67" t="n">
        <v>0.23</v>
      </c>
      <c r="I67" t="n">
        <v>32</v>
      </c>
      <c r="J67" t="n">
        <v>246.62</v>
      </c>
      <c r="K67" t="n">
        <v>58.47</v>
      </c>
      <c r="L67" t="n">
        <v>3.25</v>
      </c>
      <c r="M67" t="n">
        <v>30</v>
      </c>
      <c r="N67" t="n">
        <v>59.9</v>
      </c>
      <c r="O67" t="n">
        <v>30650.7</v>
      </c>
      <c r="P67" t="n">
        <v>139.93</v>
      </c>
      <c r="Q67" t="n">
        <v>1325.95</v>
      </c>
      <c r="R67" t="n">
        <v>58.83</v>
      </c>
      <c r="S67" t="n">
        <v>30.42</v>
      </c>
      <c r="T67" t="n">
        <v>14261.61</v>
      </c>
      <c r="U67" t="n">
        <v>0.52</v>
      </c>
      <c r="V67" t="n">
        <v>0.9</v>
      </c>
      <c r="W67" t="n">
        <v>0.13</v>
      </c>
      <c r="X67" t="n">
        <v>0.87</v>
      </c>
      <c r="Y67" t="n">
        <v>1</v>
      </c>
      <c r="Z67" t="n">
        <v>10</v>
      </c>
    </row>
    <row r="68">
      <c r="A68" t="n">
        <v>10</v>
      </c>
      <c r="B68" t="n">
        <v>125</v>
      </c>
      <c r="C68" t="inlineStr">
        <is>
          <t xml:space="preserve">CONCLUIDO	</t>
        </is>
      </c>
      <c r="D68" t="n">
        <v>7.354</v>
      </c>
      <c r="E68" t="n">
        <v>13.6</v>
      </c>
      <c r="F68" t="n">
        <v>9.470000000000001</v>
      </c>
      <c r="G68" t="n">
        <v>19.6</v>
      </c>
      <c r="H68" t="n">
        <v>0.25</v>
      </c>
      <c r="I68" t="n">
        <v>29</v>
      </c>
      <c r="J68" t="n">
        <v>247.07</v>
      </c>
      <c r="K68" t="n">
        <v>58.47</v>
      </c>
      <c r="L68" t="n">
        <v>3.5</v>
      </c>
      <c r="M68" t="n">
        <v>27</v>
      </c>
      <c r="N68" t="n">
        <v>60.09</v>
      </c>
      <c r="O68" t="n">
        <v>30705.56</v>
      </c>
      <c r="P68" t="n">
        <v>136.59</v>
      </c>
      <c r="Q68" t="n">
        <v>1325.89</v>
      </c>
      <c r="R68" t="n">
        <v>54.91</v>
      </c>
      <c r="S68" t="n">
        <v>30.42</v>
      </c>
      <c r="T68" t="n">
        <v>12313.14</v>
      </c>
      <c r="U68" t="n">
        <v>0.55</v>
      </c>
      <c r="V68" t="n">
        <v>0.91</v>
      </c>
      <c r="W68" t="n">
        <v>0.13</v>
      </c>
      <c r="X68" t="n">
        <v>0.75</v>
      </c>
      <c r="Y68" t="n">
        <v>1</v>
      </c>
      <c r="Z68" t="n">
        <v>10</v>
      </c>
    </row>
    <row r="69">
      <c r="A69" t="n">
        <v>11</v>
      </c>
      <c r="B69" t="n">
        <v>125</v>
      </c>
      <c r="C69" t="inlineStr">
        <is>
          <t xml:space="preserve">CONCLUIDO	</t>
        </is>
      </c>
      <c r="D69" t="n">
        <v>7.4889</v>
      </c>
      <c r="E69" t="n">
        <v>13.35</v>
      </c>
      <c r="F69" t="n">
        <v>9.32</v>
      </c>
      <c r="G69" t="n">
        <v>20.71</v>
      </c>
      <c r="H69" t="n">
        <v>0.27</v>
      </c>
      <c r="I69" t="n">
        <v>27</v>
      </c>
      <c r="J69" t="n">
        <v>247.51</v>
      </c>
      <c r="K69" t="n">
        <v>58.47</v>
      </c>
      <c r="L69" t="n">
        <v>3.75</v>
      </c>
      <c r="M69" t="n">
        <v>25</v>
      </c>
      <c r="N69" t="n">
        <v>60.29</v>
      </c>
      <c r="O69" t="n">
        <v>30760.49</v>
      </c>
      <c r="P69" t="n">
        <v>133.08</v>
      </c>
      <c r="Q69" t="n">
        <v>1325.95</v>
      </c>
      <c r="R69" t="n">
        <v>49.93</v>
      </c>
      <c r="S69" t="n">
        <v>30.42</v>
      </c>
      <c r="T69" t="n">
        <v>9835.84</v>
      </c>
      <c r="U69" t="n">
        <v>0.61</v>
      </c>
      <c r="V69" t="n">
        <v>0.93</v>
      </c>
      <c r="W69" t="n">
        <v>0.12</v>
      </c>
      <c r="X69" t="n">
        <v>0.6</v>
      </c>
      <c r="Y69" t="n">
        <v>1</v>
      </c>
      <c r="Z69" t="n">
        <v>10</v>
      </c>
    </row>
    <row r="70">
      <c r="A70" t="n">
        <v>12</v>
      </c>
      <c r="B70" t="n">
        <v>125</v>
      </c>
      <c r="C70" t="inlineStr">
        <is>
          <t xml:space="preserve">CONCLUIDO	</t>
        </is>
      </c>
      <c r="D70" t="n">
        <v>7.3629</v>
      </c>
      <c r="E70" t="n">
        <v>13.58</v>
      </c>
      <c r="F70" t="n">
        <v>9.6</v>
      </c>
      <c r="G70" t="n">
        <v>22.15</v>
      </c>
      <c r="H70" t="n">
        <v>0.29</v>
      </c>
      <c r="I70" t="n">
        <v>26</v>
      </c>
      <c r="J70" t="n">
        <v>247.96</v>
      </c>
      <c r="K70" t="n">
        <v>58.47</v>
      </c>
      <c r="L70" t="n">
        <v>4</v>
      </c>
      <c r="M70" t="n">
        <v>24</v>
      </c>
      <c r="N70" t="n">
        <v>60.48</v>
      </c>
      <c r="O70" t="n">
        <v>30815.5</v>
      </c>
      <c r="P70" t="n">
        <v>136.55</v>
      </c>
      <c r="Q70" t="n">
        <v>1325.82</v>
      </c>
      <c r="R70" t="n">
        <v>59.67</v>
      </c>
      <c r="S70" t="n">
        <v>30.42</v>
      </c>
      <c r="T70" t="n">
        <v>14710.06</v>
      </c>
      <c r="U70" t="n">
        <v>0.51</v>
      </c>
      <c r="V70" t="n">
        <v>0.9</v>
      </c>
      <c r="W70" t="n">
        <v>0.12</v>
      </c>
      <c r="X70" t="n">
        <v>0.88</v>
      </c>
      <c r="Y70" t="n">
        <v>1</v>
      </c>
      <c r="Z70" t="n">
        <v>10</v>
      </c>
    </row>
    <row r="71">
      <c r="A71" t="n">
        <v>13</v>
      </c>
      <c r="B71" t="n">
        <v>125</v>
      </c>
      <c r="C71" t="inlineStr">
        <is>
          <t xml:space="preserve">CONCLUIDO	</t>
        </is>
      </c>
      <c r="D71" t="n">
        <v>7.5089</v>
      </c>
      <c r="E71" t="n">
        <v>13.32</v>
      </c>
      <c r="F71" t="n">
        <v>9.43</v>
      </c>
      <c r="G71" t="n">
        <v>23.57</v>
      </c>
      <c r="H71" t="n">
        <v>0.3</v>
      </c>
      <c r="I71" t="n">
        <v>24</v>
      </c>
      <c r="J71" t="n">
        <v>248.4</v>
      </c>
      <c r="K71" t="n">
        <v>58.47</v>
      </c>
      <c r="L71" t="n">
        <v>4.25</v>
      </c>
      <c r="M71" t="n">
        <v>22</v>
      </c>
      <c r="N71" t="n">
        <v>60.68</v>
      </c>
      <c r="O71" t="n">
        <v>30870.57</v>
      </c>
      <c r="P71" t="n">
        <v>132.63</v>
      </c>
      <c r="Q71" t="n">
        <v>1325.89</v>
      </c>
      <c r="R71" t="n">
        <v>53.86</v>
      </c>
      <c r="S71" t="n">
        <v>30.42</v>
      </c>
      <c r="T71" t="n">
        <v>11812.57</v>
      </c>
      <c r="U71" t="n">
        <v>0.5600000000000001</v>
      </c>
      <c r="V71" t="n">
        <v>0.92</v>
      </c>
      <c r="W71" t="n">
        <v>0.12</v>
      </c>
      <c r="X71" t="n">
        <v>0.71</v>
      </c>
      <c r="Y71" t="n">
        <v>1</v>
      </c>
      <c r="Z71" t="n">
        <v>10</v>
      </c>
    </row>
    <row r="72">
      <c r="A72" t="n">
        <v>14</v>
      </c>
      <c r="B72" t="n">
        <v>125</v>
      </c>
      <c r="C72" t="inlineStr">
        <is>
          <t xml:space="preserve">CONCLUIDO	</t>
        </is>
      </c>
      <c r="D72" t="n">
        <v>7.6149</v>
      </c>
      <c r="E72" t="n">
        <v>13.13</v>
      </c>
      <c r="F72" t="n">
        <v>9.34</v>
      </c>
      <c r="G72" t="n">
        <v>25.46</v>
      </c>
      <c r="H72" t="n">
        <v>0.32</v>
      </c>
      <c r="I72" t="n">
        <v>22</v>
      </c>
      <c r="J72" t="n">
        <v>248.85</v>
      </c>
      <c r="K72" t="n">
        <v>58.47</v>
      </c>
      <c r="L72" t="n">
        <v>4.5</v>
      </c>
      <c r="M72" t="n">
        <v>20</v>
      </c>
      <c r="N72" t="n">
        <v>60.88</v>
      </c>
      <c r="O72" t="n">
        <v>30925.72</v>
      </c>
      <c r="P72" t="n">
        <v>129.67</v>
      </c>
      <c r="Q72" t="n">
        <v>1325.85</v>
      </c>
      <c r="R72" t="n">
        <v>50.73</v>
      </c>
      <c r="S72" t="n">
        <v>30.42</v>
      </c>
      <c r="T72" t="n">
        <v>10261.05</v>
      </c>
      <c r="U72" t="n">
        <v>0.6</v>
      </c>
      <c r="V72" t="n">
        <v>0.93</v>
      </c>
      <c r="W72" t="n">
        <v>0.12</v>
      </c>
      <c r="X72" t="n">
        <v>0.62</v>
      </c>
      <c r="Y72" t="n">
        <v>1</v>
      </c>
      <c r="Z72" t="n">
        <v>10</v>
      </c>
    </row>
    <row r="73">
      <c r="A73" t="n">
        <v>15</v>
      </c>
      <c r="B73" t="n">
        <v>125</v>
      </c>
      <c r="C73" t="inlineStr">
        <is>
          <t xml:space="preserve">CONCLUIDO	</t>
        </is>
      </c>
      <c r="D73" t="n">
        <v>7.6606</v>
      </c>
      <c r="E73" t="n">
        <v>13.05</v>
      </c>
      <c r="F73" t="n">
        <v>9.31</v>
      </c>
      <c r="G73" t="n">
        <v>26.59</v>
      </c>
      <c r="H73" t="n">
        <v>0.34</v>
      </c>
      <c r="I73" t="n">
        <v>21</v>
      </c>
      <c r="J73" t="n">
        <v>249.3</v>
      </c>
      <c r="K73" t="n">
        <v>58.47</v>
      </c>
      <c r="L73" t="n">
        <v>4.75</v>
      </c>
      <c r="M73" t="n">
        <v>19</v>
      </c>
      <c r="N73" t="n">
        <v>61.07</v>
      </c>
      <c r="O73" t="n">
        <v>30980.93</v>
      </c>
      <c r="P73" t="n">
        <v>127.8</v>
      </c>
      <c r="Q73" t="n">
        <v>1325.89</v>
      </c>
      <c r="R73" t="n">
        <v>49.58</v>
      </c>
      <c r="S73" t="n">
        <v>30.42</v>
      </c>
      <c r="T73" t="n">
        <v>9687.84</v>
      </c>
      <c r="U73" t="n">
        <v>0.61</v>
      </c>
      <c r="V73" t="n">
        <v>0.93</v>
      </c>
      <c r="W73" t="n">
        <v>0.12</v>
      </c>
      <c r="X73" t="n">
        <v>0.58</v>
      </c>
      <c r="Y73" t="n">
        <v>1</v>
      </c>
      <c r="Z73" t="n">
        <v>10</v>
      </c>
    </row>
    <row r="74">
      <c r="A74" t="n">
        <v>16</v>
      </c>
      <c r="B74" t="n">
        <v>125</v>
      </c>
      <c r="C74" t="inlineStr">
        <is>
          <t xml:space="preserve">CONCLUIDO	</t>
        </is>
      </c>
      <c r="D74" t="n">
        <v>7.7566</v>
      </c>
      <c r="E74" t="n">
        <v>12.89</v>
      </c>
      <c r="F74" t="n">
        <v>9.24</v>
      </c>
      <c r="G74" t="n">
        <v>29.17</v>
      </c>
      <c r="H74" t="n">
        <v>0.36</v>
      </c>
      <c r="I74" t="n">
        <v>19</v>
      </c>
      <c r="J74" t="n">
        <v>249.75</v>
      </c>
      <c r="K74" t="n">
        <v>58.47</v>
      </c>
      <c r="L74" t="n">
        <v>5</v>
      </c>
      <c r="M74" t="n">
        <v>17</v>
      </c>
      <c r="N74" t="n">
        <v>61.27</v>
      </c>
      <c r="O74" t="n">
        <v>31036.22</v>
      </c>
      <c r="P74" t="n">
        <v>125.27</v>
      </c>
      <c r="Q74" t="n">
        <v>1325.83</v>
      </c>
      <c r="R74" t="n">
        <v>47.51</v>
      </c>
      <c r="S74" t="n">
        <v>30.42</v>
      </c>
      <c r="T74" t="n">
        <v>8665.73</v>
      </c>
      <c r="U74" t="n">
        <v>0.64</v>
      </c>
      <c r="V74" t="n">
        <v>0.9399999999999999</v>
      </c>
      <c r="W74" t="n">
        <v>0.11</v>
      </c>
      <c r="X74" t="n">
        <v>0.52</v>
      </c>
      <c r="Y74" t="n">
        <v>1</v>
      </c>
      <c r="Z74" t="n">
        <v>10</v>
      </c>
    </row>
    <row r="75">
      <c r="A75" t="n">
        <v>17</v>
      </c>
      <c r="B75" t="n">
        <v>125</v>
      </c>
      <c r="C75" t="inlineStr">
        <is>
          <t xml:space="preserve">CONCLUIDO	</t>
        </is>
      </c>
      <c r="D75" t="n">
        <v>7.7963</v>
      </c>
      <c r="E75" t="n">
        <v>12.83</v>
      </c>
      <c r="F75" t="n">
        <v>9.220000000000001</v>
      </c>
      <c r="G75" t="n">
        <v>30.73</v>
      </c>
      <c r="H75" t="n">
        <v>0.37</v>
      </c>
      <c r="I75" t="n">
        <v>18</v>
      </c>
      <c r="J75" t="n">
        <v>250.2</v>
      </c>
      <c r="K75" t="n">
        <v>58.47</v>
      </c>
      <c r="L75" t="n">
        <v>5.25</v>
      </c>
      <c r="M75" t="n">
        <v>16</v>
      </c>
      <c r="N75" t="n">
        <v>61.47</v>
      </c>
      <c r="O75" t="n">
        <v>31091.59</v>
      </c>
      <c r="P75" t="n">
        <v>123.69</v>
      </c>
      <c r="Q75" t="n">
        <v>1325.79</v>
      </c>
      <c r="R75" t="n">
        <v>46.95</v>
      </c>
      <c r="S75" t="n">
        <v>30.42</v>
      </c>
      <c r="T75" t="n">
        <v>8389.25</v>
      </c>
      <c r="U75" t="n">
        <v>0.65</v>
      </c>
      <c r="V75" t="n">
        <v>0.9399999999999999</v>
      </c>
      <c r="W75" t="n">
        <v>0.11</v>
      </c>
      <c r="X75" t="n">
        <v>0.5</v>
      </c>
      <c r="Y75" t="n">
        <v>1</v>
      </c>
      <c r="Z75" t="n">
        <v>10</v>
      </c>
    </row>
    <row r="76">
      <c r="A76" t="n">
        <v>18</v>
      </c>
      <c r="B76" t="n">
        <v>125</v>
      </c>
      <c r="C76" t="inlineStr">
        <is>
          <t xml:space="preserve">CONCLUIDO	</t>
        </is>
      </c>
      <c r="D76" t="n">
        <v>7.8544</v>
      </c>
      <c r="E76" t="n">
        <v>12.73</v>
      </c>
      <c r="F76" t="n">
        <v>9.17</v>
      </c>
      <c r="G76" t="n">
        <v>32.37</v>
      </c>
      <c r="H76" t="n">
        <v>0.39</v>
      </c>
      <c r="I76" t="n">
        <v>17</v>
      </c>
      <c r="J76" t="n">
        <v>250.64</v>
      </c>
      <c r="K76" t="n">
        <v>58.47</v>
      </c>
      <c r="L76" t="n">
        <v>5.5</v>
      </c>
      <c r="M76" t="n">
        <v>15</v>
      </c>
      <c r="N76" t="n">
        <v>61.67</v>
      </c>
      <c r="O76" t="n">
        <v>31147.02</v>
      </c>
      <c r="P76" t="n">
        <v>121.82</v>
      </c>
      <c r="Q76" t="n">
        <v>1325.89</v>
      </c>
      <c r="R76" t="n">
        <v>45.34</v>
      </c>
      <c r="S76" t="n">
        <v>30.42</v>
      </c>
      <c r="T76" t="n">
        <v>7591.25</v>
      </c>
      <c r="U76" t="n">
        <v>0.67</v>
      </c>
      <c r="V76" t="n">
        <v>0.9399999999999999</v>
      </c>
      <c r="W76" t="n">
        <v>0.11</v>
      </c>
      <c r="X76" t="n">
        <v>0.45</v>
      </c>
      <c r="Y76" t="n">
        <v>1</v>
      </c>
      <c r="Z76" t="n">
        <v>10</v>
      </c>
    </row>
    <row r="77">
      <c r="A77" t="n">
        <v>19</v>
      </c>
      <c r="B77" t="n">
        <v>125</v>
      </c>
      <c r="C77" t="inlineStr">
        <is>
          <t xml:space="preserve">CONCLUIDO	</t>
        </is>
      </c>
      <c r="D77" t="n">
        <v>7.9025</v>
      </c>
      <c r="E77" t="n">
        <v>12.65</v>
      </c>
      <c r="F77" t="n">
        <v>9.140000000000001</v>
      </c>
      <c r="G77" t="n">
        <v>34.28</v>
      </c>
      <c r="H77" t="n">
        <v>0.41</v>
      </c>
      <c r="I77" t="n">
        <v>16</v>
      </c>
      <c r="J77" t="n">
        <v>251.09</v>
      </c>
      <c r="K77" t="n">
        <v>58.47</v>
      </c>
      <c r="L77" t="n">
        <v>5.75</v>
      </c>
      <c r="M77" t="n">
        <v>14</v>
      </c>
      <c r="N77" t="n">
        <v>61.87</v>
      </c>
      <c r="O77" t="n">
        <v>31202.53</v>
      </c>
      <c r="P77" t="n">
        <v>119.54</v>
      </c>
      <c r="Q77" t="n">
        <v>1325.87</v>
      </c>
      <c r="R77" t="n">
        <v>44.23</v>
      </c>
      <c r="S77" t="n">
        <v>30.42</v>
      </c>
      <c r="T77" t="n">
        <v>7041.09</v>
      </c>
      <c r="U77" t="n">
        <v>0.6899999999999999</v>
      </c>
      <c r="V77" t="n">
        <v>0.95</v>
      </c>
      <c r="W77" t="n">
        <v>0.11</v>
      </c>
      <c r="X77" t="n">
        <v>0.42</v>
      </c>
      <c r="Y77" t="n">
        <v>1</v>
      </c>
      <c r="Z77" t="n">
        <v>10</v>
      </c>
    </row>
    <row r="78">
      <c r="A78" t="n">
        <v>20</v>
      </c>
      <c r="B78" t="n">
        <v>125</v>
      </c>
      <c r="C78" t="inlineStr">
        <is>
          <t xml:space="preserve">CONCLUIDO	</t>
        </is>
      </c>
      <c r="D78" t="n">
        <v>7.9507</v>
      </c>
      <c r="E78" t="n">
        <v>12.58</v>
      </c>
      <c r="F78" t="n">
        <v>9.109999999999999</v>
      </c>
      <c r="G78" t="n">
        <v>36.45</v>
      </c>
      <c r="H78" t="n">
        <v>0.42</v>
      </c>
      <c r="I78" t="n">
        <v>15</v>
      </c>
      <c r="J78" t="n">
        <v>251.55</v>
      </c>
      <c r="K78" t="n">
        <v>58.47</v>
      </c>
      <c r="L78" t="n">
        <v>6</v>
      </c>
      <c r="M78" t="n">
        <v>13</v>
      </c>
      <c r="N78" t="n">
        <v>62.07</v>
      </c>
      <c r="O78" t="n">
        <v>31258.11</v>
      </c>
      <c r="P78" t="n">
        <v>117.13</v>
      </c>
      <c r="Q78" t="n">
        <v>1325.85</v>
      </c>
      <c r="R78" t="n">
        <v>43.37</v>
      </c>
      <c r="S78" t="n">
        <v>30.42</v>
      </c>
      <c r="T78" t="n">
        <v>6613.56</v>
      </c>
      <c r="U78" t="n">
        <v>0.7</v>
      </c>
      <c r="V78" t="n">
        <v>0.95</v>
      </c>
      <c r="W78" t="n">
        <v>0.1</v>
      </c>
      <c r="X78" t="n">
        <v>0.39</v>
      </c>
      <c r="Y78" t="n">
        <v>1</v>
      </c>
      <c r="Z78" t="n">
        <v>10</v>
      </c>
    </row>
    <row r="79">
      <c r="A79" t="n">
        <v>21</v>
      </c>
      <c r="B79" t="n">
        <v>125</v>
      </c>
      <c r="C79" t="inlineStr">
        <is>
          <t xml:space="preserve">CONCLUIDO	</t>
        </is>
      </c>
      <c r="D79" t="n">
        <v>7.975</v>
      </c>
      <c r="E79" t="n">
        <v>12.54</v>
      </c>
      <c r="F79" t="n">
        <v>9.07</v>
      </c>
      <c r="G79" t="n">
        <v>36.3</v>
      </c>
      <c r="H79" t="n">
        <v>0.44</v>
      </c>
      <c r="I79" t="n">
        <v>15</v>
      </c>
      <c r="J79" t="n">
        <v>252</v>
      </c>
      <c r="K79" t="n">
        <v>58.47</v>
      </c>
      <c r="L79" t="n">
        <v>6.25</v>
      </c>
      <c r="M79" t="n">
        <v>13</v>
      </c>
      <c r="N79" t="n">
        <v>62.27</v>
      </c>
      <c r="O79" t="n">
        <v>31313.77</v>
      </c>
      <c r="P79" t="n">
        <v>114.55</v>
      </c>
      <c r="Q79" t="n">
        <v>1325.92</v>
      </c>
      <c r="R79" t="n">
        <v>41.78</v>
      </c>
      <c r="S79" t="n">
        <v>30.42</v>
      </c>
      <c r="T79" t="n">
        <v>5817.8</v>
      </c>
      <c r="U79" t="n">
        <v>0.73</v>
      </c>
      <c r="V79" t="n">
        <v>0.95</v>
      </c>
      <c r="W79" t="n">
        <v>0.11</v>
      </c>
      <c r="X79" t="n">
        <v>0.35</v>
      </c>
      <c r="Y79" t="n">
        <v>1</v>
      </c>
      <c r="Z79" t="n">
        <v>10</v>
      </c>
    </row>
    <row r="80">
      <c r="A80" t="n">
        <v>22</v>
      </c>
      <c r="B80" t="n">
        <v>125</v>
      </c>
      <c r="C80" t="inlineStr">
        <is>
          <t xml:space="preserve">CONCLUIDO	</t>
        </is>
      </c>
      <c r="D80" t="n">
        <v>8.016</v>
      </c>
      <c r="E80" t="n">
        <v>12.48</v>
      </c>
      <c r="F80" t="n">
        <v>9.06</v>
      </c>
      <c r="G80" t="n">
        <v>38.82</v>
      </c>
      <c r="H80" t="n">
        <v>0.46</v>
      </c>
      <c r="I80" t="n">
        <v>14</v>
      </c>
      <c r="J80" t="n">
        <v>252.45</v>
      </c>
      <c r="K80" t="n">
        <v>58.47</v>
      </c>
      <c r="L80" t="n">
        <v>6.5</v>
      </c>
      <c r="M80" t="n">
        <v>12</v>
      </c>
      <c r="N80" t="n">
        <v>62.47</v>
      </c>
      <c r="O80" t="n">
        <v>31369.49</v>
      </c>
      <c r="P80" t="n">
        <v>113.69</v>
      </c>
      <c r="Q80" t="n">
        <v>1325.92</v>
      </c>
      <c r="R80" t="n">
        <v>41.75</v>
      </c>
      <c r="S80" t="n">
        <v>30.42</v>
      </c>
      <c r="T80" t="n">
        <v>5809.86</v>
      </c>
      <c r="U80" t="n">
        <v>0.73</v>
      </c>
      <c r="V80" t="n">
        <v>0.95</v>
      </c>
      <c r="W80" t="n">
        <v>0.1</v>
      </c>
      <c r="X80" t="n">
        <v>0.34</v>
      </c>
      <c r="Y80" t="n">
        <v>1</v>
      </c>
      <c r="Z80" t="n">
        <v>10</v>
      </c>
    </row>
    <row r="81">
      <c r="A81" t="n">
        <v>23</v>
      </c>
      <c r="B81" t="n">
        <v>125</v>
      </c>
      <c r="C81" t="inlineStr">
        <is>
          <t xml:space="preserve">CONCLUIDO	</t>
        </is>
      </c>
      <c r="D81" t="n">
        <v>8.045199999999999</v>
      </c>
      <c r="E81" t="n">
        <v>12.43</v>
      </c>
      <c r="F81" t="n">
        <v>9.06</v>
      </c>
      <c r="G81" t="n">
        <v>41.81</v>
      </c>
      <c r="H81" t="n">
        <v>0.47</v>
      </c>
      <c r="I81" t="n">
        <v>13</v>
      </c>
      <c r="J81" t="n">
        <v>252.9</v>
      </c>
      <c r="K81" t="n">
        <v>58.47</v>
      </c>
      <c r="L81" t="n">
        <v>6.75</v>
      </c>
      <c r="M81" t="n">
        <v>11</v>
      </c>
      <c r="N81" t="n">
        <v>62.68</v>
      </c>
      <c r="O81" t="n">
        <v>31425.3</v>
      </c>
      <c r="P81" t="n">
        <v>111.92</v>
      </c>
      <c r="Q81" t="n">
        <v>1325.79</v>
      </c>
      <c r="R81" t="n">
        <v>41.7</v>
      </c>
      <c r="S81" t="n">
        <v>30.42</v>
      </c>
      <c r="T81" t="n">
        <v>5789.23</v>
      </c>
      <c r="U81" t="n">
        <v>0.73</v>
      </c>
      <c r="V81" t="n">
        <v>0.95</v>
      </c>
      <c r="W81" t="n">
        <v>0.1</v>
      </c>
      <c r="X81" t="n">
        <v>0.34</v>
      </c>
      <c r="Y81" t="n">
        <v>1</v>
      </c>
      <c r="Z81" t="n">
        <v>10</v>
      </c>
    </row>
    <row r="82">
      <c r="A82" t="n">
        <v>24</v>
      </c>
      <c r="B82" t="n">
        <v>125</v>
      </c>
      <c r="C82" t="inlineStr">
        <is>
          <t xml:space="preserve">CONCLUIDO	</t>
        </is>
      </c>
      <c r="D82" t="n">
        <v>8.036300000000001</v>
      </c>
      <c r="E82" t="n">
        <v>12.44</v>
      </c>
      <c r="F82" t="n">
        <v>9.07</v>
      </c>
      <c r="G82" t="n">
        <v>41.87</v>
      </c>
      <c r="H82" t="n">
        <v>0.49</v>
      </c>
      <c r="I82" t="n">
        <v>13</v>
      </c>
      <c r="J82" t="n">
        <v>253.35</v>
      </c>
      <c r="K82" t="n">
        <v>58.47</v>
      </c>
      <c r="L82" t="n">
        <v>7</v>
      </c>
      <c r="M82" t="n">
        <v>10</v>
      </c>
      <c r="N82" t="n">
        <v>62.88</v>
      </c>
      <c r="O82" t="n">
        <v>31481.17</v>
      </c>
      <c r="P82" t="n">
        <v>111.18</v>
      </c>
      <c r="Q82" t="n">
        <v>1325.85</v>
      </c>
      <c r="R82" t="n">
        <v>42.13</v>
      </c>
      <c r="S82" t="n">
        <v>30.42</v>
      </c>
      <c r="T82" t="n">
        <v>6005.64</v>
      </c>
      <c r="U82" t="n">
        <v>0.72</v>
      </c>
      <c r="V82" t="n">
        <v>0.95</v>
      </c>
      <c r="W82" t="n">
        <v>0.1</v>
      </c>
      <c r="X82" t="n">
        <v>0.35</v>
      </c>
      <c r="Y82" t="n">
        <v>1</v>
      </c>
      <c r="Z82" t="n">
        <v>10</v>
      </c>
    </row>
    <row r="83">
      <c r="A83" t="n">
        <v>25</v>
      </c>
      <c r="B83" t="n">
        <v>125</v>
      </c>
      <c r="C83" t="inlineStr">
        <is>
          <t xml:space="preserve">CONCLUIDO	</t>
        </is>
      </c>
      <c r="D83" t="n">
        <v>8.0853</v>
      </c>
      <c r="E83" t="n">
        <v>12.37</v>
      </c>
      <c r="F83" t="n">
        <v>9.039999999999999</v>
      </c>
      <c r="G83" t="n">
        <v>45.22</v>
      </c>
      <c r="H83" t="n">
        <v>0.51</v>
      </c>
      <c r="I83" t="n">
        <v>12</v>
      </c>
      <c r="J83" t="n">
        <v>253.81</v>
      </c>
      <c r="K83" t="n">
        <v>58.47</v>
      </c>
      <c r="L83" t="n">
        <v>7.25</v>
      </c>
      <c r="M83" t="n">
        <v>5</v>
      </c>
      <c r="N83" t="n">
        <v>63.08</v>
      </c>
      <c r="O83" t="n">
        <v>31537.13</v>
      </c>
      <c r="P83" t="n">
        <v>108.37</v>
      </c>
      <c r="Q83" t="n">
        <v>1325.79</v>
      </c>
      <c r="R83" t="n">
        <v>41.08</v>
      </c>
      <c r="S83" t="n">
        <v>30.42</v>
      </c>
      <c r="T83" t="n">
        <v>5486.29</v>
      </c>
      <c r="U83" t="n">
        <v>0.74</v>
      </c>
      <c r="V83" t="n">
        <v>0.96</v>
      </c>
      <c r="W83" t="n">
        <v>0.1</v>
      </c>
      <c r="X83" t="n">
        <v>0.32</v>
      </c>
      <c r="Y83" t="n">
        <v>1</v>
      </c>
      <c r="Z83" t="n">
        <v>10</v>
      </c>
    </row>
    <row r="84">
      <c r="A84" t="n">
        <v>26</v>
      </c>
      <c r="B84" t="n">
        <v>125</v>
      </c>
      <c r="C84" t="inlineStr">
        <is>
          <t xml:space="preserve">CONCLUIDO	</t>
        </is>
      </c>
      <c r="D84" t="n">
        <v>8.077400000000001</v>
      </c>
      <c r="E84" t="n">
        <v>12.38</v>
      </c>
      <c r="F84" t="n">
        <v>9.06</v>
      </c>
      <c r="G84" t="n">
        <v>45.28</v>
      </c>
      <c r="H84" t="n">
        <v>0.52</v>
      </c>
      <c r="I84" t="n">
        <v>12</v>
      </c>
      <c r="J84" t="n">
        <v>254.26</v>
      </c>
      <c r="K84" t="n">
        <v>58.47</v>
      </c>
      <c r="L84" t="n">
        <v>7.5</v>
      </c>
      <c r="M84" t="n">
        <v>0</v>
      </c>
      <c r="N84" t="n">
        <v>63.29</v>
      </c>
      <c r="O84" t="n">
        <v>31593.16</v>
      </c>
      <c r="P84" t="n">
        <v>108.94</v>
      </c>
      <c r="Q84" t="n">
        <v>1325.91</v>
      </c>
      <c r="R84" t="n">
        <v>41.13</v>
      </c>
      <c r="S84" t="n">
        <v>30.42</v>
      </c>
      <c r="T84" t="n">
        <v>5511.11</v>
      </c>
      <c r="U84" t="n">
        <v>0.74</v>
      </c>
      <c r="V84" t="n">
        <v>0.95</v>
      </c>
      <c r="W84" t="n">
        <v>0.11</v>
      </c>
      <c r="X84" t="n">
        <v>0.34</v>
      </c>
      <c r="Y84" t="n">
        <v>1</v>
      </c>
      <c r="Z84" t="n">
        <v>10</v>
      </c>
    </row>
    <row r="85">
      <c r="A85" t="n">
        <v>0</v>
      </c>
      <c r="B85" t="n">
        <v>30</v>
      </c>
      <c r="C85" t="inlineStr">
        <is>
          <t xml:space="preserve">CONCLUIDO	</t>
        </is>
      </c>
      <c r="D85" t="n">
        <v>7.9231</v>
      </c>
      <c r="E85" t="n">
        <v>12.62</v>
      </c>
      <c r="F85" t="n">
        <v>10.06</v>
      </c>
      <c r="G85" t="n">
        <v>13.12</v>
      </c>
      <c r="H85" t="n">
        <v>0.24</v>
      </c>
      <c r="I85" t="n">
        <v>46</v>
      </c>
      <c r="J85" t="n">
        <v>71.52</v>
      </c>
      <c r="K85" t="n">
        <v>32.27</v>
      </c>
      <c r="L85" t="n">
        <v>1</v>
      </c>
      <c r="M85" t="n">
        <v>5</v>
      </c>
      <c r="N85" t="n">
        <v>8.25</v>
      </c>
      <c r="O85" t="n">
        <v>9054.6</v>
      </c>
      <c r="P85" t="n">
        <v>57.09</v>
      </c>
      <c r="Q85" t="n">
        <v>1326.11</v>
      </c>
      <c r="R85" t="n">
        <v>72.63</v>
      </c>
      <c r="S85" t="n">
        <v>30.42</v>
      </c>
      <c r="T85" t="n">
        <v>21089.11</v>
      </c>
      <c r="U85" t="n">
        <v>0.42</v>
      </c>
      <c r="V85" t="n">
        <v>0.86</v>
      </c>
      <c r="W85" t="n">
        <v>0.21</v>
      </c>
      <c r="X85" t="n">
        <v>1.34</v>
      </c>
      <c r="Y85" t="n">
        <v>1</v>
      </c>
      <c r="Z85" t="n">
        <v>10</v>
      </c>
    </row>
    <row r="86">
      <c r="A86" t="n">
        <v>1</v>
      </c>
      <c r="B86" t="n">
        <v>30</v>
      </c>
      <c r="C86" t="inlineStr">
        <is>
          <t xml:space="preserve">CONCLUIDO	</t>
        </is>
      </c>
      <c r="D86" t="n">
        <v>7.9213</v>
      </c>
      <c r="E86" t="n">
        <v>12.62</v>
      </c>
      <c r="F86" t="n">
        <v>10.06</v>
      </c>
      <c r="G86" t="n">
        <v>13.13</v>
      </c>
      <c r="H86" t="n">
        <v>0.3</v>
      </c>
      <c r="I86" t="n">
        <v>46</v>
      </c>
      <c r="J86" t="n">
        <v>71.81</v>
      </c>
      <c r="K86" t="n">
        <v>32.27</v>
      </c>
      <c r="L86" t="n">
        <v>1.25</v>
      </c>
      <c r="M86" t="n">
        <v>0</v>
      </c>
      <c r="N86" t="n">
        <v>8.289999999999999</v>
      </c>
      <c r="O86" t="n">
        <v>9090.98</v>
      </c>
      <c r="P86" t="n">
        <v>57.24</v>
      </c>
      <c r="Q86" t="n">
        <v>1326</v>
      </c>
      <c r="R86" t="n">
        <v>72.56</v>
      </c>
      <c r="S86" t="n">
        <v>30.42</v>
      </c>
      <c r="T86" t="n">
        <v>21056.57</v>
      </c>
      <c r="U86" t="n">
        <v>0.42</v>
      </c>
      <c r="V86" t="n">
        <v>0.86</v>
      </c>
      <c r="W86" t="n">
        <v>0.21</v>
      </c>
      <c r="X86" t="n">
        <v>1.34</v>
      </c>
      <c r="Y86" t="n">
        <v>1</v>
      </c>
      <c r="Z86" t="n">
        <v>10</v>
      </c>
    </row>
    <row r="87">
      <c r="A87" t="n">
        <v>0</v>
      </c>
      <c r="B87" t="n">
        <v>15</v>
      </c>
      <c r="C87" t="inlineStr">
        <is>
          <t xml:space="preserve">CONCLUIDO	</t>
        </is>
      </c>
      <c r="D87" t="n">
        <v>7.0985</v>
      </c>
      <c r="E87" t="n">
        <v>14.09</v>
      </c>
      <c r="F87" t="n">
        <v>11.39</v>
      </c>
      <c r="G87" t="n">
        <v>7.59</v>
      </c>
      <c r="H87" t="n">
        <v>0.43</v>
      </c>
      <c r="I87" t="n">
        <v>90</v>
      </c>
      <c r="J87" t="n">
        <v>39.78</v>
      </c>
      <c r="K87" t="n">
        <v>19.54</v>
      </c>
      <c r="L87" t="n">
        <v>1</v>
      </c>
      <c r="M87" t="n">
        <v>0</v>
      </c>
      <c r="N87" t="n">
        <v>4.24</v>
      </c>
      <c r="O87" t="n">
        <v>5140</v>
      </c>
      <c r="P87" t="n">
        <v>44.71</v>
      </c>
      <c r="Q87" t="n">
        <v>1325.96</v>
      </c>
      <c r="R87" t="n">
        <v>113.87</v>
      </c>
      <c r="S87" t="n">
        <v>30.42</v>
      </c>
      <c r="T87" t="n">
        <v>41489.83</v>
      </c>
      <c r="U87" t="n">
        <v>0.27</v>
      </c>
      <c r="V87" t="n">
        <v>0.76</v>
      </c>
      <c r="W87" t="n">
        <v>0.34</v>
      </c>
      <c r="X87" t="n">
        <v>2.67</v>
      </c>
      <c r="Y87" t="n">
        <v>1</v>
      </c>
      <c r="Z87" t="n">
        <v>10</v>
      </c>
    </row>
    <row r="88">
      <c r="A88" t="n">
        <v>0</v>
      </c>
      <c r="B88" t="n">
        <v>70</v>
      </c>
      <c r="C88" t="inlineStr">
        <is>
          <t xml:space="preserve">CONCLUIDO	</t>
        </is>
      </c>
      <c r="D88" t="n">
        <v>6.2075</v>
      </c>
      <c r="E88" t="n">
        <v>16.11</v>
      </c>
      <c r="F88" t="n">
        <v>11.31</v>
      </c>
      <c r="G88" t="n">
        <v>7.62</v>
      </c>
      <c r="H88" t="n">
        <v>0.12</v>
      </c>
      <c r="I88" t="n">
        <v>89</v>
      </c>
      <c r="J88" t="n">
        <v>141.81</v>
      </c>
      <c r="K88" t="n">
        <v>47.83</v>
      </c>
      <c r="L88" t="n">
        <v>1</v>
      </c>
      <c r="M88" t="n">
        <v>87</v>
      </c>
      <c r="N88" t="n">
        <v>22.98</v>
      </c>
      <c r="O88" t="n">
        <v>17723.39</v>
      </c>
      <c r="P88" t="n">
        <v>121.55</v>
      </c>
      <c r="Q88" t="n">
        <v>1326.06</v>
      </c>
      <c r="R88" t="n">
        <v>115.05</v>
      </c>
      <c r="S88" t="n">
        <v>30.42</v>
      </c>
      <c r="T88" t="n">
        <v>42085.09</v>
      </c>
      <c r="U88" t="n">
        <v>0.26</v>
      </c>
      <c r="V88" t="n">
        <v>0.76</v>
      </c>
      <c r="W88" t="n">
        <v>0.23</v>
      </c>
      <c r="X88" t="n">
        <v>2.59</v>
      </c>
      <c r="Y88" t="n">
        <v>1</v>
      </c>
      <c r="Z88" t="n">
        <v>10</v>
      </c>
    </row>
    <row r="89">
      <c r="A89" t="n">
        <v>1</v>
      </c>
      <c r="B89" t="n">
        <v>70</v>
      </c>
      <c r="C89" t="inlineStr">
        <is>
          <t xml:space="preserve">CONCLUIDO	</t>
        </is>
      </c>
      <c r="D89" t="n">
        <v>6.8065</v>
      </c>
      <c r="E89" t="n">
        <v>14.69</v>
      </c>
      <c r="F89" t="n">
        <v>10.59</v>
      </c>
      <c r="G89" t="n">
        <v>9.77</v>
      </c>
      <c r="H89" t="n">
        <v>0.16</v>
      </c>
      <c r="I89" t="n">
        <v>65</v>
      </c>
      <c r="J89" t="n">
        <v>142.15</v>
      </c>
      <c r="K89" t="n">
        <v>47.83</v>
      </c>
      <c r="L89" t="n">
        <v>1.25</v>
      </c>
      <c r="M89" t="n">
        <v>63</v>
      </c>
      <c r="N89" t="n">
        <v>23.07</v>
      </c>
      <c r="O89" t="n">
        <v>17765.46</v>
      </c>
      <c r="P89" t="n">
        <v>111.15</v>
      </c>
      <c r="Q89" t="n">
        <v>1326.01</v>
      </c>
      <c r="R89" t="n">
        <v>91.25</v>
      </c>
      <c r="S89" t="n">
        <v>30.42</v>
      </c>
      <c r="T89" t="n">
        <v>30304.28</v>
      </c>
      <c r="U89" t="n">
        <v>0.33</v>
      </c>
      <c r="V89" t="n">
        <v>0.82</v>
      </c>
      <c r="W89" t="n">
        <v>0.19</v>
      </c>
      <c r="X89" t="n">
        <v>1.86</v>
      </c>
      <c r="Y89" t="n">
        <v>1</v>
      </c>
      <c r="Z89" t="n">
        <v>10</v>
      </c>
    </row>
    <row r="90">
      <c r="A90" t="n">
        <v>2</v>
      </c>
      <c r="B90" t="n">
        <v>70</v>
      </c>
      <c r="C90" t="inlineStr">
        <is>
          <t xml:space="preserve">CONCLUIDO	</t>
        </is>
      </c>
      <c r="D90" t="n">
        <v>7.1697</v>
      </c>
      <c r="E90" t="n">
        <v>13.95</v>
      </c>
      <c r="F90" t="n">
        <v>10.22</v>
      </c>
      <c r="G90" t="n">
        <v>11.79</v>
      </c>
      <c r="H90" t="n">
        <v>0.19</v>
      </c>
      <c r="I90" t="n">
        <v>52</v>
      </c>
      <c r="J90" t="n">
        <v>142.49</v>
      </c>
      <c r="K90" t="n">
        <v>47.83</v>
      </c>
      <c r="L90" t="n">
        <v>1.5</v>
      </c>
      <c r="M90" t="n">
        <v>50</v>
      </c>
      <c r="N90" t="n">
        <v>23.16</v>
      </c>
      <c r="O90" t="n">
        <v>17807.56</v>
      </c>
      <c r="P90" t="n">
        <v>104.85</v>
      </c>
      <c r="Q90" t="n">
        <v>1326.05</v>
      </c>
      <c r="R90" t="n">
        <v>79.51000000000001</v>
      </c>
      <c r="S90" t="n">
        <v>30.42</v>
      </c>
      <c r="T90" t="n">
        <v>24498.03</v>
      </c>
      <c r="U90" t="n">
        <v>0.38</v>
      </c>
      <c r="V90" t="n">
        <v>0.85</v>
      </c>
      <c r="W90" t="n">
        <v>0.16</v>
      </c>
      <c r="X90" t="n">
        <v>1.49</v>
      </c>
      <c r="Y90" t="n">
        <v>1</v>
      </c>
      <c r="Z90" t="n">
        <v>10</v>
      </c>
    </row>
    <row r="91">
      <c r="A91" t="n">
        <v>3</v>
      </c>
      <c r="B91" t="n">
        <v>70</v>
      </c>
      <c r="C91" t="inlineStr">
        <is>
          <t xml:space="preserve">CONCLUIDO	</t>
        </is>
      </c>
      <c r="D91" t="n">
        <v>7.5002</v>
      </c>
      <c r="E91" t="n">
        <v>13.33</v>
      </c>
      <c r="F91" t="n">
        <v>9.890000000000001</v>
      </c>
      <c r="G91" t="n">
        <v>14.13</v>
      </c>
      <c r="H91" t="n">
        <v>0.22</v>
      </c>
      <c r="I91" t="n">
        <v>42</v>
      </c>
      <c r="J91" t="n">
        <v>142.83</v>
      </c>
      <c r="K91" t="n">
        <v>47.83</v>
      </c>
      <c r="L91" t="n">
        <v>1.75</v>
      </c>
      <c r="M91" t="n">
        <v>40</v>
      </c>
      <c r="N91" t="n">
        <v>23.25</v>
      </c>
      <c r="O91" t="n">
        <v>17849.7</v>
      </c>
      <c r="P91" t="n">
        <v>98.97</v>
      </c>
      <c r="Q91" t="n">
        <v>1325.97</v>
      </c>
      <c r="R91" t="n">
        <v>68.75</v>
      </c>
      <c r="S91" t="n">
        <v>30.42</v>
      </c>
      <c r="T91" t="n">
        <v>19168.02</v>
      </c>
      <c r="U91" t="n">
        <v>0.44</v>
      </c>
      <c r="V91" t="n">
        <v>0.87</v>
      </c>
      <c r="W91" t="n">
        <v>0.15</v>
      </c>
      <c r="X91" t="n">
        <v>1.17</v>
      </c>
      <c r="Y91" t="n">
        <v>1</v>
      </c>
      <c r="Z91" t="n">
        <v>10</v>
      </c>
    </row>
    <row r="92">
      <c r="A92" t="n">
        <v>4</v>
      </c>
      <c r="B92" t="n">
        <v>70</v>
      </c>
      <c r="C92" t="inlineStr">
        <is>
          <t xml:space="preserve">CONCLUIDO	</t>
        </is>
      </c>
      <c r="D92" t="n">
        <v>7.7376</v>
      </c>
      <c r="E92" t="n">
        <v>12.92</v>
      </c>
      <c r="F92" t="n">
        <v>9.68</v>
      </c>
      <c r="G92" t="n">
        <v>16.6</v>
      </c>
      <c r="H92" t="n">
        <v>0.25</v>
      </c>
      <c r="I92" t="n">
        <v>35</v>
      </c>
      <c r="J92" t="n">
        <v>143.17</v>
      </c>
      <c r="K92" t="n">
        <v>47.83</v>
      </c>
      <c r="L92" t="n">
        <v>2</v>
      </c>
      <c r="M92" t="n">
        <v>33</v>
      </c>
      <c r="N92" t="n">
        <v>23.34</v>
      </c>
      <c r="O92" t="n">
        <v>17891.86</v>
      </c>
      <c r="P92" t="n">
        <v>94.11</v>
      </c>
      <c r="Q92" t="n">
        <v>1325.99</v>
      </c>
      <c r="R92" t="n">
        <v>61.93</v>
      </c>
      <c r="S92" t="n">
        <v>30.42</v>
      </c>
      <c r="T92" t="n">
        <v>15793.07</v>
      </c>
      <c r="U92" t="n">
        <v>0.49</v>
      </c>
      <c r="V92" t="n">
        <v>0.89</v>
      </c>
      <c r="W92" t="n">
        <v>0.14</v>
      </c>
      <c r="X92" t="n">
        <v>0.96</v>
      </c>
      <c r="Y92" t="n">
        <v>1</v>
      </c>
      <c r="Z92" t="n">
        <v>10</v>
      </c>
    </row>
    <row r="93">
      <c r="A93" t="n">
        <v>5</v>
      </c>
      <c r="B93" t="n">
        <v>70</v>
      </c>
      <c r="C93" t="inlineStr">
        <is>
          <t xml:space="preserve">CONCLUIDO	</t>
        </is>
      </c>
      <c r="D93" t="n">
        <v>7.936</v>
      </c>
      <c r="E93" t="n">
        <v>12.6</v>
      </c>
      <c r="F93" t="n">
        <v>9.51</v>
      </c>
      <c r="G93" t="n">
        <v>19.01</v>
      </c>
      <c r="H93" t="n">
        <v>0.28</v>
      </c>
      <c r="I93" t="n">
        <v>30</v>
      </c>
      <c r="J93" t="n">
        <v>143.51</v>
      </c>
      <c r="K93" t="n">
        <v>47.83</v>
      </c>
      <c r="L93" t="n">
        <v>2.25</v>
      </c>
      <c r="M93" t="n">
        <v>28</v>
      </c>
      <c r="N93" t="n">
        <v>23.44</v>
      </c>
      <c r="O93" t="n">
        <v>17934.06</v>
      </c>
      <c r="P93" t="n">
        <v>89.43000000000001</v>
      </c>
      <c r="Q93" t="n">
        <v>1325.91</v>
      </c>
      <c r="R93" t="n">
        <v>56.06</v>
      </c>
      <c r="S93" t="n">
        <v>30.42</v>
      </c>
      <c r="T93" t="n">
        <v>12884.29</v>
      </c>
      <c r="U93" t="n">
        <v>0.54</v>
      </c>
      <c r="V93" t="n">
        <v>0.91</v>
      </c>
      <c r="W93" t="n">
        <v>0.13</v>
      </c>
      <c r="X93" t="n">
        <v>0.78</v>
      </c>
      <c r="Y93" t="n">
        <v>1</v>
      </c>
      <c r="Z93" t="n">
        <v>10</v>
      </c>
    </row>
    <row r="94">
      <c r="A94" t="n">
        <v>6</v>
      </c>
      <c r="B94" t="n">
        <v>70</v>
      </c>
      <c r="C94" t="inlineStr">
        <is>
          <t xml:space="preserve">CONCLUIDO	</t>
        </is>
      </c>
      <c r="D94" t="n">
        <v>8.036799999999999</v>
      </c>
      <c r="E94" t="n">
        <v>12.44</v>
      </c>
      <c r="F94" t="n">
        <v>9.460000000000001</v>
      </c>
      <c r="G94" t="n">
        <v>21.84</v>
      </c>
      <c r="H94" t="n">
        <v>0.31</v>
      </c>
      <c r="I94" t="n">
        <v>26</v>
      </c>
      <c r="J94" t="n">
        <v>143.86</v>
      </c>
      <c r="K94" t="n">
        <v>47.83</v>
      </c>
      <c r="L94" t="n">
        <v>2.5</v>
      </c>
      <c r="M94" t="n">
        <v>24</v>
      </c>
      <c r="N94" t="n">
        <v>23.53</v>
      </c>
      <c r="O94" t="n">
        <v>17976.29</v>
      </c>
      <c r="P94" t="n">
        <v>86.59</v>
      </c>
      <c r="Q94" t="n">
        <v>1325.88</v>
      </c>
      <c r="R94" t="n">
        <v>55.48</v>
      </c>
      <c r="S94" t="n">
        <v>30.42</v>
      </c>
      <c r="T94" t="n">
        <v>12614.5</v>
      </c>
      <c r="U94" t="n">
        <v>0.55</v>
      </c>
      <c r="V94" t="n">
        <v>0.91</v>
      </c>
      <c r="W94" t="n">
        <v>0.11</v>
      </c>
      <c r="X94" t="n">
        <v>0.74</v>
      </c>
      <c r="Y94" t="n">
        <v>1</v>
      </c>
      <c r="Z94" t="n">
        <v>10</v>
      </c>
    </row>
    <row r="95">
      <c r="A95" t="n">
        <v>7</v>
      </c>
      <c r="B95" t="n">
        <v>70</v>
      </c>
      <c r="C95" t="inlineStr">
        <is>
          <t xml:space="preserve">CONCLUIDO	</t>
        </is>
      </c>
      <c r="D95" t="n">
        <v>8.15</v>
      </c>
      <c r="E95" t="n">
        <v>12.27</v>
      </c>
      <c r="F95" t="n">
        <v>9.380000000000001</v>
      </c>
      <c r="G95" t="n">
        <v>24.46</v>
      </c>
      <c r="H95" t="n">
        <v>0.34</v>
      </c>
      <c r="I95" t="n">
        <v>23</v>
      </c>
      <c r="J95" t="n">
        <v>144.2</v>
      </c>
      <c r="K95" t="n">
        <v>47.83</v>
      </c>
      <c r="L95" t="n">
        <v>2.75</v>
      </c>
      <c r="M95" t="n">
        <v>20</v>
      </c>
      <c r="N95" t="n">
        <v>23.62</v>
      </c>
      <c r="O95" t="n">
        <v>18018.55</v>
      </c>
      <c r="P95" t="n">
        <v>82.55</v>
      </c>
      <c r="Q95" t="n">
        <v>1325.98</v>
      </c>
      <c r="R95" t="n">
        <v>52.08</v>
      </c>
      <c r="S95" t="n">
        <v>30.42</v>
      </c>
      <c r="T95" t="n">
        <v>10927.99</v>
      </c>
      <c r="U95" t="n">
        <v>0.58</v>
      </c>
      <c r="V95" t="n">
        <v>0.92</v>
      </c>
      <c r="W95" t="n">
        <v>0.12</v>
      </c>
      <c r="X95" t="n">
        <v>0.66</v>
      </c>
      <c r="Y95" t="n">
        <v>1</v>
      </c>
      <c r="Z95" t="n">
        <v>10</v>
      </c>
    </row>
    <row r="96">
      <c r="A96" t="n">
        <v>8</v>
      </c>
      <c r="B96" t="n">
        <v>70</v>
      </c>
      <c r="C96" t="inlineStr">
        <is>
          <t xml:space="preserve">CONCLUIDO	</t>
        </is>
      </c>
      <c r="D96" t="n">
        <v>8.2295</v>
      </c>
      <c r="E96" t="n">
        <v>12.15</v>
      </c>
      <c r="F96" t="n">
        <v>9.32</v>
      </c>
      <c r="G96" t="n">
        <v>26.62</v>
      </c>
      <c r="H96" t="n">
        <v>0.37</v>
      </c>
      <c r="I96" t="n">
        <v>21</v>
      </c>
      <c r="J96" t="n">
        <v>144.54</v>
      </c>
      <c r="K96" t="n">
        <v>47.83</v>
      </c>
      <c r="L96" t="n">
        <v>3</v>
      </c>
      <c r="M96" t="n">
        <v>9</v>
      </c>
      <c r="N96" t="n">
        <v>23.71</v>
      </c>
      <c r="O96" t="n">
        <v>18060.85</v>
      </c>
      <c r="P96" t="n">
        <v>79.52</v>
      </c>
      <c r="Q96" t="n">
        <v>1325.79</v>
      </c>
      <c r="R96" t="n">
        <v>49.63</v>
      </c>
      <c r="S96" t="n">
        <v>30.42</v>
      </c>
      <c r="T96" t="n">
        <v>9712.84</v>
      </c>
      <c r="U96" t="n">
        <v>0.61</v>
      </c>
      <c r="V96" t="n">
        <v>0.93</v>
      </c>
      <c r="W96" t="n">
        <v>0.13</v>
      </c>
      <c r="X96" t="n">
        <v>0.6</v>
      </c>
      <c r="Y96" t="n">
        <v>1</v>
      </c>
      <c r="Z96" t="n">
        <v>10</v>
      </c>
    </row>
    <row r="97">
      <c r="A97" t="n">
        <v>9</v>
      </c>
      <c r="B97" t="n">
        <v>70</v>
      </c>
      <c r="C97" t="inlineStr">
        <is>
          <t xml:space="preserve">CONCLUIDO	</t>
        </is>
      </c>
      <c r="D97" t="n">
        <v>8.2622</v>
      </c>
      <c r="E97" t="n">
        <v>12.1</v>
      </c>
      <c r="F97" t="n">
        <v>9.300000000000001</v>
      </c>
      <c r="G97" t="n">
        <v>27.89</v>
      </c>
      <c r="H97" t="n">
        <v>0.4</v>
      </c>
      <c r="I97" t="n">
        <v>20</v>
      </c>
      <c r="J97" t="n">
        <v>144.89</v>
      </c>
      <c r="K97" t="n">
        <v>47.83</v>
      </c>
      <c r="L97" t="n">
        <v>3.25</v>
      </c>
      <c r="M97" t="n">
        <v>0</v>
      </c>
      <c r="N97" t="n">
        <v>23.81</v>
      </c>
      <c r="O97" t="n">
        <v>18103.18</v>
      </c>
      <c r="P97" t="n">
        <v>79.17</v>
      </c>
      <c r="Q97" t="n">
        <v>1326.01</v>
      </c>
      <c r="R97" t="n">
        <v>48.68</v>
      </c>
      <c r="S97" t="n">
        <v>30.42</v>
      </c>
      <c r="T97" t="n">
        <v>9243.139999999999</v>
      </c>
      <c r="U97" t="n">
        <v>0.62</v>
      </c>
      <c r="V97" t="n">
        <v>0.93</v>
      </c>
      <c r="W97" t="n">
        <v>0.14</v>
      </c>
      <c r="X97" t="n">
        <v>0.58</v>
      </c>
      <c r="Y97" t="n">
        <v>1</v>
      </c>
      <c r="Z97" t="n">
        <v>10</v>
      </c>
    </row>
    <row r="98">
      <c r="A98" t="n">
        <v>0</v>
      </c>
      <c r="B98" t="n">
        <v>90</v>
      </c>
      <c r="C98" t="inlineStr">
        <is>
          <t xml:space="preserve">CONCLUIDO	</t>
        </is>
      </c>
      <c r="D98" t="n">
        <v>5.4507</v>
      </c>
      <c r="E98" t="n">
        <v>18.35</v>
      </c>
      <c r="F98" t="n">
        <v>11.98</v>
      </c>
      <c r="G98" t="n">
        <v>6.48</v>
      </c>
      <c r="H98" t="n">
        <v>0.1</v>
      </c>
      <c r="I98" t="n">
        <v>111</v>
      </c>
      <c r="J98" t="n">
        <v>176.73</v>
      </c>
      <c r="K98" t="n">
        <v>52.44</v>
      </c>
      <c r="L98" t="n">
        <v>1</v>
      </c>
      <c r="M98" t="n">
        <v>109</v>
      </c>
      <c r="N98" t="n">
        <v>33.29</v>
      </c>
      <c r="O98" t="n">
        <v>22031.19</v>
      </c>
      <c r="P98" t="n">
        <v>151.42</v>
      </c>
      <c r="Q98" t="n">
        <v>1326.31</v>
      </c>
      <c r="R98" t="n">
        <v>137.23</v>
      </c>
      <c r="S98" t="n">
        <v>30.42</v>
      </c>
      <c r="T98" t="n">
        <v>53063.59</v>
      </c>
      <c r="U98" t="n">
        <v>0.22</v>
      </c>
      <c r="V98" t="n">
        <v>0.72</v>
      </c>
      <c r="W98" t="n">
        <v>0.26</v>
      </c>
      <c r="X98" t="n">
        <v>3.26</v>
      </c>
      <c r="Y98" t="n">
        <v>1</v>
      </c>
      <c r="Z98" t="n">
        <v>10</v>
      </c>
    </row>
    <row r="99">
      <c r="A99" t="n">
        <v>1</v>
      </c>
      <c r="B99" t="n">
        <v>90</v>
      </c>
      <c r="C99" t="inlineStr">
        <is>
          <t xml:space="preserve">CONCLUIDO	</t>
        </is>
      </c>
      <c r="D99" t="n">
        <v>6.106</v>
      </c>
      <c r="E99" t="n">
        <v>16.38</v>
      </c>
      <c r="F99" t="n">
        <v>11.08</v>
      </c>
      <c r="G99" t="n">
        <v>8.199999999999999</v>
      </c>
      <c r="H99" t="n">
        <v>0.13</v>
      </c>
      <c r="I99" t="n">
        <v>81</v>
      </c>
      <c r="J99" t="n">
        <v>177.1</v>
      </c>
      <c r="K99" t="n">
        <v>52.44</v>
      </c>
      <c r="L99" t="n">
        <v>1.25</v>
      </c>
      <c r="M99" t="n">
        <v>79</v>
      </c>
      <c r="N99" t="n">
        <v>33.41</v>
      </c>
      <c r="O99" t="n">
        <v>22076.81</v>
      </c>
      <c r="P99" t="n">
        <v>138.07</v>
      </c>
      <c r="Q99" t="n">
        <v>1325.89</v>
      </c>
      <c r="R99" t="n">
        <v>107.78</v>
      </c>
      <c r="S99" t="n">
        <v>30.42</v>
      </c>
      <c r="T99" t="n">
        <v>38487.79</v>
      </c>
      <c r="U99" t="n">
        <v>0.28</v>
      </c>
      <c r="V99" t="n">
        <v>0.78</v>
      </c>
      <c r="W99" t="n">
        <v>0.2</v>
      </c>
      <c r="X99" t="n">
        <v>2.35</v>
      </c>
      <c r="Y99" t="n">
        <v>1</v>
      </c>
      <c r="Z99" t="n">
        <v>10</v>
      </c>
    </row>
    <row r="100">
      <c r="A100" t="n">
        <v>2</v>
      </c>
      <c r="B100" t="n">
        <v>90</v>
      </c>
      <c r="C100" t="inlineStr">
        <is>
          <t xml:space="preserve">CONCLUIDO	</t>
        </is>
      </c>
      <c r="D100" t="n">
        <v>6.5847</v>
      </c>
      <c r="E100" t="n">
        <v>15.19</v>
      </c>
      <c r="F100" t="n">
        <v>10.53</v>
      </c>
      <c r="G100" t="n">
        <v>10.02</v>
      </c>
      <c r="H100" t="n">
        <v>0.15</v>
      </c>
      <c r="I100" t="n">
        <v>63</v>
      </c>
      <c r="J100" t="n">
        <v>177.47</v>
      </c>
      <c r="K100" t="n">
        <v>52.44</v>
      </c>
      <c r="L100" t="n">
        <v>1.5</v>
      </c>
      <c r="M100" t="n">
        <v>61</v>
      </c>
      <c r="N100" t="n">
        <v>33.53</v>
      </c>
      <c r="O100" t="n">
        <v>22122.46</v>
      </c>
      <c r="P100" t="n">
        <v>129.17</v>
      </c>
      <c r="Q100" t="n">
        <v>1326.14</v>
      </c>
      <c r="R100" t="n">
        <v>89.38</v>
      </c>
      <c r="S100" t="n">
        <v>30.42</v>
      </c>
      <c r="T100" t="n">
        <v>29378.2</v>
      </c>
      <c r="U100" t="n">
        <v>0.34</v>
      </c>
      <c r="V100" t="n">
        <v>0.82</v>
      </c>
      <c r="W100" t="n">
        <v>0.18</v>
      </c>
      <c r="X100" t="n">
        <v>1.8</v>
      </c>
      <c r="Y100" t="n">
        <v>1</v>
      </c>
      <c r="Z100" t="n">
        <v>10</v>
      </c>
    </row>
    <row r="101">
      <c r="A101" t="n">
        <v>3</v>
      </c>
      <c r="B101" t="n">
        <v>90</v>
      </c>
      <c r="C101" t="inlineStr">
        <is>
          <t xml:space="preserve">CONCLUIDO	</t>
        </is>
      </c>
      <c r="D101" t="n">
        <v>6.918</v>
      </c>
      <c r="E101" t="n">
        <v>14.46</v>
      </c>
      <c r="F101" t="n">
        <v>10.19</v>
      </c>
      <c r="G101" t="n">
        <v>11.75</v>
      </c>
      <c r="H101" t="n">
        <v>0.17</v>
      </c>
      <c r="I101" t="n">
        <v>52</v>
      </c>
      <c r="J101" t="n">
        <v>177.84</v>
      </c>
      <c r="K101" t="n">
        <v>52.44</v>
      </c>
      <c r="L101" t="n">
        <v>1.75</v>
      </c>
      <c r="M101" t="n">
        <v>50</v>
      </c>
      <c r="N101" t="n">
        <v>33.65</v>
      </c>
      <c r="O101" t="n">
        <v>22168.15</v>
      </c>
      <c r="P101" t="n">
        <v>123.05</v>
      </c>
      <c r="Q101" t="n">
        <v>1325.89</v>
      </c>
      <c r="R101" t="n">
        <v>78.3</v>
      </c>
      <c r="S101" t="n">
        <v>30.42</v>
      </c>
      <c r="T101" t="n">
        <v>23894.77</v>
      </c>
      <c r="U101" t="n">
        <v>0.39</v>
      </c>
      <c r="V101" t="n">
        <v>0.85</v>
      </c>
      <c r="W101" t="n">
        <v>0.16</v>
      </c>
      <c r="X101" t="n">
        <v>1.46</v>
      </c>
      <c r="Y101" t="n">
        <v>1</v>
      </c>
      <c r="Z101" t="n">
        <v>10</v>
      </c>
    </row>
    <row r="102">
      <c r="A102" t="n">
        <v>4</v>
      </c>
      <c r="B102" t="n">
        <v>90</v>
      </c>
      <c r="C102" t="inlineStr">
        <is>
          <t xml:space="preserve">CONCLUIDO	</t>
        </is>
      </c>
      <c r="D102" t="n">
        <v>7.1745</v>
      </c>
      <c r="E102" t="n">
        <v>13.94</v>
      </c>
      <c r="F102" t="n">
        <v>9.949999999999999</v>
      </c>
      <c r="G102" t="n">
        <v>13.57</v>
      </c>
      <c r="H102" t="n">
        <v>0.2</v>
      </c>
      <c r="I102" t="n">
        <v>44</v>
      </c>
      <c r="J102" t="n">
        <v>178.21</v>
      </c>
      <c r="K102" t="n">
        <v>52.44</v>
      </c>
      <c r="L102" t="n">
        <v>2</v>
      </c>
      <c r="M102" t="n">
        <v>42</v>
      </c>
      <c r="N102" t="n">
        <v>33.77</v>
      </c>
      <c r="O102" t="n">
        <v>22213.89</v>
      </c>
      <c r="P102" t="n">
        <v>118.43</v>
      </c>
      <c r="Q102" t="n">
        <v>1326.09</v>
      </c>
      <c r="R102" t="n">
        <v>70.78</v>
      </c>
      <c r="S102" t="n">
        <v>30.42</v>
      </c>
      <c r="T102" t="n">
        <v>20173.35</v>
      </c>
      <c r="U102" t="n">
        <v>0.43</v>
      </c>
      <c r="V102" t="n">
        <v>0.87</v>
      </c>
      <c r="W102" t="n">
        <v>0.15</v>
      </c>
      <c r="X102" t="n">
        <v>1.23</v>
      </c>
      <c r="Y102" t="n">
        <v>1</v>
      </c>
      <c r="Z102" t="n">
        <v>10</v>
      </c>
    </row>
    <row r="103">
      <c r="A103" t="n">
        <v>5</v>
      </c>
      <c r="B103" t="n">
        <v>90</v>
      </c>
      <c r="C103" t="inlineStr">
        <is>
          <t xml:space="preserve">CONCLUIDO	</t>
        </is>
      </c>
      <c r="D103" t="n">
        <v>7.3781</v>
      </c>
      <c r="E103" t="n">
        <v>13.55</v>
      </c>
      <c r="F103" t="n">
        <v>9.779999999999999</v>
      </c>
      <c r="G103" t="n">
        <v>15.45</v>
      </c>
      <c r="H103" t="n">
        <v>0.22</v>
      </c>
      <c r="I103" t="n">
        <v>38</v>
      </c>
      <c r="J103" t="n">
        <v>178.59</v>
      </c>
      <c r="K103" t="n">
        <v>52.44</v>
      </c>
      <c r="L103" t="n">
        <v>2.25</v>
      </c>
      <c r="M103" t="n">
        <v>36</v>
      </c>
      <c r="N103" t="n">
        <v>33.89</v>
      </c>
      <c r="O103" t="n">
        <v>22259.66</v>
      </c>
      <c r="P103" t="n">
        <v>114.38</v>
      </c>
      <c r="Q103" t="n">
        <v>1325.94</v>
      </c>
      <c r="R103" t="n">
        <v>65.23999999999999</v>
      </c>
      <c r="S103" t="n">
        <v>30.42</v>
      </c>
      <c r="T103" t="n">
        <v>17434.57</v>
      </c>
      <c r="U103" t="n">
        <v>0.47</v>
      </c>
      <c r="V103" t="n">
        <v>0.88</v>
      </c>
      <c r="W103" t="n">
        <v>0.14</v>
      </c>
      <c r="X103" t="n">
        <v>1.06</v>
      </c>
      <c r="Y103" t="n">
        <v>1</v>
      </c>
      <c r="Z103" t="n">
        <v>10</v>
      </c>
    </row>
    <row r="104">
      <c r="A104" t="n">
        <v>6</v>
      </c>
      <c r="B104" t="n">
        <v>90</v>
      </c>
      <c r="C104" t="inlineStr">
        <is>
          <t xml:space="preserve">CONCLUIDO	</t>
        </is>
      </c>
      <c r="D104" t="n">
        <v>7.5686</v>
      </c>
      <c r="E104" t="n">
        <v>13.21</v>
      </c>
      <c r="F104" t="n">
        <v>9.619999999999999</v>
      </c>
      <c r="G104" t="n">
        <v>17.49</v>
      </c>
      <c r="H104" t="n">
        <v>0.25</v>
      </c>
      <c r="I104" t="n">
        <v>33</v>
      </c>
      <c r="J104" t="n">
        <v>178.96</v>
      </c>
      <c r="K104" t="n">
        <v>52.44</v>
      </c>
      <c r="L104" t="n">
        <v>2.5</v>
      </c>
      <c r="M104" t="n">
        <v>31</v>
      </c>
      <c r="N104" t="n">
        <v>34.02</v>
      </c>
      <c r="O104" t="n">
        <v>22305.48</v>
      </c>
      <c r="P104" t="n">
        <v>110.65</v>
      </c>
      <c r="Q104" t="n">
        <v>1325.91</v>
      </c>
      <c r="R104" t="n">
        <v>59.84</v>
      </c>
      <c r="S104" t="n">
        <v>30.42</v>
      </c>
      <c r="T104" t="n">
        <v>14761.94</v>
      </c>
      <c r="U104" t="n">
        <v>0.51</v>
      </c>
      <c r="V104" t="n">
        <v>0.9</v>
      </c>
      <c r="W104" t="n">
        <v>0.13</v>
      </c>
      <c r="X104" t="n">
        <v>0.9</v>
      </c>
      <c r="Y104" t="n">
        <v>1</v>
      </c>
      <c r="Z104" t="n">
        <v>10</v>
      </c>
    </row>
    <row r="105">
      <c r="A105" t="n">
        <v>7</v>
      </c>
      <c r="B105" t="n">
        <v>90</v>
      </c>
      <c r="C105" t="inlineStr">
        <is>
          <t xml:space="preserve">CONCLUIDO	</t>
        </is>
      </c>
      <c r="D105" t="n">
        <v>7.7431</v>
      </c>
      <c r="E105" t="n">
        <v>12.91</v>
      </c>
      <c r="F105" t="n">
        <v>9.460000000000001</v>
      </c>
      <c r="G105" t="n">
        <v>19.58</v>
      </c>
      <c r="H105" t="n">
        <v>0.27</v>
      </c>
      <c r="I105" t="n">
        <v>29</v>
      </c>
      <c r="J105" t="n">
        <v>179.33</v>
      </c>
      <c r="K105" t="n">
        <v>52.44</v>
      </c>
      <c r="L105" t="n">
        <v>2.75</v>
      </c>
      <c r="M105" t="n">
        <v>27</v>
      </c>
      <c r="N105" t="n">
        <v>34.14</v>
      </c>
      <c r="O105" t="n">
        <v>22351.34</v>
      </c>
      <c r="P105" t="n">
        <v>106.83</v>
      </c>
      <c r="Q105" t="n">
        <v>1325.79</v>
      </c>
      <c r="R105" t="n">
        <v>54.6</v>
      </c>
      <c r="S105" t="n">
        <v>30.42</v>
      </c>
      <c r="T105" t="n">
        <v>12161.58</v>
      </c>
      <c r="U105" t="n">
        <v>0.5600000000000001</v>
      </c>
      <c r="V105" t="n">
        <v>0.91</v>
      </c>
      <c r="W105" t="n">
        <v>0.13</v>
      </c>
      <c r="X105" t="n">
        <v>0.74</v>
      </c>
      <c r="Y105" t="n">
        <v>1</v>
      </c>
      <c r="Z105" t="n">
        <v>10</v>
      </c>
    </row>
    <row r="106">
      <c r="A106" t="n">
        <v>8</v>
      </c>
      <c r="B106" t="n">
        <v>90</v>
      </c>
      <c r="C106" t="inlineStr">
        <is>
          <t xml:space="preserve">CONCLUIDO	</t>
        </is>
      </c>
      <c r="D106" t="n">
        <v>7.8358</v>
      </c>
      <c r="E106" t="n">
        <v>12.76</v>
      </c>
      <c r="F106" t="n">
        <v>9.42</v>
      </c>
      <c r="G106" t="n">
        <v>21.73</v>
      </c>
      <c r="H106" t="n">
        <v>0.3</v>
      </c>
      <c r="I106" t="n">
        <v>26</v>
      </c>
      <c r="J106" t="n">
        <v>179.7</v>
      </c>
      <c r="K106" t="n">
        <v>52.44</v>
      </c>
      <c r="L106" t="n">
        <v>3</v>
      </c>
      <c r="M106" t="n">
        <v>24</v>
      </c>
      <c r="N106" t="n">
        <v>34.26</v>
      </c>
      <c r="O106" t="n">
        <v>22397.24</v>
      </c>
      <c r="P106" t="n">
        <v>104.09</v>
      </c>
      <c r="Q106" t="n">
        <v>1325.9</v>
      </c>
      <c r="R106" t="n">
        <v>53.82</v>
      </c>
      <c r="S106" t="n">
        <v>30.42</v>
      </c>
      <c r="T106" t="n">
        <v>11787.14</v>
      </c>
      <c r="U106" t="n">
        <v>0.57</v>
      </c>
      <c r="V106" t="n">
        <v>0.92</v>
      </c>
      <c r="W106" t="n">
        <v>0.11</v>
      </c>
      <c r="X106" t="n">
        <v>0.7</v>
      </c>
      <c r="Y106" t="n">
        <v>1</v>
      </c>
      <c r="Z106" t="n">
        <v>10</v>
      </c>
    </row>
    <row r="107">
      <c r="A107" t="n">
        <v>9</v>
      </c>
      <c r="B107" t="n">
        <v>90</v>
      </c>
      <c r="C107" t="inlineStr">
        <is>
          <t xml:space="preserve">CONCLUIDO	</t>
        </is>
      </c>
      <c r="D107" t="n">
        <v>7.8809</v>
      </c>
      <c r="E107" t="n">
        <v>12.69</v>
      </c>
      <c r="F107" t="n">
        <v>9.41</v>
      </c>
      <c r="G107" t="n">
        <v>23.54</v>
      </c>
      <c r="H107" t="n">
        <v>0.32</v>
      </c>
      <c r="I107" t="n">
        <v>24</v>
      </c>
      <c r="J107" t="n">
        <v>180.07</v>
      </c>
      <c r="K107" t="n">
        <v>52.44</v>
      </c>
      <c r="L107" t="n">
        <v>3.25</v>
      </c>
      <c r="M107" t="n">
        <v>22</v>
      </c>
      <c r="N107" t="n">
        <v>34.38</v>
      </c>
      <c r="O107" t="n">
        <v>22443.18</v>
      </c>
      <c r="P107" t="n">
        <v>102.42</v>
      </c>
      <c r="Q107" t="n">
        <v>1325.81</v>
      </c>
      <c r="R107" t="n">
        <v>53.43</v>
      </c>
      <c r="S107" t="n">
        <v>30.42</v>
      </c>
      <c r="T107" t="n">
        <v>11600.54</v>
      </c>
      <c r="U107" t="n">
        <v>0.57</v>
      </c>
      <c r="V107" t="n">
        <v>0.92</v>
      </c>
      <c r="W107" t="n">
        <v>0.12</v>
      </c>
      <c r="X107" t="n">
        <v>0.6899999999999999</v>
      </c>
      <c r="Y107" t="n">
        <v>1</v>
      </c>
      <c r="Z107" t="n">
        <v>10</v>
      </c>
    </row>
    <row r="108">
      <c r="A108" t="n">
        <v>10</v>
      </c>
      <c r="B108" t="n">
        <v>90</v>
      </c>
      <c r="C108" t="inlineStr">
        <is>
          <t xml:space="preserve">CONCLUIDO	</t>
        </is>
      </c>
      <c r="D108" t="n">
        <v>7.971</v>
      </c>
      <c r="E108" t="n">
        <v>12.55</v>
      </c>
      <c r="F108" t="n">
        <v>9.34</v>
      </c>
      <c r="G108" t="n">
        <v>25.48</v>
      </c>
      <c r="H108" t="n">
        <v>0.34</v>
      </c>
      <c r="I108" t="n">
        <v>22</v>
      </c>
      <c r="J108" t="n">
        <v>180.45</v>
      </c>
      <c r="K108" t="n">
        <v>52.44</v>
      </c>
      <c r="L108" t="n">
        <v>3.5</v>
      </c>
      <c r="M108" t="n">
        <v>20</v>
      </c>
      <c r="N108" t="n">
        <v>34.51</v>
      </c>
      <c r="O108" t="n">
        <v>22489.16</v>
      </c>
      <c r="P108" t="n">
        <v>99.31</v>
      </c>
      <c r="Q108" t="n">
        <v>1325.79</v>
      </c>
      <c r="R108" t="n">
        <v>50.98</v>
      </c>
      <c r="S108" t="n">
        <v>30.42</v>
      </c>
      <c r="T108" t="n">
        <v>10384.43</v>
      </c>
      <c r="U108" t="n">
        <v>0.6</v>
      </c>
      <c r="V108" t="n">
        <v>0.93</v>
      </c>
      <c r="W108" t="n">
        <v>0.12</v>
      </c>
      <c r="X108" t="n">
        <v>0.62</v>
      </c>
      <c r="Y108" t="n">
        <v>1</v>
      </c>
      <c r="Z108" t="n">
        <v>10</v>
      </c>
    </row>
    <row r="109">
      <c r="A109" t="n">
        <v>11</v>
      </c>
      <c r="B109" t="n">
        <v>90</v>
      </c>
      <c r="C109" t="inlineStr">
        <is>
          <t xml:space="preserve">CONCLUIDO	</t>
        </is>
      </c>
      <c r="D109" t="n">
        <v>8.060499999999999</v>
      </c>
      <c r="E109" t="n">
        <v>12.41</v>
      </c>
      <c r="F109" t="n">
        <v>9.27</v>
      </c>
      <c r="G109" t="n">
        <v>27.82</v>
      </c>
      <c r="H109" t="n">
        <v>0.37</v>
      </c>
      <c r="I109" t="n">
        <v>20</v>
      </c>
      <c r="J109" t="n">
        <v>180.82</v>
      </c>
      <c r="K109" t="n">
        <v>52.44</v>
      </c>
      <c r="L109" t="n">
        <v>3.75</v>
      </c>
      <c r="M109" t="n">
        <v>18</v>
      </c>
      <c r="N109" t="n">
        <v>34.63</v>
      </c>
      <c r="O109" t="n">
        <v>22535.19</v>
      </c>
      <c r="P109" t="n">
        <v>95.56</v>
      </c>
      <c r="Q109" t="n">
        <v>1326.04</v>
      </c>
      <c r="R109" t="n">
        <v>48.73</v>
      </c>
      <c r="S109" t="n">
        <v>30.42</v>
      </c>
      <c r="T109" t="n">
        <v>9271.530000000001</v>
      </c>
      <c r="U109" t="n">
        <v>0.62</v>
      </c>
      <c r="V109" t="n">
        <v>0.93</v>
      </c>
      <c r="W109" t="n">
        <v>0.11</v>
      </c>
      <c r="X109" t="n">
        <v>0.55</v>
      </c>
      <c r="Y109" t="n">
        <v>1</v>
      </c>
      <c r="Z109" t="n">
        <v>10</v>
      </c>
    </row>
    <row r="110">
      <c r="A110" t="n">
        <v>12</v>
      </c>
      <c r="B110" t="n">
        <v>90</v>
      </c>
      <c r="C110" t="inlineStr">
        <is>
          <t xml:space="preserve">CONCLUIDO	</t>
        </is>
      </c>
      <c r="D110" t="n">
        <v>8.1546</v>
      </c>
      <c r="E110" t="n">
        <v>12.26</v>
      </c>
      <c r="F110" t="n">
        <v>9.199999999999999</v>
      </c>
      <c r="G110" t="n">
        <v>30.68</v>
      </c>
      <c r="H110" t="n">
        <v>0.39</v>
      </c>
      <c r="I110" t="n">
        <v>18</v>
      </c>
      <c r="J110" t="n">
        <v>181.19</v>
      </c>
      <c r="K110" t="n">
        <v>52.44</v>
      </c>
      <c r="L110" t="n">
        <v>4</v>
      </c>
      <c r="M110" t="n">
        <v>16</v>
      </c>
      <c r="N110" t="n">
        <v>34.75</v>
      </c>
      <c r="O110" t="n">
        <v>22581.25</v>
      </c>
      <c r="P110" t="n">
        <v>92.67</v>
      </c>
      <c r="Q110" t="n">
        <v>1326</v>
      </c>
      <c r="R110" t="n">
        <v>46.22</v>
      </c>
      <c r="S110" t="n">
        <v>30.42</v>
      </c>
      <c r="T110" t="n">
        <v>8024.01</v>
      </c>
      <c r="U110" t="n">
        <v>0.66</v>
      </c>
      <c r="V110" t="n">
        <v>0.9399999999999999</v>
      </c>
      <c r="W110" t="n">
        <v>0.11</v>
      </c>
      <c r="X110" t="n">
        <v>0.48</v>
      </c>
      <c r="Y110" t="n">
        <v>1</v>
      </c>
      <c r="Z110" t="n">
        <v>10</v>
      </c>
    </row>
    <row r="111">
      <c r="A111" t="n">
        <v>13</v>
      </c>
      <c r="B111" t="n">
        <v>90</v>
      </c>
      <c r="C111" t="inlineStr">
        <is>
          <t xml:space="preserve">CONCLUIDO	</t>
        </is>
      </c>
      <c r="D111" t="n">
        <v>8.189299999999999</v>
      </c>
      <c r="E111" t="n">
        <v>12.21</v>
      </c>
      <c r="F111" t="n">
        <v>9.19</v>
      </c>
      <c r="G111" t="n">
        <v>32.42</v>
      </c>
      <c r="H111" t="n">
        <v>0.42</v>
      </c>
      <c r="I111" t="n">
        <v>17</v>
      </c>
      <c r="J111" t="n">
        <v>181.57</v>
      </c>
      <c r="K111" t="n">
        <v>52.44</v>
      </c>
      <c r="L111" t="n">
        <v>4.25</v>
      </c>
      <c r="M111" t="n">
        <v>9</v>
      </c>
      <c r="N111" t="n">
        <v>34.88</v>
      </c>
      <c r="O111" t="n">
        <v>22627.36</v>
      </c>
      <c r="P111" t="n">
        <v>89.92</v>
      </c>
      <c r="Q111" t="n">
        <v>1325.84</v>
      </c>
      <c r="R111" t="n">
        <v>45.5</v>
      </c>
      <c r="S111" t="n">
        <v>30.42</v>
      </c>
      <c r="T111" t="n">
        <v>7667.5</v>
      </c>
      <c r="U111" t="n">
        <v>0.67</v>
      </c>
      <c r="V111" t="n">
        <v>0.9399999999999999</v>
      </c>
      <c r="W111" t="n">
        <v>0.12</v>
      </c>
      <c r="X111" t="n">
        <v>0.47</v>
      </c>
      <c r="Y111" t="n">
        <v>1</v>
      </c>
      <c r="Z111" t="n">
        <v>10</v>
      </c>
    </row>
    <row r="112">
      <c r="A112" t="n">
        <v>14</v>
      </c>
      <c r="B112" t="n">
        <v>90</v>
      </c>
      <c r="C112" t="inlineStr">
        <is>
          <t xml:space="preserve">CONCLUIDO	</t>
        </is>
      </c>
      <c r="D112" t="n">
        <v>8.227399999999999</v>
      </c>
      <c r="E112" t="n">
        <v>12.15</v>
      </c>
      <c r="F112" t="n">
        <v>9.16</v>
      </c>
      <c r="G112" t="n">
        <v>34.37</v>
      </c>
      <c r="H112" t="n">
        <v>0.44</v>
      </c>
      <c r="I112" t="n">
        <v>16</v>
      </c>
      <c r="J112" t="n">
        <v>181.94</v>
      </c>
      <c r="K112" t="n">
        <v>52.44</v>
      </c>
      <c r="L112" t="n">
        <v>4.5</v>
      </c>
      <c r="M112" t="n">
        <v>0</v>
      </c>
      <c r="N112" t="n">
        <v>35</v>
      </c>
      <c r="O112" t="n">
        <v>22673.63</v>
      </c>
      <c r="P112" t="n">
        <v>89.31</v>
      </c>
      <c r="Q112" t="n">
        <v>1325.86</v>
      </c>
      <c r="R112" t="n">
        <v>44.42</v>
      </c>
      <c r="S112" t="n">
        <v>30.42</v>
      </c>
      <c r="T112" t="n">
        <v>7136.1</v>
      </c>
      <c r="U112" t="n">
        <v>0.68</v>
      </c>
      <c r="V112" t="n">
        <v>0.9399999999999999</v>
      </c>
      <c r="W112" t="n">
        <v>0.13</v>
      </c>
      <c r="X112" t="n">
        <v>0.44</v>
      </c>
      <c r="Y112" t="n">
        <v>1</v>
      </c>
      <c r="Z112" t="n">
        <v>10</v>
      </c>
    </row>
    <row r="113">
      <c r="A113" t="n">
        <v>0</v>
      </c>
      <c r="B113" t="n">
        <v>110</v>
      </c>
      <c r="C113" t="inlineStr">
        <is>
          <t xml:space="preserve">CONCLUIDO	</t>
        </is>
      </c>
      <c r="D113" t="n">
        <v>4.7664</v>
      </c>
      <c r="E113" t="n">
        <v>20.98</v>
      </c>
      <c r="F113" t="n">
        <v>12.71</v>
      </c>
      <c r="G113" t="n">
        <v>5.69</v>
      </c>
      <c r="H113" t="n">
        <v>0.08</v>
      </c>
      <c r="I113" t="n">
        <v>134</v>
      </c>
      <c r="J113" t="n">
        <v>213.37</v>
      </c>
      <c r="K113" t="n">
        <v>56.13</v>
      </c>
      <c r="L113" t="n">
        <v>1</v>
      </c>
      <c r="M113" t="n">
        <v>132</v>
      </c>
      <c r="N113" t="n">
        <v>46.25</v>
      </c>
      <c r="O113" t="n">
        <v>26550.29</v>
      </c>
      <c r="P113" t="n">
        <v>183.33</v>
      </c>
      <c r="Q113" t="n">
        <v>1326.42</v>
      </c>
      <c r="R113" t="n">
        <v>161.12</v>
      </c>
      <c r="S113" t="n">
        <v>30.42</v>
      </c>
      <c r="T113" t="n">
        <v>64896.39</v>
      </c>
      <c r="U113" t="n">
        <v>0.19</v>
      </c>
      <c r="V113" t="n">
        <v>0.68</v>
      </c>
      <c r="W113" t="n">
        <v>0.3</v>
      </c>
      <c r="X113" t="n">
        <v>3.98</v>
      </c>
      <c r="Y113" t="n">
        <v>1</v>
      </c>
      <c r="Z113" t="n">
        <v>10</v>
      </c>
    </row>
    <row r="114">
      <c r="A114" t="n">
        <v>1</v>
      </c>
      <c r="B114" t="n">
        <v>110</v>
      </c>
      <c r="C114" t="inlineStr">
        <is>
          <t xml:space="preserve">CONCLUIDO	</t>
        </is>
      </c>
      <c r="D114" t="n">
        <v>5.4988</v>
      </c>
      <c r="E114" t="n">
        <v>18.19</v>
      </c>
      <c r="F114" t="n">
        <v>11.52</v>
      </c>
      <c r="G114" t="n">
        <v>7.2</v>
      </c>
      <c r="H114" t="n">
        <v>0.1</v>
      </c>
      <c r="I114" t="n">
        <v>96</v>
      </c>
      <c r="J114" t="n">
        <v>213.78</v>
      </c>
      <c r="K114" t="n">
        <v>56.13</v>
      </c>
      <c r="L114" t="n">
        <v>1.25</v>
      </c>
      <c r="M114" t="n">
        <v>94</v>
      </c>
      <c r="N114" t="n">
        <v>46.4</v>
      </c>
      <c r="O114" t="n">
        <v>26600.32</v>
      </c>
      <c r="P114" t="n">
        <v>164.48</v>
      </c>
      <c r="Q114" t="n">
        <v>1326.28</v>
      </c>
      <c r="R114" t="n">
        <v>122.01</v>
      </c>
      <c r="S114" t="n">
        <v>30.42</v>
      </c>
      <c r="T114" t="n">
        <v>45527.72</v>
      </c>
      <c r="U114" t="n">
        <v>0.25</v>
      </c>
      <c r="V114" t="n">
        <v>0.75</v>
      </c>
      <c r="W114" t="n">
        <v>0.24</v>
      </c>
      <c r="X114" t="n">
        <v>2.8</v>
      </c>
      <c r="Y114" t="n">
        <v>1</v>
      </c>
      <c r="Z114" t="n">
        <v>10</v>
      </c>
    </row>
    <row r="115">
      <c r="A115" t="n">
        <v>2</v>
      </c>
      <c r="B115" t="n">
        <v>110</v>
      </c>
      <c r="C115" t="inlineStr">
        <is>
          <t xml:space="preserve">CONCLUIDO	</t>
        </is>
      </c>
      <c r="D115" t="n">
        <v>5.9987</v>
      </c>
      <c r="E115" t="n">
        <v>16.67</v>
      </c>
      <c r="F115" t="n">
        <v>10.89</v>
      </c>
      <c r="G115" t="n">
        <v>8.710000000000001</v>
      </c>
      <c r="H115" t="n">
        <v>0.12</v>
      </c>
      <c r="I115" t="n">
        <v>75</v>
      </c>
      <c r="J115" t="n">
        <v>214.19</v>
      </c>
      <c r="K115" t="n">
        <v>56.13</v>
      </c>
      <c r="L115" t="n">
        <v>1.5</v>
      </c>
      <c r="M115" t="n">
        <v>73</v>
      </c>
      <c r="N115" t="n">
        <v>46.56</v>
      </c>
      <c r="O115" t="n">
        <v>26650.41</v>
      </c>
      <c r="P115" t="n">
        <v>153.88</v>
      </c>
      <c r="Q115" t="n">
        <v>1325.97</v>
      </c>
      <c r="R115" t="n">
        <v>101.46</v>
      </c>
      <c r="S115" t="n">
        <v>30.42</v>
      </c>
      <c r="T115" t="n">
        <v>35358.49</v>
      </c>
      <c r="U115" t="n">
        <v>0.3</v>
      </c>
      <c r="V115" t="n">
        <v>0.79</v>
      </c>
      <c r="W115" t="n">
        <v>0.2</v>
      </c>
      <c r="X115" t="n">
        <v>2.17</v>
      </c>
      <c r="Y115" t="n">
        <v>1</v>
      </c>
      <c r="Z115" t="n">
        <v>10</v>
      </c>
    </row>
    <row r="116">
      <c r="A116" t="n">
        <v>3</v>
      </c>
      <c r="B116" t="n">
        <v>110</v>
      </c>
      <c r="C116" t="inlineStr">
        <is>
          <t xml:space="preserve">CONCLUIDO	</t>
        </is>
      </c>
      <c r="D116" t="n">
        <v>6.3584</v>
      </c>
      <c r="E116" t="n">
        <v>15.73</v>
      </c>
      <c r="F116" t="n">
        <v>10.5</v>
      </c>
      <c r="G116" t="n">
        <v>10.16</v>
      </c>
      <c r="H116" t="n">
        <v>0.14</v>
      </c>
      <c r="I116" t="n">
        <v>62</v>
      </c>
      <c r="J116" t="n">
        <v>214.59</v>
      </c>
      <c r="K116" t="n">
        <v>56.13</v>
      </c>
      <c r="L116" t="n">
        <v>1.75</v>
      </c>
      <c r="M116" t="n">
        <v>60</v>
      </c>
      <c r="N116" t="n">
        <v>46.72</v>
      </c>
      <c r="O116" t="n">
        <v>26700.55</v>
      </c>
      <c r="P116" t="n">
        <v>146.85</v>
      </c>
      <c r="Q116" t="n">
        <v>1326.05</v>
      </c>
      <c r="R116" t="n">
        <v>88.54000000000001</v>
      </c>
      <c r="S116" t="n">
        <v>30.42</v>
      </c>
      <c r="T116" t="n">
        <v>28967.21</v>
      </c>
      <c r="U116" t="n">
        <v>0.34</v>
      </c>
      <c r="V116" t="n">
        <v>0.82</v>
      </c>
      <c r="W116" t="n">
        <v>0.18</v>
      </c>
      <c r="X116" t="n">
        <v>1.77</v>
      </c>
      <c r="Y116" t="n">
        <v>1</v>
      </c>
      <c r="Z116" t="n">
        <v>10</v>
      </c>
    </row>
    <row r="117">
      <c r="A117" t="n">
        <v>4</v>
      </c>
      <c r="B117" t="n">
        <v>110</v>
      </c>
      <c r="C117" t="inlineStr">
        <is>
          <t xml:space="preserve">CONCLUIDO	</t>
        </is>
      </c>
      <c r="D117" t="n">
        <v>6.6737</v>
      </c>
      <c r="E117" t="n">
        <v>14.98</v>
      </c>
      <c r="F117" t="n">
        <v>10.18</v>
      </c>
      <c r="G117" t="n">
        <v>11.74</v>
      </c>
      <c r="H117" t="n">
        <v>0.17</v>
      </c>
      <c r="I117" t="n">
        <v>52</v>
      </c>
      <c r="J117" t="n">
        <v>215</v>
      </c>
      <c r="K117" t="n">
        <v>56.13</v>
      </c>
      <c r="L117" t="n">
        <v>2</v>
      </c>
      <c r="M117" t="n">
        <v>50</v>
      </c>
      <c r="N117" t="n">
        <v>46.87</v>
      </c>
      <c r="O117" t="n">
        <v>26750.75</v>
      </c>
      <c r="P117" t="n">
        <v>140.73</v>
      </c>
      <c r="Q117" t="n">
        <v>1325.9</v>
      </c>
      <c r="R117" t="n">
        <v>78.03</v>
      </c>
      <c r="S117" t="n">
        <v>30.42</v>
      </c>
      <c r="T117" t="n">
        <v>23759.85</v>
      </c>
      <c r="U117" t="n">
        <v>0.39</v>
      </c>
      <c r="V117" t="n">
        <v>0.85</v>
      </c>
      <c r="W117" t="n">
        <v>0.16</v>
      </c>
      <c r="X117" t="n">
        <v>1.45</v>
      </c>
      <c r="Y117" t="n">
        <v>1</v>
      </c>
      <c r="Z117" t="n">
        <v>10</v>
      </c>
    </row>
    <row r="118">
      <c r="A118" t="n">
        <v>5</v>
      </c>
      <c r="B118" t="n">
        <v>110</v>
      </c>
      <c r="C118" t="inlineStr">
        <is>
          <t xml:space="preserve">CONCLUIDO	</t>
        </is>
      </c>
      <c r="D118" t="n">
        <v>6.8958</v>
      </c>
      <c r="E118" t="n">
        <v>14.5</v>
      </c>
      <c r="F118" t="n">
        <v>9.99</v>
      </c>
      <c r="G118" t="n">
        <v>13.32</v>
      </c>
      <c r="H118" t="n">
        <v>0.19</v>
      </c>
      <c r="I118" t="n">
        <v>45</v>
      </c>
      <c r="J118" t="n">
        <v>215.41</v>
      </c>
      <c r="K118" t="n">
        <v>56.13</v>
      </c>
      <c r="L118" t="n">
        <v>2.25</v>
      </c>
      <c r="M118" t="n">
        <v>43</v>
      </c>
      <c r="N118" t="n">
        <v>47.03</v>
      </c>
      <c r="O118" t="n">
        <v>26801</v>
      </c>
      <c r="P118" t="n">
        <v>136.69</v>
      </c>
      <c r="Q118" t="n">
        <v>1326.31</v>
      </c>
      <c r="R118" t="n">
        <v>71.81999999999999</v>
      </c>
      <c r="S118" t="n">
        <v>30.42</v>
      </c>
      <c r="T118" t="n">
        <v>20688.57</v>
      </c>
      <c r="U118" t="n">
        <v>0.42</v>
      </c>
      <c r="V118" t="n">
        <v>0.87</v>
      </c>
      <c r="W118" t="n">
        <v>0.15</v>
      </c>
      <c r="X118" t="n">
        <v>1.27</v>
      </c>
      <c r="Y118" t="n">
        <v>1</v>
      </c>
      <c r="Z118" t="n">
        <v>10</v>
      </c>
    </row>
    <row r="119">
      <c r="A119" t="n">
        <v>6</v>
      </c>
      <c r="B119" t="n">
        <v>110</v>
      </c>
      <c r="C119" t="inlineStr">
        <is>
          <t xml:space="preserve">CONCLUIDO	</t>
        </is>
      </c>
      <c r="D119" t="n">
        <v>7.068</v>
      </c>
      <c r="E119" t="n">
        <v>14.15</v>
      </c>
      <c r="F119" t="n">
        <v>9.85</v>
      </c>
      <c r="G119" t="n">
        <v>14.77</v>
      </c>
      <c r="H119" t="n">
        <v>0.21</v>
      </c>
      <c r="I119" t="n">
        <v>40</v>
      </c>
      <c r="J119" t="n">
        <v>215.82</v>
      </c>
      <c r="K119" t="n">
        <v>56.13</v>
      </c>
      <c r="L119" t="n">
        <v>2.5</v>
      </c>
      <c r="M119" t="n">
        <v>38</v>
      </c>
      <c r="N119" t="n">
        <v>47.19</v>
      </c>
      <c r="O119" t="n">
        <v>26851.31</v>
      </c>
      <c r="P119" t="n">
        <v>133.16</v>
      </c>
      <c r="Q119" t="n">
        <v>1325.87</v>
      </c>
      <c r="R119" t="n">
        <v>67.25</v>
      </c>
      <c r="S119" t="n">
        <v>30.42</v>
      </c>
      <c r="T119" t="n">
        <v>18427.95</v>
      </c>
      <c r="U119" t="n">
        <v>0.45</v>
      </c>
      <c r="V119" t="n">
        <v>0.88</v>
      </c>
      <c r="W119" t="n">
        <v>0.15</v>
      </c>
      <c r="X119" t="n">
        <v>1.13</v>
      </c>
      <c r="Y119" t="n">
        <v>1</v>
      </c>
      <c r="Z119" t="n">
        <v>10</v>
      </c>
    </row>
    <row r="120">
      <c r="A120" t="n">
        <v>7</v>
      </c>
      <c r="B120" t="n">
        <v>110</v>
      </c>
      <c r="C120" t="inlineStr">
        <is>
          <t xml:space="preserve">CONCLUIDO	</t>
        </is>
      </c>
      <c r="D120" t="n">
        <v>7.2582</v>
      </c>
      <c r="E120" t="n">
        <v>13.78</v>
      </c>
      <c r="F120" t="n">
        <v>9.69</v>
      </c>
      <c r="G120" t="n">
        <v>16.61</v>
      </c>
      <c r="H120" t="n">
        <v>0.23</v>
      </c>
      <c r="I120" t="n">
        <v>35</v>
      </c>
      <c r="J120" t="n">
        <v>216.22</v>
      </c>
      <c r="K120" t="n">
        <v>56.13</v>
      </c>
      <c r="L120" t="n">
        <v>2.75</v>
      </c>
      <c r="M120" t="n">
        <v>33</v>
      </c>
      <c r="N120" t="n">
        <v>47.35</v>
      </c>
      <c r="O120" t="n">
        <v>26901.66</v>
      </c>
      <c r="P120" t="n">
        <v>129.45</v>
      </c>
      <c r="Q120" t="n">
        <v>1325.93</v>
      </c>
      <c r="R120" t="n">
        <v>61.98</v>
      </c>
      <c r="S120" t="n">
        <v>30.42</v>
      </c>
      <c r="T120" t="n">
        <v>15818.99</v>
      </c>
      <c r="U120" t="n">
        <v>0.49</v>
      </c>
      <c r="V120" t="n">
        <v>0.89</v>
      </c>
      <c r="W120" t="n">
        <v>0.14</v>
      </c>
      <c r="X120" t="n">
        <v>0.97</v>
      </c>
      <c r="Y120" t="n">
        <v>1</v>
      </c>
      <c r="Z120" t="n">
        <v>10</v>
      </c>
    </row>
    <row r="121">
      <c r="A121" t="n">
        <v>8</v>
      </c>
      <c r="B121" t="n">
        <v>110</v>
      </c>
      <c r="C121" t="inlineStr">
        <is>
          <t xml:space="preserve">CONCLUIDO	</t>
        </is>
      </c>
      <c r="D121" t="n">
        <v>7.3807</v>
      </c>
      <c r="E121" t="n">
        <v>13.55</v>
      </c>
      <c r="F121" t="n">
        <v>9.59</v>
      </c>
      <c r="G121" t="n">
        <v>17.97</v>
      </c>
      <c r="H121" t="n">
        <v>0.25</v>
      </c>
      <c r="I121" t="n">
        <v>32</v>
      </c>
      <c r="J121" t="n">
        <v>216.63</v>
      </c>
      <c r="K121" t="n">
        <v>56.13</v>
      </c>
      <c r="L121" t="n">
        <v>3</v>
      </c>
      <c r="M121" t="n">
        <v>30</v>
      </c>
      <c r="N121" t="n">
        <v>47.51</v>
      </c>
      <c r="O121" t="n">
        <v>26952.08</v>
      </c>
      <c r="P121" t="n">
        <v>126.65</v>
      </c>
      <c r="Q121" t="n">
        <v>1326.08</v>
      </c>
      <c r="R121" t="n">
        <v>58.74</v>
      </c>
      <c r="S121" t="n">
        <v>30.42</v>
      </c>
      <c r="T121" t="n">
        <v>14213.8</v>
      </c>
      <c r="U121" t="n">
        <v>0.52</v>
      </c>
      <c r="V121" t="n">
        <v>0.9</v>
      </c>
      <c r="W121" t="n">
        <v>0.13</v>
      </c>
      <c r="X121" t="n">
        <v>0.86</v>
      </c>
      <c r="Y121" t="n">
        <v>1</v>
      </c>
      <c r="Z121" t="n">
        <v>10</v>
      </c>
    </row>
    <row r="122">
      <c r="A122" t="n">
        <v>9</v>
      </c>
      <c r="B122" t="n">
        <v>110</v>
      </c>
      <c r="C122" t="inlineStr">
        <is>
          <t xml:space="preserve">CONCLUIDO	</t>
        </is>
      </c>
      <c r="D122" t="n">
        <v>7.5861</v>
      </c>
      <c r="E122" t="n">
        <v>13.18</v>
      </c>
      <c r="F122" t="n">
        <v>9.390000000000001</v>
      </c>
      <c r="G122" t="n">
        <v>20.11</v>
      </c>
      <c r="H122" t="n">
        <v>0.27</v>
      </c>
      <c r="I122" t="n">
        <v>28</v>
      </c>
      <c r="J122" t="n">
        <v>217.04</v>
      </c>
      <c r="K122" t="n">
        <v>56.13</v>
      </c>
      <c r="L122" t="n">
        <v>3.25</v>
      </c>
      <c r="M122" t="n">
        <v>26</v>
      </c>
      <c r="N122" t="n">
        <v>47.66</v>
      </c>
      <c r="O122" t="n">
        <v>27002.55</v>
      </c>
      <c r="P122" t="n">
        <v>122.16</v>
      </c>
      <c r="Q122" t="n">
        <v>1325.79</v>
      </c>
      <c r="R122" t="n">
        <v>51.97</v>
      </c>
      <c r="S122" t="n">
        <v>30.42</v>
      </c>
      <c r="T122" t="n">
        <v>10849.83</v>
      </c>
      <c r="U122" t="n">
        <v>0.59</v>
      </c>
      <c r="V122" t="n">
        <v>0.92</v>
      </c>
      <c r="W122" t="n">
        <v>0.13</v>
      </c>
      <c r="X122" t="n">
        <v>0.67</v>
      </c>
      <c r="Y122" t="n">
        <v>1</v>
      </c>
      <c r="Z122" t="n">
        <v>10</v>
      </c>
    </row>
    <row r="123">
      <c r="A123" t="n">
        <v>10</v>
      </c>
      <c r="B123" t="n">
        <v>110</v>
      </c>
      <c r="C123" t="inlineStr">
        <is>
          <t xml:space="preserve">CONCLUIDO	</t>
        </is>
      </c>
      <c r="D123" t="n">
        <v>7.6142</v>
      </c>
      <c r="E123" t="n">
        <v>13.13</v>
      </c>
      <c r="F123" t="n">
        <v>9.42</v>
      </c>
      <c r="G123" t="n">
        <v>21.74</v>
      </c>
      <c r="H123" t="n">
        <v>0.29</v>
      </c>
      <c r="I123" t="n">
        <v>26</v>
      </c>
      <c r="J123" t="n">
        <v>217.45</v>
      </c>
      <c r="K123" t="n">
        <v>56.13</v>
      </c>
      <c r="L123" t="n">
        <v>3.5</v>
      </c>
      <c r="M123" t="n">
        <v>24</v>
      </c>
      <c r="N123" t="n">
        <v>47.82</v>
      </c>
      <c r="O123" t="n">
        <v>27053.07</v>
      </c>
      <c r="P123" t="n">
        <v>121.33</v>
      </c>
      <c r="Q123" t="n">
        <v>1325.84</v>
      </c>
      <c r="R123" t="n">
        <v>54.08</v>
      </c>
      <c r="S123" t="n">
        <v>30.42</v>
      </c>
      <c r="T123" t="n">
        <v>11912.69</v>
      </c>
      <c r="U123" t="n">
        <v>0.5600000000000001</v>
      </c>
      <c r="V123" t="n">
        <v>0.92</v>
      </c>
      <c r="W123" t="n">
        <v>0.11</v>
      </c>
      <c r="X123" t="n">
        <v>0.7</v>
      </c>
      <c r="Y123" t="n">
        <v>1</v>
      </c>
      <c r="Z123" t="n">
        <v>10</v>
      </c>
    </row>
    <row r="124">
      <c r="A124" t="n">
        <v>11</v>
      </c>
      <c r="B124" t="n">
        <v>110</v>
      </c>
      <c r="C124" t="inlineStr">
        <is>
          <t xml:space="preserve">CONCLUIDO	</t>
        </is>
      </c>
      <c r="D124" t="n">
        <v>7.6717</v>
      </c>
      <c r="E124" t="n">
        <v>13.04</v>
      </c>
      <c r="F124" t="n">
        <v>9.41</v>
      </c>
      <c r="G124" t="n">
        <v>23.52</v>
      </c>
      <c r="H124" t="n">
        <v>0.31</v>
      </c>
      <c r="I124" t="n">
        <v>24</v>
      </c>
      <c r="J124" t="n">
        <v>217.86</v>
      </c>
      <c r="K124" t="n">
        <v>56.13</v>
      </c>
      <c r="L124" t="n">
        <v>3.75</v>
      </c>
      <c r="M124" t="n">
        <v>22</v>
      </c>
      <c r="N124" t="n">
        <v>47.98</v>
      </c>
      <c r="O124" t="n">
        <v>27103.65</v>
      </c>
      <c r="P124" t="n">
        <v>119.64</v>
      </c>
      <c r="Q124" t="n">
        <v>1325.84</v>
      </c>
      <c r="R124" t="n">
        <v>53.22</v>
      </c>
      <c r="S124" t="n">
        <v>30.42</v>
      </c>
      <c r="T124" t="n">
        <v>11494.51</v>
      </c>
      <c r="U124" t="n">
        <v>0.57</v>
      </c>
      <c r="V124" t="n">
        <v>0.92</v>
      </c>
      <c r="W124" t="n">
        <v>0.12</v>
      </c>
      <c r="X124" t="n">
        <v>0.6899999999999999</v>
      </c>
      <c r="Y124" t="n">
        <v>1</v>
      </c>
      <c r="Z124" t="n">
        <v>10</v>
      </c>
    </row>
    <row r="125">
      <c r="A125" t="n">
        <v>12</v>
      </c>
      <c r="B125" t="n">
        <v>110</v>
      </c>
      <c r="C125" t="inlineStr">
        <is>
          <t xml:space="preserve">CONCLUIDO	</t>
        </is>
      </c>
      <c r="D125" t="n">
        <v>7.7136</v>
      </c>
      <c r="E125" t="n">
        <v>12.96</v>
      </c>
      <c r="F125" t="n">
        <v>9.380000000000001</v>
      </c>
      <c r="G125" t="n">
        <v>24.47</v>
      </c>
      <c r="H125" t="n">
        <v>0.33</v>
      </c>
      <c r="I125" t="n">
        <v>23</v>
      </c>
      <c r="J125" t="n">
        <v>218.27</v>
      </c>
      <c r="K125" t="n">
        <v>56.13</v>
      </c>
      <c r="L125" t="n">
        <v>4</v>
      </c>
      <c r="M125" t="n">
        <v>21</v>
      </c>
      <c r="N125" t="n">
        <v>48.15</v>
      </c>
      <c r="O125" t="n">
        <v>27154.29</v>
      </c>
      <c r="P125" t="n">
        <v>117.89</v>
      </c>
      <c r="Q125" t="n">
        <v>1325.91</v>
      </c>
      <c r="R125" t="n">
        <v>52.11</v>
      </c>
      <c r="S125" t="n">
        <v>30.42</v>
      </c>
      <c r="T125" t="n">
        <v>10942.66</v>
      </c>
      <c r="U125" t="n">
        <v>0.58</v>
      </c>
      <c r="V125" t="n">
        <v>0.92</v>
      </c>
      <c r="W125" t="n">
        <v>0.12</v>
      </c>
      <c r="X125" t="n">
        <v>0.66</v>
      </c>
      <c r="Y125" t="n">
        <v>1</v>
      </c>
      <c r="Z125" t="n">
        <v>10</v>
      </c>
    </row>
    <row r="126">
      <c r="A126" t="n">
        <v>13</v>
      </c>
      <c r="B126" t="n">
        <v>110</v>
      </c>
      <c r="C126" t="inlineStr">
        <is>
          <t xml:space="preserve">CONCLUIDO	</t>
        </is>
      </c>
      <c r="D126" t="n">
        <v>7.8101</v>
      </c>
      <c r="E126" t="n">
        <v>12.8</v>
      </c>
      <c r="F126" t="n">
        <v>9.300000000000001</v>
      </c>
      <c r="G126" t="n">
        <v>26.58</v>
      </c>
      <c r="H126" t="n">
        <v>0.35</v>
      </c>
      <c r="I126" t="n">
        <v>21</v>
      </c>
      <c r="J126" t="n">
        <v>218.68</v>
      </c>
      <c r="K126" t="n">
        <v>56.13</v>
      </c>
      <c r="L126" t="n">
        <v>4.25</v>
      </c>
      <c r="M126" t="n">
        <v>19</v>
      </c>
      <c r="N126" t="n">
        <v>48.31</v>
      </c>
      <c r="O126" t="n">
        <v>27204.98</v>
      </c>
      <c r="P126" t="n">
        <v>114.81</v>
      </c>
      <c r="Q126" t="n">
        <v>1325.86</v>
      </c>
      <c r="R126" t="n">
        <v>49.63</v>
      </c>
      <c r="S126" t="n">
        <v>30.42</v>
      </c>
      <c r="T126" t="n">
        <v>9712.809999999999</v>
      </c>
      <c r="U126" t="n">
        <v>0.61</v>
      </c>
      <c r="V126" t="n">
        <v>0.93</v>
      </c>
      <c r="W126" t="n">
        <v>0.12</v>
      </c>
      <c r="X126" t="n">
        <v>0.58</v>
      </c>
      <c r="Y126" t="n">
        <v>1</v>
      </c>
      <c r="Z126" t="n">
        <v>10</v>
      </c>
    </row>
    <row r="127">
      <c r="A127" t="n">
        <v>14</v>
      </c>
      <c r="B127" t="n">
        <v>110</v>
      </c>
      <c r="C127" t="inlineStr">
        <is>
          <t xml:space="preserve">CONCLUIDO	</t>
        </is>
      </c>
      <c r="D127" t="n">
        <v>7.9037</v>
      </c>
      <c r="E127" t="n">
        <v>12.65</v>
      </c>
      <c r="F127" t="n">
        <v>9.24</v>
      </c>
      <c r="G127" t="n">
        <v>29.17</v>
      </c>
      <c r="H127" t="n">
        <v>0.36</v>
      </c>
      <c r="I127" t="n">
        <v>19</v>
      </c>
      <c r="J127" t="n">
        <v>219.09</v>
      </c>
      <c r="K127" t="n">
        <v>56.13</v>
      </c>
      <c r="L127" t="n">
        <v>4.5</v>
      </c>
      <c r="M127" t="n">
        <v>17</v>
      </c>
      <c r="N127" t="n">
        <v>48.47</v>
      </c>
      <c r="O127" t="n">
        <v>27255.72</v>
      </c>
      <c r="P127" t="n">
        <v>112.52</v>
      </c>
      <c r="Q127" t="n">
        <v>1325.82</v>
      </c>
      <c r="R127" t="n">
        <v>47.47</v>
      </c>
      <c r="S127" t="n">
        <v>30.42</v>
      </c>
      <c r="T127" t="n">
        <v>8643.969999999999</v>
      </c>
      <c r="U127" t="n">
        <v>0.64</v>
      </c>
      <c r="V127" t="n">
        <v>0.9399999999999999</v>
      </c>
      <c r="W127" t="n">
        <v>0.11</v>
      </c>
      <c r="X127" t="n">
        <v>0.52</v>
      </c>
      <c r="Y127" t="n">
        <v>1</v>
      </c>
      <c r="Z127" t="n">
        <v>10</v>
      </c>
    </row>
    <row r="128">
      <c r="A128" t="n">
        <v>15</v>
      </c>
      <c r="B128" t="n">
        <v>110</v>
      </c>
      <c r="C128" t="inlineStr">
        <is>
          <t xml:space="preserve">CONCLUIDO	</t>
        </is>
      </c>
      <c r="D128" t="n">
        <v>7.9562</v>
      </c>
      <c r="E128" t="n">
        <v>12.57</v>
      </c>
      <c r="F128" t="n">
        <v>9.199999999999999</v>
      </c>
      <c r="G128" t="n">
        <v>30.65</v>
      </c>
      <c r="H128" t="n">
        <v>0.38</v>
      </c>
      <c r="I128" t="n">
        <v>18</v>
      </c>
      <c r="J128" t="n">
        <v>219.51</v>
      </c>
      <c r="K128" t="n">
        <v>56.13</v>
      </c>
      <c r="L128" t="n">
        <v>4.75</v>
      </c>
      <c r="M128" t="n">
        <v>16</v>
      </c>
      <c r="N128" t="n">
        <v>48.63</v>
      </c>
      <c r="O128" t="n">
        <v>27306.53</v>
      </c>
      <c r="P128" t="n">
        <v>110.15</v>
      </c>
      <c r="Q128" t="n">
        <v>1325.95</v>
      </c>
      <c r="R128" t="n">
        <v>46.05</v>
      </c>
      <c r="S128" t="n">
        <v>30.42</v>
      </c>
      <c r="T128" t="n">
        <v>7939.29</v>
      </c>
      <c r="U128" t="n">
        <v>0.66</v>
      </c>
      <c r="V128" t="n">
        <v>0.9399999999999999</v>
      </c>
      <c r="W128" t="n">
        <v>0.11</v>
      </c>
      <c r="X128" t="n">
        <v>0.47</v>
      </c>
      <c r="Y128" t="n">
        <v>1</v>
      </c>
      <c r="Z128" t="n">
        <v>10</v>
      </c>
    </row>
    <row r="129">
      <c r="A129" t="n">
        <v>16</v>
      </c>
      <c r="B129" t="n">
        <v>110</v>
      </c>
      <c r="C129" t="inlineStr">
        <is>
          <t xml:space="preserve">CONCLUIDO	</t>
        </is>
      </c>
      <c r="D129" t="n">
        <v>7.9945</v>
      </c>
      <c r="E129" t="n">
        <v>12.51</v>
      </c>
      <c r="F129" t="n">
        <v>9.18</v>
      </c>
      <c r="G129" t="n">
        <v>32.39</v>
      </c>
      <c r="H129" t="n">
        <v>0.4</v>
      </c>
      <c r="I129" t="n">
        <v>17</v>
      </c>
      <c r="J129" t="n">
        <v>219.92</v>
      </c>
      <c r="K129" t="n">
        <v>56.13</v>
      </c>
      <c r="L129" t="n">
        <v>5</v>
      </c>
      <c r="M129" t="n">
        <v>15</v>
      </c>
      <c r="N129" t="n">
        <v>48.79</v>
      </c>
      <c r="O129" t="n">
        <v>27357.39</v>
      </c>
      <c r="P129" t="n">
        <v>108</v>
      </c>
      <c r="Q129" t="n">
        <v>1325.83</v>
      </c>
      <c r="R129" t="n">
        <v>45.47</v>
      </c>
      <c r="S129" t="n">
        <v>30.42</v>
      </c>
      <c r="T129" t="n">
        <v>7656.13</v>
      </c>
      <c r="U129" t="n">
        <v>0.67</v>
      </c>
      <c r="V129" t="n">
        <v>0.9399999999999999</v>
      </c>
      <c r="W129" t="n">
        <v>0.11</v>
      </c>
      <c r="X129" t="n">
        <v>0.46</v>
      </c>
      <c r="Y129" t="n">
        <v>1</v>
      </c>
      <c r="Z129" t="n">
        <v>10</v>
      </c>
    </row>
    <row r="130">
      <c r="A130" t="n">
        <v>17</v>
      </c>
      <c r="B130" t="n">
        <v>110</v>
      </c>
      <c r="C130" t="inlineStr">
        <is>
          <t xml:space="preserve">CONCLUIDO	</t>
        </is>
      </c>
      <c r="D130" t="n">
        <v>8.0404</v>
      </c>
      <c r="E130" t="n">
        <v>12.44</v>
      </c>
      <c r="F130" t="n">
        <v>9.15</v>
      </c>
      <c r="G130" t="n">
        <v>34.31</v>
      </c>
      <c r="H130" t="n">
        <v>0.42</v>
      </c>
      <c r="I130" t="n">
        <v>16</v>
      </c>
      <c r="J130" t="n">
        <v>220.33</v>
      </c>
      <c r="K130" t="n">
        <v>56.13</v>
      </c>
      <c r="L130" t="n">
        <v>5.25</v>
      </c>
      <c r="M130" t="n">
        <v>14</v>
      </c>
      <c r="N130" t="n">
        <v>48.95</v>
      </c>
      <c r="O130" t="n">
        <v>27408.3</v>
      </c>
      <c r="P130" t="n">
        <v>106.02</v>
      </c>
      <c r="Q130" t="n">
        <v>1325.82</v>
      </c>
      <c r="R130" t="n">
        <v>44.54</v>
      </c>
      <c r="S130" t="n">
        <v>30.42</v>
      </c>
      <c r="T130" t="n">
        <v>7194.37</v>
      </c>
      <c r="U130" t="n">
        <v>0.68</v>
      </c>
      <c r="V130" t="n">
        <v>0.95</v>
      </c>
      <c r="W130" t="n">
        <v>0.11</v>
      </c>
      <c r="X130" t="n">
        <v>0.43</v>
      </c>
      <c r="Y130" t="n">
        <v>1</v>
      </c>
      <c r="Z130" t="n">
        <v>10</v>
      </c>
    </row>
    <row r="131">
      <c r="A131" t="n">
        <v>18</v>
      </c>
      <c r="B131" t="n">
        <v>110</v>
      </c>
      <c r="C131" t="inlineStr">
        <is>
          <t xml:space="preserve">CONCLUIDO	</t>
        </is>
      </c>
      <c r="D131" t="n">
        <v>8.1023</v>
      </c>
      <c r="E131" t="n">
        <v>12.34</v>
      </c>
      <c r="F131" t="n">
        <v>9.1</v>
      </c>
      <c r="G131" t="n">
        <v>36.38</v>
      </c>
      <c r="H131" t="n">
        <v>0.44</v>
      </c>
      <c r="I131" t="n">
        <v>15</v>
      </c>
      <c r="J131" t="n">
        <v>220.74</v>
      </c>
      <c r="K131" t="n">
        <v>56.13</v>
      </c>
      <c r="L131" t="n">
        <v>5.5</v>
      </c>
      <c r="M131" t="n">
        <v>12</v>
      </c>
      <c r="N131" t="n">
        <v>49.12</v>
      </c>
      <c r="O131" t="n">
        <v>27459.27</v>
      </c>
      <c r="P131" t="n">
        <v>102.33</v>
      </c>
      <c r="Q131" t="n">
        <v>1325.9</v>
      </c>
      <c r="R131" t="n">
        <v>42.56</v>
      </c>
      <c r="S131" t="n">
        <v>30.42</v>
      </c>
      <c r="T131" t="n">
        <v>6207.95</v>
      </c>
      <c r="U131" t="n">
        <v>0.71</v>
      </c>
      <c r="V131" t="n">
        <v>0.95</v>
      </c>
      <c r="W131" t="n">
        <v>0.11</v>
      </c>
      <c r="X131" t="n">
        <v>0.38</v>
      </c>
      <c r="Y131" t="n">
        <v>1</v>
      </c>
      <c r="Z131" t="n">
        <v>10</v>
      </c>
    </row>
    <row r="132">
      <c r="A132" t="n">
        <v>19</v>
      </c>
      <c r="B132" t="n">
        <v>110</v>
      </c>
      <c r="C132" t="inlineStr">
        <is>
          <t xml:space="preserve">CONCLUIDO	</t>
        </is>
      </c>
      <c r="D132" t="n">
        <v>8.151400000000001</v>
      </c>
      <c r="E132" t="n">
        <v>12.27</v>
      </c>
      <c r="F132" t="n">
        <v>9.06</v>
      </c>
      <c r="G132" t="n">
        <v>38.85</v>
      </c>
      <c r="H132" t="n">
        <v>0.46</v>
      </c>
      <c r="I132" t="n">
        <v>14</v>
      </c>
      <c r="J132" t="n">
        <v>221.16</v>
      </c>
      <c r="K132" t="n">
        <v>56.13</v>
      </c>
      <c r="L132" t="n">
        <v>5.75</v>
      </c>
      <c r="M132" t="n">
        <v>9</v>
      </c>
      <c r="N132" t="n">
        <v>49.28</v>
      </c>
      <c r="O132" t="n">
        <v>27510.3</v>
      </c>
      <c r="P132" t="n">
        <v>100.5</v>
      </c>
      <c r="Q132" t="n">
        <v>1325.79</v>
      </c>
      <c r="R132" t="n">
        <v>41.84</v>
      </c>
      <c r="S132" t="n">
        <v>30.42</v>
      </c>
      <c r="T132" t="n">
        <v>5854.04</v>
      </c>
      <c r="U132" t="n">
        <v>0.73</v>
      </c>
      <c r="V132" t="n">
        <v>0.95</v>
      </c>
      <c r="W132" t="n">
        <v>0.1</v>
      </c>
      <c r="X132" t="n">
        <v>0.34</v>
      </c>
      <c r="Y132" t="n">
        <v>1</v>
      </c>
      <c r="Z132" t="n">
        <v>10</v>
      </c>
    </row>
    <row r="133">
      <c r="A133" t="n">
        <v>20</v>
      </c>
      <c r="B133" t="n">
        <v>110</v>
      </c>
      <c r="C133" t="inlineStr">
        <is>
          <t xml:space="preserve">CONCLUIDO	</t>
        </is>
      </c>
      <c r="D133" t="n">
        <v>8.1023</v>
      </c>
      <c r="E133" t="n">
        <v>12.34</v>
      </c>
      <c r="F133" t="n">
        <v>9.140000000000001</v>
      </c>
      <c r="G133" t="n">
        <v>39.16</v>
      </c>
      <c r="H133" t="n">
        <v>0.48</v>
      </c>
      <c r="I133" t="n">
        <v>14</v>
      </c>
      <c r="J133" t="n">
        <v>221.57</v>
      </c>
      <c r="K133" t="n">
        <v>56.13</v>
      </c>
      <c r="L133" t="n">
        <v>6</v>
      </c>
      <c r="M133" t="n">
        <v>2</v>
      </c>
      <c r="N133" t="n">
        <v>49.45</v>
      </c>
      <c r="O133" t="n">
        <v>27561.39</v>
      </c>
      <c r="P133" t="n">
        <v>99.98</v>
      </c>
      <c r="Q133" t="n">
        <v>1325.85</v>
      </c>
      <c r="R133" t="n">
        <v>43.95</v>
      </c>
      <c r="S133" t="n">
        <v>30.42</v>
      </c>
      <c r="T133" t="n">
        <v>6912.45</v>
      </c>
      <c r="U133" t="n">
        <v>0.6899999999999999</v>
      </c>
      <c r="V133" t="n">
        <v>0.95</v>
      </c>
      <c r="W133" t="n">
        <v>0.12</v>
      </c>
      <c r="X133" t="n">
        <v>0.42</v>
      </c>
      <c r="Y133" t="n">
        <v>1</v>
      </c>
      <c r="Z133" t="n">
        <v>10</v>
      </c>
    </row>
    <row r="134">
      <c r="A134" t="n">
        <v>21</v>
      </c>
      <c r="B134" t="n">
        <v>110</v>
      </c>
      <c r="C134" t="inlineStr">
        <is>
          <t xml:space="preserve">CONCLUIDO	</t>
        </is>
      </c>
      <c r="D134" t="n">
        <v>8.105600000000001</v>
      </c>
      <c r="E134" t="n">
        <v>12.34</v>
      </c>
      <c r="F134" t="n">
        <v>9.130000000000001</v>
      </c>
      <c r="G134" t="n">
        <v>39.14</v>
      </c>
      <c r="H134" t="n">
        <v>0.5</v>
      </c>
      <c r="I134" t="n">
        <v>14</v>
      </c>
      <c r="J134" t="n">
        <v>221.99</v>
      </c>
      <c r="K134" t="n">
        <v>56.13</v>
      </c>
      <c r="L134" t="n">
        <v>6.25</v>
      </c>
      <c r="M134" t="n">
        <v>0</v>
      </c>
      <c r="N134" t="n">
        <v>49.61</v>
      </c>
      <c r="O134" t="n">
        <v>27612.53</v>
      </c>
      <c r="P134" t="n">
        <v>100.02</v>
      </c>
      <c r="Q134" t="n">
        <v>1325.91</v>
      </c>
      <c r="R134" t="n">
        <v>43.66</v>
      </c>
      <c r="S134" t="n">
        <v>30.42</v>
      </c>
      <c r="T134" t="n">
        <v>6763.03</v>
      </c>
      <c r="U134" t="n">
        <v>0.7</v>
      </c>
      <c r="V134" t="n">
        <v>0.95</v>
      </c>
      <c r="W134" t="n">
        <v>0.12</v>
      </c>
      <c r="X134" t="n">
        <v>0.41</v>
      </c>
      <c r="Y134" t="n">
        <v>1</v>
      </c>
      <c r="Z134" t="n">
        <v>10</v>
      </c>
    </row>
    <row r="135">
      <c r="A135" t="n">
        <v>0</v>
      </c>
      <c r="B135" t="n">
        <v>150</v>
      </c>
      <c r="C135" t="inlineStr">
        <is>
          <t xml:space="preserve">CONCLUIDO	</t>
        </is>
      </c>
      <c r="D135" t="n">
        <v>3.5526</v>
      </c>
      <c r="E135" t="n">
        <v>28.15</v>
      </c>
      <c r="F135" t="n">
        <v>14.54</v>
      </c>
      <c r="G135" t="n">
        <v>4.57</v>
      </c>
      <c r="H135" t="n">
        <v>0.06</v>
      </c>
      <c r="I135" t="n">
        <v>191</v>
      </c>
      <c r="J135" t="n">
        <v>296.65</v>
      </c>
      <c r="K135" t="n">
        <v>61.82</v>
      </c>
      <c r="L135" t="n">
        <v>1</v>
      </c>
      <c r="M135" t="n">
        <v>189</v>
      </c>
      <c r="N135" t="n">
        <v>83.83</v>
      </c>
      <c r="O135" t="n">
        <v>36821.52</v>
      </c>
      <c r="P135" t="n">
        <v>261.25</v>
      </c>
      <c r="Q135" t="n">
        <v>1326.73</v>
      </c>
      <c r="R135" t="n">
        <v>221.43</v>
      </c>
      <c r="S135" t="n">
        <v>30.42</v>
      </c>
      <c r="T135" t="n">
        <v>94765.64999999999</v>
      </c>
      <c r="U135" t="n">
        <v>0.14</v>
      </c>
      <c r="V135" t="n">
        <v>0.59</v>
      </c>
      <c r="W135" t="n">
        <v>0.39</v>
      </c>
      <c r="X135" t="n">
        <v>5.81</v>
      </c>
      <c r="Y135" t="n">
        <v>1</v>
      </c>
      <c r="Z135" t="n">
        <v>10</v>
      </c>
    </row>
    <row r="136">
      <c r="A136" t="n">
        <v>1</v>
      </c>
      <c r="B136" t="n">
        <v>150</v>
      </c>
      <c r="C136" t="inlineStr">
        <is>
          <t xml:space="preserve">CONCLUIDO	</t>
        </is>
      </c>
      <c r="D136" t="n">
        <v>4.353</v>
      </c>
      <c r="E136" t="n">
        <v>22.97</v>
      </c>
      <c r="F136" t="n">
        <v>12.64</v>
      </c>
      <c r="G136" t="n">
        <v>5.75</v>
      </c>
      <c r="H136" t="n">
        <v>0.07000000000000001</v>
      </c>
      <c r="I136" t="n">
        <v>132</v>
      </c>
      <c r="J136" t="n">
        <v>297.17</v>
      </c>
      <c r="K136" t="n">
        <v>61.82</v>
      </c>
      <c r="L136" t="n">
        <v>1.25</v>
      </c>
      <c r="M136" t="n">
        <v>130</v>
      </c>
      <c r="N136" t="n">
        <v>84.09999999999999</v>
      </c>
      <c r="O136" t="n">
        <v>36885.7</v>
      </c>
      <c r="P136" t="n">
        <v>225.87</v>
      </c>
      <c r="Q136" t="n">
        <v>1326.27</v>
      </c>
      <c r="R136" t="n">
        <v>159.09</v>
      </c>
      <c r="S136" t="n">
        <v>30.42</v>
      </c>
      <c r="T136" t="n">
        <v>63887.9</v>
      </c>
      <c r="U136" t="n">
        <v>0.19</v>
      </c>
      <c r="V136" t="n">
        <v>0.68</v>
      </c>
      <c r="W136" t="n">
        <v>0.29</v>
      </c>
      <c r="X136" t="n">
        <v>3.92</v>
      </c>
      <c r="Y136" t="n">
        <v>1</v>
      </c>
      <c r="Z136" t="n">
        <v>10</v>
      </c>
    </row>
    <row r="137">
      <c r="A137" t="n">
        <v>2</v>
      </c>
      <c r="B137" t="n">
        <v>150</v>
      </c>
      <c r="C137" t="inlineStr">
        <is>
          <t xml:space="preserve">CONCLUIDO	</t>
        </is>
      </c>
      <c r="D137" t="n">
        <v>4.9316</v>
      </c>
      <c r="E137" t="n">
        <v>20.28</v>
      </c>
      <c r="F137" t="n">
        <v>11.67</v>
      </c>
      <c r="G137" t="n">
        <v>6.93</v>
      </c>
      <c r="H137" t="n">
        <v>0.09</v>
      </c>
      <c r="I137" t="n">
        <v>101</v>
      </c>
      <c r="J137" t="n">
        <v>297.7</v>
      </c>
      <c r="K137" t="n">
        <v>61.82</v>
      </c>
      <c r="L137" t="n">
        <v>1.5</v>
      </c>
      <c r="M137" t="n">
        <v>99</v>
      </c>
      <c r="N137" t="n">
        <v>84.37</v>
      </c>
      <c r="O137" t="n">
        <v>36949.99</v>
      </c>
      <c r="P137" t="n">
        <v>207.32</v>
      </c>
      <c r="Q137" t="n">
        <v>1325.98</v>
      </c>
      <c r="R137" t="n">
        <v>127.12</v>
      </c>
      <c r="S137" t="n">
        <v>30.42</v>
      </c>
      <c r="T137" t="n">
        <v>48058.63</v>
      </c>
      <c r="U137" t="n">
        <v>0.24</v>
      </c>
      <c r="V137" t="n">
        <v>0.74</v>
      </c>
      <c r="W137" t="n">
        <v>0.24</v>
      </c>
      <c r="X137" t="n">
        <v>2.95</v>
      </c>
      <c r="Y137" t="n">
        <v>1</v>
      </c>
      <c r="Z137" t="n">
        <v>10</v>
      </c>
    </row>
    <row r="138">
      <c r="A138" t="n">
        <v>3</v>
      </c>
      <c r="B138" t="n">
        <v>150</v>
      </c>
      <c r="C138" t="inlineStr">
        <is>
          <t xml:space="preserve">CONCLUIDO	</t>
        </is>
      </c>
      <c r="D138" t="n">
        <v>5.3658</v>
      </c>
      <c r="E138" t="n">
        <v>18.64</v>
      </c>
      <c r="F138" t="n">
        <v>11.08</v>
      </c>
      <c r="G138" t="n">
        <v>8.109999999999999</v>
      </c>
      <c r="H138" t="n">
        <v>0.1</v>
      </c>
      <c r="I138" t="n">
        <v>82</v>
      </c>
      <c r="J138" t="n">
        <v>298.22</v>
      </c>
      <c r="K138" t="n">
        <v>61.82</v>
      </c>
      <c r="L138" t="n">
        <v>1.75</v>
      </c>
      <c r="M138" t="n">
        <v>80</v>
      </c>
      <c r="N138" t="n">
        <v>84.65000000000001</v>
      </c>
      <c r="O138" t="n">
        <v>37014.39</v>
      </c>
      <c r="P138" t="n">
        <v>195.8</v>
      </c>
      <c r="Q138" t="n">
        <v>1326.21</v>
      </c>
      <c r="R138" t="n">
        <v>107.8</v>
      </c>
      <c r="S138" t="n">
        <v>30.42</v>
      </c>
      <c r="T138" t="n">
        <v>38497.34</v>
      </c>
      <c r="U138" t="n">
        <v>0.28</v>
      </c>
      <c r="V138" t="n">
        <v>0.78</v>
      </c>
      <c r="W138" t="n">
        <v>0.21</v>
      </c>
      <c r="X138" t="n">
        <v>2.36</v>
      </c>
      <c r="Y138" t="n">
        <v>1</v>
      </c>
      <c r="Z138" t="n">
        <v>10</v>
      </c>
    </row>
    <row r="139">
      <c r="A139" t="n">
        <v>4</v>
      </c>
      <c r="B139" t="n">
        <v>150</v>
      </c>
      <c r="C139" t="inlineStr">
        <is>
          <t xml:space="preserve">CONCLUIDO	</t>
        </is>
      </c>
      <c r="D139" t="n">
        <v>5.7035</v>
      </c>
      <c r="E139" t="n">
        <v>17.53</v>
      </c>
      <c r="F139" t="n">
        <v>10.7</v>
      </c>
      <c r="G139" t="n">
        <v>9.31</v>
      </c>
      <c r="H139" t="n">
        <v>0.12</v>
      </c>
      <c r="I139" t="n">
        <v>69</v>
      </c>
      <c r="J139" t="n">
        <v>298.74</v>
      </c>
      <c r="K139" t="n">
        <v>61.82</v>
      </c>
      <c r="L139" t="n">
        <v>2</v>
      </c>
      <c r="M139" t="n">
        <v>67</v>
      </c>
      <c r="N139" t="n">
        <v>84.92</v>
      </c>
      <c r="O139" t="n">
        <v>37078.91</v>
      </c>
      <c r="P139" t="n">
        <v>188.05</v>
      </c>
      <c r="Q139" t="n">
        <v>1326.3</v>
      </c>
      <c r="R139" t="n">
        <v>95.28</v>
      </c>
      <c r="S139" t="n">
        <v>30.42</v>
      </c>
      <c r="T139" t="n">
        <v>32298.88</v>
      </c>
      <c r="U139" t="n">
        <v>0.32</v>
      </c>
      <c r="V139" t="n">
        <v>0.8100000000000001</v>
      </c>
      <c r="W139" t="n">
        <v>0.19</v>
      </c>
      <c r="X139" t="n">
        <v>1.98</v>
      </c>
      <c r="Y139" t="n">
        <v>1</v>
      </c>
      <c r="Z139" t="n">
        <v>10</v>
      </c>
    </row>
    <row r="140">
      <c r="A140" t="n">
        <v>5</v>
      </c>
      <c r="B140" t="n">
        <v>150</v>
      </c>
      <c r="C140" t="inlineStr">
        <is>
          <t xml:space="preserve">CONCLUIDO	</t>
        </is>
      </c>
      <c r="D140" t="n">
        <v>5.9665</v>
      </c>
      <c r="E140" t="n">
        <v>16.76</v>
      </c>
      <c r="F140" t="n">
        <v>10.43</v>
      </c>
      <c r="G140" t="n">
        <v>10.43</v>
      </c>
      <c r="H140" t="n">
        <v>0.13</v>
      </c>
      <c r="I140" t="n">
        <v>60</v>
      </c>
      <c r="J140" t="n">
        <v>299.26</v>
      </c>
      <c r="K140" t="n">
        <v>61.82</v>
      </c>
      <c r="L140" t="n">
        <v>2.25</v>
      </c>
      <c r="M140" t="n">
        <v>58</v>
      </c>
      <c r="N140" t="n">
        <v>85.19</v>
      </c>
      <c r="O140" t="n">
        <v>37143.54</v>
      </c>
      <c r="P140" t="n">
        <v>182.27</v>
      </c>
      <c r="Q140" t="n">
        <v>1325.94</v>
      </c>
      <c r="R140" t="n">
        <v>86.41</v>
      </c>
      <c r="S140" t="n">
        <v>30.42</v>
      </c>
      <c r="T140" t="n">
        <v>27911.5</v>
      </c>
      <c r="U140" t="n">
        <v>0.35</v>
      </c>
      <c r="V140" t="n">
        <v>0.83</v>
      </c>
      <c r="W140" t="n">
        <v>0.18</v>
      </c>
      <c r="X140" t="n">
        <v>1.71</v>
      </c>
      <c r="Y140" t="n">
        <v>1</v>
      </c>
      <c r="Z140" t="n">
        <v>10</v>
      </c>
    </row>
    <row r="141">
      <c r="A141" t="n">
        <v>6</v>
      </c>
      <c r="B141" t="n">
        <v>150</v>
      </c>
      <c r="C141" t="inlineStr">
        <is>
          <t xml:space="preserve">CONCLUIDO	</t>
        </is>
      </c>
      <c r="D141" t="n">
        <v>6.2292</v>
      </c>
      <c r="E141" t="n">
        <v>16.05</v>
      </c>
      <c r="F141" t="n">
        <v>10.17</v>
      </c>
      <c r="G141" t="n">
        <v>11.73</v>
      </c>
      <c r="H141" t="n">
        <v>0.15</v>
      </c>
      <c r="I141" t="n">
        <v>52</v>
      </c>
      <c r="J141" t="n">
        <v>299.79</v>
      </c>
      <c r="K141" t="n">
        <v>61.82</v>
      </c>
      <c r="L141" t="n">
        <v>2.5</v>
      </c>
      <c r="M141" t="n">
        <v>50</v>
      </c>
      <c r="N141" t="n">
        <v>85.47</v>
      </c>
      <c r="O141" t="n">
        <v>37208.42</v>
      </c>
      <c r="P141" t="n">
        <v>176.71</v>
      </c>
      <c r="Q141" t="n">
        <v>1326.05</v>
      </c>
      <c r="R141" t="n">
        <v>77.61</v>
      </c>
      <c r="S141" t="n">
        <v>30.42</v>
      </c>
      <c r="T141" t="n">
        <v>23549.43</v>
      </c>
      <c r="U141" t="n">
        <v>0.39</v>
      </c>
      <c r="V141" t="n">
        <v>0.85</v>
      </c>
      <c r="W141" t="n">
        <v>0.17</v>
      </c>
      <c r="X141" t="n">
        <v>1.45</v>
      </c>
      <c r="Y141" t="n">
        <v>1</v>
      </c>
      <c r="Z141" t="n">
        <v>10</v>
      </c>
    </row>
    <row r="142">
      <c r="A142" t="n">
        <v>7</v>
      </c>
      <c r="B142" t="n">
        <v>150</v>
      </c>
      <c r="C142" t="inlineStr">
        <is>
          <t xml:space="preserve">CONCLUIDO	</t>
        </is>
      </c>
      <c r="D142" t="n">
        <v>6.3892</v>
      </c>
      <c r="E142" t="n">
        <v>15.65</v>
      </c>
      <c r="F142" t="n">
        <v>10.04</v>
      </c>
      <c r="G142" t="n">
        <v>12.82</v>
      </c>
      <c r="H142" t="n">
        <v>0.16</v>
      </c>
      <c r="I142" t="n">
        <v>47</v>
      </c>
      <c r="J142" t="n">
        <v>300.32</v>
      </c>
      <c r="K142" t="n">
        <v>61.82</v>
      </c>
      <c r="L142" t="n">
        <v>2.75</v>
      </c>
      <c r="M142" t="n">
        <v>45</v>
      </c>
      <c r="N142" t="n">
        <v>85.73999999999999</v>
      </c>
      <c r="O142" t="n">
        <v>37273.29</v>
      </c>
      <c r="P142" t="n">
        <v>173.51</v>
      </c>
      <c r="Q142" t="n">
        <v>1325.97</v>
      </c>
      <c r="R142" t="n">
        <v>73.64</v>
      </c>
      <c r="S142" t="n">
        <v>30.42</v>
      </c>
      <c r="T142" t="n">
        <v>21590.9</v>
      </c>
      <c r="U142" t="n">
        <v>0.41</v>
      </c>
      <c r="V142" t="n">
        <v>0.86</v>
      </c>
      <c r="W142" t="n">
        <v>0.16</v>
      </c>
      <c r="X142" t="n">
        <v>1.32</v>
      </c>
      <c r="Y142" t="n">
        <v>1</v>
      </c>
      <c r="Z142" t="n">
        <v>10</v>
      </c>
    </row>
    <row r="143">
      <c r="A143" t="n">
        <v>8</v>
      </c>
      <c r="B143" t="n">
        <v>150</v>
      </c>
      <c r="C143" t="inlineStr">
        <is>
          <t xml:space="preserve">CONCLUIDO	</t>
        </is>
      </c>
      <c r="D143" t="n">
        <v>6.5679</v>
      </c>
      <c r="E143" t="n">
        <v>15.23</v>
      </c>
      <c r="F143" t="n">
        <v>9.890000000000001</v>
      </c>
      <c r="G143" t="n">
        <v>14.14</v>
      </c>
      <c r="H143" t="n">
        <v>0.18</v>
      </c>
      <c r="I143" t="n">
        <v>42</v>
      </c>
      <c r="J143" t="n">
        <v>300.84</v>
      </c>
      <c r="K143" t="n">
        <v>61.82</v>
      </c>
      <c r="L143" t="n">
        <v>3</v>
      </c>
      <c r="M143" t="n">
        <v>40</v>
      </c>
      <c r="N143" t="n">
        <v>86.02</v>
      </c>
      <c r="O143" t="n">
        <v>37338.27</v>
      </c>
      <c r="P143" t="n">
        <v>169.95</v>
      </c>
      <c r="Q143" t="n">
        <v>1325.98</v>
      </c>
      <c r="R143" t="n">
        <v>68.8</v>
      </c>
      <c r="S143" t="n">
        <v>30.42</v>
      </c>
      <c r="T143" t="n">
        <v>19197.28</v>
      </c>
      <c r="U143" t="n">
        <v>0.44</v>
      </c>
      <c r="V143" t="n">
        <v>0.87</v>
      </c>
      <c r="W143" t="n">
        <v>0.15</v>
      </c>
      <c r="X143" t="n">
        <v>1.17</v>
      </c>
      <c r="Y143" t="n">
        <v>1</v>
      </c>
      <c r="Z143" t="n">
        <v>10</v>
      </c>
    </row>
    <row r="144">
      <c r="A144" t="n">
        <v>9</v>
      </c>
      <c r="B144" t="n">
        <v>150</v>
      </c>
      <c r="C144" t="inlineStr">
        <is>
          <t xml:space="preserve">CONCLUIDO	</t>
        </is>
      </c>
      <c r="D144" t="n">
        <v>6.7183</v>
      </c>
      <c r="E144" t="n">
        <v>14.88</v>
      </c>
      <c r="F144" t="n">
        <v>9.779999999999999</v>
      </c>
      <c r="G144" t="n">
        <v>15.44</v>
      </c>
      <c r="H144" t="n">
        <v>0.19</v>
      </c>
      <c r="I144" t="n">
        <v>38</v>
      </c>
      <c r="J144" t="n">
        <v>301.37</v>
      </c>
      <c r="K144" t="n">
        <v>61.82</v>
      </c>
      <c r="L144" t="n">
        <v>3.25</v>
      </c>
      <c r="M144" t="n">
        <v>36</v>
      </c>
      <c r="N144" t="n">
        <v>86.3</v>
      </c>
      <c r="O144" t="n">
        <v>37403.38</v>
      </c>
      <c r="P144" t="n">
        <v>166.98</v>
      </c>
      <c r="Q144" t="n">
        <v>1326.09</v>
      </c>
      <c r="R144" t="n">
        <v>64.79000000000001</v>
      </c>
      <c r="S144" t="n">
        <v>30.42</v>
      </c>
      <c r="T144" t="n">
        <v>17212.33</v>
      </c>
      <c r="U144" t="n">
        <v>0.47</v>
      </c>
      <c r="V144" t="n">
        <v>0.88</v>
      </c>
      <c r="W144" t="n">
        <v>0.15</v>
      </c>
      <c r="X144" t="n">
        <v>1.05</v>
      </c>
      <c r="Y144" t="n">
        <v>1</v>
      </c>
      <c r="Z144" t="n">
        <v>10</v>
      </c>
    </row>
    <row r="145">
      <c r="A145" t="n">
        <v>10</v>
      </c>
      <c r="B145" t="n">
        <v>150</v>
      </c>
      <c r="C145" t="inlineStr">
        <is>
          <t xml:space="preserve">CONCLUIDO	</t>
        </is>
      </c>
      <c r="D145" t="n">
        <v>6.8367</v>
      </c>
      <c r="E145" t="n">
        <v>14.63</v>
      </c>
      <c r="F145" t="n">
        <v>9.69</v>
      </c>
      <c r="G145" t="n">
        <v>16.6</v>
      </c>
      <c r="H145" t="n">
        <v>0.21</v>
      </c>
      <c r="I145" t="n">
        <v>35</v>
      </c>
      <c r="J145" t="n">
        <v>301.9</v>
      </c>
      <c r="K145" t="n">
        <v>61.82</v>
      </c>
      <c r="L145" t="n">
        <v>3.5</v>
      </c>
      <c r="M145" t="n">
        <v>33</v>
      </c>
      <c r="N145" t="n">
        <v>86.58</v>
      </c>
      <c r="O145" t="n">
        <v>37468.6</v>
      </c>
      <c r="P145" t="n">
        <v>164.46</v>
      </c>
      <c r="Q145" t="n">
        <v>1325.94</v>
      </c>
      <c r="R145" t="n">
        <v>61.98</v>
      </c>
      <c r="S145" t="n">
        <v>30.42</v>
      </c>
      <c r="T145" t="n">
        <v>15818.66</v>
      </c>
      <c r="U145" t="n">
        <v>0.49</v>
      </c>
      <c r="V145" t="n">
        <v>0.89</v>
      </c>
      <c r="W145" t="n">
        <v>0.14</v>
      </c>
      <c r="X145" t="n">
        <v>0.96</v>
      </c>
      <c r="Y145" t="n">
        <v>1</v>
      </c>
      <c r="Z145" t="n">
        <v>10</v>
      </c>
    </row>
    <row r="146">
      <c r="A146" t="n">
        <v>11</v>
      </c>
      <c r="B146" t="n">
        <v>150</v>
      </c>
      <c r="C146" t="inlineStr">
        <is>
          <t xml:space="preserve">CONCLUIDO	</t>
        </is>
      </c>
      <c r="D146" t="n">
        <v>6.9616</v>
      </c>
      <c r="E146" t="n">
        <v>14.36</v>
      </c>
      <c r="F146" t="n">
        <v>9.59</v>
      </c>
      <c r="G146" t="n">
        <v>17.98</v>
      </c>
      <c r="H146" t="n">
        <v>0.22</v>
      </c>
      <c r="I146" t="n">
        <v>32</v>
      </c>
      <c r="J146" t="n">
        <v>302.43</v>
      </c>
      <c r="K146" t="n">
        <v>61.82</v>
      </c>
      <c r="L146" t="n">
        <v>3.75</v>
      </c>
      <c r="M146" t="n">
        <v>30</v>
      </c>
      <c r="N146" t="n">
        <v>86.86</v>
      </c>
      <c r="O146" t="n">
        <v>37533.94</v>
      </c>
      <c r="P146" t="n">
        <v>161.86</v>
      </c>
      <c r="Q146" t="n">
        <v>1326.02</v>
      </c>
      <c r="R146" t="n">
        <v>58.8</v>
      </c>
      <c r="S146" t="n">
        <v>30.42</v>
      </c>
      <c r="T146" t="n">
        <v>14246.39</v>
      </c>
      <c r="U146" t="n">
        <v>0.52</v>
      </c>
      <c r="V146" t="n">
        <v>0.9</v>
      </c>
      <c r="W146" t="n">
        <v>0.13</v>
      </c>
      <c r="X146" t="n">
        <v>0.87</v>
      </c>
      <c r="Y146" t="n">
        <v>1</v>
      </c>
      <c r="Z146" t="n">
        <v>10</v>
      </c>
    </row>
    <row r="147">
      <c r="A147" t="n">
        <v>12</v>
      </c>
      <c r="B147" t="n">
        <v>150</v>
      </c>
      <c r="C147" t="inlineStr">
        <is>
          <t xml:space="preserve">CONCLUIDO	</t>
        </is>
      </c>
      <c r="D147" t="n">
        <v>7.0504</v>
      </c>
      <c r="E147" t="n">
        <v>14.18</v>
      </c>
      <c r="F147" t="n">
        <v>9.52</v>
      </c>
      <c r="G147" t="n">
        <v>19.04</v>
      </c>
      <c r="H147" t="n">
        <v>0.24</v>
      </c>
      <c r="I147" t="n">
        <v>30</v>
      </c>
      <c r="J147" t="n">
        <v>302.96</v>
      </c>
      <c r="K147" t="n">
        <v>61.82</v>
      </c>
      <c r="L147" t="n">
        <v>4</v>
      </c>
      <c r="M147" t="n">
        <v>28</v>
      </c>
      <c r="N147" t="n">
        <v>87.14</v>
      </c>
      <c r="O147" t="n">
        <v>37599.4</v>
      </c>
      <c r="P147" t="n">
        <v>159.76</v>
      </c>
      <c r="Q147" t="n">
        <v>1326.08</v>
      </c>
      <c r="R147" t="n">
        <v>56.45</v>
      </c>
      <c r="S147" t="n">
        <v>30.42</v>
      </c>
      <c r="T147" t="n">
        <v>13078.53</v>
      </c>
      <c r="U147" t="n">
        <v>0.54</v>
      </c>
      <c r="V147" t="n">
        <v>0.91</v>
      </c>
      <c r="W147" t="n">
        <v>0.13</v>
      </c>
      <c r="X147" t="n">
        <v>0.8</v>
      </c>
      <c r="Y147" t="n">
        <v>1</v>
      </c>
      <c r="Z147" t="n">
        <v>10</v>
      </c>
    </row>
    <row r="148">
      <c r="A148" t="n">
        <v>13</v>
      </c>
      <c r="B148" t="n">
        <v>150</v>
      </c>
      <c r="C148" t="inlineStr">
        <is>
          <t xml:space="preserve">CONCLUIDO	</t>
        </is>
      </c>
      <c r="D148" t="n">
        <v>7.1953</v>
      </c>
      <c r="E148" t="n">
        <v>13.9</v>
      </c>
      <c r="F148" t="n">
        <v>9.35</v>
      </c>
      <c r="G148" t="n">
        <v>20.03</v>
      </c>
      <c r="H148" t="n">
        <v>0.25</v>
      </c>
      <c r="I148" t="n">
        <v>28</v>
      </c>
      <c r="J148" t="n">
        <v>303.49</v>
      </c>
      <c r="K148" t="n">
        <v>61.82</v>
      </c>
      <c r="L148" t="n">
        <v>4.25</v>
      </c>
      <c r="M148" t="n">
        <v>26</v>
      </c>
      <c r="N148" t="n">
        <v>87.42</v>
      </c>
      <c r="O148" t="n">
        <v>37664.98</v>
      </c>
      <c r="P148" t="n">
        <v>155.45</v>
      </c>
      <c r="Q148" t="n">
        <v>1325.9</v>
      </c>
      <c r="R148" t="n">
        <v>50.54</v>
      </c>
      <c r="S148" t="n">
        <v>30.42</v>
      </c>
      <c r="T148" t="n">
        <v>10134.13</v>
      </c>
      <c r="U148" t="n">
        <v>0.6</v>
      </c>
      <c r="V148" t="n">
        <v>0.93</v>
      </c>
      <c r="W148" t="n">
        <v>0.12</v>
      </c>
      <c r="X148" t="n">
        <v>0.62</v>
      </c>
      <c r="Y148" t="n">
        <v>1</v>
      </c>
      <c r="Z148" t="n">
        <v>10</v>
      </c>
    </row>
    <row r="149">
      <c r="A149" t="n">
        <v>14</v>
      </c>
      <c r="B149" t="n">
        <v>150</v>
      </c>
      <c r="C149" t="inlineStr">
        <is>
          <t xml:space="preserve">CONCLUIDO	</t>
        </is>
      </c>
      <c r="D149" t="n">
        <v>7.2165</v>
      </c>
      <c r="E149" t="n">
        <v>13.86</v>
      </c>
      <c r="F149" t="n">
        <v>9.42</v>
      </c>
      <c r="G149" t="n">
        <v>21.73</v>
      </c>
      <c r="H149" t="n">
        <v>0.26</v>
      </c>
      <c r="I149" t="n">
        <v>26</v>
      </c>
      <c r="J149" t="n">
        <v>304.03</v>
      </c>
      <c r="K149" t="n">
        <v>61.82</v>
      </c>
      <c r="L149" t="n">
        <v>4.5</v>
      </c>
      <c r="M149" t="n">
        <v>24</v>
      </c>
      <c r="N149" t="n">
        <v>87.7</v>
      </c>
      <c r="O149" t="n">
        <v>37730.68</v>
      </c>
      <c r="P149" t="n">
        <v>156.01</v>
      </c>
      <c r="Q149" t="n">
        <v>1325.82</v>
      </c>
      <c r="R149" t="n">
        <v>53.76</v>
      </c>
      <c r="S149" t="n">
        <v>30.42</v>
      </c>
      <c r="T149" t="n">
        <v>11755.96</v>
      </c>
      <c r="U149" t="n">
        <v>0.57</v>
      </c>
      <c r="V149" t="n">
        <v>0.92</v>
      </c>
      <c r="W149" t="n">
        <v>0.11</v>
      </c>
      <c r="X149" t="n">
        <v>0.6899999999999999</v>
      </c>
      <c r="Y149" t="n">
        <v>1</v>
      </c>
      <c r="Z149" t="n">
        <v>10</v>
      </c>
    </row>
    <row r="150">
      <c r="A150" t="n">
        <v>15</v>
      </c>
      <c r="B150" t="n">
        <v>150</v>
      </c>
      <c r="C150" t="inlineStr">
        <is>
          <t xml:space="preserve">CONCLUIDO	</t>
        </is>
      </c>
      <c r="D150" t="n">
        <v>7.2191</v>
      </c>
      <c r="E150" t="n">
        <v>13.85</v>
      </c>
      <c r="F150" t="n">
        <v>9.470000000000001</v>
      </c>
      <c r="G150" t="n">
        <v>22.72</v>
      </c>
      <c r="H150" t="n">
        <v>0.28</v>
      </c>
      <c r="I150" t="n">
        <v>25</v>
      </c>
      <c r="J150" t="n">
        <v>304.56</v>
      </c>
      <c r="K150" t="n">
        <v>61.82</v>
      </c>
      <c r="L150" t="n">
        <v>4.75</v>
      </c>
      <c r="M150" t="n">
        <v>23</v>
      </c>
      <c r="N150" t="n">
        <v>87.98999999999999</v>
      </c>
      <c r="O150" t="n">
        <v>37796.51</v>
      </c>
      <c r="P150" t="n">
        <v>156.34</v>
      </c>
      <c r="Q150" t="n">
        <v>1326.04</v>
      </c>
      <c r="R150" t="n">
        <v>55.23</v>
      </c>
      <c r="S150" t="n">
        <v>30.42</v>
      </c>
      <c r="T150" t="n">
        <v>12496.6</v>
      </c>
      <c r="U150" t="n">
        <v>0.55</v>
      </c>
      <c r="V150" t="n">
        <v>0.91</v>
      </c>
      <c r="W150" t="n">
        <v>0.12</v>
      </c>
      <c r="X150" t="n">
        <v>0.74</v>
      </c>
      <c r="Y150" t="n">
        <v>1</v>
      </c>
      <c r="Z150" t="n">
        <v>10</v>
      </c>
    </row>
    <row r="151">
      <c r="A151" t="n">
        <v>16</v>
      </c>
      <c r="B151" t="n">
        <v>150</v>
      </c>
      <c r="C151" t="inlineStr">
        <is>
          <t xml:space="preserve">CONCLUIDO	</t>
        </is>
      </c>
      <c r="D151" t="n">
        <v>7.3257</v>
      </c>
      <c r="E151" t="n">
        <v>13.65</v>
      </c>
      <c r="F151" t="n">
        <v>9.380000000000001</v>
      </c>
      <c r="G151" t="n">
        <v>24.46</v>
      </c>
      <c r="H151" t="n">
        <v>0.29</v>
      </c>
      <c r="I151" t="n">
        <v>23</v>
      </c>
      <c r="J151" t="n">
        <v>305.09</v>
      </c>
      <c r="K151" t="n">
        <v>61.82</v>
      </c>
      <c r="L151" t="n">
        <v>5</v>
      </c>
      <c r="M151" t="n">
        <v>21</v>
      </c>
      <c r="N151" t="n">
        <v>88.27</v>
      </c>
      <c r="O151" t="n">
        <v>37862.45</v>
      </c>
      <c r="P151" t="n">
        <v>153.47</v>
      </c>
      <c r="Q151" t="n">
        <v>1325.91</v>
      </c>
      <c r="R151" t="n">
        <v>51.98</v>
      </c>
      <c r="S151" t="n">
        <v>30.42</v>
      </c>
      <c r="T151" t="n">
        <v>10880.19</v>
      </c>
      <c r="U151" t="n">
        <v>0.59</v>
      </c>
      <c r="V151" t="n">
        <v>0.92</v>
      </c>
      <c r="W151" t="n">
        <v>0.12</v>
      </c>
      <c r="X151" t="n">
        <v>0.65</v>
      </c>
      <c r="Y151" t="n">
        <v>1</v>
      </c>
      <c r="Z151" t="n">
        <v>10</v>
      </c>
    </row>
    <row r="152">
      <c r="A152" t="n">
        <v>17</v>
      </c>
      <c r="B152" t="n">
        <v>150</v>
      </c>
      <c r="C152" t="inlineStr">
        <is>
          <t xml:space="preserve">CONCLUIDO	</t>
        </is>
      </c>
      <c r="D152" t="n">
        <v>7.3813</v>
      </c>
      <c r="E152" t="n">
        <v>13.55</v>
      </c>
      <c r="F152" t="n">
        <v>9.33</v>
      </c>
      <c r="G152" t="n">
        <v>25.44</v>
      </c>
      <c r="H152" t="n">
        <v>0.31</v>
      </c>
      <c r="I152" t="n">
        <v>22</v>
      </c>
      <c r="J152" t="n">
        <v>305.63</v>
      </c>
      <c r="K152" t="n">
        <v>61.82</v>
      </c>
      <c r="L152" t="n">
        <v>5.25</v>
      </c>
      <c r="M152" t="n">
        <v>20</v>
      </c>
      <c r="N152" t="n">
        <v>88.56</v>
      </c>
      <c r="O152" t="n">
        <v>37928.52</v>
      </c>
      <c r="P152" t="n">
        <v>151.85</v>
      </c>
      <c r="Q152" t="n">
        <v>1325.82</v>
      </c>
      <c r="R152" t="n">
        <v>50.57</v>
      </c>
      <c r="S152" t="n">
        <v>30.42</v>
      </c>
      <c r="T152" t="n">
        <v>10182.19</v>
      </c>
      <c r="U152" t="n">
        <v>0.6</v>
      </c>
      <c r="V152" t="n">
        <v>0.93</v>
      </c>
      <c r="W152" t="n">
        <v>0.11</v>
      </c>
      <c r="X152" t="n">
        <v>0.61</v>
      </c>
      <c r="Y152" t="n">
        <v>1</v>
      </c>
      <c r="Z152" t="n">
        <v>10</v>
      </c>
    </row>
    <row r="153">
      <c r="A153" t="n">
        <v>18</v>
      </c>
      <c r="B153" t="n">
        <v>150</v>
      </c>
      <c r="C153" t="inlineStr">
        <is>
          <t xml:space="preserve">CONCLUIDO	</t>
        </is>
      </c>
      <c r="D153" t="n">
        <v>7.4267</v>
      </c>
      <c r="E153" t="n">
        <v>13.46</v>
      </c>
      <c r="F153" t="n">
        <v>9.300000000000001</v>
      </c>
      <c r="G153" t="n">
        <v>26.57</v>
      </c>
      <c r="H153" t="n">
        <v>0.32</v>
      </c>
      <c r="I153" t="n">
        <v>21</v>
      </c>
      <c r="J153" t="n">
        <v>306.17</v>
      </c>
      <c r="K153" t="n">
        <v>61.82</v>
      </c>
      <c r="L153" t="n">
        <v>5.5</v>
      </c>
      <c r="M153" t="n">
        <v>19</v>
      </c>
      <c r="N153" t="n">
        <v>88.84</v>
      </c>
      <c r="O153" t="n">
        <v>37994.72</v>
      </c>
      <c r="P153" t="n">
        <v>150.28</v>
      </c>
      <c r="Q153" t="n">
        <v>1325.89</v>
      </c>
      <c r="R153" t="n">
        <v>49.53</v>
      </c>
      <c r="S153" t="n">
        <v>30.42</v>
      </c>
      <c r="T153" t="n">
        <v>9665.57</v>
      </c>
      <c r="U153" t="n">
        <v>0.61</v>
      </c>
      <c r="V153" t="n">
        <v>0.93</v>
      </c>
      <c r="W153" t="n">
        <v>0.11</v>
      </c>
      <c r="X153" t="n">
        <v>0.58</v>
      </c>
      <c r="Y153" t="n">
        <v>1</v>
      </c>
      <c r="Z153" t="n">
        <v>10</v>
      </c>
    </row>
    <row r="154">
      <c r="A154" t="n">
        <v>19</v>
      </c>
      <c r="B154" t="n">
        <v>150</v>
      </c>
      <c r="C154" t="inlineStr">
        <is>
          <t xml:space="preserve">CONCLUIDO	</t>
        </is>
      </c>
      <c r="D154" t="n">
        <v>7.4751</v>
      </c>
      <c r="E154" t="n">
        <v>13.38</v>
      </c>
      <c r="F154" t="n">
        <v>9.27</v>
      </c>
      <c r="G154" t="n">
        <v>27.81</v>
      </c>
      <c r="H154" t="n">
        <v>0.33</v>
      </c>
      <c r="I154" t="n">
        <v>20</v>
      </c>
      <c r="J154" t="n">
        <v>306.7</v>
      </c>
      <c r="K154" t="n">
        <v>61.82</v>
      </c>
      <c r="L154" t="n">
        <v>5.75</v>
      </c>
      <c r="M154" t="n">
        <v>18</v>
      </c>
      <c r="N154" t="n">
        <v>89.13</v>
      </c>
      <c r="O154" t="n">
        <v>38061.04</v>
      </c>
      <c r="P154" t="n">
        <v>148.81</v>
      </c>
      <c r="Q154" t="n">
        <v>1325.89</v>
      </c>
      <c r="R154" t="n">
        <v>48.6</v>
      </c>
      <c r="S154" t="n">
        <v>30.42</v>
      </c>
      <c r="T154" t="n">
        <v>9204.629999999999</v>
      </c>
      <c r="U154" t="n">
        <v>0.63</v>
      </c>
      <c r="V154" t="n">
        <v>0.93</v>
      </c>
      <c r="W154" t="n">
        <v>0.11</v>
      </c>
      <c r="X154" t="n">
        <v>0.55</v>
      </c>
      <c r="Y154" t="n">
        <v>1</v>
      </c>
      <c r="Z154" t="n">
        <v>10</v>
      </c>
    </row>
    <row r="155">
      <c r="A155" t="n">
        <v>20</v>
      </c>
      <c r="B155" t="n">
        <v>150</v>
      </c>
      <c r="C155" t="inlineStr">
        <is>
          <t xml:space="preserve">CONCLUIDO	</t>
        </is>
      </c>
      <c r="D155" t="n">
        <v>7.5257</v>
      </c>
      <c r="E155" t="n">
        <v>13.29</v>
      </c>
      <c r="F155" t="n">
        <v>9.23</v>
      </c>
      <c r="G155" t="n">
        <v>29.16</v>
      </c>
      <c r="H155" t="n">
        <v>0.35</v>
      </c>
      <c r="I155" t="n">
        <v>19</v>
      </c>
      <c r="J155" t="n">
        <v>307.24</v>
      </c>
      <c r="K155" t="n">
        <v>61.82</v>
      </c>
      <c r="L155" t="n">
        <v>6</v>
      </c>
      <c r="M155" t="n">
        <v>17</v>
      </c>
      <c r="N155" t="n">
        <v>89.42</v>
      </c>
      <c r="O155" t="n">
        <v>38127.48</v>
      </c>
      <c r="P155" t="n">
        <v>147.49</v>
      </c>
      <c r="Q155" t="n">
        <v>1325.85</v>
      </c>
      <c r="R155" t="n">
        <v>47.44</v>
      </c>
      <c r="S155" t="n">
        <v>30.42</v>
      </c>
      <c r="T155" t="n">
        <v>8627.790000000001</v>
      </c>
      <c r="U155" t="n">
        <v>0.64</v>
      </c>
      <c r="V155" t="n">
        <v>0.9399999999999999</v>
      </c>
      <c r="W155" t="n">
        <v>0.11</v>
      </c>
      <c r="X155" t="n">
        <v>0.51</v>
      </c>
      <c r="Y155" t="n">
        <v>1</v>
      </c>
      <c r="Z155" t="n">
        <v>10</v>
      </c>
    </row>
    <row r="156">
      <c r="A156" t="n">
        <v>21</v>
      </c>
      <c r="B156" t="n">
        <v>150</v>
      </c>
      <c r="C156" t="inlineStr">
        <is>
          <t xml:space="preserve">CONCLUIDO	</t>
        </is>
      </c>
      <c r="D156" t="n">
        <v>7.5775</v>
      </c>
      <c r="E156" t="n">
        <v>13.2</v>
      </c>
      <c r="F156" t="n">
        <v>9.199999999999999</v>
      </c>
      <c r="G156" t="n">
        <v>30.67</v>
      </c>
      <c r="H156" t="n">
        <v>0.36</v>
      </c>
      <c r="I156" t="n">
        <v>18</v>
      </c>
      <c r="J156" t="n">
        <v>307.78</v>
      </c>
      <c r="K156" t="n">
        <v>61.82</v>
      </c>
      <c r="L156" t="n">
        <v>6.25</v>
      </c>
      <c r="M156" t="n">
        <v>16</v>
      </c>
      <c r="N156" t="n">
        <v>89.70999999999999</v>
      </c>
      <c r="O156" t="n">
        <v>38194.05</v>
      </c>
      <c r="P156" t="n">
        <v>145.75</v>
      </c>
      <c r="Q156" t="n">
        <v>1325.9</v>
      </c>
      <c r="R156" t="n">
        <v>46.22</v>
      </c>
      <c r="S156" t="n">
        <v>30.42</v>
      </c>
      <c r="T156" t="n">
        <v>8024.06</v>
      </c>
      <c r="U156" t="n">
        <v>0.66</v>
      </c>
      <c r="V156" t="n">
        <v>0.9399999999999999</v>
      </c>
      <c r="W156" t="n">
        <v>0.11</v>
      </c>
      <c r="X156" t="n">
        <v>0.48</v>
      </c>
      <c r="Y156" t="n">
        <v>1</v>
      </c>
      <c r="Z156" t="n">
        <v>10</v>
      </c>
    </row>
    <row r="157">
      <c r="A157" t="n">
        <v>22</v>
      </c>
      <c r="B157" t="n">
        <v>150</v>
      </c>
      <c r="C157" t="inlineStr">
        <is>
          <t xml:space="preserve">CONCLUIDO	</t>
        </is>
      </c>
      <c r="D157" t="n">
        <v>7.6232</v>
      </c>
      <c r="E157" t="n">
        <v>13.12</v>
      </c>
      <c r="F157" t="n">
        <v>9.18</v>
      </c>
      <c r="G157" t="n">
        <v>32.39</v>
      </c>
      <c r="H157" t="n">
        <v>0.38</v>
      </c>
      <c r="I157" t="n">
        <v>17</v>
      </c>
      <c r="J157" t="n">
        <v>308.32</v>
      </c>
      <c r="K157" t="n">
        <v>61.82</v>
      </c>
      <c r="L157" t="n">
        <v>6.5</v>
      </c>
      <c r="M157" t="n">
        <v>15</v>
      </c>
      <c r="N157" t="n">
        <v>90</v>
      </c>
      <c r="O157" t="n">
        <v>38260.74</v>
      </c>
      <c r="P157" t="n">
        <v>144.19</v>
      </c>
      <c r="Q157" t="n">
        <v>1325.97</v>
      </c>
      <c r="R157" t="n">
        <v>45.45</v>
      </c>
      <c r="S157" t="n">
        <v>30.42</v>
      </c>
      <c r="T157" t="n">
        <v>7647.14</v>
      </c>
      <c r="U157" t="n">
        <v>0.67</v>
      </c>
      <c r="V157" t="n">
        <v>0.9399999999999999</v>
      </c>
      <c r="W157" t="n">
        <v>0.11</v>
      </c>
      <c r="X157" t="n">
        <v>0.46</v>
      </c>
      <c r="Y157" t="n">
        <v>1</v>
      </c>
      <c r="Z157" t="n">
        <v>10</v>
      </c>
    </row>
    <row r="158">
      <c r="A158" t="n">
        <v>23</v>
      </c>
      <c r="B158" t="n">
        <v>150</v>
      </c>
      <c r="C158" t="inlineStr">
        <is>
          <t xml:space="preserve">CONCLUIDO	</t>
        </is>
      </c>
      <c r="D158" t="n">
        <v>7.627</v>
      </c>
      <c r="E158" t="n">
        <v>13.11</v>
      </c>
      <c r="F158" t="n">
        <v>9.17</v>
      </c>
      <c r="G158" t="n">
        <v>32.36</v>
      </c>
      <c r="H158" t="n">
        <v>0.39</v>
      </c>
      <c r="I158" t="n">
        <v>17</v>
      </c>
      <c r="J158" t="n">
        <v>308.86</v>
      </c>
      <c r="K158" t="n">
        <v>61.82</v>
      </c>
      <c r="L158" t="n">
        <v>6.75</v>
      </c>
      <c r="M158" t="n">
        <v>15</v>
      </c>
      <c r="N158" t="n">
        <v>90.29000000000001</v>
      </c>
      <c r="O158" t="n">
        <v>38327.57</v>
      </c>
      <c r="P158" t="n">
        <v>142.64</v>
      </c>
      <c r="Q158" t="n">
        <v>1325.89</v>
      </c>
      <c r="R158" t="n">
        <v>45.32</v>
      </c>
      <c r="S158" t="n">
        <v>30.42</v>
      </c>
      <c r="T158" t="n">
        <v>7578.32</v>
      </c>
      <c r="U158" t="n">
        <v>0.67</v>
      </c>
      <c r="V158" t="n">
        <v>0.9399999999999999</v>
      </c>
      <c r="W158" t="n">
        <v>0.11</v>
      </c>
      <c r="X158" t="n">
        <v>0.45</v>
      </c>
      <c r="Y158" t="n">
        <v>1</v>
      </c>
      <c r="Z158" t="n">
        <v>10</v>
      </c>
    </row>
    <row r="159">
      <c r="A159" t="n">
        <v>24</v>
      </c>
      <c r="B159" t="n">
        <v>150</v>
      </c>
      <c r="C159" t="inlineStr">
        <is>
          <t xml:space="preserve">CONCLUIDO	</t>
        </is>
      </c>
      <c r="D159" t="n">
        <v>7.6699</v>
      </c>
      <c r="E159" t="n">
        <v>13.04</v>
      </c>
      <c r="F159" t="n">
        <v>9.15</v>
      </c>
      <c r="G159" t="n">
        <v>34.32</v>
      </c>
      <c r="H159" t="n">
        <v>0.4</v>
      </c>
      <c r="I159" t="n">
        <v>16</v>
      </c>
      <c r="J159" t="n">
        <v>309.41</v>
      </c>
      <c r="K159" t="n">
        <v>61.82</v>
      </c>
      <c r="L159" t="n">
        <v>7</v>
      </c>
      <c r="M159" t="n">
        <v>14</v>
      </c>
      <c r="N159" t="n">
        <v>90.59</v>
      </c>
      <c r="O159" t="n">
        <v>38394.52</v>
      </c>
      <c r="P159" t="n">
        <v>141.96</v>
      </c>
      <c r="Q159" t="n">
        <v>1325.94</v>
      </c>
      <c r="R159" t="n">
        <v>44.65</v>
      </c>
      <c r="S159" t="n">
        <v>30.42</v>
      </c>
      <c r="T159" t="n">
        <v>7247.61</v>
      </c>
      <c r="U159" t="n">
        <v>0.68</v>
      </c>
      <c r="V159" t="n">
        <v>0.9399999999999999</v>
      </c>
      <c r="W159" t="n">
        <v>0.11</v>
      </c>
      <c r="X159" t="n">
        <v>0.43</v>
      </c>
      <c r="Y159" t="n">
        <v>1</v>
      </c>
      <c r="Z159" t="n">
        <v>10</v>
      </c>
    </row>
    <row r="160">
      <c r="A160" t="n">
        <v>25</v>
      </c>
      <c r="B160" t="n">
        <v>150</v>
      </c>
      <c r="C160" t="inlineStr">
        <is>
          <t xml:space="preserve">CONCLUIDO	</t>
        </is>
      </c>
      <c r="D160" t="n">
        <v>7.728</v>
      </c>
      <c r="E160" t="n">
        <v>12.94</v>
      </c>
      <c r="F160" t="n">
        <v>9.109999999999999</v>
      </c>
      <c r="G160" t="n">
        <v>36.44</v>
      </c>
      <c r="H160" t="n">
        <v>0.42</v>
      </c>
      <c r="I160" t="n">
        <v>15</v>
      </c>
      <c r="J160" t="n">
        <v>309.95</v>
      </c>
      <c r="K160" t="n">
        <v>61.82</v>
      </c>
      <c r="L160" t="n">
        <v>7.25</v>
      </c>
      <c r="M160" t="n">
        <v>13</v>
      </c>
      <c r="N160" t="n">
        <v>90.88</v>
      </c>
      <c r="O160" t="n">
        <v>38461.6</v>
      </c>
      <c r="P160" t="n">
        <v>139.98</v>
      </c>
      <c r="Q160" t="n">
        <v>1325.85</v>
      </c>
      <c r="R160" t="n">
        <v>43.22</v>
      </c>
      <c r="S160" t="n">
        <v>30.42</v>
      </c>
      <c r="T160" t="n">
        <v>6540.31</v>
      </c>
      <c r="U160" t="n">
        <v>0.7</v>
      </c>
      <c r="V160" t="n">
        <v>0.95</v>
      </c>
      <c r="W160" t="n">
        <v>0.11</v>
      </c>
      <c r="X160" t="n">
        <v>0.39</v>
      </c>
      <c r="Y160" t="n">
        <v>1</v>
      </c>
      <c r="Z160" t="n">
        <v>10</v>
      </c>
    </row>
    <row r="161">
      <c r="A161" t="n">
        <v>26</v>
      </c>
      <c r="B161" t="n">
        <v>150</v>
      </c>
      <c r="C161" t="inlineStr">
        <is>
          <t xml:space="preserve">CONCLUIDO	</t>
        </is>
      </c>
      <c r="D161" t="n">
        <v>7.7484</v>
      </c>
      <c r="E161" t="n">
        <v>12.91</v>
      </c>
      <c r="F161" t="n">
        <v>9.08</v>
      </c>
      <c r="G161" t="n">
        <v>36.3</v>
      </c>
      <c r="H161" t="n">
        <v>0.43</v>
      </c>
      <c r="I161" t="n">
        <v>15</v>
      </c>
      <c r="J161" t="n">
        <v>310.5</v>
      </c>
      <c r="K161" t="n">
        <v>61.82</v>
      </c>
      <c r="L161" t="n">
        <v>7.5</v>
      </c>
      <c r="M161" t="n">
        <v>13</v>
      </c>
      <c r="N161" t="n">
        <v>91.18000000000001</v>
      </c>
      <c r="O161" t="n">
        <v>38528.81</v>
      </c>
      <c r="P161" t="n">
        <v>137.25</v>
      </c>
      <c r="Q161" t="n">
        <v>1325.89</v>
      </c>
      <c r="R161" t="n">
        <v>41.92</v>
      </c>
      <c r="S161" t="n">
        <v>30.42</v>
      </c>
      <c r="T161" t="n">
        <v>5889.48</v>
      </c>
      <c r="U161" t="n">
        <v>0.73</v>
      </c>
      <c r="V161" t="n">
        <v>0.95</v>
      </c>
      <c r="W161" t="n">
        <v>0.11</v>
      </c>
      <c r="X161" t="n">
        <v>0.35</v>
      </c>
      <c r="Y161" t="n">
        <v>1</v>
      </c>
      <c r="Z161" t="n">
        <v>10</v>
      </c>
    </row>
    <row r="162">
      <c r="A162" t="n">
        <v>27</v>
      </c>
      <c r="B162" t="n">
        <v>150</v>
      </c>
      <c r="C162" t="inlineStr">
        <is>
          <t xml:space="preserve">CONCLUIDO	</t>
        </is>
      </c>
      <c r="D162" t="n">
        <v>7.8171</v>
      </c>
      <c r="E162" t="n">
        <v>12.79</v>
      </c>
      <c r="F162" t="n">
        <v>9.02</v>
      </c>
      <c r="G162" t="n">
        <v>38.65</v>
      </c>
      <c r="H162" t="n">
        <v>0.44</v>
      </c>
      <c r="I162" t="n">
        <v>14</v>
      </c>
      <c r="J162" t="n">
        <v>311.04</v>
      </c>
      <c r="K162" t="n">
        <v>61.82</v>
      </c>
      <c r="L162" t="n">
        <v>7.75</v>
      </c>
      <c r="M162" t="n">
        <v>12</v>
      </c>
      <c r="N162" t="n">
        <v>91.47</v>
      </c>
      <c r="O162" t="n">
        <v>38596.15</v>
      </c>
      <c r="P162" t="n">
        <v>136.17</v>
      </c>
      <c r="Q162" t="n">
        <v>1325.87</v>
      </c>
      <c r="R162" t="n">
        <v>40.3</v>
      </c>
      <c r="S162" t="n">
        <v>30.42</v>
      </c>
      <c r="T162" t="n">
        <v>5084.69</v>
      </c>
      <c r="U162" t="n">
        <v>0.75</v>
      </c>
      <c r="V162" t="n">
        <v>0.96</v>
      </c>
      <c r="W162" t="n">
        <v>0.1</v>
      </c>
      <c r="X162" t="n">
        <v>0.3</v>
      </c>
      <c r="Y162" t="n">
        <v>1</v>
      </c>
      <c r="Z162" t="n">
        <v>10</v>
      </c>
    </row>
    <row r="163">
      <c r="A163" t="n">
        <v>28</v>
      </c>
      <c r="B163" t="n">
        <v>150</v>
      </c>
      <c r="C163" t="inlineStr">
        <is>
          <t xml:space="preserve">CONCLUIDO	</t>
        </is>
      </c>
      <c r="D163" t="n">
        <v>7.7213</v>
      </c>
      <c r="E163" t="n">
        <v>12.95</v>
      </c>
      <c r="F163" t="n">
        <v>9.18</v>
      </c>
      <c r="G163" t="n">
        <v>39.33</v>
      </c>
      <c r="H163" t="n">
        <v>0.46</v>
      </c>
      <c r="I163" t="n">
        <v>14</v>
      </c>
      <c r="J163" t="n">
        <v>311.59</v>
      </c>
      <c r="K163" t="n">
        <v>61.82</v>
      </c>
      <c r="L163" t="n">
        <v>8</v>
      </c>
      <c r="M163" t="n">
        <v>12</v>
      </c>
      <c r="N163" t="n">
        <v>91.77</v>
      </c>
      <c r="O163" t="n">
        <v>38663.62</v>
      </c>
      <c r="P163" t="n">
        <v>137.94</v>
      </c>
      <c r="Q163" t="n">
        <v>1325.79</v>
      </c>
      <c r="R163" t="n">
        <v>45.87</v>
      </c>
      <c r="S163" t="n">
        <v>30.42</v>
      </c>
      <c r="T163" t="n">
        <v>7869.6</v>
      </c>
      <c r="U163" t="n">
        <v>0.66</v>
      </c>
      <c r="V163" t="n">
        <v>0.9399999999999999</v>
      </c>
      <c r="W163" t="n">
        <v>0.1</v>
      </c>
      <c r="X163" t="n">
        <v>0.46</v>
      </c>
      <c r="Y163" t="n">
        <v>1</v>
      </c>
      <c r="Z163" t="n">
        <v>10</v>
      </c>
    </row>
    <row r="164">
      <c r="A164" t="n">
        <v>29</v>
      </c>
      <c r="B164" t="n">
        <v>150</v>
      </c>
      <c r="C164" t="inlineStr">
        <is>
          <t xml:space="preserve">CONCLUIDO	</t>
        </is>
      </c>
      <c r="D164" t="n">
        <v>7.8098</v>
      </c>
      <c r="E164" t="n">
        <v>12.8</v>
      </c>
      <c r="F164" t="n">
        <v>9.09</v>
      </c>
      <c r="G164" t="n">
        <v>41.93</v>
      </c>
      <c r="H164" t="n">
        <v>0.47</v>
      </c>
      <c r="I164" t="n">
        <v>13</v>
      </c>
      <c r="J164" t="n">
        <v>312.14</v>
      </c>
      <c r="K164" t="n">
        <v>61.82</v>
      </c>
      <c r="L164" t="n">
        <v>8.25</v>
      </c>
      <c r="M164" t="n">
        <v>11</v>
      </c>
      <c r="N164" t="n">
        <v>92.06999999999999</v>
      </c>
      <c r="O164" t="n">
        <v>38731.35</v>
      </c>
      <c r="P164" t="n">
        <v>135.55</v>
      </c>
      <c r="Q164" t="n">
        <v>1325.86</v>
      </c>
      <c r="R164" t="n">
        <v>42.69</v>
      </c>
      <c r="S164" t="n">
        <v>30.42</v>
      </c>
      <c r="T164" t="n">
        <v>6286.7</v>
      </c>
      <c r="U164" t="n">
        <v>0.71</v>
      </c>
      <c r="V164" t="n">
        <v>0.95</v>
      </c>
      <c r="W164" t="n">
        <v>0.1</v>
      </c>
      <c r="X164" t="n">
        <v>0.36</v>
      </c>
      <c r="Y164" t="n">
        <v>1</v>
      </c>
      <c r="Z164" t="n">
        <v>10</v>
      </c>
    </row>
    <row r="165">
      <c r="A165" t="n">
        <v>30</v>
      </c>
      <c r="B165" t="n">
        <v>150</v>
      </c>
      <c r="C165" t="inlineStr">
        <is>
          <t xml:space="preserve">CONCLUIDO	</t>
        </is>
      </c>
      <c r="D165" t="n">
        <v>7.8133</v>
      </c>
      <c r="E165" t="n">
        <v>12.8</v>
      </c>
      <c r="F165" t="n">
        <v>9.08</v>
      </c>
      <c r="G165" t="n">
        <v>41.9</v>
      </c>
      <c r="H165" t="n">
        <v>0.48</v>
      </c>
      <c r="I165" t="n">
        <v>13</v>
      </c>
      <c r="J165" t="n">
        <v>312.69</v>
      </c>
      <c r="K165" t="n">
        <v>61.82</v>
      </c>
      <c r="L165" t="n">
        <v>8.5</v>
      </c>
      <c r="M165" t="n">
        <v>11</v>
      </c>
      <c r="N165" t="n">
        <v>92.37</v>
      </c>
      <c r="O165" t="n">
        <v>38799.09</v>
      </c>
      <c r="P165" t="n">
        <v>134.48</v>
      </c>
      <c r="Q165" t="n">
        <v>1325.79</v>
      </c>
      <c r="R165" t="n">
        <v>42.43</v>
      </c>
      <c r="S165" t="n">
        <v>30.42</v>
      </c>
      <c r="T165" t="n">
        <v>6156.35</v>
      </c>
      <c r="U165" t="n">
        <v>0.72</v>
      </c>
      <c r="V165" t="n">
        <v>0.95</v>
      </c>
      <c r="W165" t="n">
        <v>0.1</v>
      </c>
      <c r="X165" t="n">
        <v>0.36</v>
      </c>
      <c r="Y165" t="n">
        <v>1</v>
      </c>
      <c r="Z165" t="n">
        <v>10</v>
      </c>
    </row>
    <row r="166">
      <c r="A166" t="n">
        <v>31</v>
      </c>
      <c r="B166" t="n">
        <v>150</v>
      </c>
      <c r="C166" t="inlineStr">
        <is>
          <t xml:space="preserve">CONCLUIDO	</t>
        </is>
      </c>
      <c r="D166" t="n">
        <v>7.8764</v>
      </c>
      <c r="E166" t="n">
        <v>12.7</v>
      </c>
      <c r="F166" t="n">
        <v>9.029999999999999</v>
      </c>
      <c r="G166" t="n">
        <v>45.16</v>
      </c>
      <c r="H166" t="n">
        <v>0.5</v>
      </c>
      <c r="I166" t="n">
        <v>12</v>
      </c>
      <c r="J166" t="n">
        <v>313.24</v>
      </c>
      <c r="K166" t="n">
        <v>61.82</v>
      </c>
      <c r="L166" t="n">
        <v>8.75</v>
      </c>
      <c r="M166" t="n">
        <v>10</v>
      </c>
      <c r="N166" t="n">
        <v>92.67</v>
      </c>
      <c r="O166" t="n">
        <v>38866.96</v>
      </c>
      <c r="P166" t="n">
        <v>131.53</v>
      </c>
      <c r="Q166" t="n">
        <v>1325.91</v>
      </c>
      <c r="R166" t="n">
        <v>40.85</v>
      </c>
      <c r="S166" t="n">
        <v>30.42</v>
      </c>
      <c r="T166" t="n">
        <v>5371.57</v>
      </c>
      <c r="U166" t="n">
        <v>0.74</v>
      </c>
      <c r="V166" t="n">
        <v>0.96</v>
      </c>
      <c r="W166" t="n">
        <v>0.1</v>
      </c>
      <c r="X166" t="n">
        <v>0.31</v>
      </c>
      <c r="Y166" t="n">
        <v>1</v>
      </c>
      <c r="Z166" t="n">
        <v>10</v>
      </c>
    </row>
    <row r="167">
      <c r="A167" t="n">
        <v>32</v>
      </c>
      <c r="B167" t="n">
        <v>150</v>
      </c>
      <c r="C167" t="inlineStr">
        <is>
          <t xml:space="preserve">CONCLUIDO	</t>
        </is>
      </c>
      <c r="D167" t="n">
        <v>7.8721</v>
      </c>
      <c r="E167" t="n">
        <v>12.7</v>
      </c>
      <c r="F167" t="n">
        <v>9.039999999999999</v>
      </c>
      <c r="G167" t="n">
        <v>45.2</v>
      </c>
      <c r="H167" t="n">
        <v>0.51</v>
      </c>
      <c r="I167" t="n">
        <v>12</v>
      </c>
      <c r="J167" t="n">
        <v>313.79</v>
      </c>
      <c r="K167" t="n">
        <v>61.82</v>
      </c>
      <c r="L167" t="n">
        <v>9</v>
      </c>
      <c r="M167" t="n">
        <v>10</v>
      </c>
      <c r="N167" t="n">
        <v>92.97</v>
      </c>
      <c r="O167" t="n">
        <v>38934.97</v>
      </c>
      <c r="P167" t="n">
        <v>131.03</v>
      </c>
      <c r="Q167" t="n">
        <v>1325.79</v>
      </c>
      <c r="R167" t="n">
        <v>41</v>
      </c>
      <c r="S167" t="n">
        <v>30.42</v>
      </c>
      <c r="T167" t="n">
        <v>5445.64</v>
      </c>
      <c r="U167" t="n">
        <v>0.74</v>
      </c>
      <c r="V167" t="n">
        <v>0.96</v>
      </c>
      <c r="W167" t="n">
        <v>0.1</v>
      </c>
      <c r="X167" t="n">
        <v>0.32</v>
      </c>
      <c r="Y167" t="n">
        <v>1</v>
      </c>
      <c r="Z167" t="n">
        <v>10</v>
      </c>
    </row>
    <row r="168">
      <c r="A168" t="n">
        <v>33</v>
      </c>
      <c r="B168" t="n">
        <v>150</v>
      </c>
      <c r="C168" t="inlineStr">
        <is>
          <t xml:space="preserve">CONCLUIDO	</t>
        </is>
      </c>
      <c r="D168" t="n">
        <v>7.9342</v>
      </c>
      <c r="E168" t="n">
        <v>12.6</v>
      </c>
      <c r="F168" t="n">
        <v>9</v>
      </c>
      <c r="G168" t="n">
        <v>49.07</v>
      </c>
      <c r="H168" t="n">
        <v>0.52</v>
      </c>
      <c r="I168" t="n">
        <v>11</v>
      </c>
      <c r="J168" t="n">
        <v>314.34</v>
      </c>
      <c r="K168" t="n">
        <v>61.82</v>
      </c>
      <c r="L168" t="n">
        <v>9.25</v>
      </c>
      <c r="M168" t="n">
        <v>9</v>
      </c>
      <c r="N168" t="n">
        <v>93.27</v>
      </c>
      <c r="O168" t="n">
        <v>39003.11</v>
      </c>
      <c r="P168" t="n">
        <v>128.3</v>
      </c>
      <c r="Q168" t="n">
        <v>1325.79</v>
      </c>
      <c r="R168" t="n">
        <v>39.52</v>
      </c>
      <c r="S168" t="n">
        <v>30.42</v>
      </c>
      <c r="T168" t="n">
        <v>4712.17</v>
      </c>
      <c r="U168" t="n">
        <v>0.77</v>
      </c>
      <c r="V168" t="n">
        <v>0.96</v>
      </c>
      <c r="W168" t="n">
        <v>0.1</v>
      </c>
      <c r="X168" t="n">
        <v>0.28</v>
      </c>
      <c r="Y168" t="n">
        <v>1</v>
      </c>
      <c r="Z168" t="n">
        <v>10</v>
      </c>
    </row>
    <row r="169">
      <c r="A169" t="n">
        <v>34</v>
      </c>
      <c r="B169" t="n">
        <v>150</v>
      </c>
      <c r="C169" t="inlineStr">
        <is>
          <t xml:space="preserve">CONCLUIDO	</t>
        </is>
      </c>
      <c r="D169" t="n">
        <v>7.9278</v>
      </c>
      <c r="E169" t="n">
        <v>12.61</v>
      </c>
      <c r="F169" t="n">
        <v>9.01</v>
      </c>
      <c r="G169" t="n">
        <v>49.12</v>
      </c>
      <c r="H169" t="n">
        <v>0.54</v>
      </c>
      <c r="I169" t="n">
        <v>11</v>
      </c>
      <c r="J169" t="n">
        <v>314.9</v>
      </c>
      <c r="K169" t="n">
        <v>61.82</v>
      </c>
      <c r="L169" t="n">
        <v>9.5</v>
      </c>
      <c r="M169" t="n">
        <v>9</v>
      </c>
      <c r="N169" t="n">
        <v>93.56999999999999</v>
      </c>
      <c r="O169" t="n">
        <v>39071.38</v>
      </c>
      <c r="P169" t="n">
        <v>127.75</v>
      </c>
      <c r="Q169" t="n">
        <v>1325.79</v>
      </c>
      <c r="R169" t="n">
        <v>39.87</v>
      </c>
      <c r="S169" t="n">
        <v>30.42</v>
      </c>
      <c r="T169" t="n">
        <v>4883.77</v>
      </c>
      <c r="U169" t="n">
        <v>0.76</v>
      </c>
      <c r="V169" t="n">
        <v>0.96</v>
      </c>
      <c r="W169" t="n">
        <v>0.1</v>
      </c>
      <c r="X169" t="n">
        <v>0.29</v>
      </c>
      <c r="Y169" t="n">
        <v>1</v>
      </c>
      <c r="Z169" t="n">
        <v>10</v>
      </c>
    </row>
    <row r="170">
      <c r="A170" t="n">
        <v>35</v>
      </c>
      <c r="B170" t="n">
        <v>150</v>
      </c>
      <c r="C170" t="inlineStr">
        <is>
          <t xml:space="preserve">CONCLUIDO	</t>
        </is>
      </c>
      <c r="D170" t="n">
        <v>7.9192</v>
      </c>
      <c r="E170" t="n">
        <v>12.63</v>
      </c>
      <c r="F170" t="n">
        <v>9.02</v>
      </c>
      <c r="G170" t="n">
        <v>49.2</v>
      </c>
      <c r="H170" t="n">
        <v>0.55</v>
      </c>
      <c r="I170" t="n">
        <v>11</v>
      </c>
      <c r="J170" t="n">
        <v>315.45</v>
      </c>
      <c r="K170" t="n">
        <v>61.82</v>
      </c>
      <c r="L170" t="n">
        <v>9.75</v>
      </c>
      <c r="M170" t="n">
        <v>7</v>
      </c>
      <c r="N170" t="n">
        <v>93.88</v>
      </c>
      <c r="O170" t="n">
        <v>39139.8</v>
      </c>
      <c r="P170" t="n">
        <v>126.46</v>
      </c>
      <c r="Q170" t="n">
        <v>1325.79</v>
      </c>
      <c r="R170" t="n">
        <v>40.35</v>
      </c>
      <c r="S170" t="n">
        <v>30.42</v>
      </c>
      <c r="T170" t="n">
        <v>5122.87</v>
      </c>
      <c r="U170" t="n">
        <v>0.75</v>
      </c>
      <c r="V170" t="n">
        <v>0.96</v>
      </c>
      <c r="W170" t="n">
        <v>0.1</v>
      </c>
      <c r="X170" t="n">
        <v>0.3</v>
      </c>
      <c r="Y170" t="n">
        <v>1</v>
      </c>
      <c r="Z170" t="n">
        <v>10</v>
      </c>
    </row>
    <row r="171">
      <c r="A171" t="n">
        <v>36</v>
      </c>
      <c r="B171" t="n">
        <v>150</v>
      </c>
      <c r="C171" t="inlineStr">
        <is>
          <t xml:space="preserve">CONCLUIDO	</t>
        </is>
      </c>
      <c r="D171" t="n">
        <v>7.9839</v>
      </c>
      <c r="E171" t="n">
        <v>12.53</v>
      </c>
      <c r="F171" t="n">
        <v>8.970000000000001</v>
      </c>
      <c r="G171" t="n">
        <v>53.84</v>
      </c>
      <c r="H171" t="n">
        <v>0.5600000000000001</v>
      </c>
      <c r="I171" t="n">
        <v>10</v>
      </c>
      <c r="J171" t="n">
        <v>316.01</v>
      </c>
      <c r="K171" t="n">
        <v>61.82</v>
      </c>
      <c r="L171" t="n">
        <v>10</v>
      </c>
      <c r="M171" t="n">
        <v>4</v>
      </c>
      <c r="N171" t="n">
        <v>94.18000000000001</v>
      </c>
      <c r="O171" t="n">
        <v>39208.35</v>
      </c>
      <c r="P171" t="n">
        <v>124.49</v>
      </c>
      <c r="Q171" t="n">
        <v>1325.79</v>
      </c>
      <c r="R171" t="n">
        <v>38.65</v>
      </c>
      <c r="S171" t="n">
        <v>30.42</v>
      </c>
      <c r="T171" t="n">
        <v>4280.16</v>
      </c>
      <c r="U171" t="n">
        <v>0.79</v>
      </c>
      <c r="V171" t="n">
        <v>0.96</v>
      </c>
      <c r="W171" t="n">
        <v>0.1</v>
      </c>
      <c r="X171" t="n">
        <v>0.25</v>
      </c>
      <c r="Y171" t="n">
        <v>1</v>
      </c>
      <c r="Z171" t="n">
        <v>10</v>
      </c>
    </row>
    <row r="172">
      <c r="A172" t="n">
        <v>37</v>
      </c>
      <c r="B172" t="n">
        <v>150</v>
      </c>
      <c r="C172" t="inlineStr">
        <is>
          <t xml:space="preserve">CONCLUIDO	</t>
        </is>
      </c>
      <c r="D172" t="n">
        <v>7.9886</v>
      </c>
      <c r="E172" t="n">
        <v>12.52</v>
      </c>
      <c r="F172" t="n">
        <v>8.960000000000001</v>
      </c>
      <c r="G172" t="n">
        <v>53.79</v>
      </c>
      <c r="H172" t="n">
        <v>0.58</v>
      </c>
      <c r="I172" t="n">
        <v>10</v>
      </c>
      <c r="J172" t="n">
        <v>316.56</v>
      </c>
      <c r="K172" t="n">
        <v>61.82</v>
      </c>
      <c r="L172" t="n">
        <v>10.25</v>
      </c>
      <c r="M172" t="n">
        <v>0</v>
      </c>
      <c r="N172" t="n">
        <v>94.48999999999999</v>
      </c>
      <c r="O172" t="n">
        <v>39277.04</v>
      </c>
      <c r="P172" t="n">
        <v>124.63</v>
      </c>
      <c r="Q172" t="n">
        <v>1325.79</v>
      </c>
      <c r="R172" t="n">
        <v>38.1</v>
      </c>
      <c r="S172" t="n">
        <v>30.42</v>
      </c>
      <c r="T172" t="n">
        <v>4004.01</v>
      </c>
      <c r="U172" t="n">
        <v>0.8</v>
      </c>
      <c r="V172" t="n">
        <v>0.96</v>
      </c>
      <c r="W172" t="n">
        <v>0.11</v>
      </c>
      <c r="X172" t="n">
        <v>0.24</v>
      </c>
      <c r="Y172" t="n">
        <v>1</v>
      </c>
      <c r="Z172" t="n">
        <v>10</v>
      </c>
    </row>
    <row r="173">
      <c r="A173" t="n">
        <v>0</v>
      </c>
      <c r="B173" t="n">
        <v>10</v>
      </c>
      <c r="C173" t="inlineStr">
        <is>
          <t xml:space="preserve">CONCLUIDO	</t>
        </is>
      </c>
      <c r="D173" t="n">
        <v>6.3171</v>
      </c>
      <c r="E173" t="n">
        <v>15.83</v>
      </c>
      <c r="F173" t="n">
        <v>12.69</v>
      </c>
      <c r="G173" t="n">
        <v>5.68</v>
      </c>
      <c r="H173" t="n">
        <v>0.64</v>
      </c>
      <c r="I173" t="n">
        <v>134</v>
      </c>
      <c r="J173" t="n">
        <v>26.11</v>
      </c>
      <c r="K173" t="n">
        <v>12.1</v>
      </c>
      <c r="L173" t="n">
        <v>1</v>
      </c>
      <c r="M173" t="n">
        <v>0</v>
      </c>
      <c r="N173" t="n">
        <v>3.01</v>
      </c>
      <c r="O173" t="n">
        <v>3454.41</v>
      </c>
      <c r="P173" t="n">
        <v>37.03</v>
      </c>
      <c r="Q173" t="n">
        <v>1326.21</v>
      </c>
      <c r="R173" t="n">
        <v>154.21</v>
      </c>
      <c r="S173" t="n">
        <v>30.42</v>
      </c>
      <c r="T173" t="n">
        <v>61441</v>
      </c>
      <c r="U173" t="n">
        <v>0.2</v>
      </c>
      <c r="V173" t="n">
        <v>0.68</v>
      </c>
      <c r="W173" t="n">
        <v>0.47</v>
      </c>
      <c r="X173" t="n">
        <v>3.97</v>
      </c>
      <c r="Y173" t="n">
        <v>1</v>
      </c>
      <c r="Z173" t="n">
        <v>10</v>
      </c>
    </row>
    <row r="174">
      <c r="A174" t="n">
        <v>0</v>
      </c>
      <c r="B174" t="n">
        <v>45</v>
      </c>
      <c r="C174" t="inlineStr">
        <is>
          <t xml:space="preserve">CONCLUIDO	</t>
        </is>
      </c>
      <c r="D174" t="n">
        <v>7.2978</v>
      </c>
      <c r="E174" t="n">
        <v>13.7</v>
      </c>
      <c r="F174" t="n">
        <v>10.46</v>
      </c>
      <c r="G174" t="n">
        <v>10.29</v>
      </c>
      <c r="H174" t="n">
        <v>0.18</v>
      </c>
      <c r="I174" t="n">
        <v>61</v>
      </c>
      <c r="J174" t="n">
        <v>98.70999999999999</v>
      </c>
      <c r="K174" t="n">
        <v>39.72</v>
      </c>
      <c r="L174" t="n">
        <v>1</v>
      </c>
      <c r="M174" t="n">
        <v>59</v>
      </c>
      <c r="N174" t="n">
        <v>12.99</v>
      </c>
      <c r="O174" t="n">
        <v>12407.75</v>
      </c>
      <c r="P174" t="n">
        <v>82.65000000000001</v>
      </c>
      <c r="Q174" t="n">
        <v>1326.08</v>
      </c>
      <c r="R174" t="n">
        <v>87.41</v>
      </c>
      <c r="S174" t="n">
        <v>30.42</v>
      </c>
      <c r="T174" t="n">
        <v>28403.52</v>
      </c>
      <c r="U174" t="n">
        <v>0.35</v>
      </c>
      <c r="V174" t="n">
        <v>0.83</v>
      </c>
      <c r="W174" t="n">
        <v>0.18</v>
      </c>
      <c r="X174" t="n">
        <v>1.74</v>
      </c>
      <c r="Y174" t="n">
        <v>1</v>
      </c>
      <c r="Z174" t="n">
        <v>10</v>
      </c>
    </row>
    <row r="175">
      <c r="A175" t="n">
        <v>1</v>
      </c>
      <c r="B175" t="n">
        <v>45</v>
      </c>
      <c r="C175" t="inlineStr">
        <is>
          <t xml:space="preserve">CONCLUIDO	</t>
        </is>
      </c>
      <c r="D175" t="n">
        <v>7.7814</v>
      </c>
      <c r="E175" t="n">
        <v>12.85</v>
      </c>
      <c r="F175" t="n">
        <v>9.960000000000001</v>
      </c>
      <c r="G175" t="n">
        <v>13.58</v>
      </c>
      <c r="H175" t="n">
        <v>0.22</v>
      </c>
      <c r="I175" t="n">
        <v>44</v>
      </c>
      <c r="J175" t="n">
        <v>99.02</v>
      </c>
      <c r="K175" t="n">
        <v>39.72</v>
      </c>
      <c r="L175" t="n">
        <v>1.25</v>
      </c>
      <c r="M175" t="n">
        <v>42</v>
      </c>
      <c r="N175" t="n">
        <v>13.05</v>
      </c>
      <c r="O175" t="n">
        <v>12446.14</v>
      </c>
      <c r="P175" t="n">
        <v>74.70999999999999</v>
      </c>
      <c r="Q175" t="n">
        <v>1325.84</v>
      </c>
      <c r="R175" t="n">
        <v>70.84999999999999</v>
      </c>
      <c r="S175" t="n">
        <v>30.42</v>
      </c>
      <c r="T175" t="n">
        <v>20208.48</v>
      </c>
      <c r="U175" t="n">
        <v>0.43</v>
      </c>
      <c r="V175" t="n">
        <v>0.87</v>
      </c>
      <c r="W175" t="n">
        <v>0.15</v>
      </c>
      <c r="X175" t="n">
        <v>1.24</v>
      </c>
      <c r="Y175" t="n">
        <v>1</v>
      </c>
      <c r="Z175" t="n">
        <v>10</v>
      </c>
    </row>
    <row r="176">
      <c r="A176" t="n">
        <v>2</v>
      </c>
      <c r="B176" t="n">
        <v>45</v>
      </c>
      <c r="C176" t="inlineStr">
        <is>
          <t xml:space="preserve">CONCLUIDO	</t>
        </is>
      </c>
      <c r="D176" t="n">
        <v>8.099</v>
      </c>
      <c r="E176" t="n">
        <v>12.35</v>
      </c>
      <c r="F176" t="n">
        <v>9.66</v>
      </c>
      <c r="G176" t="n">
        <v>17.05</v>
      </c>
      <c r="H176" t="n">
        <v>0.27</v>
      </c>
      <c r="I176" t="n">
        <v>34</v>
      </c>
      <c r="J176" t="n">
        <v>99.33</v>
      </c>
      <c r="K176" t="n">
        <v>39.72</v>
      </c>
      <c r="L176" t="n">
        <v>1.5</v>
      </c>
      <c r="M176" t="n">
        <v>28</v>
      </c>
      <c r="N176" t="n">
        <v>13.11</v>
      </c>
      <c r="O176" t="n">
        <v>12484.55</v>
      </c>
      <c r="P176" t="n">
        <v>67.98</v>
      </c>
      <c r="Q176" t="n">
        <v>1325.89</v>
      </c>
      <c r="R176" t="n">
        <v>61.13</v>
      </c>
      <c r="S176" t="n">
        <v>30.42</v>
      </c>
      <c r="T176" t="n">
        <v>15399.97</v>
      </c>
      <c r="U176" t="n">
        <v>0.5</v>
      </c>
      <c r="V176" t="n">
        <v>0.9</v>
      </c>
      <c r="W176" t="n">
        <v>0.14</v>
      </c>
      <c r="X176" t="n">
        <v>0.9399999999999999</v>
      </c>
      <c r="Y176" t="n">
        <v>1</v>
      </c>
      <c r="Z176" t="n">
        <v>10</v>
      </c>
    </row>
    <row r="177">
      <c r="A177" t="n">
        <v>3</v>
      </c>
      <c r="B177" t="n">
        <v>45</v>
      </c>
      <c r="C177" t="inlineStr">
        <is>
          <t xml:space="preserve">CONCLUIDO	</t>
        </is>
      </c>
      <c r="D177" t="n">
        <v>8.169700000000001</v>
      </c>
      <c r="E177" t="n">
        <v>12.24</v>
      </c>
      <c r="F177" t="n">
        <v>9.619999999999999</v>
      </c>
      <c r="G177" t="n">
        <v>18.61</v>
      </c>
      <c r="H177" t="n">
        <v>0.31</v>
      </c>
      <c r="I177" t="n">
        <v>31</v>
      </c>
      <c r="J177" t="n">
        <v>99.64</v>
      </c>
      <c r="K177" t="n">
        <v>39.72</v>
      </c>
      <c r="L177" t="n">
        <v>1.75</v>
      </c>
      <c r="M177" t="n">
        <v>0</v>
      </c>
      <c r="N177" t="n">
        <v>13.18</v>
      </c>
      <c r="O177" t="n">
        <v>12522.99</v>
      </c>
      <c r="P177" t="n">
        <v>66.14</v>
      </c>
      <c r="Q177" t="n">
        <v>1326.07</v>
      </c>
      <c r="R177" t="n">
        <v>58.41</v>
      </c>
      <c r="S177" t="n">
        <v>30.42</v>
      </c>
      <c r="T177" t="n">
        <v>14055.68</v>
      </c>
      <c r="U177" t="n">
        <v>0.52</v>
      </c>
      <c r="V177" t="n">
        <v>0.9</v>
      </c>
      <c r="W177" t="n">
        <v>0.17</v>
      </c>
      <c r="X177" t="n">
        <v>0.89</v>
      </c>
      <c r="Y177" t="n">
        <v>1</v>
      </c>
      <c r="Z177" t="n">
        <v>10</v>
      </c>
    </row>
    <row r="178">
      <c r="A178" t="n">
        <v>0</v>
      </c>
      <c r="B178" t="n">
        <v>105</v>
      </c>
      <c r="C178" t="inlineStr">
        <is>
          <t xml:space="preserve">CONCLUIDO	</t>
        </is>
      </c>
      <c r="D178" t="n">
        <v>4.9321</v>
      </c>
      <c r="E178" t="n">
        <v>20.28</v>
      </c>
      <c r="F178" t="n">
        <v>12.52</v>
      </c>
      <c r="G178" t="n">
        <v>5.87</v>
      </c>
      <c r="H178" t="n">
        <v>0.09</v>
      </c>
      <c r="I178" t="n">
        <v>128</v>
      </c>
      <c r="J178" t="n">
        <v>204</v>
      </c>
      <c r="K178" t="n">
        <v>55.27</v>
      </c>
      <c r="L178" t="n">
        <v>1</v>
      </c>
      <c r="M178" t="n">
        <v>126</v>
      </c>
      <c r="N178" t="n">
        <v>42.72</v>
      </c>
      <c r="O178" t="n">
        <v>25393.6</v>
      </c>
      <c r="P178" t="n">
        <v>175.11</v>
      </c>
      <c r="Q178" t="n">
        <v>1326.24</v>
      </c>
      <c r="R178" t="n">
        <v>154.84</v>
      </c>
      <c r="S178" t="n">
        <v>30.42</v>
      </c>
      <c r="T178" t="n">
        <v>61785.99</v>
      </c>
      <c r="U178" t="n">
        <v>0.2</v>
      </c>
      <c r="V178" t="n">
        <v>0.6899999999999999</v>
      </c>
      <c r="W178" t="n">
        <v>0.29</v>
      </c>
      <c r="X178" t="n">
        <v>3.8</v>
      </c>
      <c r="Y178" t="n">
        <v>1</v>
      </c>
      <c r="Z178" t="n">
        <v>10</v>
      </c>
    </row>
    <row r="179">
      <c r="A179" t="n">
        <v>1</v>
      </c>
      <c r="B179" t="n">
        <v>105</v>
      </c>
      <c r="C179" t="inlineStr">
        <is>
          <t xml:space="preserve">CONCLUIDO	</t>
        </is>
      </c>
      <c r="D179" t="n">
        <v>5.6525</v>
      </c>
      <c r="E179" t="n">
        <v>17.69</v>
      </c>
      <c r="F179" t="n">
        <v>11.4</v>
      </c>
      <c r="G179" t="n">
        <v>7.43</v>
      </c>
      <c r="H179" t="n">
        <v>0.11</v>
      </c>
      <c r="I179" t="n">
        <v>92</v>
      </c>
      <c r="J179" t="n">
        <v>204.39</v>
      </c>
      <c r="K179" t="n">
        <v>55.27</v>
      </c>
      <c r="L179" t="n">
        <v>1.25</v>
      </c>
      <c r="M179" t="n">
        <v>90</v>
      </c>
      <c r="N179" t="n">
        <v>42.87</v>
      </c>
      <c r="O179" t="n">
        <v>25442.42</v>
      </c>
      <c r="P179" t="n">
        <v>157.64</v>
      </c>
      <c r="Q179" t="n">
        <v>1326.15</v>
      </c>
      <c r="R179" t="n">
        <v>117.86</v>
      </c>
      <c r="S179" t="n">
        <v>30.42</v>
      </c>
      <c r="T179" t="n">
        <v>43472.9</v>
      </c>
      <c r="U179" t="n">
        <v>0.26</v>
      </c>
      <c r="V179" t="n">
        <v>0.76</v>
      </c>
      <c r="W179" t="n">
        <v>0.23</v>
      </c>
      <c r="X179" t="n">
        <v>2.67</v>
      </c>
      <c r="Y179" t="n">
        <v>1</v>
      </c>
      <c r="Z179" t="n">
        <v>10</v>
      </c>
    </row>
    <row r="180">
      <c r="A180" t="n">
        <v>2</v>
      </c>
      <c r="B180" t="n">
        <v>105</v>
      </c>
      <c r="C180" t="inlineStr">
        <is>
          <t xml:space="preserve">CONCLUIDO	</t>
        </is>
      </c>
      <c r="D180" t="n">
        <v>6.1387</v>
      </c>
      <c r="E180" t="n">
        <v>16.29</v>
      </c>
      <c r="F180" t="n">
        <v>10.81</v>
      </c>
      <c r="G180" t="n">
        <v>9</v>
      </c>
      <c r="H180" t="n">
        <v>0.13</v>
      </c>
      <c r="I180" t="n">
        <v>72</v>
      </c>
      <c r="J180" t="n">
        <v>204.79</v>
      </c>
      <c r="K180" t="n">
        <v>55.27</v>
      </c>
      <c r="L180" t="n">
        <v>1.5</v>
      </c>
      <c r="M180" t="n">
        <v>70</v>
      </c>
      <c r="N180" t="n">
        <v>43.02</v>
      </c>
      <c r="O180" t="n">
        <v>25491.3</v>
      </c>
      <c r="P180" t="n">
        <v>147.78</v>
      </c>
      <c r="Q180" t="n">
        <v>1326.25</v>
      </c>
      <c r="R180" t="n">
        <v>98.53</v>
      </c>
      <c r="S180" t="n">
        <v>30.42</v>
      </c>
      <c r="T180" t="n">
        <v>33910.07</v>
      </c>
      <c r="U180" t="n">
        <v>0.31</v>
      </c>
      <c r="V180" t="n">
        <v>0.8</v>
      </c>
      <c r="W180" t="n">
        <v>0.2</v>
      </c>
      <c r="X180" t="n">
        <v>2.08</v>
      </c>
      <c r="Y180" t="n">
        <v>1</v>
      </c>
      <c r="Z180" t="n">
        <v>10</v>
      </c>
    </row>
    <row r="181">
      <c r="A181" t="n">
        <v>3</v>
      </c>
      <c r="B181" t="n">
        <v>105</v>
      </c>
      <c r="C181" t="inlineStr">
        <is>
          <t xml:space="preserve">CONCLUIDO	</t>
        </is>
      </c>
      <c r="D181" t="n">
        <v>6.5105</v>
      </c>
      <c r="E181" t="n">
        <v>15.36</v>
      </c>
      <c r="F181" t="n">
        <v>10.4</v>
      </c>
      <c r="G181" t="n">
        <v>10.58</v>
      </c>
      <c r="H181" t="n">
        <v>0.15</v>
      </c>
      <c r="I181" t="n">
        <v>59</v>
      </c>
      <c r="J181" t="n">
        <v>205.18</v>
      </c>
      <c r="K181" t="n">
        <v>55.27</v>
      </c>
      <c r="L181" t="n">
        <v>1.75</v>
      </c>
      <c r="M181" t="n">
        <v>57</v>
      </c>
      <c r="N181" t="n">
        <v>43.16</v>
      </c>
      <c r="O181" t="n">
        <v>25540.22</v>
      </c>
      <c r="P181" t="n">
        <v>140.64</v>
      </c>
      <c r="Q181" t="n">
        <v>1326.06</v>
      </c>
      <c r="R181" t="n">
        <v>85.39</v>
      </c>
      <c r="S181" t="n">
        <v>30.42</v>
      </c>
      <c r="T181" t="n">
        <v>27404.42</v>
      </c>
      <c r="U181" t="n">
        <v>0.36</v>
      </c>
      <c r="V181" t="n">
        <v>0.83</v>
      </c>
      <c r="W181" t="n">
        <v>0.17</v>
      </c>
      <c r="X181" t="n">
        <v>1.68</v>
      </c>
      <c r="Y181" t="n">
        <v>1</v>
      </c>
      <c r="Z181" t="n">
        <v>10</v>
      </c>
    </row>
    <row r="182">
      <c r="A182" t="n">
        <v>4</v>
      </c>
      <c r="B182" t="n">
        <v>105</v>
      </c>
      <c r="C182" t="inlineStr">
        <is>
          <t xml:space="preserve">CONCLUIDO	</t>
        </is>
      </c>
      <c r="D182" t="n">
        <v>6.7966</v>
      </c>
      <c r="E182" t="n">
        <v>14.71</v>
      </c>
      <c r="F182" t="n">
        <v>10.12</v>
      </c>
      <c r="G182" t="n">
        <v>12.15</v>
      </c>
      <c r="H182" t="n">
        <v>0.17</v>
      </c>
      <c r="I182" t="n">
        <v>50</v>
      </c>
      <c r="J182" t="n">
        <v>205.58</v>
      </c>
      <c r="K182" t="n">
        <v>55.27</v>
      </c>
      <c r="L182" t="n">
        <v>2</v>
      </c>
      <c r="M182" t="n">
        <v>48</v>
      </c>
      <c r="N182" t="n">
        <v>43.31</v>
      </c>
      <c r="O182" t="n">
        <v>25589.2</v>
      </c>
      <c r="P182" t="n">
        <v>135.37</v>
      </c>
      <c r="Q182" t="n">
        <v>1325.93</v>
      </c>
      <c r="R182" t="n">
        <v>76.26000000000001</v>
      </c>
      <c r="S182" t="n">
        <v>30.42</v>
      </c>
      <c r="T182" t="n">
        <v>22884.47</v>
      </c>
      <c r="U182" t="n">
        <v>0.4</v>
      </c>
      <c r="V182" t="n">
        <v>0.85</v>
      </c>
      <c r="W182" t="n">
        <v>0.16</v>
      </c>
      <c r="X182" t="n">
        <v>1.4</v>
      </c>
      <c r="Y182" t="n">
        <v>1</v>
      </c>
      <c r="Z182" t="n">
        <v>10</v>
      </c>
    </row>
    <row r="183">
      <c r="A183" t="n">
        <v>5</v>
      </c>
      <c r="B183" t="n">
        <v>105</v>
      </c>
      <c r="C183" t="inlineStr">
        <is>
          <t xml:space="preserve">CONCLUIDO	</t>
        </is>
      </c>
      <c r="D183" t="n">
        <v>7.0245</v>
      </c>
      <c r="E183" t="n">
        <v>14.24</v>
      </c>
      <c r="F183" t="n">
        <v>9.93</v>
      </c>
      <c r="G183" t="n">
        <v>13.85</v>
      </c>
      <c r="H183" t="n">
        <v>0.19</v>
      </c>
      <c r="I183" t="n">
        <v>43</v>
      </c>
      <c r="J183" t="n">
        <v>205.98</v>
      </c>
      <c r="K183" t="n">
        <v>55.27</v>
      </c>
      <c r="L183" t="n">
        <v>2.25</v>
      </c>
      <c r="M183" t="n">
        <v>41</v>
      </c>
      <c r="N183" t="n">
        <v>43.46</v>
      </c>
      <c r="O183" t="n">
        <v>25638.22</v>
      </c>
      <c r="P183" t="n">
        <v>131.14</v>
      </c>
      <c r="Q183" t="n">
        <v>1325.88</v>
      </c>
      <c r="R183" t="n">
        <v>69.87</v>
      </c>
      <c r="S183" t="n">
        <v>30.42</v>
      </c>
      <c r="T183" t="n">
        <v>19723.44</v>
      </c>
      <c r="U183" t="n">
        <v>0.44</v>
      </c>
      <c r="V183" t="n">
        <v>0.87</v>
      </c>
      <c r="W183" t="n">
        <v>0.15</v>
      </c>
      <c r="X183" t="n">
        <v>1.21</v>
      </c>
      <c r="Y183" t="n">
        <v>1</v>
      </c>
      <c r="Z183" t="n">
        <v>10</v>
      </c>
    </row>
    <row r="184">
      <c r="A184" t="n">
        <v>6</v>
      </c>
      <c r="B184" t="n">
        <v>105</v>
      </c>
      <c r="C184" t="inlineStr">
        <is>
          <t xml:space="preserve">CONCLUIDO	</t>
        </is>
      </c>
      <c r="D184" t="n">
        <v>7.2039</v>
      </c>
      <c r="E184" t="n">
        <v>13.88</v>
      </c>
      <c r="F184" t="n">
        <v>9.779999999999999</v>
      </c>
      <c r="G184" t="n">
        <v>15.44</v>
      </c>
      <c r="H184" t="n">
        <v>0.22</v>
      </c>
      <c r="I184" t="n">
        <v>38</v>
      </c>
      <c r="J184" t="n">
        <v>206.38</v>
      </c>
      <c r="K184" t="n">
        <v>55.27</v>
      </c>
      <c r="L184" t="n">
        <v>2.5</v>
      </c>
      <c r="M184" t="n">
        <v>36</v>
      </c>
      <c r="N184" t="n">
        <v>43.6</v>
      </c>
      <c r="O184" t="n">
        <v>25687.3</v>
      </c>
      <c r="P184" t="n">
        <v>127.3</v>
      </c>
      <c r="Q184" t="n">
        <v>1326.28</v>
      </c>
      <c r="R184" t="n">
        <v>65.09</v>
      </c>
      <c r="S184" t="n">
        <v>30.42</v>
      </c>
      <c r="T184" t="n">
        <v>17360.42</v>
      </c>
      <c r="U184" t="n">
        <v>0.47</v>
      </c>
      <c r="V184" t="n">
        <v>0.88</v>
      </c>
      <c r="W184" t="n">
        <v>0.14</v>
      </c>
      <c r="X184" t="n">
        <v>1.05</v>
      </c>
      <c r="Y184" t="n">
        <v>1</v>
      </c>
      <c r="Z184" t="n">
        <v>10</v>
      </c>
    </row>
    <row r="185">
      <c r="A185" t="n">
        <v>7</v>
      </c>
      <c r="B185" t="n">
        <v>105</v>
      </c>
      <c r="C185" t="inlineStr">
        <is>
          <t xml:space="preserve">CONCLUIDO	</t>
        </is>
      </c>
      <c r="D185" t="n">
        <v>7.3596</v>
      </c>
      <c r="E185" t="n">
        <v>13.59</v>
      </c>
      <c r="F185" t="n">
        <v>9.640000000000001</v>
      </c>
      <c r="G185" t="n">
        <v>17.02</v>
      </c>
      <c r="H185" t="n">
        <v>0.24</v>
      </c>
      <c r="I185" t="n">
        <v>34</v>
      </c>
      <c r="J185" t="n">
        <v>206.78</v>
      </c>
      <c r="K185" t="n">
        <v>55.27</v>
      </c>
      <c r="L185" t="n">
        <v>2.75</v>
      </c>
      <c r="M185" t="n">
        <v>32</v>
      </c>
      <c r="N185" t="n">
        <v>43.75</v>
      </c>
      <c r="O185" t="n">
        <v>25736.42</v>
      </c>
      <c r="P185" t="n">
        <v>123.97</v>
      </c>
      <c r="Q185" t="n">
        <v>1326.04</v>
      </c>
      <c r="R185" t="n">
        <v>60.62</v>
      </c>
      <c r="S185" t="n">
        <v>30.42</v>
      </c>
      <c r="T185" t="n">
        <v>15146.23</v>
      </c>
      <c r="U185" t="n">
        <v>0.5</v>
      </c>
      <c r="V185" t="n">
        <v>0.9</v>
      </c>
      <c r="W185" t="n">
        <v>0.14</v>
      </c>
      <c r="X185" t="n">
        <v>0.92</v>
      </c>
      <c r="Y185" t="n">
        <v>1</v>
      </c>
      <c r="Z185" t="n">
        <v>10</v>
      </c>
    </row>
    <row r="186">
      <c r="A186" t="n">
        <v>8</v>
      </c>
      <c r="B186" t="n">
        <v>105</v>
      </c>
      <c r="C186" t="inlineStr">
        <is>
          <t xml:space="preserve">CONCLUIDO	</t>
        </is>
      </c>
      <c r="D186" t="n">
        <v>7.5188</v>
      </c>
      <c r="E186" t="n">
        <v>13.3</v>
      </c>
      <c r="F186" t="n">
        <v>9.52</v>
      </c>
      <c r="G186" t="n">
        <v>19.04</v>
      </c>
      <c r="H186" t="n">
        <v>0.26</v>
      </c>
      <c r="I186" t="n">
        <v>30</v>
      </c>
      <c r="J186" t="n">
        <v>207.17</v>
      </c>
      <c r="K186" t="n">
        <v>55.27</v>
      </c>
      <c r="L186" t="n">
        <v>3</v>
      </c>
      <c r="M186" t="n">
        <v>28</v>
      </c>
      <c r="N186" t="n">
        <v>43.9</v>
      </c>
      <c r="O186" t="n">
        <v>25785.6</v>
      </c>
      <c r="P186" t="n">
        <v>120.94</v>
      </c>
      <c r="Q186" t="n">
        <v>1325.86</v>
      </c>
      <c r="R186" t="n">
        <v>56.46</v>
      </c>
      <c r="S186" t="n">
        <v>30.42</v>
      </c>
      <c r="T186" t="n">
        <v>13083.76</v>
      </c>
      <c r="U186" t="n">
        <v>0.54</v>
      </c>
      <c r="V186" t="n">
        <v>0.91</v>
      </c>
      <c r="W186" t="n">
        <v>0.13</v>
      </c>
      <c r="X186" t="n">
        <v>0.8</v>
      </c>
      <c r="Y186" t="n">
        <v>1</v>
      </c>
      <c r="Z186" t="n">
        <v>10</v>
      </c>
    </row>
    <row r="187">
      <c r="A187" t="n">
        <v>9</v>
      </c>
      <c r="B187" t="n">
        <v>105</v>
      </c>
      <c r="C187" t="inlineStr">
        <is>
          <t xml:space="preserve">CONCLUIDO	</t>
        </is>
      </c>
      <c r="D187" t="n">
        <v>7.6995</v>
      </c>
      <c r="E187" t="n">
        <v>12.99</v>
      </c>
      <c r="F187" t="n">
        <v>9.33</v>
      </c>
      <c r="G187" t="n">
        <v>20.73</v>
      </c>
      <c r="H187" t="n">
        <v>0.28</v>
      </c>
      <c r="I187" t="n">
        <v>27</v>
      </c>
      <c r="J187" t="n">
        <v>207.57</v>
      </c>
      <c r="K187" t="n">
        <v>55.27</v>
      </c>
      <c r="L187" t="n">
        <v>3.25</v>
      </c>
      <c r="M187" t="n">
        <v>25</v>
      </c>
      <c r="N187" t="n">
        <v>44.05</v>
      </c>
      <c r="O187" t="n">
        <v>25834.83</v>
      </c>
      <c r="P187" t="n">
        <v>116.42</v>
      </c>
      <c r="Q187" t="n">
        <v>1325.93</v>
      </c>
      <c r="R187" t="n">
        <v>50.18</v>
      </c>
      <c r="S187" t="n">
        <v>30.42</v>
      </c>
      <c r="T187" t="n">
        <v>9958.299999999999</v>
      </c>
      <c r="U187" t="n">
        <v>0.61</v>
      </c>
      <c r="V187" t="n">
        <v>0.93</v>
      </c>
      <c r="W187" t="n">
        <v>0.12</v>
      </c>
      <c r="X187" t="n">
        <v>0.61</v>
      </c>
      <c r="Y187" t="n">
        <v>1</v>
      </c>
      <c r="Z187" t="n">
        <v>10</v>
      </c>
    </row>
    <row r="188">
      <c r="A188" t="n">
        <v>10</v>
      </c>
      <c r="B188" t="n">
        <v>105</v>
      </c>
      <c r="C188" t="inlineStr">
        <is>
          <t xml:space="preserve">CONCLUIDO	</t>
        </is>
      </c>
      <c r="D188" t="n">
        <v>7.6612</v>
      </c>
      <c r="E188" t="n">
        <v>13.05</v>
      </c>
      <c r="F188" t="n">
        <v>9.470000000000001</v>
      </c>
      <c r="G188" t="n">
        <v>22.74</v>
      </c>
      <c r="H188" t="n">
        <v>0.3</v>
      </c>
      <c r="I188" t="n">
        <v>25</v>
      </c>
      <c r="J188" t="n">
        <v>207.97</v>
      </c>
      <c r="K188" t="n">
        <v>55.27</v>
      </c>
      <c r="L188" t="n">
        <v>3.5</v>
      </c>
      <c r="M188" t="n">
        <v>23</v>
      </c>
      <c r="N188" t="n">
        <v>44.2</v>
      </c>
      <c r="O188" t="n">
        <v>25884.1</v>
      </c>
      <c r="P188" t="n">
        <v>117.1</v>
      </c>
      <c r="Q188" t="n">
        <v>1325.85</v>
      </c>
      <c r="R188" t="n">
        <v>55.36</v>
      </c>
      <c r="S188" t="n">
        <v>30.42</v>
      </c>
      <c r="T188" t="n">
        <v>12559.72</v>
      </c>
      <c r="U188" t="n">
        <v>0.55</v>
      </c>
      <c r="V188" t="n">
        <v>0.91</v>
      </c>
      <c r="W188" t="n">
        <v>0.12</v>
      </c>
      <c r="X188" t="n">
        <v>0.75</v>
      </c>
      <c r="Y188" t="n">
        <v>1</v>
      </c>
      <c r="Z188" t="n">
        <v>10</v>
      </c>
    </row>
    <row r="189">
      <c r="A189" t="n">
        <v>11</v>
      </c>
      <c r="B189" t="n">
        <v>105</v>
      </c>
      <c r="C189" t="inlineStr">
        <is>
          <t xml:space="preserve">CONCLUIDO	</t>
        </is>
      </c>
      <c r="D189" t="n">
        <v>7.7744</v>
      </c>
      <c r="E189" t="n">
        <v>12.86</v>
      </c>
      <c r="F189" t="n">
        <v>9.369999999999999</v>
      </c>
      <c r="G189" t="n">
        <v>24.43</v>
      </c>
      <c r="H189" t="n">
        <v>0.32</v>
      </c>
      <c r="I189" t="n">
        <v>23</v>
      </c>
      <c r="J189" t="n">
        <v>208.37</v>
      </c>
      <c r="K189" t="n">
        <v>55.27</v>
      </c>
      <c r="L189" t="n">
        <v>3.75</v>
      </c>
      <c r="M189" t="n">
        <v>21</v>
      </c>
      <c r="N189" t="n">
        <v>44.35</v>
      </c>
      <c r="O189" t="n">
        <v>25933.43</v>
      </c>
      <c r="P189" t="n">
        <v>113.65</v>
      </c>
      <c r="Q189" t="n">
        <v>1325.87</v>
      </c>
      <c r="R189" t="n">
        <v>51.63</v>
      </c>
      <c r="S189" t="n">
        <v>30.42</v>
      </c>
      <c r="T189" t="n">
        <v>10705.18</v>
      </c>
      <c r="U189" t="n">
        <v>0.59</v>
      </c>
      <c r="V189" t="n">
        <v>0.92</v>
      </c>
      <c r="W189" t="n">
        <v>0.12</v>
      </c>
      <c r="X189" t="n">
        <v>0.64</v>
      </c>
      <c r="Y189" t="n">
        <v>1</v>
      </c>
      <c r="Z189" t="n">
        <v>10</v>
      </c>
    </row>
    <row r="190">
      <c r="A190" t="n">
        <v>12</v>
      </c>
      <c r="B190" t="n">
        <v>105</v>
      </c>
      <c r="C190" t="inlineStr">
        <is>
          <t xml:space="preserve">CONCLUIDO	</t>
        </is>
      </c>
      <c r="D190" t="n">
        <v>7.8635</v>
      </c>
      <c r="E190" t="n">
        <v>12.72</v>
      </c>
      <c r="F190" t="n">
        <v>9.300000000000001</v>
      </c>
      <c r="G190" t="n">
        <v>26.57</v>
      </c>
      <c r="H190" t="n">
        <v>0.34</v>
      </c>
      <c r="I190" t="n">
        <v>21</v>
      </c>
      <c r="J190" t="n">
        <v>208.77</v>
      </c>
      <c r="K190" t="n">
        <v>55.27</v>
      </c>
      <c r="L190" t="n">
        <v>4</v>
      </c>
      <c r="M190" t="n">
        <v>19</v>
      </c>
      <c r="N190" t="n">
        <v>44.5</v>
      </c>
      <c r="O190" t="n">
        <v>25982.82</v>
      </c>
      <c r="P190" t="n">
        <v>111.28</v>
      </c>
      <c r="Q190" t="n">
        <v>1325.83</v>
      </c>
      <c r="R190" t="n">
        <v>49.52</v>
      </c>
      <c r="S190" t="n">
        <v>30.42</v>
      </c>
      <c r="T190" t="n">
        <v>9659.370000000001</v>
      </c>
      <c r="U190" t="n">
        <v>0.61</v>
      </c>
      <c r="V190" t="n">
        <v>0.93</v>
      </c>
      <c r="W190" t="n">
        <v>0.11</v>
      </c>
      <c r="X190" t="n">
        <v>0.58</v>
      </c>
      <c r="Y190" t="n">
        <v>1</v>
      </c>
      <c r="Z190" t="n">
        <v>10</v>
      </c>
    </row>
    <row r="191">
      <c r="A191" t="n">
        <v>13</v>
      </c>
      <c r="B191" t="n">
        <v>105</v>
      </c>
      <c r="C191" t="inlineStr">
        <is>
          <t xml:space="preserve">CONCLUIDO	</t>
        </is>
      </c>
      <c r="D191" t="n">
        <v>7.9077</v>
      </c>
      <c r="E191" t="n">
        <v>12.65</v>
      </c>
      <c r="F191" t="n">
        <v>9.27</v>
      </c>
      <c r="G191" t="n">
        <v>27.81</v>
      </c>
      <c r="H191" t="n">
        <v>0.36</v>
      </c>
      <c r="I191" t="n">
        <v>20</v>
      </c>
      <c r="J191" t="n">
        <v>209.17</v>
      </c>
      <c r="K191" t="n">
        <v>55.27</v>
      </c>
      <c r="L191" t="n">
        <v>4.25</v>
      </c>
      <c r="M191" t="n">
        <v>18</v>
      </c>
      <c r="N191" t="n">
        <v>44.65</v>
      </c>
      <c r="O191" t="n">
        <v>26032.25</v>
      </c>
      <c r="P191" t="n">
        <v>108.67</v>
      </c>
      <c r="Q191" t="n">
        <v>1325.87</v>
      </c>
      <c r="R191" t="n">
        <v>48.53</v>
      </c>
      <c r="S191" t="n">
        <v>30.42</v>
      </c>
      <c r="T191" t="n">
        <v>9171.6</v>
      </c>
      <c r="U191" t="n">
        <v>0.63</v>
      </c>
      <c r="V191" t="n">
        <v>0.93</v>
      </c>
      <c r="W191" t="n">
        <v>0.11</v>
      </c>
      <c r="X191" t="n">
        <v>0.55</v>
      </c>
      <c r="Y191" t="n">
        <v>1</v>
      </c>
      <c r="Z191" t="n">
        <v>10</v>
      </c>
    </row>
    <row r="192">
      <c r="A192" t="n">
        <v>14</v>
      </c>
      <c r="B192" t="n">
        <v>105</v>
      </c>
      <c r="C192" t="inlineStr">
        <is>
          <t xml:space="preserve">CONCLUIDO	</t>
        </is>
      </c>
      <c r="D192" t="n">
        <v>7.9959</v>
      </c>
      <c r="E192" t="n">
        <v>12.51</v>
      </c>
      <c r="F192" t="n">
        <v>9.210000000000001</v>
      </c>
      <c r="G192" t="n">
        <v>30.71</v>
      </c>
      <c r="H192" t="n">
        <v>0.38</v>
      </c>
      <c r="I192" t="n">
        <v>18</v>
      </c>
      <c r="J192" t="n">
        <v>209.58</v>
      </c>
      <c r="K192" t="n">
        <v>55.27</v>
      </c>
      <c r="L192" t="n">
        <v>4.5</v>
      </c>
      <c r="M192" t="n">
        <v>16</v>
      </c>
      <c r="N192" t="n">
        <v>44.8</v>
      </c>
      <c r="O192" t="n">
        <v>26081.73</v>
      </c>
      <c r="P192" t="n">
        <v>106.49</v>
      </c>
      <c r="Q192" t="n">
        <v>1325.93</v>
      </c>
      <c r="R192" t="n">
        <v>46.64</v>
      </c>
      <c r="S192" t="n">
        <v>30.42</v>
      </c>
      <c r="T192" t="n">
        <v>8236.58</v>
      </c>
      <c r="U192" t="n">
        <v>0.65</v>
      </c>
      <c r="V192" t="n">
        <v>0.9399999999999999</v>
      </c>
      <c r="W192" t="n">
        <v>0.11</v>
      </c>
      <c r="X192" t="n">
        <v>0.49</v>
      </c>
      <c r="Y192" t="n">
        <v>1</v>
      </c>
      <c r="Z192" t="n">
        <v>10</v>
      </c>
    </row>
    <row r="193">
      <c r="A193" t="n">
        <v>15</v>
      </c>
      <c r="B193" t="n">
        <v>105</v>
      </c>
      <c r="C193" t="inlineStr">
        <is>
          <t xml:space="preserve">CONCLUIDO	</t>
        </is>
      </c>
      <c r="D193" t="n">
        <v>8.046900000000001</v>
      </c>
      <c r="E193" t="n">
        <v>12.43</v>
      </c>
      <c r="F193" t="n">
        <v>9.17</v>
      </c>
      <c r="G193" t="n">
        <v>32.38</v>
      </c>
      <c r="H193" t="n">
        <v>0.4</v>
      </c>
      <c r="I193" t="n">
        <v>17</v>
      </c>
      <c r="J193" t="n">
        <v>209.98</v>
      </c>
      <c r="K193" t="n">
        <v>55.27</v>
      </c>
      <c r="L193" t="n">
        <v>4.75</v>
      </c>
      <c r="M193" t="n">
        <v>15</v>
      </c>
      <c r="N193" t="n">
        <v>44.95</v>
      </c>
      <c r="O193" t="n">
        <v>26131.27</v>
      </c>
      <c r="P193" t="n">
        <v>104.25</v>
      </c>
      <c r="Q193" t="n">
        <v>1325.79</v>
      </c>
      <c r="R193" t="n">
        <v>45.36</v>
      </c>
      <c r="S193" t="n">
        <v>30.42</v>
      </c>
      <c r="T193" t="n">
        <v>7602.21</v>
      </c>
      <c r="U193" t="n">
        <v>0.67</v>
      </c>
      <c r="V193" t="n">
        <v>0.9399999999999999</v>
      </c>
      <c r="W193" t="n">
        <v>0.11</v>
      </c>
      <c r="X193" t="n">
        <v>0.45</v>
      </c>
      <c r="Y193" t="n">
        <v>1</v>
      </c>
      <c r="Z193" t="n">
        <v>10</v>
      </c>
    </row>
    <row r="194">
      <c r="A194" t="n">
        <v>16</v>
      </c>
      <c r="B194" t="n">
        <v>105</v>
      </c>
      <c r="C194" t="inlineStr">
        <is>
          <t xml:space="preserve">CONCLUIDO	</t>
        </is>
      </c>
      <c r="D194" t="n">
        <v>8.0883</v>
      </c>
      <c r="E194" t="n">
        <v>12.36</v>
      </c>
      <c r="F194" t="n">
        <v>9.15</v>
      </c>
      <c r="G194" t="n">
        <v>34.31</v>
      </c>
      <c r="H194" t="n">
        <v>0.42</v>
      </c>
      <c r="I194" t="n">
        <v>16</v>
      </c>
      <c r="J194" t="n">
        <v>210.38</v>
      </c>
      <c r="K194" t="n">
        <v>55.27</v>
      </c>
      <c r="L194" t="n">
        <v>5</v>
      </c>
      <c r="M194" t="n">
        <v>14</v>
      </c>
      <c r="N194" t="n">
        <v>45.11</v>
      </c>
      <c r="O194" t="n">
        <v>26180.86</v>
      </c>
      <c r="P194" t="n">
        <v>101.93</v>
      </c>
      <c r="Q194" t="n">
        <v>1325.79</v>
      </c>
      <c r="R194" t="n">
        <v>44.66</v>
      </c>
      <c r="S194" t="n">
        <v>30.42</v>
      </c>
      <c r="T194" t="n">
        <v>7255.49</v>
      </c>
      <c r="U194" t="n">
        <v>0.68</v>
      </c>
      <c r="V194" t="n">
        <v>0.9399999999999999</v>
      </c>
      <c r="W194" t="n">
        <v>0.1</v>
      </c>
      <c r="X194" t="n">
        <v>0.43</v>
      </c>
      <c r="Y194" t="n">
        <v>1</v>
      </c>
      <c r="Z194" t="n">
        <v>10</v>
      </c>
    </row>
    <row r="195">
      <c r="A195" t="n">
        <v>17</v>
      </c>
      <c r="B195" t="n">
        <v>105</v>
      </c>
      <c r="C195" t="inlineStr">
        <is>
          <t xml:space="preserve">CONCLUIDO	</t>
        </is>
      </c>
      <c r="D195" t="n">
        <v>8.146100000000001</v>
      </c>
      <c r="E195" t="n">
        <v>12.28</v>
      </c>
      <c r="F195" t="n">
        <v>9.1</v>
      </c>
      <c r="G195" t="n">
        <v>36.41</v>
      </c>
      <c r="H195" t="n">
        <v>0.44</v>
      </c>
      <c r="I195" t="n">
        <v>15</v>
      </c>
      <c r="J195" t="n">
        <v>210.78</v>
      </c>
      <c r="K195" t="n">
        <v>55.27</v>
      </c>
      <c r="L195" t="n">
        <v>5.25</v>
      </c>
      <c r="M195" t="n">
        <v>11</v>
      </c>
      <c r="N195" t="n">
        <v>45.26</v>
      </c>
      <c r="O195" t="n">
        <v>26230.5</v>
      </c>
      <c r="P195" t="n">
        <v>98.45999999999999</v>
      </c>
      <c r="Q195" t="n">
        <v>1325.82</v>
      </c>
      <c r="R195" t="n">
        <v>42.83</v>
      </c>
      <c r="S195" t="n">
        <v>30.42</v>
      </c>
      <c r="T195" t="n">
        <v>6347.46</v>
      </c>
      <c r="U195" t="n">
        <v>0.71</v>
      </c>
      <c r="V195" t="n">
        <v>0.95</v>
      </c>
      <c r="W195" t="n">
        <v>0.11</v>
      </c>
      <c r="X195" t="n">
        <v>0.38</v>
      </c>
      <c r="Y195" t="n">
        <v>1</v>
      </c>
      <c r="Z195" t="n">
        <v>10</v>
      </c>
    </row>
    <row r="196">
      <c r="A196" t="n">
        <v>18</v>
      </c>
      <c r="B196" t="n">
        <v>105</v>
      </c>
      <c r="C196" t="inlineStr">
        <is>
          <t xml:space="preserve">CONCLUIDO	</t>
        </is>
      </c>
      <c r="D196" t="n">
        <v>8.2182</v>
      </c>
      <c r="E196" t="n">
        <v>12.17</v>
      </c>
      <c r="F196" t="n">
        <v>9.039999999999999</v>
      </c>
      <c r="G196" t="n">
        <v>38.72</v>
      </c>
      <c r="H196" t="n">
        <v>0.46</v>
      </c>
      <c r="I196" t="n">
        <v>14</v>
      </c>
      <c r="J196" t="n">
        <v>211.18</v>
      </c>
      <c r="K196" t="n">
        <v>55.27</v>
      </c>
      <c r="L196" t="n">
        <v>5.5</v>
      </c>
      <c r="M196" t="n">
        <v>4</v>
      </c>
      <c r="N196" t="n">
        <v>45.41</v>
      </c>
      <c r="O196" t="n">
        <v>26280.2</v>
      </c>
      <c r="P196" t="n">
        <v>96.58</v>
      </c>
      <c r="Q196" t="n">
        <v>1326.17</v>
      </c>
      <c r="R196" t="n">
        <v>40.21</v>
      </c>
      <c r="S196" t="n">
        <v>30.42</v>
      </c>
      <c r="T196" t="n">
        <v>5042</v>
      </c>
      <c r="U196" t="n">
        <v>0.76</v>
      </c>
      <c r="V196" t="n">
        <v>0.96</v>
      </c>
      <c r="W196" t="n">
        <v>0.12</v>
      </c>
      <c r="X196" t="n">
        <v>0.31</v>
      </c>
      <c r="Y196" t="n">
        <v>1</v>
      </c>
      <c r="Z196" t="n">
        <v>10</v>
      </c>
    </row>
    <row r="197">
      <c r="A197" t="n">
        <v>19</v>
      </c>
      <c r="B197" t="n">
        <v>105</v>
      </c>
      <c r="C197" t="inlineStr">
        <is>
          <t xml:space="preserve">CONCLUIDO	</t>
        </is>
      </c>
      <c r="D197" t="n">
        <v>8.228199999999999</v>
      </c>
      <c r="E197" t="n">
        <v>12.15</v>
      </c>
      <c r="F197" t="n">
        <v>9.02</v>
      </c>
      <c r="G197" t="n">
        <v>38.66</v>
      </c>
      <c r="H197" t="n">
        <v>0.48</v>
      </c>
      <c r="I197" t="n">
        <v>14</v>
      </c>
      <c r="J197" t="n">
        <v>211.59</v>
      </c>
      <c r="K197" t="n">
        <v>55.27</v>
      </c>
      <c r="L197" t="n">
        <v>5.75</v>
      </c>
      <c r="M197" t="n">
        <v>0</v>
      </c>
      <c r="N197" t="n">
        <v>45.57</v>
      </c>
      <c r="O197" t="n">
        <v>26329.94</v>
      </c>
      <c r="P197" t="n">
        <v>96.55</v>
      </c>
      <c r="Q197" t="n">
        <v>1326.06</v>
      </c>
      <c r="R197" t="n">
        <v>39.53</v>
      </c>
      <c r="S197" t="n">
        <v>30.42</v>
      </c>
      <c r="T197" t="n">
        <v>4700.05</v>
      </c>
      <c r="U197" t="n">
        <v>0.77</v>
      </c>
      <c r="V197" t="n">
        <v>0.96</v>
      </c>
      <c r="W197" t="n">
        <v>0.12</v>
      </c>
      <c r="X197" t="n">
        <v>0.3</v>
      </c>
      <c r="Y197" t="n">
        <v>1</v>
      </c>
      <c r="Z197" t="n">
        <v>10</v>
      </c>
    </row>
    <row r="198">
      <c r="A198" t="n">
        <v>0</v>
      </c>
      <c r="B198" t="n">
        <v>60</v>
      </c>
      <c r="C198" t="inlineStr">
        <is>
          <t xml:space="preserve">CONCLUIDO	</t>
        </is>
      </c>
      <c r="D198" t="n">
        <v>6.6192</v>
      </c>
      <c r="E198" t="n">
        <v>15.11</v>
      </c>
      <c r="F198" t="n">
        <v>10.98</v>
      </c>
      <c r="G198" t="n">
        <v>8.449999999999999</v>
      </c>
      <c r="H198" t="n">
        <v>0.14</v>
      </c>
      <c r="I198" t="n">
        <v>78</v>
      </c>
      <c r="J198" t="n">
        <v>124.63</v>
      </c>
      <c r="K198" t="n">
        <v>45</v>
      </c>
      <c r="L198" t="n">
        <v>1</v>
      </c>
      <c r="M198" t="n">
        <v>76</v>
      </c>
      <c r="N198" t="n">
        <v>18.64</v>
      </c>
      <c r="O198" t="n">
        <v>15605.44</v>
      </c>
      <c r="P198" t="n">
        <v>106.48</v>
      </c>
      <c r="Q198" t="n">
        <v>1326.14</v>
      </c>
      <c r="R198" t="n">
        <v>104.78</v>
      </c>
      <c r="S198" t="n">
        <v>30.42</v>
      </c>
      <c r="T198" t="n">
        <v>37007.38</v>
      </c>
      <c r="U198" t="n">
        <v>0.29</v>
      </c>
      <c r="V198" t="n">
        <v>0.79</v>
      </c>
      <c r="W198" t="n">
        <v>0.2</v>
      </c>
      <c r="X198" t="n">
        <v>2.26</v>
      </c>
      <c r="Y198" t="n">
        <v>1</v>
      </c>
      <c r="Z198" t="n">
        <v>10</v>
      </c>
    </row>
    <row r="199">
      <c r="A199" t="n">
        <v>1</v>
      </c>
      <c r="B199" t="n">
        <v>60</v>
      </c>
      <c r="C199" t="inlineStr">
        <is>
          <t xml:space="preserve">CONCLUIDO	</t>
        </is>
      </c>
      <c r="D199" t="n">
        <v>7.1806</v>
      </c>
      <c r="E199" t="n">
        <v>13.93</v>
      </c>
      <c r="F199" t="n">
        <v>10.34</v>
      </c>
      <c r="G199" t="n">
        <v>10.88</v>
      </c>
      <c r="H199" t="n">
        <v>0.18</v>
      </c>
      <c r="I199" t="n">
        <v>57</v>
      </c>
      <c r="J199" t="n">
        <v>124.96</v>
      </c>
      <c r="K199" t="n">
        <v>45</v>
      </c>
      <c r="L199" t="n">
        <v>1.25</v>
      </c>
      <c r="M199" t="n">
        <v>55</v>
      </c>
      <c r="N199" t="n">
        <v>18.71</v>
      </c>
      <c r="O199" t="n">
        <v>15645.96</v>
      </c>
      <c r="P199" t="n">
        <v>97.36</v>
      </c>
      <c r="Q199" t="n">
        <v>1326.26</v>
      </c>
      <c r="R199" t="n">
        <v>83.31</v>
      </c>
      <c r="S199" t="n">
        <v>30.42</v>
      </c>
      <c r="T199" t="n">
        <v>26374.82</v>
      </c>
      <c r="U199" t="n">
        <v>0.37</v>
      </c>
      <c r="V199" t="n">
        <v>0.84</v>
      </c>
      <c r="W199" t="n">
        <v>0.17</v>
      </c>
      <c r="X199" t="n">
        <v>1.61</v>
      </c>
      <c r="Y199" t="n">
        <v>1</v>
      </c>
      <c r="Z199" t="n">
        <v>10</v>
      </c>
    </row>
    <row r="200">
      <c r="A200" t="n">
        <v>2</v>
      </c>
      <c r="B200" t="n">
        <v>60</v>
      </c>
      <c r="C200" t="inlineStr">
        <is>
          <t xml:space="preserve">CONCLUIDO	</t>
        </is>
      </c>
      <c r="D200" t="n">
        <v>7.5413</v>
      </c>
      <c r="E200" t="n">
        <v>13.26</v>
      </c>
      <c r="F200" t="n">
        <v>9.98</v>
      </c>
      <c r="G200" t="n">
        <v>13.3</v>
      </c>
      <c r="H200" t="n">
        <v>0.21</v>
      </c>
      <c r="I200" t="n">
        <v>45</v>
      </c>
      <c r="J200" t="n">
        <v>125.29</v>
      </c>
      <c r="K200" t="n">
        <v>45</v>
      </c>
      <c r="L200" t="n">
        <v>1.5</v>
      </c>
      <c r="M200" t="n">
        <v>43</v>
      </c>
      <c r="N200" t="n">
        <v>18.79</v>
      </c>
      <c r="O200" t="n">
        <v>15686.51</v>
      </c>
      <c r="P200" t="n">
        <v>90.83</v>
      </c>
      <c r="Q200" t="n">
        <v>1325.99</v>
      </c>
      <c r="R200" t="n">
        <v>71.70999999999999</v>
      </c>
      <c r="S200" t="n">
        <v>30.42</v>
      </c>
      <c r="T200" t="n">
        <v>20637.15</v>
      </c>
      <c r="U200" t="n">
        <v>0.42</v>
      </c>
      <c r="V200" t="n">
        <v>0.87</v>
      </c>
      <c r="W200" t="n">
        <v>0.15</v>
      </c>
      <c r="X200" t="n">
        <v>1.26</v>
      </c>
      <c r="Y200" t="n">
        <v>1</v>
      </c>
      <c r="Z200" t="n">
        <v>10</v>
      </c>
    </row>
    <row r="201">
      <c r="A201" t="n">
        <v>3</v>
      </c>
      <c r="B201" t="n">
        <v>60</v>
      </c>
      <c r="C201" t="inlineStr">
        <is>
          <t xml:space="preserve">CONCLUIDO	</t>
        </is>
      </c>
      <c r="D201" t="n">
        <v>7.8348</v>
      </c>
      <c r="E201" t="n">
        <v>12.76</v>
      </c>
      <c r="F201" t="n">
        <v>9.710000000000001</v>
      </c>
      <c r="G201" t="n">
        <v>16.19</v>
      </c>
      <c r="H201" t="n">
        <v>0.25</v>
      </c>
      <c r="I201" t="n">
        <v>36</v>
      </c>
      <c r="J201" t="n">
        <v>125.62</v>
      </c>
      <c r="K201" t="n">
        <v>45</v>
      </c>
      <c r="L201" t="n">
        <v>1.75</v>
      </c>
      <c r="M201" t="n">
        <v>34</v>
      </c>
      <c r="N201" t="n">
        <v>18.87</v>
      </c>
      <c r="O201" t="n">
        <v>15727.09</v>
      </c>
      <c r="P201" t="n">
        <v>85.37</v>
      </c>
      <c r="Q201" t="n">
        <v>1325.99</v>
      </c>
      <c r="R201" t="n">
        <v>62.78</v>
      </c>
      <c r="S201" t="n">
        <v>30.42</v>
      </c>
      <c r="T201" t="n">
        <v>16217.25</v>
      </c>
      <c r="U201" t="n">
        <v>0.48</v>
      </c>
      <c r="V201" t="n">
        <v>0.89</v>
      </c>
      <c r="W201" t="n">
        <v>0.14</v>
      </c>
      <c r="X201" t="n">
        <v>0.99</v>
      </c>
      <c r="Y201" t="n">
        <v>1</v>
      </c>
      <c r="Z201" t="n">
        <v>10</v>
      </c>
    </row>
    <row r="202">
      <c r="A202" t="n">
        <v>4</v>
      </c>
      <c r="B202" t="n">
        <v>60</v>
      </c>
      <c r="C202" t="inlineStr">
        <is>
          <t xml:space="preserve">CONCLUIDO	</t>
        </is>
      </c>
      <c r="D202" t="n">
        <v>8.055099999999999</v>
      </c>
      <c r="E202" t="n">
        <v>12.41</v>
      </c>
      <c r="F202" t="n">
        <v>9.52</v>
      </c>
      <c r="G202" t="n">
        <v>19.03</v>
      </c>
      <c r="H202" t="n">
        <v>0.28</v>
      </c>
      <c r="I202" t="n">
        <v>30</v>
      </c>
      <c r="J202" t="n">
        <v>125.95</v>
      </c>
      <c r="K202" t="n">
        <v>45</v>
      </c>
      <c r="L202" t="n">
        <v>2</v>
      </c>
      <c r="M202" t="n">
        <v>28</v>
      </c>
      <c r="N202" t="n">
        <v>18.95</v>
      </c>
      <c r="O202" t="n">
        <v>15767.7</v>
      </c>
      <c r="P202" t="n">
        <v>80.29000000000001</v>
      </c>
      <c r="Q202" t="n">
        <v>1325.91</v>
      </c>
      <c r="R202" t="n">
        <v>56.24</v>
      </c>
      <c r="S202" t="n">
        <v>30.42</v>
      </c>
      <c r="T202" t="n">
        <v>12975.42</v>
      </c>
      <c r="U202" t="n">
        <v>0.54</v>
      </c>
      <c r="V202" t="n">
        <v>0.91</v>
      </c>
      <c r="W202" t="n">
        <v>0.13</v>
      </c>
      <c r="X202" t="n">
        <v>0.79</v>
      </c>
      <c r="Y202" t="n">
        <v>1</v>
      </c>
      <c r="Z202" t="n">
        <v>10</v>
      </c>
    </row>
    <row r="203">
      <c r="A203" t="n">
        <v>5</v>
      </c>
      <c r="B203" t="n">
        <v>60</v>
      </c>
      <c r="C203" t="inlineStr">
        <is>
          <t xml:space="preserve">CONCLUIDO	</t>
        </is>
      </c>
      <c r="D203" t="n">
        <v>8.094799999999999</v>
      </c>
      <c r="E203" t="n">
        <v>12.35</v>
      </c>
      <c r="F203" t="n">
        <v>9.56</v>
      </c>
      <c r="G203" t="n">
        <v>22.05</v>
      </c>
      <c r="H203" t="n">
        <v>0.31</v>
      </c>
      <c r="I203" t="n">
        <v>26</v>
      </c>
      <c r="J203" t="n">
        <v>126.28</v>
      </c>
      <c r="K203" t="n">
        <v>45</v>
      </c>
      <c r="L203" t="n">
        <v>2.25</v>
      </c>
      <c r="M203" t="n">
        <v>23</v>
      </c>
      <c r="N203" t="n">
        <v>19.03</v>
      </c>
      <c r="O203" t="n">
        <v>15808.34</v>
      </c>
      <c r="P203" t="n">
        <v>77.66</v>
      </c>
      <c r="Q203" t="n">
        <v>1325.82</v>
      </c>
      <c r="R203" t="n">
        <v>58.82</v>
      </c>
      <c r="S203" t="n">
        <v>30.42</v>
      </c>
      <c r="T203" t="n">
        <v>14286.94</v>
      </c>
      <c r="U203" t="n">
        <v>0.52</v>
      </c>
      <c r="V203" t="n">
        <v>0.9</v>
      </c>
      <c r="W203" t="n">
        <v>0.11</v>
      </c>
      <c r="X203" t="n">
        <v>0.84</v>
      </c>
      <c r="Y203" t="n">
        <v>1</v>
      </c>
      <c r="Z203" t="n">
        <v>10</v>
      </c>
    </row>
    <row r="204">
      <c r="A204" t="n">
        <v>6</v>
      </c>
      <c r="B204" t="n">
        <v>60</v>
      </c>
      <c r="C204" t="inlineStr">
        <is>
          <t xml:space="preserve">CONCLUIDO	</t>
        </is>
      </c>
      <c r="D204" t="n">
        <v>8.2134</v>
      </c>
      <c r="E204" t="n">
        <v>12.18</v>
      </c>
      <c r="F204" t="n">
        <v>9.43</v>
      </c>
      <c r="G204" t="n">
        <v>23.57</v>
      </c>
      <c r="H204" t="n">
        <v>0.35</v>
      </c>
      <c r="I204" t="n">
        <v>24</v>
      </c>
      <c r="J204" t="n">
        <v>126.61</v>
      </c>
      <c r="K204" t="n">
        <v>45</v>
      </c>
      <c r="L204" t="n">
        <v>2.5</v>
      </c>
      <c r="M204" t="n">
        <v>2</v>
      </c>
      <c r="N204" t="n">
        <v>19.11</v>
      </c>
      <c r="O204" t="n">
        <v>15849</v>
      </c>
      <c r="P204" t="n">
        <v>74.73</v>
      </c>
      <c r="Q204" t="n">
        <v>1325.91</v>
      </c>
      <c r="R204" t="n">
        <v>52.99</v>
      </c>
      <c r="S204" t="n">
        <v>30.42</v>
      </c>
      <c r="T204" t="n">
        <v>11379.72</v>
      </c>
      <c r="U204" t="n">
        <v>0.57</v>
      </c>
      <c r="V204" t="n">
        <v>0.92</v>
      </c>
      <c r="W204" t="n">
        <v>0.14</v>
      </c>
      <c r="X204" t="n">
        <v>0.71</v>
      </c>
      <c r="Y204" t="n">
        <v>1</v>
      </c>
      <c r="Z204" t="n">
        <v>10</v>
      </c>
    </row>
    <row r="205">
      <c r="A205" t="n">
        <v>7</v>
      </c>
      <c r="B205" t="n">
        <v>60</v>
      </c>
      <c r="C205" t="inlineStr">
        <is>
          <t xml:space="preserve">CONCLUIDO	</t>
        </is>
      </c>
      <c r="D205" t="n">
        <v>8.221399999999999</v>
      </c>
      <c r="E205" t="n">
        <v>12.16</v>
      </c>
      <c r="F205" t="n">
        <v>9.42</v>
      </c>
      <c r="G205" t="n">
        <v>23.54</v>
      </c>
      <c r="H205" t="n">
        <v>0.38</v>
      </c>
      <c r="I205" t="n">
        <v>24</v>
      </c>
      <c r="J205" t="n">
        <v>126.94</v>
      </c>
      <c r="K205" t="n">
        <v>45</v>
      </c>
      <c r="L205" t="n">
        <v>2.75</v>
      </c>
      <c r="M205" t="n">
        <v>0</v>
      </c>
      <c r="N205" t="n">
        <v>19.19</v>
      </c>
      <c r="O205" t="n">
        <v>15889.69</v>
      </c>
      <c r="P205" t="n">
        <v>74.61</v>
      </c>
      <c r="Q205" t="n">
        <v>1325.97</v>
      </c>
      <c r="R205" t="n">
        <v>52.42</v>
      </c>
      <c r="S205" t="n">
        <v>30.42</v>
      </c>
      <c r="T205" t="n">
        <v>11097.31</v>
      </c>
      <c r="U205" t="n">
        <v>0.58</v>
      </c>
      <c r="V205" t="n">
        <v>0.92</v>
      </c>
      <c r="W205" t="n">
        <v>0.15</v>
      </c>
      <c r="X205" t="n">
        <v>0.7</v>
      </c>
      <c r="Y205" t="n">
        <v>1</v>
      </c>
      <c r="Z205" t="n">
        <v>10</v>
      </c>
    </row>
    <row r="206">
      <c r="A206" t="n">
        <v>0</v>
      </c>
      <c r="B206" t="n">
        <v>135</v>
      </c>
      <c r="C206" t="inlineStr">
        <is>
          <t xml:space="preserve">CONCLUIDO	</t>
        </is>
      </c>
      <c r="D206" t="n">
        <v>3.9922</v>
      </c>
      <c r="E206" t="n">
        <v>25.05</v>
      </c>
      <c r="F206" t="n">
        <v>13.75</v>
      </c>
      <c r="G206" t="n">
        <v>4.94</v>
      </c>
      <c r="H206" t="n">
        <v>0.07000000000000001</v>
      </c>
      <c r="I206" t="n">
        <v>167</v>
      </c>
      <c r="J206" t="n">
        <v>263.32</v>
      </c>
      <c r="K206" t="n">
        <v>59.89</v>
      </c>
      <c r="L206" t="n">
        <v>1</v>
      </c>
      <c r="M206" t="n">
        <v>165</v>
      </c>
      <c r="N206" t="n">
        <v>67.43000000000001</v>
      </c>
      <c r="O206" t="n">
        <v>32710.1</v>
      </c>
      <c r="P206" t="n">
        <v>228.52</v>
      </c>
      <c r="Q206" t="n">
        <v>1326.25</v>
      </c>
      <c r="R206" t="n">
        <v>195.56</v>
      </c>
      <c r="S206" t="n">
        <v>30.42</v>
      </c>
      <c r="T206" t="n">
        <v>81950.11</v>
      </c>
      <c r="U206" t="n">
        <v>0.16</v>
      </c>
      <c r="V206" t="n">
        <v>0.63</v>
      </c>
      <c r="W206" t="n">
        <v>0.35</v>
      </c>
      <c r="X206" t="n">
        <v>5.03</v>
      </c>
      <c r="Y206" t="n">
        <v>1</v>
      </c>
      <c r="Z206" t="n">
        <v>10</v>
      </c>
    </row>
    <row r="207">
      <c r="A207" t="n">
        <v>1</v>
      </c>
      <c r="B207" t="n">
        <v>135</v>
      </c>
      <c r="C207" t="inlineStr">
        <is>
          <t xml:space="preserve">CONCLUIDO	</t>
        </is>
      </c>
      <c r="D207" t="n">
        <v>4.7556</v>
      </c>
      <c r="E207" t="n">
        <v>21.03</v>
      </c>
      <c r="F207" t="n">
        <v>12.21</v>
      </c>
      <c r="G207" t="n">
        <v>6.21</v>
      </c>
      <c r="H207" t="n">
        <v>0.08</v>
      </c>
      <c r="I207" t="n">
        <v>118</v>
      </c>
      <c r="J207" t="n">
        <v>263.79</v>
      </c>
      <c r="K207" t="n">
        <v>59.89</v>
      </c>
      <c r="L207" t="n">
        <v>1.25</v>
      </c>
      <c r="M207" t="n">
        <v>116</v>
      </c>
      <c r="N207" t="n">
        <v>67.65000000000001</v>
      </c>
      <c r="O207" t="n">
        <v>32767.75</v>
      </c>
      <c r="P207" t="n">
        <v>201.45</v>
      </c>
      <c r="Q207" t="n">
        <v>1326.08</v>
      </c>
      <c r="R207" t="n">
        <v>144.59</v>
      </c>
      <c r="S207" t="n">
        <v>30.42</v>
      </c>
      <c r="T207" t="n">
        <v>56710.73</v>
      </c>
      <c r="U207" t="n">
        <v>0.21</v>
      </c>
      <c r="V207" t="n">
        <v>0.71</v>
      </c>
      <c r="W207" t="n">
        <v>0.27</v>
      </c>
      <c r="X207" t="n">
        <v>3.49</v>
      </c>
      <c r="Y207" t="n">
        <v>1</v>
      </c>
      <c r="Z207" t="n">
        <v>10</v>
      </c>
    </row>
    <row r="208">
      <c r="A208" t="n">
        <v>2</v>
      </c>
      <c r="B208" t="n">
        <v>135</v>
      </c>
      <c r="C208" t="inlineStr">
        <is>
          <t xml:space="preserve">CONCLUIDO	</t>
        </is>
      </c>
      <c r="D208" t="n">
        <v>5.3132</v>
      </c>
      <c r="E208" t="n">
        <v>18.82</v>
      </c>
      <c r="F208" t="n">
        <v>11.37</v>
      </c>
      <c r="G208" t="n">
        <v>7.5</v>
      </c>
      <c r="H208" t="n">
        <v>0.1</v>
      </c>
      <c r="I208" t="n">
        <v>91</v>
      </c>
      <c r="J208" t="n">
        <v>264.25</v>
      </c>
      <c r="K208" t="n">
        <v>59.89</v>
      </c>
      <c r="L208" t="n">
        <v>1.5</v>
      </c>
      <c r="M208" t="n">
        <v>89</v>
      </c>
      <c r="N208" t="n">
        <v>67.87</v>
      </c>
      <c r="O208" t="n">
        <v>32825.49</v>
      </c>
      <c r="P208" t="n">
        <v>186.23</v>
      </c>
      <c r="Q208" t="n">
        <v>1326.27</v>
      </c>
      <c r="R208" t="n">
        <v>117.05</v>
      </c>
      <c r="S208" t="n">
        <v>30.42</v>
      </c>
      <c r="T208" t="n">
        <v>43073.18</v>
      </c>
      <c r="U208" t="n">
        <v>0.26</v>
      </c>
      <c r="V208" t="n">
        <v>0.76</v>
      </c>
      <c r="W208" t="n">
        <v>0.23</v>
      </c>
      <c r="X208" t="n">
        <v>2.64</v>
      </c>
      <c r="Y208" t="n">
        <v>1</v>
      </c>
      <c r="Z208" t="n">
        <v>10</v>
      </c>
    </row>
    <row r="209">
      <c r="A209" t="n">
        <v>3</v>
      </c>
      <c r="B209" t="n">
        <v>135</v>
      </c>
      <c r="C209" t="inlineStr">
        <is>
          <t xml:space="preserve">CONCLUIDO	</t>
        </is>
      </c>
      <c r="D209" t="n">
        <v>5.7308</v>
      </c>
      <c r="E209" t="n">
        <v>17.45</v>
      </c>
      <c r="F209" t="n">
        <v>10.86</v>
      </c>
      <c r="G209" t="n">
        <v>8.800000000000001</v>
      </c>
      <c r="H209" t="n">
        <v>0.12</v>
      </c>
      <c r="I209" t="n">
        <v>74</v>
      </c>
      <c r="J209" t="n">
        <v>264.72</v>
      </c>
      <c r="K209" t="n">
        <v>59.89</v>
      </c>
      <c r="L209" t="n">
        <v>1.75</v>
      </c>
      <c r="M209" t="n">
        <v>72</v>
      </c>
      <c r="N209" t="n">
        <v>68.09</v>
      </c>
      <c r="O209" t="n">
        <v>32883.31</v>
      </c>
      <c r="P209" t="n">
        <v>176.66</v>
      </c>
      <c r="Q209" t="n">
        <v>1325.94</v>
      </c>
      <c r="R209" t="n">
        <v>100.63</v>
      </c>
      <c r="S209" t="n">
        <v>30.42</v>
      </c>
      <c r="T209" t="n">
        <v>34948.95</v>
      </c>
      <c r="U209" t="n">
        <v>0.3</v>
      </c>
      <c r="V209" t="n">
        <v>0.8</v>
      </c>
      <c r="W209" t="n">
        <v>0.19</v>
      </c>
      <c r="X209" t="n">
        <v>2.13</v>
      </c>
      <c r="Y209" t="n">
        <v>1</v>
      </c>
      <c r="Z209" t="n">
        <v>10</v>
      </c>
    </row>
    <row r="210">
      <c r="A210" t="n">
        <v>4</v>
      </c>
      <c r="B210" t="n">
        <v>135</v>
      </c>
      <c r="C210" t="inlineStr">
        <is>
          <t xml:space="preserve">CONCLUIDO	</t>
        </is>
      </c>
      <c r="D210" t="n">
        <v>6.0352</v>
      </c>
      <c r="E210" t="n">
        <v>16.57</v>
      </c>
      <c r="F210" t="n">
        <v>10.53</v>
      </c>
      <c r="G210" t="n">
        <v>10.03</v>
      </c>
      <c r="H210" t="n">
        <v>0.13</v>
      </c>
      <c r="I210" t="n">
        <v>63</v>
      </c>
      <c r="J210" t="n">
        <v>265.19</v>
      </c>
      <c r="K210" t="n">
        <v>59.89</v>
      </c>
      <c r="L210" t="n">
        <v>2</v>
      </c>
      <c r="M210" t="n">
        <v>61</v>
      </c>
      <c r="N210" t="n">
        <v>68.31</v>
      </c>
      <c r="O210" t="n">
        <v>32941.21</v>
      </c>
      <c r="P210" t="n">
        <v>170.28</v>
      </c>
      <c r="Q210" t="n">
        <v>1326.19</v>
      </c>
      <c r="R210" t="n">
        <v>89.62</v>
      </c>
      <c r="S210" t="n">
        <v>30.42</v>
      </c>
      <c r="T210" t="n">
        <v>29499.66</v>
      </c>
      <c r="U210" t="n">
        <v>0.34</v>
      </c>
      <c r="V210" t="n">
        <v>0.82</v>
      </c>
      <c r="W210" t="n">
        <v>0.19</v>
      </c>
      <c r="X210" t="n">
        <v>1.81</v>
      </c>
      <c r="Y210" t="n">
        <v>1</v>
      </c>
      <c r="Z210" t="n">
        <v>10</v>
      </c>
    </row>
    <row r="211">
      <c r="A211" t="n">
        <v>5</v>
      </c>
      <c r="B211" t="n">
        <v>135</v>
      </c>
      <c r="C211" t="inlineStr">
        <is>
          <t xml:space="preserve">CONCLUIDO	</t>
        </is>
      </c>
      <c r="D211" t="n">
        <v>6.3098</v>
      </c>
      <c r="E211" t="n">
        <v>15.85</v>
      </c>
      <c r="F211" t="n">
        <v>10.27</v>
      </c>
      <c r="G211" t="n">
        <v>11.41</v>
      </c>
      <c r="H211" t="n">
        <v>0.15</v>
      </c>
      <c r="I211" t="n">
        <v>54</v>
      </c>
      <c r="J211" t="n">
        <v>265.66</v>
      </c>
      <c r="K211" t="n">
        <v>59.89</v>
      </c>
      <c r="L211" t="n">
        <v>2.25</v>
      </c>
      <c r="M211" t="n">
        <v>52</v>
      </c>
      <c r="N211" t="n">
        <v>68.53</v>
      </c>
      <c r="O211" t="n">
        <v>32999.19</v>
      </c>
      <c r="P211" t="n">
        <v>164.73</v>
      </c>
      <c r="Q211" t="n">
        <v>1325.86</v>
      </c>
      <c r="R211" t="n">
        <v>81.08</v>
      </c>
      <c r="S211" t="n">
        <v>30.42</v>
      </c>
      <c r="T211" t="n">
        <v>25274.26</v>
      </c>
      <c r="U211" t="n">
        <v>0.38</v>
      </c>
      <c r="V211" t="n">
        <v>0.84</v>
      </c>
      <c r="W211" t="n">
        <v>0.17</v>
      </c>
      <c r="X211" t="n">
        <v>1.54</v>
      </c>
      <c r="Y211" t="n">
        <v>1</v>
      </c>
      <c r="Z211" t="n">
        <v>10</v>
      </c>
    </row>
    <row r="212">
      <c r="A212" t="n">
        <v>6</v>
      </c>
      <c r="B212" t="n">
        <v>135</v>
      </c>
      <c r="C212" t="inlineStr">
        <is>
          <t xml:space="preserve">CONCLUIDO	</t>
        </is>
      </c>
      <c r="D212" t="n">
        <v>6.5444</v>
      </c>
      <c r="E212" t="n">
        <v>15.28</v>
      </c>
      <c r="F212" t="n">
        <v>10.05</v>
      </c>
      <c r="G212" t="n">
        <v>12.83</v>
      </c>
      <c r="H212" t="n">
        <v>0.17</v>
      </c>
      <c r="I212" t="n">
        <v>47</v>
      </c>
      <c r="J212" t="n">
        <v>266.13</v>
      </c>
      <c r="K212" t="n">
        <v>59.89</v>
      </c>
      <c r="L212" t="n">
        <v>2.5</v>
      </c>
      <c r="M212" t="n">
        <v>45</v>
      </c>
      <c r="N212" t="n">
        <v>68.75</v>
      </c>
      <c r="O212" t="n">
        <v>33057.26</v>
      </c>
      <c r="P212" t="n">
        <v>160.12</v>
      </c>
      <c r="Q212" t="n">
        <v>1325.89</v>
      </c>
      <c r="R212" t="n">
        <v>74.04000000000001</v>
      </c>
      <c r="S212" t="n">
        <v>30.42</v>
      </c>
      <c r="T212" t="n">
        <v>21791.57</v>
      </c>
      <c r="U212" t="n">
        <v>0.41</v>
      </c>
      <c r="V212" t="n">
        <v>0.86</v>
      </c>
      <c r="W212" t="n">
        <v>0.16</v>
      </c>
      <c r="X212" t="n">
        <v>1.33</v>
      </c>
      <c r="Y212" t="n">
        <v>1</v>
      </c>
      <c r="Z212" t="n">
        <v>10</v>
      </c>
    </row>
    <row r="213">
      <c r="A213" t="n">
        <v>7</v>
      </c>
      <c r="B213" t="n">
        <v>135</v>
      </c>
      <c r="C213" t="inlineStr">
        <is>
          <t xml:space="preserve">CONCLUIDO	</t>
        </is>
      </c>
      <c r="D213" t="n">
        <v>6.7209</v>
      </c>
      <c r="E213" t="n">
        <v>14.88</v>
      </c>
      <c r="F213" t="n">
        <v>9.9</v>
      </c>
      <c r="G213" t="n">
        <v>14.15</v>
      </c>
      <c r="H213" t="n">
        <v>0.18</v>
      </c>
      <c r="I213" t="n">
        <v>42</v>
      </c>
      <c r="J213" t="n">
        <v>266.6</v>
      </c>
      <c r="K213" t="n">
        <v>59.89</v>
      </c>
      <c r="L213" t="n">
        <v>2.75</v>
      </c>
      <c r="M213" t="n">
        <v>40</v>
      </c>
      <c r="N213" t="n">
        <v>68.97</v>
      </c>
      <c r="O213" t="n">
        <v>33115.41</v>
      </c>
      <c r="P213" t="n">
        <v>156.5</v>
      </c>
      <c r="Q213" t="n">
        <v>1326.26</v>
      </c>
      <c r="R213" t="n">
        <v>68.93000000000001</v>
      </c>
      <c r="S213" t="n">
        <v>30.42</v>
      </c>
      <c r="T213" t="n">
        <v>19260.66</v>
      </c>
      <c r="U213" t="n">
        <v>0.44</v>
      </c>
      <c r="V213" t="n">
        <v>0.87</v>
      </c>
      <c r="W213" t="n">
        <v>0.15</v>
      </c>
      <c r="X213" t="n">
        <v>1.18</v>
      </c>
      <c r="Y213" t="n">
        <v>1</v>
      </c>
      <c r="Z213" t="n">
        <v>10</v>
      </c>
    </row>
    <row r="214">
      <c r="A214" t="n">
        <v>8</v>
      </c>
      <c r="B214" t="n">
        <v>135</v>
      </c>
      <c r="C214" t="inlineStr">
        <is>
          <t xml:space="preserve">CONCLUIDO	</t>
        </is>
      </c>
      <c r="D214" t="n">
        <v>6.8777</v>
      </c>
      <c r="E214" t="n">
        <v>14.54</v>
      </c>
      <c r="F214" t="n">
        <v>9.77</v>
      </c>
      <c r="G214" t="n">
        <v>15.42</v>
      </c>
      <c r="H214" t="n">
        <v>0.2</v>
      </c>
      <c r="I214" t="n">
        <v>38</v>
      </c>
      <c r="J214" t="n">
        <v>267.08</v>
      </c>
      <c r="K214" t="n">
        <v>59.89</v>
      </c>
      <c r="L214" t="n">
        <v>3</v>
      </c>
      <c r="M214" t="n">
        <v>36</v>
      </c>
      <c r="N214" t="n">
        <v>69.19</v>
      </c>
      <c r="O214" t="n">
        <v>33173.65</v>
      </c>
      <c r="P214" t="n">
        <v>153.21</v>
      </c>
      <c r="Q214" t="n">
        <v>1325.81</v>
      </c>
      <c r="R214" t="n">
        <v>64.72</v>
      </c>
      <c r="S214" t="n">
        <v>30.42</v>
      </c>
      <c r="T214" t="n">
        <v>17174.58</v>
      </c>
      <c r="U214" t="n">
        <v>0.47</v>
      </c>
      <c r="V214" t="n">
        <v>0.89</v>
      </c>
      <c r="W214" t="n">
        <v>0.14</v>
      </c>
      <c r="X214" t="n">
        <v>1.04</v>
      </c>
      <c r="Y214" t="n">
        <v>1</v>
      </c>
      <c r="Z214" t="n">
        <v>10</v>
      </c>
    </row>
    <row r="215">
      <c r="A215" t="n">
        <v>9</v>
      </c>
      <c r="B215" t="n">
        <v>135</v>
      </c>
      <c r="C215" t="inlineStr">
        <is>
          <t xml:space="preserve">CONCLUIDO	</t>
        </is>
      </c>
      <c r="D215" t="n">
        <v>6.9931</v>
      </c>
      <c r="E215" t="n">
        <v>14.3</v>
      </c>
      <c r="F215" t="n">
        <v>9.68</v>
      </c>
      <c r="G215" t="n">
        <v>16.59</v>
      </c>
      <c r="H215" t="n">
        <v>0.22</v>
      </c>
      <c r="I215" t="n">
        <v>35</v>
      </c>
      <c r="J215" t="n">
        <v>267.55</v>
      </c>
      <c r="K215" t="n">
        <v>59.89</v>
      </c>
      <c r="L215" t="n">
        <v>3.25</v>
      </c>
      <c r="M215" t="n">
        <v>33</v>
      </c>
      <c r="N215" t="n">
        <v>69.41</v>
      </c>
      <c r="O215" t="n">
        <v>33231.97</v>
      </c>
      <c r="P215" t="n">
        <v>150.82</v>
      </c>
      <c r="Q215" t="n">
        <v>1325.84</v>
      </c>
      <c r="R215" t="n">
        <v>61.73</v>
      </c>
      <c r="S215" t="n">
        <v>30.42</v>
      </c>
      <c r="T215" t="n">
        <v>15695.83</v>
      </c>
      <c r="U215" t="n">
        <v>0.49</v>
      </c>
      <c r="V215" t="n">
        <v>0.89</v>
      </c>
      <c r="W215" t="n">
        <v>0.14</v>
      </c>
      <c r="X215" t="n">
        <v>0.96</v>
      </c>
      <c r="Y215" t="n">
        <v>1</v>
      </c>
      <c r="Z215" t="n">
        <v>10</v>
      </c>
    </row>
    <row r="216">
      <c r="A216" t="n">
        <v>10</v>
      </c>
      <c r="B216" t="n">
        <v>135</v>
      </c>
      <c r="C216" t="inlineStr">
        <is>
          <t xml:space="preserve">CONCLUIDO	</t>
        </is>
      </c>
      <c r="D216" t="n">
        <v>7.1156</v>
      </c>
      <c r="E216" t="n">
        <v>14.05</v>
      </c>
      <c r="F216" t="n">
        <v>9.58</v>
      </c>
      <c r="G216" t="n">
        <v>17.97</v>
      </c>
      <c r="H216" t="n">
        <v>0.23</v>
      </c>
      <c r="I216" t="n">
        <v>32</v>
      </c>
      <c r="J216" t="n">
        <v>268.02</v>
      </c>
      <c r="K216" t="n">
        <v>59.89</v>
      </c>
      <c r="L216" t="n">
        <v>3.5</v>
      </c>
      <c r="M216" t="n">
        <v>30</v>
      </c>
      <c r="N216" t="n">
        <v>69.64</v>
      </c>
      <c r="O216" t="n">
        <v>33290.38</v>
      </c>
      <c r="P216" t="n">
        <v>148.2</v>
      </c>
      <c r="Q216" t="n">
        <v>1325.9</v>
      </c>
      <c r="R216" t="n">
        <v>58.63</v>
      </c>
      <c r="S216" t="n">
        <v>30.42</v>
      </c>
      <c r="T216" t="n">
        <v>14158.68</v>
      </c>
      <c r="U216" t="n">
        <v>0.52</v>
      </c>
      <c r="V216" t="n">
        <v>0.9</v>
      </c>
      <c r="W216" t="n">
        <v>0.13</v>
      </c>
      <c r="X216" t="n">
        <v>0.86</v>
      </c>
      <c r="Y216" t="n">
        <v>1</v>
      </c>
      <c r="Z216" t="n">
        <v>10</v>
      </c>
    </row>
    <row r="217">
      <c r="A217" t="n">
        <v>11</v>
      </c>
      <c r="B217" t="n">
        <v>135</v>
      </c>
      <c r="C217" t="inlineStr">
        <is>
          <t xml:space="preserve">CONCLUIDO	</t>
        </is>
      </c>
      <c r="D217" t="n">
        <v>7.2525</v>
      </c>
      <c r="E217" t="n">
        <v>13.79</v>
      </c>
      <c r="F217" t="n">
        <v>9.470000000000001</v>
      </c>
      <c r="G217" t="n">
        <v>19.59</v>
      </c>
      <c r="H217" t="n">
        <v>0.25</v>
      </c>
      <c r="I217" t="n">
        <v>29</v>
      </c>
      <c r="J217" t="n">
        <v>268.5</v>
      </c>
      <c r="K217" t="n">
        <v>59.89</v>
      </c>
      <c r="L217" t="n">
        <v>3.75</v>
      </c>
      <c r="M217" t="n">
        <v>27</v>
      </c>
      <c r="N217" t="n">
        <v>69.86</v>
      </c>
      <c r="O217" t="n">
        <v>33348.87</v>
      </c>
      <c r="P217" t="n">
        <v>145.35</v>
      </c>
      <c r="Q217" t="n">
        <v>1325.89</v>
      </c>
      <c r="R217" t="n">
        <v>54.71</v>
      </c>
      <c r="S217" t="n">
        <v>30.42</v>
      </c>
      <c r="T217" t="n">
        <v>12216.61</v>
      </c>
      <c r="U217" t="n">
        <v>0.5600000000000001</v>
      </c>
      <c r="V217" t="n">
        <v>0.91</v>
      </c>
      <c r="W217" t="n">
        <v>0.13</v>
      </c>
      <c r="X217" t="n">
        <v>0.75</v>
      </c>
      <c r="Y217" t="n">
        <v>1</v>
      </c>
      <c r="Z217" t="n">
        <v>10</v>
      </c>
    </row>
    <row r="218">
      <c r="A218" t="n">
        <v>12</v>
      </c>
      <c r="B218" t="n">
        <v>135</v>
      </c>
      <c r="C218" t="inlineStr">
        <is>
          <t xml:space="preserve">CONCLUIDO	</t>
        </is>
      </c>
      <c r="D218" t="n">
        <v>7.3864</v>
      </c>
      <c r="E218" t="n">
        <v>13.54</v>
      </c>
      <c r="F218" t="n">
        <v>9.32</v>
      </c>
      <c r="G218" t="n">
        <v>20.71</v>
      </c>
      <c r="H218" t="n">
        <v>0.26</v>
      </c>
      <c r="I218" t="n">
        <v>27</v>
      </c>
      <c r="J218" t="n">
        <v>268.97</v>
      </c>
      <c r="K218" t="n">
        <v>59.89</v>
      </c>
      <c r="L218" t="n">
        <v>4</v>
      </c>
      <c r="M218" t="n">
        <v>25</v>
      </c>
      <c r="N218" t="n">
        <v>70.09</v>
      </c>
      <c r="O218" t="n">
        <v>33407.45</v>
      </c>
      <c r="P218" t="n">
        <v>141.56</v>
      </c>
      <c r="Q218" t="n">
        <v>1325.86</v>
      </c>
      <c r="R218" t="n">
        <v>50.08</v>
      </c>
      <c r="S218" t="n">
        <v>30.42</v>
      </c>
      <c r="T218" t="n">
        <v>9908.66</v>
      </c>
      <c r="U218" t="n">
        <v>0.61</v>
      </c>
      <c r="V218" t="n">
        <v>0.93</v>
      </c>
      <c r="W218" t="n">
        <v>0.11</v>
      </c>
      <c r="X218" t="n">
        <v>0.6</v>
      </c>
      <c r="Y218" t="n">
        <v>1</v>
      </c>
      <c r="Z218" t="n">
        <v>10</v>
      </c>
    </row>
    <row r="219">
      <c r="A219" t="n">
        <v>13</v>
      </c>
      <c r="B219" t="n">
        <v>135</v>
      </c>
      <c r="C219" t="inlineStr">
        <is>
          <t xml:space="preserve">CONCLUIDO	</t>
        </is>
      </c>
      <c r="D219" t="n">
        <v>7.2487</v>
      </c>
      <c r="E219" t="n">
        <v>13.8</v>
      </c>
      <c r="F219" t="n">
        <v>9.630000000000001</v>
      </c>
      <c r="G219" t="n">
        <v>22.22</v>
      </c>
      <c r="H219" t="n">
        <v>0.28</v>
      </c>
      <c r="I219" t="n">
        <v>26</v>
      </c>
      <c r="J219" t="n">
        <v>269.45</v>
      </c>
      <c r="K219" t="n">
        <v>59.89</v>
      </c>
      <c r="L219" t="n">
        <v>4.25</v>
      </c>
      <c r="M219" t="n">
        <v>24</v>
      </c>
      <c r="N219" t="n">
        <v>70.31</v>
      </c>
      <c r="O219" t="n">
        <v>33466.11</v>
      </c>
      <c r="P219" t="n">
        <v>145.87</v>
      </c>
      <c r="Q219" t="n">
        <v>1326.18</v>
      </c>
      <c r="R219" t="n">
        <v>61.02</v>
      </c>
      <c r="S219" t="n">
        <v>30.42</v>
      </c>
      <c r="T219" t="n">
        <v>15383.09</v>
      </c>
      <c r="U219" t="n">
        <v>0.5</v>
      </c>
      <c r="V219" t="n">
        <v>0.9</v>
      </c>
      <c r="W219" t="n">
        <v>0.12</v>
      </c>
      <c r="X219" t="n">
        <v>0.91</v>
      </c>
      <c r="Y219" t="n">
        <v>1</v>
      </c>
      <c r="Z219" t="n">
        <v>10</v>
      </c>
    </row>
    <row r="220">
      <c r="A220" t="n">
        <v>14</v>
      </c>
      <c r="B220" t="n">
        <v>135</v>
      </c>
      <c r="C220" t="inlineStr">
        <is>
          <t xml:space="preserve">CONCLUIDO	</t>
        </is>
      </c>
      <c r="D220" t="n">
        <v>7.415</v>
      </c>
      <c r="E220" t="n">
        <v>13.49</v>
      </c>
      <c r="F220" t="n">
        <v>9.42</v>
      </c>
      <c r="G220" t="n">
        <v>23.55</v>
      </c>
      <c r="H220" t="n">
        <v>0.3</v>
      </c>
      <c r="I220" t="n">
        <v>24</v>
      </c>
      <c r="J220" t="n">
        <v>269.92</v>
      </c>
      <c r="K220" t="n">
        <v>59.89</v>
      </c>
      <c r="L220" t="n">
        <v>4.5</v>
      </c>
      <c r="M220" t="n">
        <v>22</v>
      </c>
      <c r="N220" t="n">
        <v>70.54000000000001</v>
      </c>
      <c r="O220" t="n">
        <v>33524.86</v>
      </c>
      <c r="P220" t="n">
        <v>141.42</v>
      </c>
      <c r="Q220" t="n">
        <v>1325.89</v>
      </c>
      <c r="R220" t="n">
        <v>53.61</v>
      </c>
      <c r="S220" t="n">
        <v>30.42</v>
      </c>
      <c r="T220" t="n">
        <v>11690.5</v>
      </c>
      <c r="U220" t="n">
        <v>0.57</v>
      </c>
      <c r="V220" t="n">
        <v>0.92</v>
      </c>
      <c r="W220" t="n">
        <v>0.12</v>
      </c>
      <c r="X220" t="n">
        <v>0.7</v>
      </c>
      <c r="Y220" t="n">
        <v>1</v>
      </c>
      <c r="Z220" t="n">
        <v>10</v>
      </c>
    </row>
    <row r="221">
      <c r="A221" t="n">
        <v>15</v>
      </c>
      <c r="B221" t="n">
        <v>135</v>
      </c>
      <c r="C221" t="inlineStr">
        <is>
          <t xml:space="preserve">CONCLUIDO	</t>
        </is>
      </c>
      <c r="D221" t="n">
        <v>7.5185</v>
      </c>
      <c r="E221" t="n">
        <v>13.3</v>
      </c>
      <c r="F221" t="n">
        <v>9.34</v>
      </c>
      <c r="G221" t="n">
        <v>25.46</v>
      </c>
      <c r="H221" t="n">
        <v>0.31</v>
      </c>
      <c r="I221" t="n">
        <v>22</v>
      </c>
      <c r="J221" t="n">
        <v>270.4</v>
      </c>
      <c r="K221" t="n">
        <v>59.89</v>
      </c>
      <c r="L221" t="n">
        <v>4.75</v>
      </c>
      <c r="M221" t="n">
        <v>20</v>
      </c>
      <c r="N221" t="n">
        <v>70.76000000000001</v>
      </c>
      <c r="O221" t="n">
        <v>33583.7</v>
      </c>
      <c r="P221" t="n">
        <v>138.69</v>
      </c>
      <c r="Q221" t="n">
        <v>1325.94</v>
      </c>
      <c r="R221" t="n">
        <v>50.66</v>
      </c>
      <c r="S221" t="n">
        <v>30.42</v>
      </c>
      <c r="T221" t="n">
        <v>10227.4</v>
      </c>
      <c r="U221" t="n">
        <v>0.6</v>
      </c>
      <c r="V221" t="n">
        <v>0.93</v>
      </c>
      <c r="W221" t="n">
        <v>0.12</v>
      </c>
      <c r="X221" t="n">
        <v>0.61</v>
      </c>
      <c r="Y221" t="n">
        <v>1</v>
      </c>
      <c r="Z221" t="n">
        <v>10</v>
      </c>
    </row>
    <row r="222">
      <c r="A222" t="n">
        <v>16</v>
      </c>
      <c r="B222" t="n">
        <v>135</v>
      </c>
      <c r="C222" t="inlineStr">
        <is>
          <t xml:space="preserve">CONCLUIDO	</t>
        </is>
      </c>
      <c r="D222" t="n">
        <v>7.5653</v>
      </c>
      <c r="E222" t="n">
        <v>13.22</v>
      </c>
      <c r="F222" t="n">
        <v>9.300000000000001</v>
      </c>
      <c r="G222" t="n">
        <v>26.58</v>
      </c>
      <c r="H222" t="n">
        <v>0.33</v>
      </c>
      <c r="I222" t="n">
        <v>21</v>
      </c>
      <c r="J222" t="n">
        <v>270.88</v>
      </c>
      <c r="K222" t="n">
        <v>59.89</v>
      </c>
      <c r="L222" t="n">
        <v>5</v>
      </c>
      <c r="M222" t="n">
        <v>19</v>
      </c>
      <c r="N222" t="n">
        <v>70.98999999999999</v>
      </c>
      <c r="O222" t="n">
        <v>33642.62</v>
      </c>
      <c r="P222" t="n">
        <v>136.84</v>
      </c>
      <c r="Q222" t="n">
        <v>1325.97</v>
      </c>
      <c r="R222" t="n">
        <v>49.54</v>
      </c>
      <c r="S222" t="n">
        <v>30.42</v>
      </c>
      <c r="T222" t="n">
        <v>9672.450000000001</v>
      </c>
      <c r="U222" t="n">
        <v>0.61</v>
      </c>
      <c r="V222" t="n">
        <v>0.93</v>
      </c>
      <c r="W222" t="n">
        <v>0.12</v>
      </c>
      <c r="X222" t="n">
        <v>0.58</v>
      </c>
      <c r="Y222" t="n">
        <v>1</v>
      </c>
      <c r="Z222" t="n">
        <v>10</v>
      </c>
    </row>
    <row r="223">
      <c r="A223" t="n">
        <v>17</v>
      </c>
      <c r="B223" t="n">
        <v>135</v>
      </c>
      <c r="C223" t="inlineStr">
        <is>
          <t xml:space="preserve">CONCLUIDO	</t>
        </is>
      </c>
      <c r="D223" t="n">
        <v>7.6058</v>
      </c>
      <c r="E223" t="n">
        <v>13.15</v>
      </c>
      <c r="F223" t="n">
        <v>9.279999999999999</v>
      </c>
      <c r="G223" t="n">
        <v>27.85</v>
      </c>
      <c r="H223" t="n">
        <v>0.34</v>
      </c>
      <c r="I223" t="n">
        <v>20</v>
      </c>
      <c r="J223" t="n">
        <v>271.36</v>
      </c>
      <c r="K223" t="n">
        <v>59.89</v>
      </c>
      <c r="L223" t="n">
        <v>5.25</v>
      </c>
      <c r="M223" t="n">
        <v>18</v>
      </c>
      <c r="N223" t="n">
        <v>71.22</v>
      </c>
      <c r="O223" t="n">
        <v>33701.64</v>
      </c>
      <c r="P223" t="n">
        <v>135.41</v>
      </c>
      <c r="Q223" t="n">
        <v>1325.83</v>
      </c>
      <c r="R223" t="n">
        <v>49.01</v>
      </c>
      <c r="S223" t="n">
        <v>30.42</v>
      </c>
      <c r="T223" t="n">
        <v>9411.620000000001</v>
      </c>
      <c r="U223" t="n">
        <v>0.62</v>
      </c>
      <c r="V223" t="n">
        <v>0.93</v>
      </c>
      <c r="W223" t="n">
        <v>0.11</v>
      </c>
      <c r="X223" t="n">
        <v>0.5600000000000001</v>
      </c>
      <c r="Y223" t="n">
        <v>1</v>
      </c>
      <c r="Z223" t="n">
        <v>10</v>
      </c>
    </row>
    <row r="224">
      <c r="A224" t="n">
        <v>18</v>
      </c>
      <c r="B224" t="n">
        <v>135</v>
      </c>
      <c r="C224" t="inlineStr">
        <is>
          <t xml:space="preserve">CONCLUIDO	</t>
        </is>
      </c>
      <c r="D224" t="n">
        <v>7.6588</v>
      </c>
      <c r="E224" t="n">
        <v>13.06</v>
      </c>
      <c r="F224" t="n">
        <v>9.24</v>
      </c>
      <c r="G224" t="n">
        <v>29.19</v>
      </c>
      <c r="H224" t="n">
        <v>0.36</v>
      </c>
      <c r="I224" t="n">
        <v>19</v>
      </c>
      <c r="J224" t="n">
        <v>271.84</v>
      </c>
      <c r="K224" t="n">
        <v>59.89</v>
      </c>
      <c r="L224" t="n">
        <v>5.5</v>
      </c>
      <c r="M224" t="n">
        <v>17</v>
      </c>
      <c r="N224" t="n">
        <v>71.45</v>
      </c>
      <c r="O224" t="n">
        <v>33760.74</v>
      </c>
      <c r="P224" t="n">
        <v>133.69</v>
      </c>
      <c r="Q224" t="n">
        <v>1325.91</v>
      </c>
      <c r="R224" t="n">
        <v>47.64</v>
      </c>
      <c r="S224" t="n">
        <v>30.42</v>
      </c>
      <c r="T224" t="n">
        <v>8731.110000000001</v>
      </c>
      <c r="U224" t="n">
        <v>0.64</v>
      </c>
      <c r="V224" t="n">
        <v>0.9399999999999999</v>
      </c>
      <c r="W224" t="n">
        <v>0.11</v>
      </c>
      <c r="X224" t="n">
        <v>0.52</v>
      </c>
      <c r="Y224" t="n">
        <v>1</v>
      </c>
      <c r="Z224" t="n">
        <v>10</v>
      </c>
    </row>
    <row r="225">
      <c r="A225" t="n">
        <v>19</v>
      </c>
      <c r="B225" t="n">
        <v>135</v>
      </c>
      <c r="C225" t="inlineStr">
        <is>
          <t xml:space="preserve">CONCLUIDO	</t>
        </is>
      </c>
      <c r="D225" t="n">
        <v>7.701</v>
      </c>
      <c r="E225" t="n">
        <v>12.99</v>
      </c>
      <c r="F225" t="n">
        <v>9.220000000000001</v>
      </c>
      <c r="G225" t="n">
        <v>30.74</v>
      </c>
      <c r="H225" t="n">
        <v>0.38</v>
      </c>
      <c r="I225" t="n">
        <v>18</v>
      </c>
      <c r="J225" t="n">
        <v>272.32</v>
      </c>
      <c r="K225" t="n">
        <v>59.89</v>
      </c>
      <c r="L225" t="n">
        <v>5.75</v>
      </c>
      <c r="M225" t="n">
        <v>16</v>
      </c>
      <c r="N225" t="n">
        <v>71.68000000000001</v>
      </c>
      <c r="O225" t="n">
        <v>33820.05</v>
      </c>
      <c r="P225" t="n">
        <v>132.09</v>
      </c>
      <c r="Q225" t="n">
        <v>1325.84</v>
      </c>
      <c r="R225" t="n">
        <v>47.03</v>
      </c>
      <c r="S225" t="n">
        <v>30.42</v>
      </c>
      <c r="T225" t="n">
        <v>8428.85</v>
      </c>
      <c r="U225" t="n">
        <v>0.65</v>
      </c>
      <c r="V225" t="n">
        <v>0.9399999999999999</v>
      </c>
      <c r="W225" t="n">
        <v>0.11</v>
      </c>
      <c r="X225" t="n">
        <v>0.5</v>
      </c>
      <c r="Y225" t="n">
        <v>1</v>
      </c>
      <c r="Z225" t="n">
        <v>10</v>
      </c>
    </row>
    <row r="226">
      <c r="A226" t="n">
        <v>20</v>
      </c>
      <c r="B226" t="n">
        <v>135</v>
      </c>
      <c r="C226" t="inlineStr">
        <is>
          <t xml:space="preserve">CONCLUIDO	</t>
        </is>
      </c>
      <c r="D226" t="n">
        <v>7.7576</v>
      </c>
      <c r="E226" t="n">
        <v>12.89</v>
      </c>
      <c r="F226" t="n">
        <v>9.18</v>
      </c>
      <c r="G226" t="n">
        <v>32.39</v>
      </c>
      <c r="H226" t="n">
        <v>0.39</v>
      </c>
      <c r="I226" t="n">
        <v>17</v>
      </c>
      <c r="J226" t="n">
        <v>272.8</v>
      </c>
      <c r="K226" t="n">
        <v>59.89</v>
      </c>
      <c r="L226" t="n">
        <v>6</v>
      </c>
      <c r="M226" t="n">
        <v>15</v>
      </c>
      <c r="N226" t="n">
        <v>71.91</v>
      </c>
      <c r="O226" t="n">
        <v>33879.33</v>
      </c>
      <c r="P226" t="n">
        <v>130.29</v>
      </c>
      <c r="Q226" t="n">
        <v>1325.87</v>
      </c>
      <c r="R226" t="n">
        <v>45.49</v>
      </c>
      <c r="S226" t="n">
        <v>30.42</v>
      </c>
      <c r="T226" t="n">
        <v>7663.18</v>
      </c>
      <c r="U226" t="n">
        <v>0.67</v>
      </c>
      <c r="V226" t="n">
        <v>0.9399999999999999</v>
      </c>
      <c r="W226" t="n">
        <v>0.11</v>
      </c>
      <c r="X226" t="n">
        <v>0.46</v>
      </c>
      <c r="Y226" t="n">
        <v>1</v>
      </c>
      <c r="Z226" t="n">
        <v>10</v>
      </c>
    </row>
    <row r="227">
      <c r="A227" t="n">
        <v>21</v>
      </c>
      <c r="B227" t="n">
        <v>135</v>
      </c>
      <c r="C227" t="inlineStr">
        <is>
          <t xml:space="preserve">CONCLUIDO	</t>
        </is>
      </c>
      <c r="D227" t="n">
        <v>7.81</v>
      </c>
      <c r="E227" t="n">
        <v>12.8</v>
      </c>
      <c r="F227" t="n">
        <v>9.140000000000001</v>
      </c>
      <c r="G227" t="n">
        <v>34.28</v>
      </c>
      <c r="H227" t="n">
        <v>0.41</v>
      </c>
      <c r="I227" t="n">
        <v>16</v>
      </c>
      <c r="J227" t="n">
        <v>273.28</v>
      </c>
      <c r="K227" t="n">
        <v>59.89</v>
      </c>
      <c r="L227" t="n">
        <v>6.25</v>
      </c>
      <c r="M227" t="n">
        <v>14</v>
      </c>
      <c r="N227" t="n">
        <v>72.14</v>
      </c>
      <c r="O227" t="n">
        <v>33938.7</v>
      </c>
      <c r="P227" t="n">
        <v>128.45</v>
      </c>
      <c r="Q227" t="n">
        <v>1325.79</v>
      </c>
      <c r="R227" t="n">
        <v>44.32</v>
      </c>
      <c r="S227" t="n">
        <v>30.42</v>
      </c>
      <c r="T227" t="n">
        <v>7084.48</v>
      </c>
      <c r="U227" t="n">
        <v>0.6899999999999999</v>
      </c>
      <c r="V227" t="n">
        <v>0.95</v>
      </c>
      <c r="W227" t="n">
        <v>0.11</v>
      </c>
      <c r="X227" t="n">
        <v>0.42</v>
      </c>
      <c r="Y227" t="n">
        <v>1</v>
      </c>
      <c r="Z227" t="n">
        <v>10</v>
      </c>
    </row>
    <row r="228">
      <c r="A228" t="n">
        <v>22</v>
      </c>
      <c r="B228" t="n">
        <v>135</v>
      </c>
      <c r="C228" t="inlineStr">
        <is>
          <t xml:space="preserve">CONCLUIDO	</t>
        </is>
      </c>
      <c r="D228" t="n">
        <v>7.858</v>
      </c>
      <c r="E228" t="n">
        <v>12.73</v>
      </c>
      <c r="F228" t="n">
        <v>9.109999999999999</v>
      </c>
      <c r="G228" t="n">
        <v>36.46</v>
      </c>
      <c r="H228" t="n">
        <v>0.42</v>
      </c>
      <c r="I228" t="n">
        <v>15</v>
      </c>
      <c r="J228" t="n">
        <v>273.76</v>
      </c>
      <c r="K228" t="n">
        <v>59.89</v>
      </c>
      <c r="L228" t="n">
        <v>6.5</v>
      </c>
      <c r="M228" t="n">
        <v>13</v>
      </c>
      <c r="N228" t="n">
        <v>72.37</v>
      </c>
      <c r="O228" t="n">
        <v>33998.16</v>
      </c>
      <c r="P228" t="n">
        <v>126.18</v>
      </c>
      <c r="Q228" t="n">
        <v>1325.91</v>
      </c>
      <c r="R228" t="n">
        <v>43.37</v>
      </c>
      <c r="S228" t="n">
        <v>30.42</v>
      </c>
      <c r="T228" t="n">
        <v>6614.89</v>
      </c>
      <c r="U228" t="n">
        <v>0.7</v>
      </c>
      <c r="V228" t="n">
        <v>0.95</v>
      </c>
      <c r="W228" t="n">
        <v>0.11</v>
      </c>
      <c r="X228" t="n">
        <v>0.39</v>
      </c>
      <c r="Y228" t="n">
        <v>1</v>
      </c>
      <c r="Z228" t="n">
        <v>10</v>
      </c>
    </row>
    <row r="229">
      <c r="A229" t="n">
        <v>23</v>
      </c>
      <c r="B229" t="n">
        <v>135</v>
      </c>
      <c r="C229" t="inlineStr">
        <is>
          <t xml:space="preserve">CONCLUIDO	</t>
        </is>
      </c>
      <c r="D229" t="n">
        <v>7.887</v>
      </c>
      <c r="E229" t="n">
        <v>12.68</v>
      </c>
      <c r="F229" t="n">
        <v>9.07</v>
      </c>
      <c r="G229" t="n">
        <v>36.27</v>
      </c>
      <c r="H229" t="n">
        <v>0.44</v>
      </c>
      <c r="I229" t="n">
        <v>15</v>
      </c>
      <c r="J229" t="n">
        <v>274.24</v>
      </c>
      <c r="K229" t="n">
        <v>59.89</v>
      </c>
      <c r="L229" t="n">
        <v>6.75</v>
      </c>
      <c r="M229" t="n">
        <v>13</v>
      </c>
      <c r="N229" t="n">
        <v>72.61</v>
      </c>
      <c r="O229" t="n">
        <v>34057.71</v>
      </c>
      <c r="P229" t="n">
        <v>123.41</v>
      </c>
      <c r="Q229" t="n">
        <v>1325.79</v>
      </c>
      <c r="R229" t="n">
        <v>41.68</v>
      </c>
      <c r="S229" t="n">
        <v>30.42</v>
      </c>
      <c r="T229" t="n">
        <v>5771.03</v>
      </c>
      <c r="U229" t="n">
        <v>0.73</v>
      </c>
      <c r="V229" t="n">
        <v>0.95</v>
      </c>
      <c r="W229" t="n">
        <v>0.11</v>
      </c>
      <c r="X229" t="n">
        <v>0.35</v>
      </c>
      <c r="Y229" t="n">
        <v>1</v>
      </c>
      <c r="Z229" t="n">
        <v>10</v>
      </c>
    </row>
    <row r="230">
      <c r="A230" t="n">
        <v>24</v>
      </c>
      <c r="B230" t="n">
        <v>135</v>
      </c>
      <c r="C230" t="inlineStr">
        <is>
          <t xml:space="preserve">CONCLUIDO	</t>
        </is>
      </c>
      <c r="D230" t="n">
        <v>7.9309</v>
      </c>
      <c r="E230" t="n">
        <v>12.61</v>
      </c>
      <c r="F230" t="n">
        <v>9.050000000000001</v>
      </c>
      <c r="G230" t="n">
        <v>38.78</v>
      </c>
      <c r="H230" t="n">
        <v>0.45</v>
      </c>
      <c r="I230" t="n">
        <v>14</v>
      </c>
      <c r="J230" t="n">
        <v>274.73</v>
      </c>
      <c r="K230" t="n">
        <v>59.89</v>
      </c>
      <c r="L230" t="n">
        <v>7</v>
      </c>
      <c r="M230" t="n">
        <v>12</v>
      </c>
      <c r="N230" t="n">
        <v>72.84</v>
      </c>
      <c r="O230" t="n">
        <v>34117.35</v>
      </c>
      <c r="P230" t="n">
        <v>122.45</v>
      </c>
      <c r="Q230" t="n">
        <v>1325.79</v>
      </c>
      <c r="R230" t="n">
        <v>41.45</v>
      </c>
      <c r="S230" t="n">
        <v>30.42</v>
      </c>
      <c r="T230" t="n">
        <v>5658.88</v>
      </c>
      <c r="U230" t="n">
        <v>0.73</v>
      </c>
      <c r="V230" t="n">
        <v>0.96</v>
      </c>
      <c r="W230" t="n">
        <v>0.09</v>
      </c>
      <c r="X230" t="n">
        <v>0.33</v>
      </c>
      <c r="Y230" t="n">
        <v>1</v>
      </c>
      <c r="Z230" t="n">
        <v>10</v>
      </c>
    </row>
    <row r="231">
      <c r="A231" t="n">
        <v>25</v>
      </c>
      <c r="B231" t="n">
        <v>135</v>
      </c>
      <c r="C231" t="inlineStr">
        <is>
          <t xml:space="preserve">CONCLUIDO	</t>
        </is>
      </c>
      <c r="D231" t="n">
        <v>7.9482</v>
      </c>
      <c r="E231" t="n">
        <v>12.58</v>
      </c>
      <c r="F231" t="n">
        <v>9.07</v>
      </c>
      <c r="G231" t="n">
        <v>41.87</v>
      </c>
      <c r="H231" t="n">
        <v>0.47</v>
      </c>
      <c r="I231" t="n">
        <v>13</v>
      </c>
      <c r="J231" t="n">
        <v>275.21</v>
      </c>
      <c r="K231" t="n">
        <v>59.89</v>
      </c>
      <c r="L231" t="n">
        <v>7.25</v>
      </c>
      <c r="M231" t="n">
        <v>11</v>
      </c>
      <c r="N231" t="n">
        <v>73.08</v>
      </c>
      <c r="O231" t="n">
        <v>34177.09</v>
      </c>
      <c r="P231" t="n">
        <v>120.94</v>
      </c>
      <c r="Q231" t="n">
        <v>1325.79</v>
      </c>
      <c r="R231" t="n">
        <v>42.06</v>
      </c>
      <c r="S231" t="n">
        <v>30.42</v>
      </c>
      <c r="T231" t="n">
        <v>5972.1</v>
      </c>
      <c r="U231" t="n">
        <v>0.72</v>
      </c>
      <c r="V231" t="n">
        <v>0.95</v>
      </c>
      <c r="W231" t="n">
        <v>0.1</v>
      </c>
      <c r="X231" t="n">
        <v>0.35</v>
      </c>
      <c r="Y231" t="n">
        <v>1</v>
      </c>
      <c r="Z231" t="n">
        <v>10</v>
      </c>
    </row>
    <row r="232">
      <c r="A232" t="n">
        <v>26</v>
      </c>
      <c r="B232" t="n">
        <v>135</v>
      </c>
      <c r="C232" t="inlineStr">
        <is>
          <t xml:space="preserve">CONCLUIDO	</t>
        </is>
      </c>
      <c r="D232" t="n">
        <v>7.9467</v>
      </c>
      <c r="E232" t="n">
        <v>12.58</v>
      </c>
      <c r="F232" t="n">
        <v>9.07</v>
      </c>
      <c r="G232" t="n">
        <v>41.88</v>
      </c>
      <c r="H232" t="n">
        <v>0.48</v>
      </c>
      <c r="I232" t="n">
        <v>13</v>
      </c>
      <c r="J232" t="n">
        <v>275.7</v>
      </c>
      <c r="K232" t="n">
        <v>59.89</v>
      </c>
      <c r="L232" t="n">
        <v>7.5</v>
      </c>
      <c r="M232" t="n">
        <v>11</v>
      </c>
      <c r="N232" t="n">
        <v>73.31</v>
      </c>
      <c r="O232" t="n">
        <v>34236.91</v>
      </c>
      <c r="P232" t="n">
        <v>121.14</v>
      </c>
      <c r="Q232" t="n">
        <v>1325.85</v>
      </c>
      <c r="R232" t="n">
        <v>42.14</v>
      </c>
      <c r="S232" t="n">
        <v>30.42</v>
      </c>
      <c r="T232" t="n">
        <v>6008.55</v>
      </c>
      <c r="U232" t="n">
        <v>0.72</v>
      </c>
      <c r="V232" t="n">
        <v>0.95</v>
      </c>
      <c r="W232" t="n">
        <v>0.1</v>
      </c>
      <c r="X232" t="n">
        <v>0.35</v>
      </c>
      <c r="Y232" t="n">
        <v>1</v>
      </c>
      <c r="Z232" t="n">
        <v>10</v>
      </c>
    </row>
    <row r="233">
      <c r="A233" t="n">
        <v>27</v>
      </c>
      <c r="B233" t="n">
        <v>135</v>
      </c>
      <c r="C233" t="inlineStr">
        <is>
          <t xml:space="preserve">CONCLUIDO	</t>
        </is>
      </c>
      <c r="D233" t="n">
        <v>8.0084</v>
      </c>
      <c r="E233" t="n">
        <v>12.49</v>
      </c>
      <c r="F233" t="n">
        <v>9.029999999999999</v>
      </c>
      <c r="G233" t="n">
        <v>45.14</v>
      </c>
      <c r="H233" t="n">
        <v>0.5</v>
      </c>
      <c r="I233" t="n">
        <v>12</v>
      </c>
      <c r="J233" t="n">
        <v>276.18</v>
      </c>
      <c r="K233" t="n">
        <v>59.89</v>
      </c>
      <c r="L233" t="n">
        <v>7.75</v>
      </c>
      <c r="M233" t="n">
        <v>10</v>
      </c>
      <c r="N233" t="n">
        <v>73.55</v>
      </c>
      <c r="O233" t="n">
        <v>34296.82</v>
      </c>
      <c r="P233" t="n">
        <v>117.57</v>
      </c>
      <c r="Q233" t="n">
        <v>1325.88</v>
      </c>
      <c r="R233" t="n">
        <v>40.53</v>
      </c>
      <c r="S233" t="n">
        <v>30.42</v>
      </c>
      <c r="T233" t="n">
        <v>5208.27</v>
      </c>
      <c r="U233" t="n">
        <v>0.75</v>
      </c>
      <c r="V233" t="n">
        <v>0.96</v>
      </c>
      <c r="W233" t="n">
        <v>0.1</v>
      </c>
      <c r="X233" t="n">
        <v>0.31</v>
      </c>
      <c r="Y233" t="n">
        <v>1</v>
      </c>
      <c r="Z233" t="n">
        <v>10</v>
      </c>
    </row>
    <row r="234">
      <c r="A234" t="n">
        <v>28</v>
      </c>
      <c r="B234" t="n">
        <v>135</v>
      </c>
      <c r="C234" t="inlineStr">
        <is>
          <t xml:space="preserve">CONCLUIDO	</t>
        </is>
      </c>
      <c r="D234" t="n">
        <v>8.0014</v>
      </c>
      <c r="E234" t="n">
        <v>12.5</v>
      </c>
      <c r="F234" t="n">
        <v>9.039999999999999</v>
      </c>
      <c r="G234" t="n">
        <v>45.19</v>
      </c>
      <c r="H234" t="n">
        <v>0.51</v>
      </c>
      <c r="I234" t="n">
        <v>12</v>
      </c>
      <c r="J234" t="n">
        <v>276.67</v>
      </c>
      <c r="K234" t="n">
        <v>59.89</v>
      </c>
      <c r="L234" t="n">
        <v>8</v>
      </c>
      <c r="M234" t="n">
        <v>9</v>
      </c>
      <c r="N234" t="n">
        <v>73.78</v>
      </c>
      <c r="O234" t="n">
        <v>34356.83</v>
      </c>
      <c r="P234" t="n">
        <v>116.85</v>
      </c>
      <c r="Q234" t="n">
        <v>1325.82</v>
      </c>
      <c r="R234" t="n">
        <v>40.88</v>
      </c>
      <c r="S234" t="n">
        <v>30.42</v>
      </c>
      <c r="T234" t="n">
        <v>5385.4</v>
      </c>
      <c r="U234" t="n">
        <v>0.74</v>
      </c>
      <c r="V234" t="n">
        <v>0.96</v>
      </c>
      <c r="W234" t="n">
        <v>0.1</v>
      </c>
      <c r="X234" t="n">
        <v>0.32</v>
      </c>
      <c r="Y234" t="n">
        <v>1</v>
      </c>
      <c r="Z234" t="n">
        <v>10</v>
      </c>
    </row>
    <row r="235">
      <c r="A235" t="n">
        <v>29</v>
      </c>
      <c r="B235" t="n">
        <v>135</v>
      </c>
      <c r="C235" t="inlineStr">
        <is>
          <t xml:space="preserve">CONCLUIDO	</t>
        </is>
      </c>
      <c r="D235" t="n">
        <v>8.050800000000001</v>
      </c>
      <c r="E235" t="n">
        <v>12.42</v>
      </c>
      <c r="F235" t="n">
        <v>9.01</v>
      </c>
      <c r="G235" t="n">
        <v>49.16</v>
      </c>
      <c r="H235" t="n">
        <v>0.53</v>
      </c>
      <c r="I235" t="n">
        <v>11</v>
      </c>
      <c r="J235" t="n">
        <v>277.16</v>
      </c>
      <c r="K235" t="n">
        <v>59.89</v>
      </c>
      <c r="L235" t="n">
        <v>8.25</v>
      </c>
      <c r="M235" t="n">
        <v>6</v>
      </c>
      <c r="N235" t="n">
        <v>74.02</v>
      </c>
      <c r="O235" t="n">
        <v>34416.93</v>
      </c>
      <c r="P235" t="n">
        <v>114.54</v>
      </c>
      <c r="Q235" t="n">
        <v>1325.82</v>
      </c>
      <c r="R235" t="n">
        <v>39.96</v>
      </c>
      <c r="S235" t="n">
        <v>30.42</v>
      </c>
      <c r="T235" t="n">
        <v>4931.63</v>
      </c>
      <c r="U235" t="n">
        <v>0.76</v>
      </c>
      <c r="V235" t="n">
        <v>0.96</v>
      </c>
      <c r="W235" t="n">
        <v>0.1</v>
      </c>
      <c r="X235" t="n">
        <v>0.29</v>
      </c>
      <c r="Y235" t="n">
        <v>1</v>
      </c>
      <c r="Z235" t="n">
        <v>10</v>
      </c>
    </row>
    <row r="236">
      <c r="A236" t="n">
        <v>30</v>
      </c>
      <c r="B236" t="n">
        <v>135</v>
      </c>
      <c r="C236" t="inlineStr">
        <is>
          <t xml:space="preserve">CONCLUIDO	</t>
        </is>
      </c>
      <c r="D236" t="n">
        <v>8.055999999999999</v>
      </c>
      <c r="E236" t="n">
        <v>12.41</v>
      </c>
      <c r="F236" t="n">
        <v>9</v>
      </c>
      <c r="G236" t="n">
        <v>49.11</v>
      </c>
      <c r="H236" t="n">
        <v>0.55</v>
      </c>
      <c r="I236" t="n">
        <v>11</v>
      </c>
      <c r="J236" t="n">
        <v>277.65</v>
      </c>
      <c r="K236" t="n">
        <v>59.89</v>
      </c>
      <c r="L236" t="n">
        <v>8.5</v>
      </c>
      <c r="M236" t="n">
        <v>1</v>
      </c>
      <c r="N236" t="n">
        <v>74.26000000000001</v>
      </c>
      <c r="O236" t="n">
        <v>34477.13</v>
      </c>
      <c r="P236" t="n">
        <v>114.16</v>
      </c>
      <c r="Q236" t="n">
        <v>1325.83</v>
      </c>
      <c r="R236" t="n">
        <v>39.43</v>
      </c>
      <c r="S236" t="n">
        <v>30.42</v>
      </c>
      <c r="T236" t="n">
        <v>4662.93</v>
      </c>
      <c r="U236" t="n">
        <v>0.77</v>
      </c>
      <c r="V236" t="n">
        <v>0.96</v>
      </c>
      <c r="W236" t="n">
        <v>0.11</v>
      </c>
      <c r="X236" t="n">
        <v>0.28</v>
      </c>
      <c r="Y236" t="n">
        <v>1</v>
      </c>
      <c r="Z236" t="n">
        <v>10</v>
      </c>
    </row>
    <row r="237">
      <c r="A237" t="n">
        <v>31</v>
      </c>
      <c r="B237" t="n">
        <v>135</v>
      </c>
      <c r="C237" t="inlineStr">
        <is>
          <t xml:space="preserve">CONCLUIDO	</t>
        </is>
      </c>
      <c r="D237" t="n">
        <v>8.054399999999999</v>
      </c>
      <c r="E237" t="n">
        <v>12.42</v>
      </c>
      <c r="F237" t="n">
        <v>9.01</v>
      </c>
      <c r="G237" t="n">
        <v>49.13</v>
      </c>
      <c r="H237" t="n">
        <v>0.5600000000000001</v>
      </c>
      <c r="I237" t="n">
        <v>11</v>
      </c>
      <c r="J237" t="n">
        <v>278.13</v>
      </c>
      <c r="K237" t="n">
        <v>59.89</v>
      </c>
      <c r="L237" t="n">
        <v>8.75</v>
      </c>
      <c r="M237" t="n">
        <v>0</v>
      </c>
      <c r="N237" t="n">
        <v>74.5</v>
      </c>
      <c r="O237" t="n">
        <v>34537.41</v>
      </c>
      <c r="P237" t="n">
        <v>114.26</v>
      </c>
      <c r="Q237" t="n">
        <v>1325.83</v>
      </c>
      <c r="R237" t="n">
        <v>39.52</v>
      </c>
      <c r="S237" t="n">
        <v>30.42</v>
      </c>
      <c r="T237" t="n">
        <v>4708.1</v>
      </c>
      <c r="U237" t="n">
        <v>0.77</v>
      </c>
      <c r="V237" t="n">
        <v>0.96</v>
      </c>
      <c r="W237" t="n">
        <v>0.11</v>
      </c>
      <c r="X237" t="n">
        <v>0.29</v>
      </c>
      <c r="Y237" t="n">
        <v>1</v>
      </c>
      <c r="Z237" t="n">
        <v>10</v>
      </c>
    </row>
    <row r="238">
      <c r="A238" t="n">
        <v>0</v>
      </c>
      <c r="B238" t="n">
        <v>80</v>
      </c>
      <c r="C238" t="inlineStr">
        <is>
          <t xml:space="preserve">CONCLUIDO	</t>
        </is>
      </c>
      <c r="D238" t="n">
        <v>5.8168</v>
      </c>
      <c r="E238" t="n">
        <v>17.19</v>
      </c>
      <c r="F238" t="n">
        <v>11.64</v>
      </c>
      <c r="G238" t="n">
        <v>6.99</v>
      </c>
      <c r="H238" t="n">
        <v>0.11</v>
      </c>
      <c r="I238" t="n">
        <v>100</v>
      </c>
      <c r="J238" t="n">
        <v>159.12</v>
      </c>
      <c r="K238" t="n">
        <v>50.28</v>
      </c>
      <c r="L238" t="n">
        <v>1</v>
      </c>
      <c r="M238" t="n">
        <v>98</v>
      </c>
      <c r="N238" t="n">
        <v>27.84</v>
      </c>
      <c r="O238" t="n">
        <v>19859.16</v>
      </c>
      <c r="P238" t="n">
        <v>136.43</v>
      </c>
      <c r="Q238" t="n">
        <v>1326.16</v>
      </c>
      <c r="R238" t="n">
        <v>126.26</v>
      </c>
      <c r="S238" t="n">
        <v>30.42</v>
      </c>
      <c r="T238" t="n">
        <v>47635.48</v>
      </c>
      <c r="U238" t="n">
        <v>0.24</v>
      </c>
      <c r="V238" t="n">
        <v>0.74</v>
      </c>
      <c r="W238" t="n">
        <v>0.24</v>
      </c>
      <c r="X238" t="n">
        <v>2.92</v>
      </c>
      <c r="Y238" t="n">
        <v>1</v>
      </c>
      <c r="Z238" t="n">
        <v>10</v>
      </c>
    </row>
    <row r="239">
      <c r="A239" t="n">
        <v>1</v>
      </c>
      <c r="B239" t="n">
        <v>80</v>
      </c>
      <c r="C239" t="inlineStr">
        <is>
          <t xml:space="preserve">CONCLUIDO	</t>
        </is>
      </c>
      <c r="D239" t="n">
        <v>6.4525</v>
      </c>
      <c r="E239" t="n">
        <v>15.5</v>
      </c>
      <c r="F239" t="n">
        <v>10.82</v>
      </c>
      <c r="G239" t="n">
        <v>8.890000000000001</v>
      </c>
      <c r="H239" t="n">
        <v>0.14</v>
      </c>
      <c r="I239" t="n">
        <v>73</v>
      </c>
      <c r="J239" t="n">
        <v>159.48</v>
      </c>
      <c r="K239" t="n">
        <v>50.28</v>
      </c>
      <c r="L239" t="n">
        <v>1.25</v>
      </c>
      <c r="M239" t="n">
        <v>71</v>
      </c>
      <c r="N239" t="n">
        <v>27.95</v>
      </c>
      <c r="O239" t="n">
        <v>19902.91</v>
      </c>
      <c r="P239" t="n">
        <v>124.52</v>
      </c>
      <c r="Q239" t="n">
        <v>1326.04</v>
      </c>
      <c r="R239" t="n">
        <v>99.12</v>
      </c>
      <c r="S239" t="n">
        <v>30.42</v>
      </c>
      <c r="T239" t="n">
        <v>34199.39</v>
      </c>
      <c r="U239" t="n">
        <v>0.31</v>
      </c>
      <c r="V239" t="n">
        <v>0.8</v>
      </c>
      <c r="W239" t="n">
        <v>0.2</v>
      </c>
      <c r="X239" t="n">
        <v>2.1</v>
      </c>
      <c r="Y239" t="n">
        <v>1</v>
      </c>
      <c r="Z239" t="n">
        <v>10</v>
      </c>
    </row>
    <row r="240">
      <c r="A240" t="n">
        <v>2</v>
      </c>
      <c r="B240" t="n">
        <v>80</v>
      </c>
      <c r="C240" t="inlineStr">
        <is>
          <t xml:space="preserve">CONCLUIDO	</t>
        </is>
      </c>
      <c r="D240" t="n">
        <v>6.8987</v>
      </c>
      <c r="E240" t="n">
        <v>14.5</v>
      </c>
      <c r="F240" t="n">
        <v>10.33</v>
      </c>
      <c r="G240" t="n">
        <v>10.88</v>
      </c>
      <c r="H240" t="n">
        <v>0.17</v>
      </c>
      <c r="I240" t="n">
        <v>57</v>
      </c>
      <c r="J240" t="n">
        <v>159.83</v>
      </c>
      <c r="K240" t="n">
        <v>50.28</v>
      </c>
      <c r="L240" t="n">
        <v>1.5</v>
      </c>
      <c r="M240" t="n">
        <v>55</v>
      </c>
      <c r="N240" t="n">
        <v>28.05</v>
      </c>
      <c r="O240" t="n">
        <v>19946.71</v>
      </c>
      <c r="P240" t="n">
        <v>116.82</v>
      </c>
      <c r="Q240" t="n">
        <v>1325.97</v>
      </c>
      <c r="R240" t="n">
        <v>83.29000000000001</v>
      </c>
      <c r="S240" t="n">
        <v>30.42</v>
      </c>
      <c r="T240" t="n">
        <v>26365.86</v>
      </c>
      <c r="U240" t="n">
        <v>0.37</v>
      </c>
      <c r="V240" t="n">
        <v>0.84</v>
      </c>
      <c r="W240" t="n">
        <v>0.17</v>
      </c>
      <c r="X240" t="n">
        <v>1.61</v>
      </c>
      <c r="Y240" t="n">
        <v>1</v>
      </c>
      <c r="Z240" t="n">
        <v>10</v>
      </c>
    </row>
    <row r="241">
      <c r="A241" t="n">
        <v>3</v>
      </c>
      <c r="B241" t="n">
        <v>80</v>
      </c>
      <c r="C241" t="inlineStr">
        <is>
          <t xml:space="preserve">CONCLUIDO	</t>
        </is>
      </c>
      <c r="D241" t="n">
        <v>7.1997</v>
      </c>
      <c r="E241" t="n">
        <v>13.89</v>
      </c>
      <c r="F241" t="n">
        <v>10.05</v>
      </c>
      <c r="G241" t="n">
        <v>12.83</v>
      </c>
      <c r="H241" t="n">
        <v>0.19</v>
      </c>
      <c r="I241" t="n">
        <v>47</v>
      </c>
      <c r="J241" t="n">
        <v>160.19</v>
      </c>
      <c r="K241" t="n">
        <v>50.28</v>
      </c>
      <c r="L241" t="n">
        <v>1.75</v>
      </c>
      <c r="M241" t="n">
        <v>45</v>
      </c>
      <c r="N241" t="n">
        <v>28.16</v>
      </c>
      <c r="O241" t="n">
        <v>19990.53</v>
      </c>
      <c r="P241" t="n">
        <v>111.46</v>
      </c>
      <c r="Q241" t="n">
        <v>1326.04</v>
      </c>
      <c r="R241" t="n">
        <v>74.03</v>
      </c>
      <c r="S241" t="n">
        <v>30.42</v>
      </c>
      <c r="T241" t="n">
        <v>21785.49</v>
      </c>
      <c r="U241" t="n">
        <v>0.41</v>
      </c>
      <c r="V241" t="n">
        <v>0.86</v>
      </c>
      <c r="W241" t="n">
        <v>0.15</v>
      </c>
      <c r="X241" t="n">
        <v>1.33</v>
      </c>
      <c r="Y241" t="n">
        <v>1</v>
      </c>
      <c r="Z241" t="n">
        <v>10</v>
      </c>
    </row>
    <row r="242">
      <c r="A242" t="n">
        <v>4</v>
      </c>
      <c r="B242" t="n">
        <v>80</v>
      </c>
      <c r="C242" t="inlineStr">
        <is>
          <t xml:space="preserve">CONCLUIDO	</t>
        </is>
      </c>
      <c r="D242" t="n">
        <v>7.4326</v>
      </c>
      <c r="E242" t="n">
        <v>13.45</v>
      </c>
      <c r="F242" t="n">
        <v>9.84</v>
      </c>
      <c r="G242" t="n">
        <v>14.76</v>
      </c>
      <c r="H242" t="n">
        <v>0.22</v>
      </c>
      <c r="I242" t="n">
        <v>40</v>
      </c>
      <c r="J242" t="n">
        <v>160.54</v>
      </c>
      <c r="K242" t="n">
        <v>50.28</v>
      </c>
      <c r="L242" t="n">
        <v>2</v>
      </c>
      <c r="M242" t="n">
        <v>38</v>
      </c>
      <c r="N242" t="n">
        <v>28.26</v>
      </c>
      <c r="O242" t="n">
        <v>20034.4</v>
      </c>
      <c r="P242" t="n">
        <v>106.76</v>
      </c>
      <c r="Q242" t="n">
        <v>1325.79</v>
      </c>
      <c r="R242" t="n">
        <v>67.19</v>
      </c>
      <c r="S242" t="n">
        <v>30.42</v>
      </c>
      <c r="T242" t="n">
        <v>18401.6</v>
      </c>
      <c r="U242" t="n">
        <v>0.45</v>
      </c>
      <c r="V242" t="n">
        <v>0.88</v>
      </c>
      <c r="W242" t="n">
        <v>0.14</v>
      </c>
      <c r="X242" t="n">
        <v>1.12</v>
      </c>
      <c r="Y242" t="n">
        <v>1</v>
      </c>
      <c r="Z242" t="n">
        <v>10</v>
      </c>
    </row>
    <row r="243">
      <c r="A243" t="n">
        <v>5</v>
      </c>
      <c r="B243" t="n">
        <v>80</v>
      </c>
      <c r="C243" t="inlineStr">
        <is>
          <t xml:space="preserve">CONCLUIDO	</t>
        </is>
      </c>
      <c r="D243" t="n">
        <v>7.6535</v>
      </c>
      <c r="E243" t="n">
        <v>13.07</v>
      </c>
      <c r="F243" t="n">
        <v>9.65</v>
      </c>
      <c r="G243" t="n">
        <v>17.02</v>
      </c>
      <c r="H243" t="n">
        <v>0.25</v>
      </c>
      <c r="I243" t="n">
        <v>34</v>
      </c>
      <c r="J243" t="n">
        <v>160.9</v>
      </c>
      <c r="K243" t="n">
        <v>50.28</v>
      </c>
      <c r="L243" t="n">
        <v>2.25</v>
      </c>
      <c r="M243" t="n">
        <v>32</v>
      </c>
      <c r="N243" t="n">
        <v>28.37</v>
      </c>
      <c r="O243" t="n">
        <v>20078.3</v>
      </c>
      <c r="P243" t="n">
        <v>102.36</v>
      </c>
      <c r="Q243" t="n">
        <v>1325.95</v>
      </c>
      <c r="R243" t="n">
        <v>60.75</v>
      </c>
      <c r="S243" t="n">
        <v>30.42</v>
      </c>
      <c r="T243" t="n">
        <v>15211.2</v>
      </c>
      <c r="U243" t="n">
        <v>0.5</v>
      </c>
      <c r="V243" t="n">
        <v>0.9</v>
      </c>
      <c r="W243" t="n">
        <v>0.13</v>
      </c>
      <c r="X243" t="n">
        <v>0.92</v>
      </c>
      <c r="Y243" t="n">
        <v>1</v>
      </c>
      <c r="Z243" t="n">
        <v>10</v>
      </c>
    </row>
    <row r="244">
      <c r="A244" t="n">
        <v>6</v>
      </c>
      <c r="B244" t="n">
        <v>80</v>
      </c>
      <c r="C244" t="inlineStr">
        <is>
          <t xml:space="preserve">CONCLUIDO	</t>
        </is>
      </c>
      <c r="D244" t="n">
        <v>7.8147</v>
      </c>
      <c r="E244" t="n">
        <v>12.8</v>
      </c>
      <c r="F244" t="n">
        <v>9.51</v>
      </c>
      <c r="G244" t="n">
        <v>19.01</v>
      </c>
      <c r="H244" t="n">
        <v>0.27</v>
      </c>
      <c r="I244" t="n">
        <v>30</v>
      </c>
      <c r="J244" t="n">
        <v>161.26</v>
      </c>
      <c r="K244" t="n">
        <v>50.28</v>
      </c>
      <c r="L244" t="n">
        <v>2.5</v>
      </c>
      <c r="M244" t="n">
        <v>28</v>
      </c>
      <c r="N244" t="n">
        <v>28.48</v>
      </c>
      <c r="O244" t="n">
        <v>20122.23</v>
      </c>
      <c r="P244" t="n">
        <v>98.41</v>
      </c>
      <c r="Q244" t="n">
        <v>1325.92</v>
      </c>
      <c r="R244" t="n">
        <v>55.95</v>
      </c>
      <c r="S244" t="n">
        <v>30.42</v>
      </c>
      <c r="T244" t="n">
        <v>12830.86</v>
      </c>
      <c r="U244" t="n">
        <v>0.54</v>
      </c>
      <c r="V244" t="n">
        <v>0.91</v>
      </c>
      <c r="W244" t="n">
        <v>0.13</v>
      </c>
      <c r="X244" t="n">
        <v>0.78</v>
      </c>
      <c r="Y244" t="n">
        <v>1</v>
      </c>
      <c r="Z244" t="n">
        <v>10</v>
      </c>
    </row>
    <row r="245">
      <c r="A245" t="n">
        <v>7</v>
      </c>
      <c r="B245" t="n">
        <v>80</v>
      </c>
      <c r="C245" t="inlineStr">
        <is>
          <t xml:space="preserve">CONCLUIDO	</t>
        </is>
      </c>
      <c r="D245" t="n">
        <v>7.9421</v>
      </c>
      <c r="E245" t="n">
        <v>12.59</v>
      </c>
      <c r="F245" t="n">
        <v>9.43</v>
      </c>
      <c r="G245" t="n">
        <v>21.76</v>
      </c>
      <c r="H245" t="n">
        <v>0.3</v>
      </c>
      <c r="I245" t="n">
        <v>26</v>
      </c>
      <c r="J245" t="n">
        <v>161.61</v>
      </c>
      <c r="K245" t="n">
        <v>50.28</v>
      </c>
      <c r="L245" t="n">
        <v>2.75</v>
      </c>
      <c r="M245" t="n">
        <v>24</v>
      </c>
      <c r="N245" t="n">
        <v>28.58</v>
      </c>
      <c r="O245" t="n">
        <v>20166.2</v>
      </c>
      <c r="P245" t="n">
        <v>95.38</v>
      </c>
      <c r="Q245" t="n">
        <v>1325.88</v>
      </c>
      <c r="R245" t="n">
        <v>54.24</v>
      </c>
      <c r="S245" t="n">
        <v>30.42</v>
      </c>
      <c r="T245" t="n">
        <v>11994.86</v>
      </c>
      <c r="U245" t="n">
        <v>0.5600000000000001</v>
      </c>
      <c r="V245" t="n">
        <v>0.92</v>
      </c>
      <c r="W245" t="n">
        <v>0.11</v>
      </c>
      <c r="X245" t="n">
        <v>0.71</v>
      </c>
      <c r="Y245" t="n">
        <v>1</v>
      </c>
      <c r="Z245" t="n">
        <v>10</v>
      </c>
    </row>
    <row r="246">
      <c r="A246" t="n">
        <v>8</v>
      </c>
      <c r="B246" t="n">
        <v>80</v>
      </c>
      <c r="C246" t="inlineStr">
        <is>
          <t xml:space="preserve">CONCLUIDO	</t>
        </is>
      </c>
      <c r="D246" t="n">
        <v>7.9876</v>
      </c>
      <c r="E246" t="n">
        <v>12.52</v>
      </c>
      <c r="F246" t="n">
        <v>9.42</v>
      </c>
      <c r="G246" t="n">
        <v>23.55</v>
      </c>
      <c r="H246" t="n">
        <v>0.33</v>
      </c>
      <c r="I246" t="n">
        <v>24</v>
      </c>
      <c r="J246" t="n">
        <v>161.97</v>
      </c>
      <c r="K246" t="n">
        <v>50.28</v>
      </c>
      <c r="L246" t="n">
        <v>3</v>
      </c>
      <c r="M246" t="n">
        <v>22</v>
      </c>
      <c r="N246" t="n">
        <v>28.69</v>
      </c>
      <c r="O246" t="n">
        <v>20210.21</v>
      </c>
      <c r="P246" t="n">
        <v>93.15000000000001</v>
      </c>
      <c r="Q246" t="n">
        <v>1325.89</v>
      </c>
      <c r="R246" t="n">
        <v>53.53</v>
      </c>
      <c r="S246" t="n">
        <v>30.42</v>
      </c>
      <c r="T246" t="n">
        <v>11647.58</v>
      </c>
      <c r="U246" t="n">
        <v>0.57</v>
      </c>
      <c r="V246" t="n">
        <v>0.92</v>
      </c>
      <c r="W246" t="n">
        <v>0.12</v>
      </c>
      <c r="X246" t="n">
        <v>0.7</v>
      </c>
      <c r="Y246" t="n">
        <v>1</v>
      </c>
      <c r="Z246" t="n">
        <v>10</v>
      </c>
    </row>
    <row r="247">
      <c r="A247" t="n">
        <v>9</v>
      </c>
      <c r="B247" t="n">
        <v>80</v>
      </c>
      <c r="C247" t="inlineStr">
        <is>
          <t xml:space="preserve">CONCLUIDO	</t>
        </is>
      </c>
      <c r="D247" t="n">
        <v>8.1271</v>
      </c>
      <c r="E247" t="n">
        <v>12.3</v>
      </c>
      <c r="F247" t="n">
        <v>9.300000000000001</v>
      </c>
      <c r="G247" t="n">
        <v>26.58</v>
      </c>
      <c r="H247" t="n">
        <v>0.35</v>
      </c>
      <c r="I247" t="n">
        <v>21</v>
      </c>
      <c r="J247" t="n">
        <v>162.33</v>
      </c>
      <c r="K247" t="n">
        <v>50.28</v>
      </c>
      <c r="L247" t="n">
        <v>3.25</v>
      </c>
      <c r="M247" t="n">
        <v>19</v>
      </c>
      <c r="N247" t="n">
        <v>28.8</v>
      </c>
      <c r="O247" t="n">
        <v>20254.26</v>
      </c>
      <c r="P247" t="n">
        <v>88.93000000000001</v>
      </c>
      <c r="Q247" t="n">
        <v>1325.87</v>
      </c>
      <c r="R247" t="n">
        <v>49.64</v>
      </c>
      <c r="S247" t="n">
        <v>30.42</v>
      </c>
      <c r="T247" t="n">
        <v>9721.27</v>
      </c>
      <c r="U247" t="n">
        <v>0.61</v>
      </c>
      <c r="V247" t="n">
        <v>0.93</v>
      </c>
      <c r="W247" t="n">
        <v>0.11</v>
      </c>
      <c r="X247" t="n">
        <v>0.58</v>
      </c>
      <c r="Y247" t="n">
        <v>1</v>
      </c>
      <c r="Z247" t="n">
        <v>10</v>
      </c>
    </row>
    <row r="248">
      <c r="A248" t="n">
        <v>10</v>
      </c>
      <c r="B248" t="n">
        <v>80</v>
      </c>
      <c r="C248" t="inlineStr">
        <is>
          <t xml:space="preserve">CONCLUIDO	</t>
        </is>
      </c>
      <c r="D248" t="n">
        <v>8.2121</v>
      </c>
      <c r="E248" t="n">
        <v>12.18</v>
      </c>
      <c r="F248" t="n">
        <v>9.24</v>
      </c>
      <c r="G248" t="n">
        <v>29.18</v>
      </c>
      <c r="H248" t="n">
        <v>0.38</v>
      </c>
      <c r="I248" t="n">
        <v>19</v>
      </c>
      <c r="J248" t="n">
        <v>162.68</v>
      </c>
      <c r="K248" t="n">
        <v>50.28</v>
      </c>
      <c r="L248" t="n">
        <v>3.5</v>
      </c>
      <c r="M248" t="n">
        <v>14</v>
      </c>
      <c r="N248" t="n">
        <v>28.9</v>
      </c>
      <c r="O248" t="n">
        <v>20298.34</v>
      </c>
      <c r="P248" t="n">
        <v>86.11</v>
      </c>
      <c r="Q248" t="n">
        <v>1325.92</v>
      </c>
      <c r="R248" t="n">
        <v>47.49</v>
      </c>
      <c r="S248" t="n">
        <v>30.42</v>
      </c>
      <c r="T248" t="n">
        <v>8655.309999999999</v>
      </c>
      <c r="U248" t="n">
        <v>0.64</v>
      </c>
      <c r="V248" t="n">
        <v>0.9399999999999999</v>
      </c>
      <c r="W248" t="n">
        <v>0.11</v>
      </c>
      <c r="X248" t="n">
        <v>0.52</v>
      </c>
      <c r="Y248" t="n">
        <v>1</v>
      </c>
      <c r="Z248" t="n">
        <v>10</v>
      </c>
    </row>
    <row r="249">
      <c r="A249" t="n">
        <v>11</v>
      </c>
      <c r="B249" t="n">
        <v>80</v>
      </c>
      <c r="C249" t="inlineStr">
        <is>
          <t xml:space="preserve">CONCLUIDO	</t>
        </is>
      </c>
      <c r="D249" t="n">
        <v>8.245699999999999</v>
      </c>
      <c r="E249" t="n">
        <v>12.13</v>
      </c>
      <c r="F249" t="n">
        <v>9.220000000000001</v>
      </c>
      <c r="G249" t="n">
        <v>30.74</v>
      </c>
      <c r="H249" t="n">
        <v>0.41</v>
      </c>
      <c r="I249" t="n">
        <v>18</v>
      </c>
      <c r="J249" t="n">
        <v>163.04</v>
      </c>
      <c r="K249" t="n">
        <v>50.28</v>
      </c>
      <c r="L249" t="n">
        <v>3.75</v>
      </c>
      <c r="M249" t="n">
        <v>0</v>
      </c>
      <c r="N249" t="n">
        <v>29.01</v>
      </c>
      <c r="O249" t="n">
        <v>20342.46</v>
      </c>
      <c r="P249" t="n">
        <v>84.36</v>
      </c>
      <c r="Q249" t="n">
        <v>1325.79</v>
      </c>
      <c r="R249" t="n">
        <v>46.32</v>
      </c>
      <c r="S249" t="n">
        <v>30.42</v>
      </c>
      <c r="T249" t="n">
        <v>8076.43</v>
      </c>
      <c r="U249" t="n">
        <v>0.66</v>
      </c>
      <c r="V249" t="n">
        <v>0.9399999999999999</v>
      </c>
      <c r="W249" t="n">
        <v>0.13</v>
      </c>
      <c r="X249" t="n">
        <v>0.5</v>
      </c>
      <c r="Y249" t="n">
        <v>1</v>
      </c>
      <c r="Z249" t="n">
        <v>10</v>
      </c>
    </row>
    <row r="250">
      <c r="A250" t="n">
        <v>0</v>
      </c>
      <c r="B250" t="n">
        <v>115</v>
      </c>
      <c r="C250" t="inlineStr">
        <is>
          <t xml:space="preserve">CONCLUIDO	</t>
        </is>
      </c>
      <c r="D250" t="n">
        <v>4.6091</v>
      </c>
      <c r="E250" t="n">
        <v>21.7</v>
      </c>
      <c r="F250" t="n">
        <v>12.89</v>
      </c>
      <c r="G250" t="n">
        <v>5.52</v>
      </c>
      <c r="H250" t="n">
        <v>0.08</v>
      </c>
      <c r="I250" t="n">
        <v>140</v>
      </c>
      <c r="J250" t="n">
        <v>222.93</v>
      </c>
      <c r="K250" t="n">
        <v>56.94</v>
      </c>
      <c r="L250" t="n">
        <v>1</v>
      </c>
      <c r="M250" t="n">
        <v>138</v>
      </c>
      <c r="N250" t="n">
        <v>49.99</v>
      </c>
      <c r="O250" t="n">
        <v>27728.69</v>
      </c>
      <c r="P250" t="n">
        <v>191.57</v>
      </c>
      <c r="Q250" t="n">
        <v>1326.3</v>
      </c>
      <c r="R250" t="n">
        <v>167.21</v>
      </c>
      <c r="S250" t="n">
        <v>30.42</v>
      </c>
      <c r="T250" t="n">
        <v>67908.53</v>
      </c>
      <c r="U250" t="n">
        <v>0.18</v>
      </c>
      <c r="V250" t="n">
        <v>0.67</v>
      </c>
      <c r="W250" t="n">
        <v>0.3</v>
      </c>
      <c r="X250" t="n">
        <v>4.17</v>
      </c>
      <c r="Y250" t="n">
        <v>1</v>
      </c>
      <c r="Z250" t="n">
        <v>10</v>
      </c>
    </row>
    <row r="251">
      <c r="A251" t="n">
        <v>1</v>
      </c>
      <c r="B251" t="n">
        <v>115</v>
      </c>
      <c r="C251" t="inlineStr">
        <is>
          <t xml:space="preserve">CONCLUIDO	</t>
        </is>
      </c>
      <c r="D251" t="n">
        <v>5.3486</v>
      </c>
      <c r="E251" t="n">
        <v>18.7</v>
      </c>
      <c r="F251" t="n">
        <v>11.65</v>
      </c>
      <c r="G251" t="n">
        <v>6.99</v>
      </c>
      <c r="H251" t="n">
        <v>0.1</v>
      </c>
      <c r="I251" t="n">
        <v>100</v>
      </c>
      <c r="J251" t="n">
        <v>223.35</v>
      </c>
      <c r="K251" t="n">
        <v>56.94</v>
      </c>
      <c r="L251" t="n">
        <v>1.25</v>
      </c>
      <c r="M251" t="n">
        <v>98</v>
      </c>
      <c r="N251" t="n">
        <v>50.15</v>
      </c>
      <c r="O251" t="n">
        <v>27780.03</v>
      </c>
      <c r="P251" t="n">
        <v>171.39</v>
      </c>
      <c r="Q251" t="n">
        <v>1326.02</v>
      </c>
      <c r="R251" t="n">
        <v>126.23</v>
      </c>
      <c r="S251" t="n">
        <v>30.42</v>
      </c>
      <c r="T251" t="n">
        <v>47622.41</v>
      </c>
      <c r="U251" t="n">
        <v>0.24</v>
      </c>
      <c r="V251" t="n">
        <v>0.74</v>
      </c>
      <c r="W251" t="n">
        <v>0.24</v>
      </c>
      <c r="X251" t="n">
        <v>2.92</v>
      </c>
      <c r="Y251" t="n">
        <v>1</v>
      </c>
      <c r="Z251" t="n">
        <v>10</v>
      </c>
    </row>
    <row r="252">
      <c r="A252" t="n">
        <v>2</v>
      </c>
      <c r="B252" t="n">
        <v>115</v>
      </c>
      <c r="C252" t="inlineStr">
        <is>
          <t xml:space="preserve">CONCLUIDO	</t>
        </is>
      </c>
      <c r="D252" t="n">
        <v>5.8641</v>
      </c>
      <c r="E252" t="n">
        <v>17.05</v>
      </c>
      <c r="F252" t="n">
        <v>10.97</v>
      </c>
      <c r="G252" t="n">
        <v>8.44</v>
      </c>
      <c r="H252" t="n">
        <v>0.12</v>
      </c>
      <c r="I252" t="n">
        <v>78</v>
      </c>
      <c r="J252" t="n">
        <v>223.76</v>
      </c>
      <c r="K252" t="n">
        <v>56.94</v>
      </c>
      <c r="L252" t="n">
        <v>1.5</v>
      </c>
      <c r="M252" t="n">
        <v>76</v>
      </c>
      <c r="N252" t="n">
        <v>50.32</v>
      </c>
      <c r="O252" t="n">
        <v>27831.42</v>
      </c>
      <c r="P252" t="n">
        <v>159.94</v>
      </c>
      <c r="Q252" t="n">
        <v>1326.11</v>
      </c>
      <c r="R252" t="n">
        <v>104.23</v>
      </c>
      <c r="S252" t="n">
        <v>30.42</v>
      </c>
      <c r="T252" t="n">
        <v>36729.71</v>
      </c>
      <c r="U252" t="n">
        <v>0.29</v>
      </c>
      <c r="V252" t="n">
        <v>0.79</v>
      </c>
      <c r="W252" t="n">
        <v>0.2</v>
      </c>
      <c r="X252" t="n">
        <v>2.25</v>
      </c>
      <c r="Y252" t="n">
        <v>1</v>
      </c>
      <c r="Z252" t="n">
        <v>10</v>
      </c>
    </row>
    <row r="253">
      <c r="A253" t="n">
        <v>3</v>
      </c>
      <c r="B253" t="n">
        <v>115</v>
      </c>
      <c r="C253" t="inlineStr">
        <is>
          <t xml:space="preserve">CONCLUIDO	</t>
        </is>
      </c>
      <c r="D253" t="n">
        <v>6.2425</v>
      </c>
      <c r="E253" t="n">
        <v>16.02</v>
      </c>
      <c r="F253" t="n">
        <v>10.55</v>
      </c>
      <c r="G253" t="n">
        <v>9.890000000000001</v>
      </c>
      <c r="H253" t="n">
        <v>0.14</v>
      </c>
      <c r="I253" t="n">
        <v>64</v>
      </c>
      <c r="J253" t="n">
        <v>224.18</v>
      </c>
      <c r="K253" t="n">
        <v>56.94</v>
      </c>
      <c r="L253" t="n">
        <v>1.75</v>
      </c>
      <c r="M253" t="n">
        <v>62</v>
      </c>
      <c r="N253" t="n">
        <v>50.49</v>
      </c>
      <c r="O253" t="n">
        <v>27882.87</v>
      </c>
      <c r="P253" t="n">
        <v>152.37</v>
      </c>
      <c r="Q253" t="n">
        <v>1326.08</v>
      </c>
      <c r="R253" t="n">
        <v>90.3</v>
      </c>
      <c r="S253" t="n">
        <v>30.42</v>
      </c>
      <c r="T253" t="n">
        <v>29835.99</v>
      </c>
      <c r="U253" t="n">
        <v>0.34</v>
      </c>
      <c r="V253" t="n">
        <v>0.82</v>
      </c>
      <c r="W253" t="n">
        <v>0.18</v>
      </c>
      <c r="X253" t="n">
        <v>1.83</v>
      </c>
      <c r="Y253" t="n">
        <v>1</v>
      </c>
      <c r="Z253" t="n">
        <v>10</v>
      </c>
    </row>
    <row r="254">
      <c r="A254" t="n">
        <v>4</v>
      </c>
      <c r="B254" t="n">
        <v>115</v>
      </c>
      <c r="C254" t="inlineStr">
        <is>
          <t xml:space="preserve">CONCLUIDO	</t>
        </is>
      </c>
      <c r="D254" t="n">
        <v>6.5384</v>
      </c>
      <c r="E254" t="n">
        <v>15.29</v>
      </c>
      <c r="F254" t="n">
        <v>10.26</v>
      </c>
      <c r="G254" t="n">
        <v>11.4</v>
      </c>
      <c r="H254" t="n">
        <v>0.16</v>
      </c>
      <c r="I254" t="n">
        <v>54</v>
      </c>
      <c r="J254" t="n">
        <v>224.6</v>
      </c>
      <c r="K254" t="n">
        <v>56.94</v>
      </c>
      <c r="L254" t="n">
        <v>2</v>
      </c>
      <c r="M254" t="n">
        <v>52</v>
      </c>
      <c r="N254" t="n">
        <v>50.65</v>
      </c>
      <c r="O254" t="n">
        <v>27934.37</v>
      </c>
      <c r="P254" t="n">
        <v>146.83</v>
      </c>
      <c r="Q254" t="n">
        <v>1326.15</v>
      </c>
      <c r="R254" t="n">
        <v>80.98</v>
      </c>
      <c r="S254" t="n">
        <v>30.42</v>
      </c>
      <c r="T254" t="n">
        <v>25224.9</v>
      </c>
      <c r="U254" t="n">
        <v>0.38</v>
      </c>
      <c r="V254" t="n">
        <v>0.84</v>
      </c>
      <c r="W254" t="n">
        <v>0.17</v>
      </c>
      <c r="X254" t="n">
        <v>1.54</v>
      </c>
      <c r="Y254" t="n">
        <v>1</v>
      </c>
      <c r="Z254" t="n">
        <v>10</v>
      </c>
    </row>
    <row r="255">
      <c r="A255" t="n">
        <v>5</v>
      </c>
      <c r="B255" t="n">
        <v>115</v>
      </c>
      <c r="C255" t="inlineStr">
        <is>
          <t xml:space="preserve">CONCLUIDO	</t>
        </is>
      </c>
      <c r="D255" t="n">
        <v>6.772</v>
      </c>
      <c r="E255" t="n">
        <v>14.77</v>
      </c>
      <c r="F255" t="n">
        <v>10.04</v>
      </c>
      <c r="G255" t="n">
        <v>12.82</v>
      </c>
      <c r="H255" t="n">
        <v>0.18</v>
      </c>
      <c r="I255" t="n">
        <v>47</v>
      </c>
      <c r="J255" t="n">
        <v>225.01</v>
      </c>
      <c r="K255" t="n">
        <v>56.94</v>
      </c>
      <c r="L255" t="n">
        <v>2.25</v>
      </c>
      <c r="M255" t="n">
        <v>45</v>
      </c>
      <c r="N255" t="n">
        <v>50.82</v>
      </c>
      <c r="O255" t="n">
        <v>27985.94</v>
      </c>
      <c r="P255" t="n">
        <v>142.25</v>
      </c>
      <c r="Q255" t="n">
        <v>1325.84</v>
      </c>
      <c r="R255" t="n">
        <v>73.59</v>
      </c>
      <c r="S255" t="n">
        <v>30.42</v>
      </c>
      <c r="T255" t="n">
        <v>21566.34</v>
      </c>
      <c r="U255" t="n">
        <v>0.41</v>
      </c>
      <c r="V255" t="n">
        <v>0.86</v>
      </c>
      <c r="W255" t="n">
        <v>0.16</v>
      </c>
      <c r="X255" t="n">
        <v>1.32</v>
      </c>
      <c r="Y255" t="n">
        <v>1</v>
      </c>
      <c r="Z255" t="n">
        <v>10</v>
      </c>
    </row>
    <row r="256">
      <c r="A256" t="n">
        <v>6</v>
      </c>
      <c r="B256" t="n">
        <v>115</v>
      </c>
      <c r="C256" t="inlineStr">
        <is>
          <t xml:space="preserve">CONCLUIDO	</t>
        </is>
      </c>
      <c r="D256" t="n">
        <v>6.9853</v>
      </c>
      <c r="E256" t="n">
        <v>14.32</v>
      </c>
      <c r="F256" t="n">
        <v>9.859999999999999</v>
      </c>
      <c r="G256" t="n">
        <v>14.42</v>
      </c>
      <c r="H256" t="n">
        <v>0.2</v>
      </c>
      <c r="I256" t="n">
        <v>41</v>
      </c>
      <c r="J256" t="n">
        <v>225.43</v>
      </c>
      <c r="K256" t="n">
        <v>56.94</v>
      </c>
      <c r="L256" t="n">
        <v>2.5</v>
      </c>
      <c r="M256" t="n">
        <v>39</v>
      </c>
      <c r="N256" t="n">
        <v>50.99</v>
      </c>
      <c r="O256" t="n">
        <v>28037.57</v>
      </c>
      <c r="P256" t="n">
        <v>138.12</v>
      </c>
      <c r="Q256" t="n">
        <v>1325.96</v>
      </c>
      <c r="R256" t="n">
        <v>67.62</v>
      </c>
      <c r="S256" t="n">
        <v>30.42</v>
      </c>
      <c r="T256" t="n">
        <v>18610.35</v>
      </c>
      <c r="U256" t="n">
        <v>0.45</v>
      </c>
      <c r="V256" t="n">
        <v>0.88</v>
      </c>
      <c r="W256" t="n">
        <v>0.15</v>
      </c>
      <c r="X256" t="n">
        <v>1.13</v>
      </c>
      <c r="Y256" t="n">
        <v>1</v>
      </c>
      <c r="Z256" t="n">
        <v>10</v>
      </c>
    </row>
    <row r="257">
      <c r="A257" t="n">
        <v>7</v>
      </c>
      <c r="B257" t="n">
        <v>115</v>
      </c>
      <c r="C257" t="inlineStr">
        <is>
          <t xml:space="preserve">CONCLUIDO	</t>
        </is>
      </c>
      <c r="D257" t="n">
        <v>7.127</v>
      </c>
      <c r="E257" t="n">
        <v>14.03</v>
      </c>
      <c r="F257" t="n">
        <v>9.75</v>
      </c>
      <c r="G257" t="n">
        <v>15.8</v>
      </c>
      <c r="H257" t="n">
        <v>0.22</v>
      </c>
      <c r="I257" t="n">
        <v>37</v>
      </c>
      <c r="J257" t="n">
        <v>225.85</v>
      </c>
      <c r="K257" t="n">
        <v>56.94</v>
      </c>
      <c r="L257" t="n">
        <v>2.75</v>
      </c>
      <c r="M257" t="n">
        <v>35</v>
      </c>
      <c r="N257" t="n">
        <v>51.16</v>
      </c>
      <c r="O257" t="n">
        <v>28089.25</v>
      </c>
      <c r="P257" t="n">
        <v>135.2</v>
      </c>
      <c r="Q257" t="n">
        <v>1325.84</v>
      </c>
      <c r="R257" t="n">
        <v>64.05</v>
      </c>
      <c r="S257" t="n">
        <v>30.42</v>
      </c>
      <c r="T257" t="n">
        <v>16846.89</v>
      </c>
      <c r="U257" t="n">
        <v>0.47</v>
      </c>
      <c r="V257" t="n">
        <v>0.89</v>
      </c>
      <c r="W257" t="n">
        <v>0.14</v>
      </c>
      <c r="X257" t="n">
        <v>1.03</v>
      </c>
      <c r="Y257" t="n">
        <v>1</v>
      </c>
      <c r="Z257" t="n">
        <v>10</v>
      </c>
    </row>
    <row r="258">
      <c r="A258" t="n">
        <v>8</v>
      </c>
      <c r="B258" t="n">
        <v>115</v>
      </c>
      <c r="C258" t="inlineStr">
        <is>
          <t xml:space="preserve">CONCLUIDO	</t>
        </is>
      </c>
      <c r="D258" t="n">
        <v>7.2866</v>
      </c>
      <c r="E258" t="n">
        <v>13.72</v>
      </c>
      <c r="F258" t="n">
        <v>9.609999999999999</v>
      </c>
      <c r="G258" t="n">
        <v>17.48</v>
      </c>
      <c r="H258" t="n">
        <v>0.24</v>
      </c>
      <c r="I258" t="n">
        <v>33</v>
      </c>
      <c r="J258" t="n">
        <v>226.27</v>
      </c>
      <c r="K258" t="n">
        <v>56.94</v>
      </c>
      <c r="L258" t="n">
        <v>3</v>
      </c>
      <c r="M258" t="n">
        <v>31</v>
      </c>
      <c r="N258" t="n">
        <v>51.33</v>
      </c>
      <c r="O258" t="n">
        <v>28140.99</v>
      </c>
      <c r="P258" t="n">
        <v>131.96</v>
      </c>
      <c r="Q258" t="n">
        <v>1325.9</v>
      </c>
      <c r="R258" t="n">
        <v>59.65</v>
      </c>
      <c r="S258" t="n">
        <v>30.42</v>
      </c>
      <c r="T258" t="n">
        <v>14666.73</v>
      </c>
      <c r="U258" t="n">
        <v>0.51</v>
      </c>
      <c r="V258" t="n">
        <v>0.9</v>
      </c>
      <c r="W258" t="n">
        <v>0.13</v>
      </c>
      <c r="X258" t="n">
        <v>0.89</v>
      </c>
      <c r="Y258" t="n">
        <v>1</v>
      </c>
      <c r="Z258" t="n">
        <v>10</v>
      </c>
    </row>
    <row r="259">
      <c r="A259" t="n">
        <v>9</v>
      </c>
      <c r="B259" t="n">
        <v>115</v>
      </c>
      <c r="C259" t="inlineStr">
        <is>
          <t xml:space="preserve">CONCLUIDO	</t>
        </is>
      </c>
      <c r="D259" t="n">
        <v>7.4163</v>
      </c>
      <c r="E259" t="n">
        <v>13.48</v>
      </c>
      <c r="F259" t="n">
        <v>9.51</v>
      </c>
      <c r="G259" t="n">
        <v>19.01</v>
      </c>
      <c r="H259" t="n">
        <v>0.25</v>
      </c>
      <c r="I259" t="n">
        <v>30</v>
      </c>
      <c r="J259" t="n">
        <v>226.69</v>
      </c>
      <c r="K259" t="n">
        <v>56.94</v>
      </c>
      <c r="L259" t="n">
        <v>3.25</v>
      </c>
      <c r="M259" t="n">
        <v>28</v>
      </c>
      <c r="N259" t="n">
        <v>51.5</v>
      </c>
      <c r="O259" t="n">
        <v>28192.8</v>
      </c>
      <c r="P259" t="n">
        <v>128.76</v>
      </c>
      <c r="Q259" t="n">
        <v>1325.79</v>
      </c>
      <c r="R259" t="n">
        <v>56.13</v>
      </c>
      <c r="S259" t="n">
        <v>30.42</v>
      </c>
      <c r="T259" t="n">
        <v>12920.14</v>
      </c>
      <c r="U259" t="n">
        <v>0.54</v>
      </c>
      <c r="V259" t="n">
        <v>0.91</v>
      </c>
      <c r="W259" t="n">
        <v>0.13</v>
      </c>
      <c r="X259" t="n">
        <v>0.79</v>
      </c>
      <c r="Y259" t="n">
        <v>1</v>
      </c>
      <c r="Z259" t="n">
        <v>10</v>
      </c>
    </row>
    <row r="260">
      <c r="A260" t="n">
        <v>10</v>
      </c>
      <c r="B260" t="n">
        <v>115</v>
      </c>
      <c r="C260" t="inlineStr">
        <is>
          <t xml:space="preserve">CONCLUIDO	</t>
        </is>
      </c>
      <c r="D260" t="n">
        <v>7.5948</v>
      </c>
      <c r="E260" t="n">
        <v>13.17</v>
      </c>
      <c r="F260" t="n">
        <v>9.32</v>
      </c>
      <c r="G260" t="n">
        <v>20.71</v>
      </c>
      <c r="H260" t="n">
        <v>0.27</v>
      </c>
      <c r="I260" t="n">
        <v>27</v>
      </c>
      <c r="J260" t="n">
        <v>227.11</v>
      </c>
      <c r="K260" t="n">
        <v>56.94</v>
      </c>
      <c r="L260" t="n">
        <v>3.5</v>
      </c>
      <c r="M260" t="n">
        <v>25</v>
      </c>
      <c r="N260" t="n">
        <v>51.67</v>
      </c>
      <c r="O260" t="n">
        <v>28244.66</v>
      </c>
      <c r="P260" t="n">
        <v>124.72</v>
      </c>
      <c r="Q260" t="n">
        <v>1325.88</v>
      </c>
      <c r="R260" t="n">
        <v>49.98</v>
      </c>
      <c r="S260" t="n">
        <v>30.42</v>
      </c>
      <c r="T260" t="n">
        <v>9858.85</v>
      </c>
      <c r="U260" t="n">
        <v>0.61</v>
      </c>
      <c r="V260" t="n">
        <v>0.93</v>
      </c>
      <c r="W260" t="n">
        <v>0.12</v>
      </c>
      <c r="X260" t="n">
        <v>0.6</v>
      </c>
      <c r="Y260" t="n">
        <v>1</v>
      </c>
      <c r="Z260" t="n">
        <v>10</v>
      </c>
    </row>
    <row r="261">
      <c r="A261" t="n">
        <v>11</v>
      </c>
      <c r="B261" t="n">
        <v>115</v>
      </c>
      <c r="C261" t="inlineStr">
        <is>
          <t xml:space="preserve">CONCLUIDO	</t>
        </is>
      </c>
      <c r="D261" t="n">
        <v>7.4963</v>
      </c>
      <c r="E261" t="n">
        <v>13.34</v>
      </c>
      <c r="F261" t="n">
        <v>9.539999999999999</v>
      </c>
      <c r="G261" t="n">
        <v>22.01</v>
      </c>
      <c r="H261" t="n">
        <v>0.29</v>
      </c>
      <c r="I261" t="n">
        <v>26</v>
      </c>
      <c r="J261" t="n">
        <v>227.53</v>
      </c>
      <c r="K261" t="n">
        <v>56.94</v>
      </c>
      <c r="L261" t="n">
        <v>3.75</v>
      </c>
      <c r="M261" t="n">
        <v>24</v>
      </c>
      <c r="N261" t="n">
        <v>51.84</v>
      </c>
      <c r="O261" t="n">
        <v>28296.58</v>
      </c>
      <c r="P261" t="n">
        <v>126.78</v>
      </c>
      <c r="Q261" t="n">
        <v>1325.85</v>
      </c>
      <c r="R261" t="n">
        <v>57.57</v>
      </c>
      <c r="S261" t="n">
        <v>30.42</v>
      </c>
      <c r="T261" t="n">
        <v>13661.95</v>
      </c>
      <c r="U261" t="n">
        <v>0.53</v>
      </c>
      <c r="V261" t="n">
        <v>0.91</v>
      </c>
      <c r="W261" t="n">
        <v>0.12</v>
      </c>
      <c r="X261" t="n">
        <v>0.82</v>
      </c>
      <c r="Y261" t="n">
        <v>1</v>
      </c>
      <c r="Z261" t="n">
        <v>10</v>
      </c>
    </row>
    <row r="262">
      <c r="A262" t="n">
        <v>12</v>
      </c>
      <c r="B262" t="n">
        <v>115</v>
      </c>
      <c r="C262" t="inlineStr">
        <is>
          <t xml:space="preserve">CONCLUIDO	</t>
        </is>
      </c>
      <c r="D262" t="n">
        <v>7.6651</v>
      </c>
      <c r="E262" t="n">
        <v>13.05</v>
      </c>
      <c r="F262" t="n">
        <v>9.380000000000001</v>
      </c>
      <c r="G262" t="n">
        <v>24.46</v>
      </c>
      <c r="H262" t="n">
        <v>0.31</v>
      </c>
      <c r="I262" t="n">
        <v>23</v>
      </c>
      <c r="J262" t="n">
        <v>227.95</v>
      </c>
      <c r="K262" t="n">
        <v>56.94</v>
      </c>
      <c r="L262" t="n">
        <v>4</v>
      </c>
      <c r="M262" t="n">
        <v>21</v>
      </c>
      <c r="N262" t="n">
        <v>52.01</v>
      </c>
      <c r="O262" t="n">
        <v>28348.56</v>
      </c>
      <c r="P262" t="n">
        <v>122.63</v>
      </c>
      <c r="Q262" t="n">
        <v>1325.82</v>
      </c>
      <c r="R262" t="n">
        <v>52.03</v>
      </c>
      <c r="S262" t="n">
        <v>30.42</v>
      </c>
      <c r="T262" t="n">
        <v>10903.65</v>
      </c>
      <c r="U262" t="n">
        <v>0.58</v>
      </c>
      <c r="V262" t="n">
        <v>0.92</v>
      </c>
      <c r="W262" t="n">
        <v>0.12</v>
      </c>
      <c r="X262" t="n">
        <v>0.66</v>
      </c>
      <c r="Y262" t="n">
        <v>1</v>
      </c>
      <c r="Z262" t="n">
        <v>10</v>
      </c>
    </row>
    <row r="263">
      <c r="A263" t="n">
        <v>13</v>
      </c>
      <c r="B263" t="n">
        <v>115</v>
      </c>
      <c r="C263" t="inlineStr">
        <is>
          <t xml:space="preserve">CONCLUIDO	</t>
        </is>
      </c>
      <c r="D263" t="n">
        <v>7.7089</v>
      </c>
      <c r="E263" t="n">
        <v>12.97</v>
      </c>
      <c r="F263" t="n">
        <v>9.35</v>
      </c>
      <c r="G263" t="n">
        <v>25.49</v>
      </c>
      <c r="H263" t="n">
        <v>0.33</v>
      </c>
      <c r="I263" t="n">
        <v>22</v>
      </c>
      <c r="J263" t="n">
        <v>228.38</v>
      </c>
      <c r="K263" t="n">
        <v>56.94</v>
      </c>
      <c r="L263" t="n">
        <v>4.25</v>
      </c>
      <c r="M263" t="n">
        <v>20</v>
      </c>
      <c r="N263" t="n">
        <v>52.18</v>
      </c>
      <c r="O263" t="n">
        <v>28400.61</v>
      </c>
      <c r="P263" t="n">
        <v>121.05</v>
      </c>
      <c r="Q263" t="n">
        <v>1325.82</v>
      </c>
      <c r="R263" t="n">
        <v>51.14</v>
      </c>
      <c r="S263" t="n">
        <v>30.42</v>
      </c>
      <c r="T263" t="n">
        <v>10463.88</v>
      </c>
      <c r="U263" t="n">
        <v>0.59</v>
      </c>
      <c r="V263" t="n">
        <v>0.93</v>
      </c>
      <c r="W263" t="n">
        <v>0.11</v>
      </c>
      <c r="X263" t="n">
        <v>0.62</v>
      </c>
      <c r="Y263" t="n">
        <v>1</v>
      </c>
      <c r="Z263" t="n">
        <v>10</v>
      </c>
    </row>
    <row r="264">
      <c r="A264" t="n">
        <v>14</v>
      </c>
      <c r="B264" t="n">
        <v>115</v>
      </c>
      <c r="C264" t="inlineStr">
        <is>
          <t xml:space="preserve">CONCLUIDO	</t>
        </is>
      </c>
      <c r="D264" t="n">
        <v>7.8054</v>
      </c>
      <c r="E264" t="n">
        <v>12.81</v>
      </c>
      <c r="F264" t="n">
        <v>9.27</v>
      </c>
      <c r="G264" t="n">
        <v>27.82</v>
      </c>
      <c r="H264" t="n">
        <v>0.35</v>
      </c>
      <c r="I264" t="n">
        <v>20</v>
      </c>
      <c r="J264" t="n">
        <v>228.8</v>
      </c>
      <c r="K264" t="n">
        <v>56.94</v>
      </c>
      <c r="L264" t="n">
        <v>4.5</v>
      </c>
      <c r="M264" t="n">
        <v>18</v>
      </c>
      <c r="N264" t="n">
        <v>52.36</v>
      </c>
      <c r="O264" t="n">
        <v>28452.71</v>
      </c>
      <c r="P264" t="n">
        <v>118.19</v>
      </c>
      <c r="Q264" t="n">
        <v>1325.91</v>
      </c>
      <c r="R264" t="n">
        <v>48.58</v>
      </c>
      <c r="S264" t="n">
        <v>30.42</v>
      </c>
      <c r="T264" t="n">
        <v>9195.559999999999</v>
      </c>
      <c r="U264" t="n">
        <v>0.63</v>
      </c>
      <c r="V264" t="n">
        <v>0.93</v>
      </c>
      <c r="W264" t="n">
        <v>0.11</v>
      </c>
      <c r="X264" t="n">
        <v>0.55</v>
      </c>
      <c r="Y264" t="n">
        <v>1</v>
      </c>
      <c r="Z264" t="n">
        <v>10</v>
      </c>
    </row>
    <row r="265">
      <c r="A265" t="n">
        <v>15</v>
      </c>
      <c r="B265" t="n">
        <v>115</v>
      </c>
      <c r="C265" t="inlineStr">
        <is>
          <t xml:space="preserve">CONCLUIDO	</t>
        </is>
      </c>
      <c r="D265" t="n">
        <v>7.851</v>
      </c>
      <c r="E265" t="n">
        <v>12.74</v>
      </c>
      <c r="F265" t="n">
        <v>9.24</v>
      </c>
      <c r="G265" t="n">
        <v>29.19</v>
      </c>
      <c r="H265" t="n">
        <v>0.37</v>
      </c>
      <c r="I265" t="n">
        <v>19</v>
      </c>
      <c r="J265" t="n">
        <v>229.22</v>
      </c>
      <c r="K265" t="n">
        <v>56.94</v>
      </c>
      <c r="L265" t="n">
        <v>4.75</v>
      </c>
      <c r="M265" t="n">
        <v>17</v>
      </c>
      <c r="N265" t="n">
        <v>52.53</v>
      </c>
      <c r="O265" t="n">
        <v>28504.87</v>
      </c>
      <c r="P265" t="n">
        <v>116.55</v>
      </c>
      <c r="Q265" t="n">
        <v>1325.83</v>
      </c>
      <c r="R265" t="n">
        <v>47.62</v>
      </c>
      <c r="S265" t="n">
        <v>30.42</v>
      </c>
      <c r="T265" t="n">
        <v>8718.809999999999</v>
      </c>
      <c r="U265" t="n">
        <v>0.64</v>
      </c>
      <c r="V265" t="n">
        <v>0.9399999999999999</v>
      </c>
      <c r="W265" t="n">
        <v>0.11</v>
      </c>
      <c r="X265" t="n">
        <v>0.52</v>
      </c>
      <c r="Y265" t="n">
        <v>1</v>
      </c>
      <c r="Z265" t="n">
        <v>10</v>
      </c>
    </row>
    <row r="266">
      <c r="A266" t="n">
        <v>16</v>
      </c>
      <c r="B266" t="n">
        <v>115</v>
      </c>
      <c r="C266" t="inlineStr">
        <is>
          <t xml:space="preserve">CONCLUIDO	</t>
        </is>
      </c>
      <c r="D266" t="n">
        <v>7.8918</v>
      </c>
      <c r="E266" t="n">
        <v>12.67</v>
      </c>
      <c r="F266" t="n">
        <v>9.220000000000001</v>
      </c>
      <c r="G266" t="n">
        <v>30.74</v>
      </c>
      <c r="H266" t="n">
        <v>0.39</v>
      </c>
      <c r="I266" t="n">
        <v>18</v>
      </c>
      <c r="J266" t="n">
        <v>229.65</v>
      </c>
      <c r="K266" t="n">
        <v>56.94</v>
      </c>
      <c r="L266" t="n">
        <v>5</v>
      </c>
      <c r="M266" t="n">
        <v>16</v>
      </c>
      <c r="N266" t="n">
        <v>52.7</v>
      </c>
      <c r="O266" t="n">
        <v>28557.1</v>
      </c>
      <c r="P266" t="n">
        <v>114.24</v>
      </c>
      <c r="Q266" t="n">
        <v>1325.8</v>
      </c>
      <c r="R266" t="n">
        <v>46.95</v>
      </c>
      <c r="S266" t="n">
        <v>30.42</v>
      </c>
      <c r="T266" t="n">
        <v>8391.809999999999</v>
      </c>
      <c r="U266" t="n">
        <v>0.65</v>
      </c>
      <c r="V266" t="n">
        <v>0.9399999999999999</v>
      </c>
      <c r="W266" t="n">
        <v>0.11</v>
      </c>
      <c r="X266" t="n">
        <v>0.5</v>
      </c>
      <c r="Y266" t="n">
        <v>1</v>
      </c>
      <c r="Z266" t="n">
        <v>10</v>
      </c>
    </row>
    <row r="267">
      <c r="A267" t="n">
        <v>17</v>
      </c>
      <c r="B267" t="n">
        <v>115</v>
      </c>
      <c r="C267" t="inlineStr">
        <is>
          <t xml:space="preserve">CONCLUIDO	</t>
        </is>
      </c>
      <c r="D267" t="n">
        <v>7.9514</v>
      </c>
      <c r="E267" t="n">
        <v>12.58</v>
      </c>
      <c r="F267" t="n">
        <v>9.17</v>
      </c>
      <c r="G267" t="n">
        <v>32.36</v>
      </c>
      <c r="H267" t="n">
        <v>0.41</v>
      </c>
      <c r="I267" t="n">
        <v>17</v>
      </c>
      <c r="J267" t="n">
        <v>230.07</v>
      </c>
      <c r="K267" t="n">
        <v>56.94</v>
      </c>
      <c r="L267" t="n">
        <v>5.25</v>
      </c>
      <c r="M267" t="n">
        <v>15</v>
      </c>
      <c r="N267" t="n">
        <v>52.88</v>
      </c>
      <c r="O267" t="n">
        <v>28609.38</v>
      </c>
      <c r="P267" t="n">
        <v>111.44</v>
      </c>
      <c r="Q267" t="n">
        <v>1325.81</v>
      </c>
      <c r="R267" t="n">
        <v>45.22</v>
      </c>
      <c r="S267" t="n">
        <v>30.42</v>
      </c>
      <c r="T267" t="n">
        <v>7531.12</v>
      </c>
      <c r="U267" t="n">
        <v>0.67</v>
      </c>
      <c r="V267" t="n">
        <v>0.9399999999999999</v>
      </c>
      <c r="W267" t="n">
        <v>0.11</v>
      </c>
      <c r="X267" t="n">
        <v>0.45</v>
      </c>
      <c r="Y267" t="n">
        <v>1</v>
      </c>
      <c r="Z267" t="n">
        <v>10</v>
      </c>
    </row>
    <row r="268">
      <c r="A268" t="n">
        <v>18</v>
      </c>
      <c r="B268" t="n">
        <v>115</v>
      </c>
      <c r="C268" t="inlineStr">
        <is>
          <t xml:space="preserve">CONCLUIDO	</t>
        </is>
      </c>
      <c r="D268" t="n">
        <v>7.9927</v>
      </c>
      <c r="E268" t="n">
        <v>12.51</v>
      </c>
      <c r="F268" t="n">
        <v>9.15</v>
      </c>
      <c r="G268" t="n">
        <v>34.31</v>
      </c>
      <c r="H268" t="n">
        <v>0.42</v>
      </c>
      <c r="I268" t="n">
        <v>16</v>
      </c>
      <c r="J268" t="n">
        <v>230.49</v>
      </c>
      <c r="K268" t="n">
        <v>56.94</v>
      </c>
      <c r="L268" t="n">
        <v>5.5</v>
      </c>
      <c r="M268" t="n">
        <v>14</v>
      </c>
      <c r="N268" t="n">
        <v>53.05</v>
      </c>
      <c r="O268" t="n">
        <v>28661.73</v>
      </c>
      <c r="P268" t="n">
        <v>110.04</v>
      </c>
      <c r="Q268" t="n">
        <v>1325.86</v>
      </c>
      <c r="R268" t="n">
        <v>44.45</v>
      </c>
      <c r="S268" t="n">
        <v>30.42</v>
      </c>
      <c r="T268" t="n">
        <v>7147.73</v>
      </c>
      <c r="U268" t="n">
        <v>0.68</v>
      </c>
      <c r="V268" t="n">
        <v>0.95</v>
      </c>
      <c r="W268" t="n">
        <v>0.11</v>
      </c>
      <c r="X268" t="n">
        <v>0.43</v>
      </c>
      <c r="Y268" t="n">
        <v>1</v>
      </c>
      <c r="Z268" t="n">
        <v>10</v>
      </c>
    </row>
    <row r="269">
      <c r="A269" t="n">
        <v>19</v>
      </c>
      <c r="B269" t="n">
        <v>115</v>
      </c>
      <c r="C269" t="inlineStr">
        <is>
          <t xml:space="preserve">CONCLUIDO	</t>
        </is>
      </c>
      <c r="D269" t="n">
        <v>8.060700000000001</v>
      </c>
      <c r="E269" t="n">
        <v>12.41</v>
      </c>
      <c r="F269" t="n">
        <v>9.09</v>
      </c>
      <c r="G269" t="n">
        <v>36.35</v>
      </c>
      <c r="H269" t="n">
        <v>0.44</v>
      </c>
      <c r="I269" t="n">
        <v>15</v>
      </c>
      <c r="J269" t="n">
        <v>230.92</v>
      </c>
      <c r="K269" t="n">
        <v>56.94</v>
      </c>
      <c r="L269" t="n">
        <v>5.75</v>
      </c>
      <c r="M269" t="n">
        <v>13</v>
      </c>
      <c r="N269" t="n">
        <v>53.23</v>
      </c>
      <c r="O269" t="n">
        <v>28714.14</v>
      </c>
      <c r="P269" t="n">
        <v>106.33</v>
      </c>
      <c r="Q269" t="n">
        <v>1325.82</v>
      </c>
      <c r="R269" t="n">
        <v>42.28</v>
      </c>
      <c r="S269" t="n">
        <v>30.42</v>
      </c>
      <c r="T269" t="n">
        <v>6072.16</v>
      </c>
      <c r="U269" t="n">
        <v>0.72</v>
      </c>
      <c r="V269" t="n">
        <v>0.95</v>
      </c>
      <c r="W269" t="n">
        <v>0.11</v>
      </c>
      <c r="X269" t="n">
        <v>0.37</v>
      </c>
      <c r="Y269" t="n">
        <v>1</v>
      </c>
      <c r="Z269" t="n">
        <v>10</v>
      </c>
    </row>
    <row r="270">
      <c r="A270" t="n">
        <v>20</v>
      </c>
      <c r="B270" t="n">
        <v>115</v>
      </c>
      <c r="C270" t="inlineStr">
        <is>
          <t xml:space="preserve">CONCLUIDO	</t>
        </is>
      </c>
      <c r="D270" t="n">
        <v>8.101900000000001</v>
      </c>
      <c r="E270" t="n">
        <v>12.34</v>
      </c>
      <c r="F270" t="n">
        <v>9.07</v>
      </c>
      <c r="G270" t="n">
        <v>38.86</v>
      </c>
      <c r="H270" t="n">
        <v>0.46</v>
      </c>
      <c r="I270" t="n">
        <v>14</v>
      </c>
      <c r="J270" t="n">
        <v>231.34</v>
      </c>
      <c r="K270" t="n">
        <v>56.94</v>
      </c>
      <c r="L270" t="n">
        <v>6</v>
      </c>
      <c r="M270" t="n">
        <v>12</v>
      </c>
      <c r="N270" t="n">
        <v>53.4</v>
      </c>
      <c r="O270" t="n">
        <v>28766.61</v>
      </c>
      <c r="P270" t="n">
        <v>104.94</v>
      </c>
      <c r="Q270" t="n">
        <v>1325.88</v>
      </c>
      <c r="R270" t="n">
        <v>42.08</v>
      </c>
      <c r="S270" t="n">
        <v>30.42</v>
      </c>
      <c r="T270" t="n">
        <v>5976.5</v>
      </c>
      <c r="U270" t="n">
        <v>0.72</v>
      </c>
      <c r="V270" t="n">
        <v>0.95</v>
      </c>
      <c r="W270" t="n">
        <v>0.1</v>
      </c>
      <c r="X270" t="n">
        <v>0.35</v>
      </c>
      <c r="Y270" t="n">
        <v>1</v>
      </c>
      <c r="Z270" t="n">
        <v>10</v>
      </c>
    </row>
    <row r="271">
      <c r="A271" t="n">
        <v>21</v>
      </c>
      <c r="B271" t="n">
        <v>115</v>
      </c>
      <c r="C271" t="inlineStr">
        <is>
          <t xml:space="preserve">CONCLUIDO	</t>
        </is>
      </c>
      <c r="D271" t="n">
        <v>8.129300000000001</v>
      </c>
      <c r="E271" t="n">
        <v>12.3</v>
      </c>
      <c r="F271" t="n">
        <v>9.07</v>
      </c>
      <c r="G271" t="n">
        <v>41.86</v>
      </c>
      <c r="H271" t="n">
        <v>0.48</v>
      </c>
      <c r="I271" t="n">
        <v>13</v>
      </c>
      <c r="J271" t="n">
        <v>231.77</v>
      </c>
      <c r="K271" t="n">
        <v>56.94</v>
      </c>
      <c r="L271" t="n">
        <v>6.25</v>
      </c>
      <c r="M271" t="n">
        <v>8</v>
      </c>
      <c r="N271" t="n">
        <v>53.58</v>
      </c>
      <c r="O271" t="n">
        <v>28819.14</v>
      </c>
      <c r="P271" t="n">
        <v>103.24</v>
      </c>
      <c r="Q271" t="n">
        <v>1325.89</v>
      </c>
      <c r="R271" t="n">
        <v>41.99</v>
      </c>
      <c r="S271" t="n">
        <v>30.42</v>
      </c>
      <c r="T271" t="n">
        <v>5935.47</v>
      </c>
      <c r="U271" t="n">
        <v>0.72</v>
      </c>
      <c r="V271" t="n">
        <v>0.95</v>
      </c>
      <c r="W271" t="n">
        <v>0.1</v>
      </c>
      <c r="X271" t="n">
        <v>0.35</v>
      </c>
      <c r="Y271" t="n">
        <v>1</v>
      </c>
      <c r="Z271" t="n">
        <v>10</v>
      </c>
    </row>
    <row r="272">
      <c r="A272" t="n">
        <v>22</v>
      </c>
      <c r="B272" t="n">
        <v>115</v>
      </c>
      <c r="C272" t="inlineStr">
        <is>
          <t xml:space="preserve">CONCLUIDO	</t>
        </is>
      </c>
      <c r="D272" t="n">
        <v>8.1213</v>
      </c>
      <c r="E272" t="n">
        <v>12.31</v>
      </c>
      <c r="F272" t="n">
        <v>9.08</v>
      </c>
      <c r="G272" t="n">
        <v>41.92</v>
      </c>
      <c r="H272" t="n">
        <v>0.5</v>
      </c>
      <c r="I272" t="n">
        <v>13</v>
      </c>
      <c r="J272" t="n">
        <v>232.2</v>
      </c>
      <c r="K272" t="n">
        <v>56.94</v>
      </c>
      <c r="L272" t="n">
        <v>6.5</v>
      </c>
      <c r="M272" t="n">
        <v>2</v>
      </c>
      <c r="N272" t="n">
        <v>53.75</v>
      </c>
      <c r="O272" t="n">
        <v>28871.74</v>
      </c>
      <c r="P272" t="n">
        <v>103.49</v>
      </c>
      <c r="Q272" t="n">
        <v>1325.79</v>
      </c>
      <c r="R272" t="n">
        <v>42.04</v>
      </c>
      <c r="S272" t="n">
        <v>30.42</v>
      </c>
      <c r="T272" t="n">
        <v>5957.52</v>
      </c>
      <c r="U272" t="n">
        <v>0.72</v>
      </c>
      <c r="V272" t="n">
        <v>0.95</v>
      </c>
      <c r="W272" t="n">
        <v>0.11</v>
      </c>
      <c r="X272" t="n">
        <v>0.36</v>
      </c>
      <c r="Y272" t="n">
        <v>1</v>
      </c>
      <c r="Z272" t="n">
        <v>10</v>
      </c>
    </row>
    <row r="273">
      <c r="A273" t="n">
        <v>23</v>
      </c>
      <c r="B273" t="n">
        <v>115</v>
      </c>
      <c r="C273" t="inlineStr">
        <is>
          <t xml:space="preserve">CONCLUIDO	</t>
        </is>
      </c>
      <c r="D273" t="n">
        <v>8.121600000000001</v>
      </c>
      <c r="E273" t="n">
        <v>12.31</v>
      </c>
      <c r="F273" t="n">
        <v>9.08</v>
      </c>
      <c r="G273" t="n">
        <v>41.91</v>
      </c>
      <c r="H273" t="n">
        <v>0.52</v>
      </c>
      <c r="I273" t="n">
        <v>13</v>
      </c>
      <c r="J273" t="n">
        <v>232.62</v>
      </c>
      <c r="K273" t="n">
        <v>56.94</v>
      </c>
      <c r="L273" t="n">
        <v>6.75</v>
      </c>
      <c r="M273" t="n">
        <v>0</v>
      </c>
      <c r="N273" t="n">
        <v>53.93</v>
      </c>
      <c r="O273" t="n">
        <v>28924.39</v>
      </c>
      <c r="P273" t="n">
        <v>103.67</v>
      </c>
      <c r="Q273" t="n">
        <v>1325.9</v>
      </c>
      <c r="R273" t="n">
        <v>41.9</v>
      </c>
      <c r="S273" t="n">
        <v>30.42</v>
      </c>
      <c r="T273" t="n">
        <v>5889.25</v>
      </c>
      <c r="U273" t="n">
        <v>0.73</v>
      </c>
      <c r="V273" t="n">
        <v>0.95</v>
      </c>
      <c r="W273" t="n">
        <v>0.12</v>
      </c>
      <c r="X273" t="n">
        <v>0.36</v>
      </c>
      <c r="Y273" t="n">
        <v>1</v>
      </c>
      <c r="Z273" t="n">
        <v>10</v>
      </c>
    </row>
    <row r="274">
      <c r="A274" t="n">
        <v>0</v>
      </c>
      <c r="B274" t="n">
        <v>35</v>
      </c>
      <c r="C274" t="inlineStr">
        <is>
          <t xml:space="preserve">CONCLUIDO	</t>
        </is>
      </c>
      <c r="D274" t="n">
        <v>7.8074</v>
      </c>
      <c r="E274" t="n">
        <v>12.81</v>
      </c>
      <c r="F274" t="n">
        <v>10.09</v>
      </c>
      <c r="G274" t="n">
        <v>12.61</v>
      </c>
      <c r="H274" t="n">
        <v>0.22</v>
      </c>
      <c r="I274" t="n">
        <v>48</v>
      </c>
      <c r="J274" t="n">
        <v>80.84</v>
      </c>
      <c r="K274" t="n">
        <v>35.1</v>
      </c>
      <c r="L274" t="n">
        <v>1</v>
      </c>
      <c r="M274" t="n">
        <v>45</v>
      </c>
      <c r="N274" t="n">
        <v>9.74</v>
      </c>
      <c r="O274" t="n">
        <v>10204.21</v>
      </c>
      <c r="P274" t="n">
        <v>64.45999999999999</v>
      </c>
      <c r="Q274" t="n">
        <v>1325.86</v>
      </c>
      <c r="R274" t="n">
        <v>75.18000000000001</v>
      </c>
      <c r="S274" t="n">
        <v>30.42</v>
      </c>
      <c r="T274" t="n">
        <v>22356.82</v>
      </c>
      <c r="U274" t="n">
        <v>0.4</v>
      </c>
      <c r="V274" t="n">
        <v>0.86</v>
      </c>
      <c r="W274" t="n">
        <v>0.16</v>
      </c>
      <c r="X274" t="n">
        <v>1.37</v>
      </c>
      <c r="Y274" t="n">
        <v>1</v>
      </c>
      <c r="Z274" t="n">
        <v>10</v>
      </c>
    </row>
    <row r="275">
      <c r="A275" t="n">
        <v>1</v>
      </c>
      <c r="B275" t="n">
        <v>35</v>
      </c>
      <c r="C275" t="inlineStr">
        <is>
          <t xml:space="preserve">CONCLUIDO	</t>
        </is>
      </c>
      <c r="D275" t="n">
        <v>8.047599999999999</v>
      </c>
      <c r="E275" t="n">
        <v>12.43</v>
      </c>
      <c r="F275" t="n">
        <v>9.859999999999999</v>
      </c>
      <c r="G275" t="n">
        <v>15.17</v>
      </c>
      <c r="H275" t="n">
        <v>0.27</v>
      </c>
      <c r="I275" t="n">
        <v>39</v>
      </c>
      <c r="J275" t="n">
        <v>81.14</v>
      </c>
      <c r="K275" t="n">
        <v>35.1</v>
      </c>
      <c r="L275" t="n">
        <v>1.25</v>
      </c>
      <c r="M275" t="n">
        <v>1</v>
      </c>
      <c r="N275" t="n">
        <v>9.789999999999999</v>
      </c>
      <c r="O275" t="n">
        <v>10241.25</v>
      </c>
      <c r="P275" t="n">
        <v>60.24</v>
      </c>
      <c r="Q275" t="n">
        <v>1325.86</v>
      </c>
      <c r="R275" t="n">
        <v>66.27</v>
      </c>
      <c r="S275" t="n">
        <v>30.42</v>
      </c>
      <c r="T275" t="n">
        <v>17945.36</v>
      </c>
      <c r="U275" t="n">
        <v>0.46</v>
      </c>
      <c r="V275" t="n">
        <v>0.88</v>
      </c>
      <c r="W275" t="n">
        <v>0.19</v>
      </c>
      <c r="X275" t="n">
        <v>1.14</v>
      </c>
      <c r="Y275" t="n">
        <v>1</v>
      </c>
      <c r="Z275" t="n">
        <v>10</v>
      </c>
    </row>
    <row r="276">
      <c r="A276" t="n">
        <v>2</v>
      </c>
      <c r="B276" t="n">
        <v>35</v>
      </c>
      <c r="C276" t="inlineStr">
        <is>
          <t xml:space="preserve">CONCLUIDO	</t>
        </is>
      </c>
      <c r="D276" t="n">
        <v>8.046900000000001</v>
      </c>
      <c r="E276" t="n">
        <v>12.43</v>
      </c>
      <c r="F276" t="n">
        <v>9.859999999999999</v>
      </c>
      <c r="G276" t="n">
        <v>15.17</v>
      </c>
      <c r="H276" t="n">
        <v>0.32</v>
      </c>
      <c r="I276" t="n">
        <v>39</v>
      </c>
      <c r="J276" t="n">
        <v>81.44</v>
      </c>
      <c r="K276" t="n">
        <v>35.1</v>
      </c>
      <c r="L276" t="n">
        <v>1.5</v>
      </c>
      <c r="M276" t="n">
        <v>0</v>
      </c>
      <c r="N276" t="n">
        <v>9.84</v>
      </c>
      <c r="O276" t="n">
        <v>10278.32</v>
      </c>
      <c r="P276" t="n">
        <v>60.46</v>
      </c>
      <c r="Q276" t="n">
        <v>1325.86</v>
      </c>
      <c r="R276" t="n">
        <v>66.27</v>
      </c>
      <c r="S276" t="n">
        <v>30.42</v>
      </c>
      <c r="T276" t="n">
        <v>17944.42</v>
      </c>
      <c r="U276" t="n">
        <v>0.46</v>
      </c>
      <c r="V276" t="n">
        <v>0.88</v>
      </c>
      <c r="W276" t="n">
        <v>0.19</v>
      </c>
      <c r="X276" t="n">
        <v>1.14</v>
      </c>
      <c r="Y276" t="n">
        <v>1</v>
      </c>
      <c r="Z276" t="n">
        <v>10</v>
      </c>
    </row>
    <row r="277">
      <c r="A277" t="n">
        <v>0</v>
      </c>
      <c r="B277" t="n">
        <v>50</v>
      </c>
      <c r="C277" t="inlineStr">
        <is>
          <t xml:space="preserve">CONCLUIDO	</t>
        </is>
      </c>
      <c r="D277" t="n">
        <v>7.054</v>
      </c>
      <c r="E277" t="n">
        <v>14.18</v>
      </c>
      <c r="F277" t="n">
        <v>10.65</v>
      </c>
      <c r="G277" t="n">
        <v>9.539999999999999</v>
      </c>
      <c r="H277" t="n">
        <v>0.16</v>
      </c>
      <c r="I277" t="n">
        <v>67</v>
      </c>
      <c r="J277" t="n">
        <v>107.41</v>
      </c>
      <c r="K277" t="n">
        <v>41.65</v>
      </c>
      <c r="L277" t="n">
        <v>1</v>
      </c>
      <c r="M277" t="n">
        <v>65</v>
      </c>
      <c r="N277" t="n">
        <v>14.77</v>
      </c>
      <c r="O277" t="n">
        <v>13481.73</v>
      </c>
      <c r="P277" t="n">
        <v>91.11</v>
      </c>
      <c r="Q277" t="n">
        <v>1325.89</v>
      </c>
      <c r="R277" t="n">
        <v>93.48999999999999</v>
      </c>
      <c r="S277" t="n">
        <v>30.42</v>
      </c>
      <c r="T277" t="n">
        <v>31415.31</v>
      </c>
      <c r="U277" t="n">
        <v>0.33</v>
      </c>
      <c r="V277" t="n">
        <v>0.8100000000000001</v>
      </c>
      <c r="W277" t="n">
        <v>0.19</v>
      </c>
      <c r="X277" t="n">
        <v>1.93</v>
      </c>
      <c r="Y277" t="n">
        <v>1</v>
      </c>
      <c r="Z277" t="n">
        <v>10</v>
      </c>
    </row>
    <row r="278">
      <c r="A278" t="n">
        <v>1</v>
      </c>
      <c r="B278" t="n">
        <v>50</v>
      </c>
      <c r="C278" t="inlineStr">
        <is>
          <t xml:space="preserve">CONCLUIDO	</t>
        </is>
      </c>
      <c r="D278" t="n">
        <v>7.5641</v>
      </c>
      <c r="E278" t="n">
        <v>13.22</v>
      </c>
      <c r="F278" t="n">
        <v>10.1</v>
      </c>
      <c r="G278" t="n">
        <v>12.36</v>
      </c>
      <c r="H278" t="n">
        <v>0.2</v>
      </c>
      <c r="I278" t="n">
        <v>49</v>
      </c>
      <c r="J278" t="n">
        <v>107.73</v>
      </c>
      <c r="K278" t="n">
        <v>41.65</v>
      </c>
      <c r="L278" t="n">
        <v>1.25</v>
      </c>
      <c r="M278" t="n">
        <v>47</v>
      </c>
      <c r="N278" t="n">
        <v>14.83</v>
      </c>
      <c r="O278" t="n">
        <v>13520.81</v>
      </c>
      <c r="P278" t="n">
        <v>82.67</v>
      </c>
      <c r="Q278" t="n">
        <v>1325.96</v>
      </c>
      <c r="R278" t="n">
        <v>75.28</v>
      </c>
      <c r="S278" t="n">
        <v>30.42</v>
      </c>
      <c r="T278" t="n">
        <v>22398.07</v>
      </c>
      <c r="U278" t="n">
        <v>0.4</v>
      </c>
      <c r="V278" t="n">
        <v>0.86</v>
      </c>
      <c r="W278" t="n">
        <v>0.16</v>
      </c>
      <c r="X278" t="n">
        <v>1.37</v>
      </c>
      <c r="Y278" t="n">
        <v>1</v>
      </c>
      <c r="Z278" t="n">
        <v>10</v>
      </c>
    </row>
    <row r="279">
      <c r="A279" t="n">
        <v>2</v>
      </c>
      <c r="B279" t="n">
        <v>50</v>
      </c>
      <c r="C279" t="inlineStr">
        <is>
          <t xml:space="preserve">CONCLUIDO	</t>
        </is>
      </c>
      <c r="D279" t="n">
        <v>7.902</v>
      </c>
      <c r="E279" t="n">
        <v>12.66</v>
      </c>
      <c r="F279" t="n">
        <v>9.77</v>
      </c>
      <c r="G279" t="n">
        <v>15.43</v>
      </c>
      <c r="H279" t="n">
        <v>0.24</v>
      </c>
      <c r="I279" t="n">
        <v>38</v>
      </c>
      <c r="J279" t="n">
        <v>108.05</v>
      </c>
      <c r="K279" t="n">
        <v>41.65</v>
      </c>
      <c r="L279" t="n">
        <v>1.5</v>
      </c>
      <c r="M279" t="n">
        <v>36</v>
      </c>
      <c r="N279" t="n">
        <v>14.9</v>
      </c>
      <c r="O279" t="n">
        <v>13559.91</v>
      </c>
      <c r="P279" t="n">
        <v>76.16</v>
      </c>
      <c r="Q279" t="n">
        <v>1325.93</v>
      </c>
      <c r="R279" t="n">
        <v>64.91</v>
      </c>
      <c r="S279" t="n">
        <v>30.42</v>
      </c>
      <c r="T279" t="n">
        <v>17268.16</v>
      </c>
      <c r="U279" t="n">
        <v>0.47</v>
      </c>
      <c r="V279" t="n">
        <v>0.88</v>
      </c>
      <c r="W279" t="n">
        <v>0.14</v>
      </c>
      <c r="X279" t="n">
        <v>1.05</v>
      </c>
      <c r="Y279" t="n">
        <v>1</v>
      </c>
      <c r="Z279" t="n">
        <v>10</v>
      </c>
    </row>
    <row r="280">
      <c r="A280" t="n">
        <v>3</v>
      </c>
      <c r="B280" t="n">
        <v>50</v>
      </c>
      <c r="C280" t="inlineStr">
        <is>
          <t xml:space="preserve">CONCLUIDO	</t>
        </is>
      </c>
      <c r="D280" t="n">
        <v>8.1768</v>
      </c>
      <c r="E280" t="n">
        <v>12.23</v>
      </c>
      <c r="F280" t="n">
        <v>9.529999999999999</v>
      </c>
      <c r="G280" t="n">
        <v>19.05</v>
      </c>
      <c r="H280" t="n">
        <v>0.28</v>
      </c>
      <c r="I280" t="n">
        <v>30</v>
      </c>
      <c r="J280" t="n">
        <v>108.37</v>
      </c>
      <c r="K280" t="n">
        <v>41.65</v>
      </c>
      <c r="L280" t="n">
        <v>1.75</v>
      </c>
      <c r="M280" t="n">
        <v>25</v>
      </c>
      <c r="N280" t="n">
        <v>14.97</v>
      </c>
      <c r="O280" t="n">
        <v>13599.17</v>
      </c>
      <c r="P280" t="n">
        <v>70.31999999999999</v>
      </c>
      <c r="Q280" t="n">
        <v>1325.9</v>
      </c>
      <c r="R280" t="n">
        <v>56.56</v>
      </c>
      <c r="S280" t="n">
        <v>30.42</v>
      </c>
      <c r="T280" t="n">
        <v>13135.33</v>
      </c>
      <c r="U280" t="n">
        <v>0.54</v>
      </c>
      <c r="V280" t="n">
        <v>0.91</v>
      </c>
      <c r="W280" t="n">
        <v>0.14</v>
      </c>
      <c r="X280" t="n">
        <v>0.8100000000000001</v>
      </c>
      <c r="Y280" t="n">
        <v>1</v>
      </c>
      <c r="Z280" t="n">
        <v>10</v>
      </c>
    </row>
    <row r="281">
      <c r="A281" t="n">
        <v>4</v>
      </c>
      <c r="B281" t="n">
        <v>50</v>
      </c>
      <c r="C281" t="inlineStr">
        <is>
          <t xml:space="preserve">CONCLUIDO	</t>
        </is>
      </c>
      <c r="D281" t="n">
        <v>8.2355</v>
      </c>
      <c r="E281" t="n">
        <v>12.14</v>
      </c>
      <c r="F281" t="n">
        <v>9.48</v>
      </c>
      <c r="G281" t="n">
        <v>20.32</v>
      </c>
      <c r="H281" t="n">
        <v>0.32</v>
      </c>
      <c r="I281" t="n">
        <v>28</v>
      </c>
      <c r="J281" t="n">
        <v>108.68</v>
      </c>
      <c r="K281" t="n">
        <v>41.65</v>
      </c>
      <c r="L281" t="n">
        <v>2</v>
      </c>
      <c r="M281" t="n">
        <v>0</v>
      </c>
      <c r="N281" t="n">
        <v>15.03</v>
      </c>
      <c r="O281" t="n">
        <v>13638.32</v>
      </c>
      <c r="P281" t="n">
        <v>68.84</v>
      </c>
      <c r="Q281" t="n">
        <v>1325.95</v>
      </c>
      <c r="R281" t="n">
        <v>54.1</v>
      </c>
      <c r="S281" t="n">
        <v>30.42</v>
      </c>
      <c r="T281" t="n">
        <v>11917.06</v>
      </c>
      <c r="U281" t="n">
        <v>0.5600000000000001</v>
      </c>
      <c r="V281" t="n">
        <v>0.91</v>
      </c>
      <c r="W281" t="n">
        <v>0.16</v>
      </c>
      <c r="X281" t="n">
        <v>0.76</v>
      </c>
      <c r="Y281" t="n">
        <v>1</v>
      </c>
      <c r="Z281" t="n">
        <v>10</v>
      </c>
    </row>
    <row r="282">
      <c r="A282" t="n">
        <v>0</v>
      </c>
      <c r="B282" t="n">
        <v>25</v>
      </c>
      <c r="C282" t="inlineStr">
        <is>
          <t xml:space="preserve">CONCLUIDO	</t>
        </is>
      </c>
      <c r="D282" t="n">
        <v>7.7821</v>
      </c>
      <c r="E282" t="n">
        <v>12.85</v>
      </c>
      <c r="F282" t="n">
        <v>10.3</v>
      </c>
      <c r="G282" t="n">
        <v>11.45</v>
      </c>
      <c r="H282" t="n">
        <v>0.28</v>
      </c>
      <c r="I282" t="n">
        <v>54</v>
      </c>
      <c r="J282" t="n">
        <v>61.76</v>
      </c>
      <c r="K282" t="n">
        <v>28.92</v>
      </c>
      <c r="L282" t="n">
        <v>1</v>
      </c>
      <c r="M282" t="n">
        <v>0</v>
      </c>
      <c r="N282" t="n">
        <v>6.84</v>
      </c>
      <c r="O282" t="n">
        <v>7851.41</v>
      </c>
      <c r="P282" t="n">
        <v>53.57</v>
      </c>
      <c r="Q282" t="n">
        <v>1326.26</v>
      </c>
      <c r="R282" t="n">
        <v>79.98999999999999</v>
      </c>
      <c r="S282" t="n">
        <v>30.42</v>
      </c>
      <c r="T282" t="n">
        <v>24729.57</v>
      </c>
      <c r="U282" t="n">
        <v>0.38</v>
      </c>
      <c r="V282" t="n">
        <v>0.84</v>
      </c>
      <c r="W282" t="n">
        <v>0.23</v>
      </c>
      <c r="X282" t="n">
        <v>1.58</v>
      </c>
      <c r="Y282" t="n">
        <v>1</v>
      </c>
      <c r="Z282" t="n">
        <v>10</v>
      </c>
    </row>
    <row r="283">
      <c r="A283" t="n">
        <v>0</v>
      </c>
      <c r="B283" t="n">
        <v>85</v>
      </c>
      <c r="C283" t="inlineStr">
        <is>
          <t xml:space="preserve">CONCLUIDO	</t>
        </is>
      </c>
      <c r="D283" t="n">
        <v>5.6362</v>
      </c>
      <c r="E283" t="n">
        <v>17.74</v>
      </c>
      <c r="F283" t="n">
        <v>11.81</v>
      </c>
      <c r="G283" t="n">
        <v>6.75</v>
      </c>
      <c r="H283" t="n">
        <v>0.11</v>
      </c>
      <c r="I283" t="n">
        <v>105</v>
      </c>
      <c r="J283" t="n">
        <v>167.88</v>
      </c>
      <c r="K283" t="n">
        <v>51.39</v>
      </c>
      <c r="L283" t="n">
        <v>1</v>
      </c>
      <c r="M283" t="n">
        <v>103</v>
      </c>
      <c r="N283" t="n">
        <v>30.49</v>
      </c>
      <c r="O283" t="n">
        <v>20939.59</v>
      </c>
      <c r="P283" t="n">
        <v>143.93</v>
      </c>
      <c r="Q283" t="n">
        <v>1326.1</v>
      </c>
      <c r="R283" t="n">
        <v>131.54</v>
      </c>
      <c r="S283" t="n">
        <v>30.42</v>
      </c>
      <c r="T283" t="n">
        <v>50248.41</v>
      </c>
      <c r="U283" t="n">
        <v>0.23</v>
      </c>
      <c r="V283" t="n">
        <v>0.73</v>
      </c>
      <c r="W283" t="n">
        <v>0.25</v>
      </c>
      <c r="X283" t="n">
        <v>3.09</v>
      </c>
      <c r="Y283" t="n">
        <v>1</v>
      </c>
      <c r="Z283" t="n">
        <v>10</v>
      </c>
    </row>
    <row r="284">
      <c r="A284" t="n">
        <v>1</v>
      </c>
      <c r="B284" t="n">
        <v>85</v>
      </c>
      <c r="C284" t="inlineStr">
        <is>
          <t xml:space="preserve">CONCLUIDO	</t>
        </is>
      </c>
      <c r="D284" t="n">
        <v>6.2777</v>
      </c>
      <c r="E284" t="n">
        <v>15.93</v>
      </c>
      <c r="F284" t="n">
        <v>10.95</v>
      </c>
      <c r="G284" t="n">
        <v>8.529999999999999</v>
      </c>
      <c r="H284" t="n">
        <v>0.13</v>
      </c>
      <c r="I284" t="n">
        <v>77</v>
      </c>
      <c r="J284" t="n">
        <v>168.25</v>
      </c>
      <c r="K284" t="n">
        <v>51.39</v>
      </c>
      <c r="L284" t="n">
        <v>1.25</v>
      </c>
      <c r="M284" t="n">
        <v>75</v>
      </c>
      <c r="N284" t="n">
        <v>30.6</v>
      </c>
      <c r="O284" t="n">
        <v>20984.25</v>
      </c>
      <c r="P284" t="n">
        <v>131.32</v>
      </c>
      <c r="Q284" t="n">
        <v>1325.91</v>
      </c>
      <c r="R284" t="n">
        <v>103.12</v>
      </c>
      <c r="S284" t="n">
        <v>30.42</v>
      </c>
      <c r="T284" t="n">
        <v>36181.17</v>
      </c>
      <c r="U284" t="n">
        <v>0.29</v>
      </c>
      <c r="V284" t="n">
        <v>0.79</v>
      </c>
      <c r="W284" t="n">
        <v>0.21</v>
      </c>
      <c r="X284" t="n">
        <v>2.23</v>
      </c>
      <c r="Y284" t="n">
        <v>1</v>
      </c>
      <c r="Z284" t="n">
        <v>10</v>
      </c>
    </row>
    <row r="285">
      <c r="A285" t="n">
        <v>2</v>
      </c>
      <c r="B285" t="n">
        <v>85</v>
      </c>
      <c r="C285" t="inlineStr">
        <is>
          <t xml:space="preserve">CONCLUIDO	</t>
        </is>
      </c>
      <c r="D285" t="n">
        <v>6.7412</v>
      </c>
      <c r="E285" t="n">
        <v>14.83</v>
      </c>
      <c r="F285" t="n">
        <v>10.43</v>
      </c>
      <c r="G285" t="n">
        <v>10.43</v>
      </c>
      <c r="H285" t="n">
        <v>0.16</v>
      </c>
      <c r="I285" t="n">
        <v>60</v>
      </c>
      <c r="J285" t="n">
        <v>168.61</v>
      </c>
      <c r="K285" t="n">
        <v>51.39</v>
      </c>
      <c r="L285" t="n">
        <v>1.5</v>
      </c>
      <c r="M285" t="n">
        <v>58</v>
      </c>
      <c r="N285" t="n">
        <v>30.71</v>
      </c>
      <c r="O285" t="n">
        <v>21028.94</v>
      </c>
      <c r="P285" t="n">
        <v>123</v>
      </c>
      <c r="Q285" t="n">
        <v>1325.92</v>
      </c>
      <c r="R285" t="n">
        <v>86.37</v>
      </c>
      <c r="S285" t="n">
        <v>30.42</v>
      </c>
      <c r="T285" t="n">
        <v>27892.01</v>
      </c>
      <c r="U285" t="n">
        <v>0.35</v>
      </c>
      <c r="V285" t="n">
        <v>0.83</v>
      </c>
      <c r="W285" t="n">
        <v>0.18</v>
      </c>
      <c r="X285" t="n">
        <v>1.71</v>
      </c>
      <c r="Y285" t="n">
        <v>1</v>
      </c>
      <c r="Z285" t="n">
        <v>10</v>
      </c>
    </row>
    <row r="286">
      <c r="A286" t="n">
        <v>3</v>
      </c>
      <c r="B286" t="n">
        <v>85</v>
      </c>
      <c r="C286" t="inlineStr">
        <is>
          <t xml:space="preserve">CONCLUIDO	</t>
        </is>
      </c>
      <c r="D286" t="n">
        <v>7.0278</v>
      </c>
      <c r="E286" t="n">
        <v>14.23</v>
      </c>
      <c r="F286" t="n">
        <v>10.16</v>
      </c>
      <c r="G286" t="n">
        <v>12.19</v>
      </c>
      <c r="H286" t="n">
        <v>0.18</v>
      </c>
      <c r="I286" t="n">
        <v>50</v>
      </c>
      <c r="J286" t="n">
        <v>168.97</v>
      </c>
      <c r="K286" t="n">
        <v>51.39</v>
      </c>
      <c r="L286" t="n">
        <v>1.75</v>
      </c>
      <c r="M286" t="n">
        <v>48</v>
      </c>
      <c r="N286" t="n">
        <v>30.83</v>
      </c>
      <c r="O286" t="n">
        <v>21073.68</v>
      </c>
      <c r="P286" t="n">
        <v>118.03</v>
      </c>
      <c r="Q286" t="n">
        <v>1325.99</v>
      </c>
      <c r="R286" t="n">
        <v>77.73999999999999</v>
      </c>
      <c r="S286" t="n">
        <v>30.42</v>
      </c>
      <c r="T286" t="n">
        <v>23626.86</v>
      </c>
      <c r="U286" t="n">
        <v>0.39</v>
      </c>
      <c r="V286" t="n">
        <v>0.85</v>
      </c>
      <c r="W286" t="n">
        <v>0.16</v>
      </c>
      <c r="X286" t="n">
        <v>1.44</v>
      </c>
      <c r="Y286" t="n">
        <v>1</v>
      </c>
      <c r="Z286" t="n">
        <v>10</v>
      </c>
    </row>
    <row r="287">
      <c r="A287" t="n">
        <v>4</v>
      </c>
      <c r="B287" t="n">
        <v>85</v>
      </c>
      <c r="C287" t="inlineStr">
        <is>
          <t xml:space="preserve">CONCLUIDO	</t>
        </is>
      </c>
      <c r="D287" t="n">
        <v>7.3061</v>
      </c>
      <c r="E287" t="n">
        <v>13.69</v>
      </c>
      <c r="F287" t="n">
        <v>9.890000000000001</v>
      </c>
      <c r="G287" t="n">
        <v>14.13</v>
      </c>
      <c r="H287" t="n">
        <v>0.21</v>
      </c>
      <c r="I287" t="n">
        <v>42</v>
      </c>
      <c r="J287" t="n">
        <v>169.33</v>
      </c>
      <c r="K287" t="n">
        <v>51.39</v>
      </c>
      <c r="L287" t="n">
        <v>2</v>
      </c>
      <c r="M287" t="n">
        <v>40</v>
      </c>
      <c r="N287" t="n">
        <v>30.94</v>
      </c>
      <c r="O287" t="n">
        <v>21118.46</v>
      </c>
      <c r="P287" t="n">
        <v>112.63</v>
      </c>
      <c r="Q287" t="n">
        <v>1325.88</v>
      </c>
      <c r="R287" t="n">
        <v>68.72</v>
      </c>
      <c r="S287" t="n">
        <v>30.42</v>
      </c>
      <c r="T287" t="n">
        <v>19152.9</v>
      </c>
      <c r="U287" t="n">
        <v>0.44</v>
      </c>
      <c r="V287" t="n">
        <v>0.87</v>
      </c>
      <c r="W287" t="n">
        <v>0.15</v>
      </c>
      <c r="X287" t="n">
        <v>1.17</v>
      </c>
      <c r="Y287" t="n">
        <v>1</v>
      </c>
      <c r="Z287" t="n">
        <v>10</v>
      </c>
    </row>
    <row r="288">
      <c r="A288" t="n">
        <v>5</v>
      </c>
      <c r="B288" t="n">
        <v>85</v>
      </c>
      <c r="C288" t="inlineStr">
        <is>
          <t xml:space="preserve">CONCLUIDO	</t>
        </is>
      </c>
      <c r="D288" t="n">
        <v>7.5116</v>
      </c>
      <c r="E288" t="n">
        <v>13.31</v>
      </c>
      <c r="F288" t="n">
        <v>9.720000000000001</v>
      </c>
      <c r="G288" t="n">
        <v>16.2</v>
      </c>
      <c r="H288" t="n">
        <v>0.24</v>
      </c>
      <c r="I288" t="n">
        <v>36</v>
      </c>
      <c r="J288" t="n">
        <v>169.7</v>
      </c>
      <c r="K288" t="n">
        <v>51.39</v>
      </c>
      <c r="L288" t="n">
        <v>2.25</v>
      </c>
      <c r="M288" t="n">
        <v>34</v>
      </c>
      <c r="N288" t="n">
        <v>31.05</v>
      </c>
      <c r="O288" t="n">
        <v>21163.27</v>
      </c>
      <c r="P288" t="n">
        <v>108.73</v>
      </c>
      <c r="Q288" t="n">
        <v>1325.94</v>
      </c>
      <c r="R288" t="n">
        <v>63.07</v>
      </c>
      <c r="S288" t="n">
        <v>30.42</v>
      </c>
      <c r="T288" t="n">
        <v>16360.34</v>
      </c>
      <c r="U288" t="n">
        <v>0.48</v>
      </c>
      <c r="V288" t="n">
        <v>0.89</v>
      </c>
      <c r="W288" t="n">
        <v>0.14</v>
      </c>
      <c r="X288" t="n">
        <v>1</v>
      </c>
      <c r="Y288" t="n">
        <v>1</v>
      </c>
      <c r="Z288" t="n">
        <v>10</v>
      </c>
    </row>
    <row r="289">
      <c r="A289" t="n">
        <v>6</v>
      </c>
      <c r="B289" t="n">
        <v>85</v>
      </c>
      <c r="C289" t="inlineStr">
        <is>
          <t xml:space="preserve">CONCLUIDO	</t>
        </is>
      </c>
      <c r="D289" t="n">
        <v>7.7088</v>
      </c>
      <c r="E289" t="n">
        <v>12.97</v>
      </c>
      <c r="F289" t="n">
        <v>9.550000000000001</v>
      </c>
      <c r="G289" t="n">
        <v>18.48</v>
      </c>
      <c r="H289" t="n">
        <v>0.26</v>
      </c>
      <c r="I289" t="n">
        <v>31</v>
      </c>
      <c r="J289" t="n">
        <v>170.06</v>
      </c>
      <c r="K289" t="n">
        <v>51.39</v>
      </c>
      <c r="L289" t="n">
        <v>2.5</v>
      </c>
      <c r="M289" t="n">
        <v>29</v>
      </c>
      <c r="N289" t="n">
        <v>31.17</v>
      </c>
      <c r="O289" t="n">
        <v>21208.12</v>
      </c>
      <c r="P289" t="n">
        <v>104.46</v>
      </c>
      <c r="Q289" t="n">
        <v>1325.97</v>
      </c>
      <c r="R289" t="n">
        <v>57.58</v>
      </c>
      <c r="S289" t="n">
        <v>30.42</v>
      </c>
      <c r="T289" t="n">
        <v>13642.14</v>
      </c>
      <c r="U289" t="n">
        <v>0.53</v>
      </c>
      <c r="V289" t="n">
        <v>0.91</v>
      </c>
      <c r="W289" t="n">
        <v>0.13</v>
      </c>
      <c r="X289" t="n">
        <v>0.83</v>
      </c>
      <c r="Y289" t="n">
        <v>1</v>
      </c>
      <c r="Z289" t="n">
        <v>10</v>
      </c>
    </row>
    <row r="290">
      <c r="A290" t="n">
        <v>7</v>
      </c>
      <c r="B290" t="n">
        <v>85</v>
      </c>
      <c r="C290" t="inlineStr">
        <is>
          <t xml:space="preserve">CONCLUIDO	</t>
        </is>
      </c>
      <c r="D290" t="n">
        <v>7.9293</v>
      </c>
      <c r="E290" t="n">
        <v>12.61</v>
      </c>
      <c r="F290" t="n">
        <v>9.32</v>
      </c>
      <c r="G290" t="n">
        <v>20.72</v>
      </c>
      <c r="H290" t="n">
        <v>0.29</v>
      </c>
      <c r="I290" t="n">
        <v>27</v>
      </c>
      <c r="J290" t="n">
        <v>170.42</v>
      </c>
      <c r="K290" t="n">
        <v>51.39</v>
      </c>
      <c r="L290" t="n">
        <v>2.75</v>
      </c>
      <c r="M290" t="n">
        <v>25</v>
      </c>
      <c r="N290" t="n">
        <v>31.28</v>
      </c>
      <c r="O290" t="n">
        <v>21253.01</v>
      </c>
      <c r="P290" t="n">
        <v>99.26000000000001</v>
      </c>
      <c r="Q290" t="n">
        <v>1326.04</v>
      </c>
      <c r="R290" t="n">
        <v>50</v>
      </c>
      <c r="S290" t="n">
        <v>30.42</v>
      </c>
      <c r="T290" t="n">
        <v>9867.85</v>
      </c>
      <c r="U290" t="n">
        <v>0.61</v>
      </c>
      <c r="V290" t="n">
        <v>0.93</v>
      </c>
      <c r="W290" t="n">
        <v>0.12</v>
      </c>
      <c r="X290" t="n">
        <v>0.6</v>
      </c>
      <c r="Y290" t="n">
        <v>1</v>
      </c>
      <c r="Z290" t="n">
        <v>10</v>
      </c>
    </row>
    <row r="291">
      <c r="A291" t="n">
        <v>8</v>
      </c>
      <c r="B291" t="n">
        <v>85</v>
      </c>
      <c r="C291" t="inlineStr">
        <is>
          <t xml:space="preserve">CONCLUIDO	</t>
        </is>
      </c>
      <c r="D291" t="n">
        <v>7.8989</v>
      </c>
      <c r="E291" t="n">
        <v>12.66</v>
      </c>
      <c r="F291" t="n">
        <v>9.44</v>
      </c>
      <c r="G291" t="n">
        <v>22.66</v>
      </c>
      <c r="H291" t="n">
        <v>0.31</v>
      </c>
      <c r="I291" t="n">
        <v>25</v>
      </c>
      <c r="J291" t="n">
        <v>170.79</v>
      </c>
      <c r="K291" t="n">
        <v>51.39</v>
      </c>
      <c r="L291" t="n">
        <v>3</v>
      </c>
      <c r="M291" t="n">
        <v>23</v>
      </c>
      <c r="N291" t="n">
        <v>31.4</v>
      </c>
      <c r="O291" t="n">
        <v>21297.94</v>
      </c>
      <c r="P291" t="n">
        <v>99.40000000000001</v>
      </c>
      <c r="Q291" t="n">
        <v>1325.91</v>
      </c>
      <c r="R291" t="n">
        <v>54.27</v>
      </c>
      <c r="S291" t="n">
        <v>30.42</v>
      </c>
      <c r="T291" t="n">
        <v>12016.79</v>
      </c>
      <c r="U291" t="n">
        <v>0.5600000000000001</v>
      </c>
      <c r="V291" t="n">
        <v>0.92</v>
      </c>
      <c r="W291" t="n">
        <v>0.12</v>
      </c>
      <c r="X291" t="n">
        <v>0.72</v>
      </c>
      <c r="Y291" t="n">
        <v>1</v>
      </c>
      <c r="Z291" t="n">
        <v>10</v>
      </c>
    </row>
    <row r="292">
      <c r="A292" t="n">
        <v>9</v>
      </c>
      <c r="B292" t="n">
        <v>85</v>
      </c>
      <c r="C292" t="inlineStr">
        <is>
          <t xml:space="preserve">CONCLUIDO	</t>
        </is>
      </c>
      <c r="D292" t="n">
        <v>7.9784</v>
      </c>
      <c r="E292" t="n">
        <v>12.53</v>
      </c>
      <c r="F292" t="n">
        <v>9.380000000000001</v>
      </c>
      <c r="G292" t="n">
        <v>24.47</v>
      </c>
      <c r="H292" t="n">
        <v>0.34</v>
      </c>
      <c r="I292" t="n">
        <v>23</v>
      </c>
      <c r="J292" t="n">
        <v>171.15</v>
      </c>
      <c r="K292" t="n">
        <v>51.39</v>
      </c>
      <c r="L292" t="n">
        <v>3.25</v>
      </c>
      <c r="M292" t="n">
        <v>21</v>
      </c>
      <c r="N292" t="n">
        <v>31.51</v>
      </c>
      <c r="O292" t="n">
        <v>21342.91</v>
      </c>
      <c r="P292" t="n">
        <v>96.34</v>
      </c>
      <c r="Q292" t="n">
        <v>1326.06</v>
      </c>
      <c r="R292" t="n">
        <v>52.29</v>
      </c>
      <c r="S292" t="n">
        <v>30.42</v>
      </c>
      <c r="T292" t="n">
        <v>11036.83</v>
      </c>
      <c r="U292" t="n">
        <v>0.58</v>
      </c>
      <c r="V292" t="n">
        <v>0.92</v>
      </c>
      <c r="W292" t="n">
        <v>0.12</v>
      </c>
      <c r="X292" t="n">
        <v>0.66</v>
      </c>
      <c r="Y292" t="n">
        <v>1</v>
      </c>
      <c r="Z292" t="n">
        <v>10</v>
      </c>
    </row>
    <row r="293">
      <c r="A293" t="n">
        <v>10</v>
      </c>
      <c r="B293" t="n">
        <v>85</v>
      </c>
      <c r="C293" t="inlineStr">
        <is>
          <t xml:space="preserve">CONCLUIDO	</t>
        </is>
      </c>
      <c r="D293" t="n">
        <v>8.115399999999999</v>
      </c>
      <c r="E293" t="n">
        <v>12.32</v>
      </c>
      <c r="F293" t="n">
        <v>9.27</v>
      </c>
      <c r="G293" t="n">
        <v>27.82</v>
      </c>
      <c r="H293" t="n">
        <v>0.36</v>
      </c>
      <c r="I293" t="n">
        <v>20</v>
      </c>
      <c r="J293" t="n">
        <v>171.52</v>
      </c>
      <c r="K293" t="n">
        <v>51.39</v>
      </c>
      <c r="L293" t="n">
        <v>3.5</v>
      </c>
      <c r="M293" t="n">
        <v>18</v>
      </c>
      <c r="N293" t="n">
        <v>31.63</v>
      </c>
      <c r="O293" t="n">
        <v>21387.92</v>
      </c>
      <c r="P293" t="n">
        <v>92.03</v>
      </c>
      <c r="Q293" t="n">
        <v>1325.92</v>
      </c>
      <c r="R293" t="n">
        <v>48.57</v>
      </c>
      <c r="S293" t="n">
        <v>30.42</v>
      </c>
      <c r="T293" t="n">
        <v>9190.24</v>
      </c>
      <c r="U293" t="n">
        <v>0.63</v>
      </c>
      <c r="V293" t="n">
        <v>0.93</v>
      </c>
      <c r="W293" t="n">
        <v>0.11</v>
      </c>
      <c r="X293" t="n">
        <v>0.55</v>
      </c>
      <c r="Y293" t="n">
        <v>1</v>
      </c>
      <c r="Z293" t="n">
        <v>10</v>
      </c>
    </row>
    <row r="294">
      <c r="A294" t="n">
        <v>11</v>
      </c>
      <c r="B294" t="n">
        <v>85</v>
      </c>
      <c r="C294" t="inlineStr">
        <is>
          <t xml:space="preserve">CONCLUIDO	</t>
        </is>
      </c>
      <c r="D294" t="n">
        <v>8.201599999999999</v>
      </c>
      <c r="E294" t="n">
        <v>12.19</v>
      </c>
      <c r="F294" t="n">
        <v>9.210000000000001</v>
      </c>
      <c r="G294" t="n">
        <v>30.7</v>
      </c>
      <c r="H294" t="n">
        <v>0.39</v>
      </c>
      <c r="I294" t="n">
        <v>18</v>
      </c>
      <c r="J294" t="n">
        <v>171.88</v>
      </c>
      <c r="K294" t="n">
        <v>51.39</v>
      </c>
      <c r="L294" t="n">
        <v>3.75</v>
      </c>
      <c r="M294" t="n">
        <v>16</v>
      </c>
      <c r="N294" t="n">
        <v>31.74</v>
      </c>
      <c r="O294" t="n">
        <v>21432.96</v>
      </c>
      <c r="P294" t="n">
        <v>88.90000000000001</v>
      </c>
      <c r="Q294" t="n">
        <v>1325.81</v>
      </c>
      <c r="R294" t="n">
        <v>46.57</v>
      </c>
      <c r="S294" t="n">
        <v>30.42</v>
      </c>
      <c r="T294" t="n">
        <v>8198.75</v>
      </c>
      <c r="U294" t="n">
        <v>0.65</v>
      </c>
      <c r="V294" t="n">
        <v>0.9399999999999999</v>
      </c>
      <c r="W294" t="n">
        <v>0.11</v>
      </c>
      <c r="X294" t="n">
        <v>0.49</v>
      </c>
      <c r="Y294" t="n">
        <v>1</v>
      </c>
      <c r="Z294" t="n">
        <v>10</v>
      </c>
    </row>
    <row r="295">
      <c r="A295" t="n">
        <v>12</v>
      </c>
      <c r="B295" t="n">
        <v>85</v>
      </c>
      <c r="C295" t="inlineStr">
        <is>
          <t xml:space="preserve">CONCLUIDO	</t>
        </is>
      </c>
      <c r="D295" t="n">
        <v>8.244199999999999</v>
      </c>
      <c r="E295" t="n">
        <v>12.13</v>
      </c>
      <c r="F295" t="n">
        <v>9.18</v>
      </c>
      <c r="G295" t="n">
        <v>32.4</v>
      </c>
      <c r="H295" t="n">
        <v>0.41</v>
      </c>
      <c r="I295" t="n">
        <v>17</v>
      </c>
      <c r="J295" t="n">
        <v>172.25</v>
      </c>
      <c r="K295" t="n">
        <v>51.39</v>
      </c>
      <c r="L295" t="n">
        <v>4</v>
      </c>
      <c r="M295" t="n">
        <v>6</v>
      </c>
      <c r="N295" t="n">
        <v>31.86</v>
      </c>
      <c r="O295" t="n">
        <v>21478.05</v>
      </c>
      <c r="P295" t="n">
        <v>87.14</v>
      </c>
      <c r="Q295" t="n">
        <v>1325.87</v>
      </c>
      <c r="R295" t="n">
        <v>45.22</v>
      </c>
      <c r="S295" t="n">
        <v>30.42</v>
      </c>
      <c r="T295" t="n">
        <v>7527.75</v>
      </c>
      <c r="U295" t="n">
        <v>0.67</v>
      </c>
      <c r="V295" t="n">
        <v>0.9399999999999999</v>
      </c>
      <c r="W295" t="n">
        <v>0.12</v>
      </c>
      <c r="X295" t="n">
        <v>0.46</v>
      </c>
      <c r="Y295" t="n">
        <v>1</v>
      </c>
      <c r="Z295" t="n">
        <v>10</v>
      </c>
    </row>
    <row r="296">
      <c r="A296" t="n">
        <v>13</v>
      </c>
      <c r="B296" t="n">
        <v>85</v>
      </c>
      <c r="C296" t="inlineStr">
        <is>
          <t xml:space="preserve">CONCLUIDO	</t>
        </is>
      </c>
      <c r="D296" t="n">
        <v>8.236700000000001</v>
      </c>
      <c r="E296" t="n">
        <v>12.14</v>
      </c>
      <c r="F296" t="n">
        <v>9.19</v>
      </c>
      <c r="G296" t="n">
        <v>32.44</v>
      </c>
      <c r="H296" t="n">
        <v>0.44</v>
      </c>
      <c r="I296" t="n">
        <v>17</v>
      </c>
      <c r="J296" t="n">
        <v>172.61</v>
      </c>
      <c r="K296" t="n">
        <v>51.39</v>
      </c>
      <c r="L296" t="n">
        <v>4.25</v>
      </c>
      <c r="M296" t="n">
        <v>0</v>
      </c>
      <c r="N296" t="n">
        <v>31.97</v>
      </c>
      <c r="O296" t="n">
        <v>21523.17</v>
      </c>
      <c r="P296" t="n">
        <v>87.22</v>
      </c>
      <c r="Q296" t="n">
        <v>1325.94</v>
      </c>
      <c r="R296" t="n">
        <v>45.38</v>
      </c>
      <c r="S296" t="n">
        <v>30.42</v>
      </c>
      <c r="T296" t="n">
        <v>7607.65</v>
      </c>
      <c r="U296" t="n">
        <v>0.67</v>
      </c>
      <c r="V296" t="n">
        <v>0.9399999999999999</v>
      </c>
      <c r="W296" t="n">
        <v>0.13</v>
      </c>
      <c r="X296" t="n">
        <v>0.47</v>
      </c>
      <c r="Y296" t="n">
        <v>1</v>
      </c>
      <c r="Z296" t="n">
        <v>10</v>
      </c>
    </row>
    <row r="297">
      <c r="A297" t="n">
        <v>0</v>
      </c>
      <c r="B297" t="n">
        <v>20</v>
      </c>
      <c r="C297" t="inlineStr">
        <is>
          <t xml:space="preserve">CONCLUIDO	</t>
        </is>
      </c>
      <c r="D297" t="n">
        <v>7.5133</v>
      </c>
      <c r="E297" t="n">
        <v>13.31</v>
      </c>
      <c r="F297" t="n">
        <v>10.73</v>
      </c>
      <c r="G297" t="n">
        <v>9.470000000000001</v>
      </c>
      <c r="H297" t="n">
        <v>0.34</v>
      </c>
      <c r="I297" t="n">
        <v>68</v>
      </c>
      <c r="J297" t="n">
        <v>51.33</v>
      </c>
      <c r="K297" t="n">
        <v>24.83</v>
      </c>
      <c r="L297" t="n">
        <v>1</v>
      </c>
      <c r="M297" t="n">
        <v>0</v>
      </c>
      <c r="N297" t="n">
        <v>5.51</v>
      </c>
      <c r="O297" t="n">
        <v>6564.78</v>
      </c>
      <c r="P297" t="n">
        <v>49.72</v>
      </c>
      <c r="Q297" t="n">
        <v>1326.25</v>
      </c>
      <c r="R297" t="n">
        <v>93.09</v>
      </c>
      <c r="S297" t="n">
        <v>30.42</v>
      </c>
      <c r="T297" t="n">
        <v>31209.86</v>
      </c>
      <c r="U297" t="n">
        <v>0.33</v>
      </c>
      <c r="V297" t="n">
        <v>0.8100000000000001</v>
      </c>
      <c r="W297" t="n">
        <v>0.28</v>
      </c>
      <c r="X297" t="n">
        <v>2.01</v>
      </c>
      <c r="Y297" t="n">
        <v>1</v>
      </c>
      <c r="Z297" t="n">
        <v>10</v>
      </c>
    </row>
    <row r="298">
      <c r="A298" t="n">
        <v>0</v>
      </c>
      <c r="B298" t="n">
        <v>120</v>
      </c>
      <c r="C298" t="inlineStr">
        <is>
          <t xml:space="preserve">CONCLUIDO	</t>
        </is>
      </c>
      <c r="D298" t="n">
        <v>4.4547</v>
      </c>
      <c r="E298" t="n">
        <v>22.45</v>
      </c>
      <c r="F298" t="n">
        <v>13.09</v>
      </c>
      <c r="G298" t="n">
        <v>5.38</v>
      </c>
      <c r="H298" t="n">
        <v>0.08</v>
      </c>
      <c r="I298" t="n">
        <v>146</v>
      </c>
      <c r="J298" t="n">
        <v>232.68</v>
      </c>
      <c r="K298" t="n">
        <v>57.72</v>
      </c>
      <c r="L298" t="n">
        <v>1</v>
      </c>
      <c r="M298" t="n">
        <v>144</v>
      </c>
      <c r="N298" t="n">
        <v>53.95</v>
      </c>
      <c r="O298" t="n">
        <v>28931.02</v>
      </c>
      <c r="P298" t="n">
        <v>200.22</v>
      </c>
      <c r="Q298" t="n">
        <v>1326.46</v>
      </c>
      <c r="R298" t="n">
        <v>173.43</v>
      </c>
      <c r="S298" t="n">
        <v>30.42</v>
      </c>
      <c r="T298" t="n">
        <v>70988.85000000001</v>
      </c>
      <c r="U298" t="n">
        <v>0.18</v>
      </c>
      <c r="V298" t="n">
        <v>0.66</v>
      </c>
      <c r="W298" t="n">
        <v>0.31</v>
      </c>
      <c r="X298" t="n">
        <v>4.36</v>
      </c>
      <c r="Y298" t="n">
        <v>1</v>
      </c>
      <c r="Z298" t="n">
        <v>10</v>
      </c>
    </row>
    <row r="299">
      <c r="A299" t="n">
        <v>1</v>
      </c>
      <c r="B299" t="n">
        <v>120</v>
      </c>
      <c r="C299" t="inlineStr">
        <is>
          <t xml:space="preserve">CONCLUIDO	</t>
        </is>
      </c>
      <c r="D299" t="n">
        <v>5.2061</v>
      </c>
      <c r="E299" t="n">
        <v>19.21</v>
      </c>
      <c r="F299" t="n">
        <v>11.76</v>
      </c>
      <c r="G299" t="n">
        <v>6.79</v>
      </c>
      <c r="H299" t="n">
        <v>0.1</v>
      </c>
      <c r="I299" t="n">
        <v>104</v>
      </c>
      <c r="J299" t="n">
        <v>233.1</v>
      </c>
      <c r="K299" t="n">
        <v>57.72</v>
      </c>
      <c r="L299" t="n">
        <v>1.25</v>
      </c>
      <c r="M299" t="n">
        <v>102</v>
      </c>
      <c r="N299" t="n">
        <v>54.13</v>
      </c>
      <c r="O299" t="n">
        <v>28983.75</v>
      </c>
      <c r="P299" t="n">
        <v>178.31</v>
      </c>
      <c r="Q299" t="n">
        <v>1326.25</v>
      </c>
      <c r="R299" t="n">
        <v>130.1</v>
      </c>
      <c r="S299" t="n">
        <v>30.42</v>
      </c>
      <c r="T299" t="n">
        <v>49537</v>
      </c>
      <c r="U299" t="n">
        <v>0.23</v>
      </c>
      <c r="V299" t="n">
        <v>0.74</v>
      </c>
      <c r="W299" t="n">
        <v>0.24</v>
      </c>
      <c r="X299" t="n">
        <v>3.04</v>
      </c>
      <c r="Y299" t="n">
        <v>1</v>
      </c>
      <c r="Z299" t="n">
        <v>10</v>
      </c>
    </row>
    <row r="300">
      <c r="A300" t="n">
        <v>2</v>
      </c>
      <c r="B300" t="n">
        <v>120</v>
      </c>
      <c r="C300" t="inlineStr">
        <is>
          <t xml:space="preserve">CONCLUIDO	</t>
        </is>
      </c>
      <c r="D300" t="n">
        <v>5.727</v>
      </c>
      <c r="E300" t="n">
        <v>17.46</v>
      </c>
      <c r="F300" t="n">
        <v>11.06</v>
      </c>
      <c r="G300" t="n">
        <v>8.19</v>
      </c>
      <c r="H300" t="n">
        <v>0.11</v>
      </c>
      <c r="I300" t="n">
        <v>81</v>
      </c>
      <c r="J300" t="n">
        <v>233.53</v>
      </c>
      <c r="K300" t="n">
        <v>57.72</v>
      </c>
      <c r="L300" t="n">
        <v>1.5</v>
      </c>
      <c r="M300" t="n">
        <v>79</v>
      </c>
      <c r="N300" t="n">
        <v>54.31</v>
      </c>
      <c r="O300" t="n">
        <v>29036.54</v>
      </c>
      <c r="P300" t="n">
        <v>166.25</v>
      </c>
      <c r="Q300" t="n">
        <v>1326.1</v>
      </c>
      <c r="R300" t="n">
        <v>107.25</v>
      </c>
      <c r="S300" t="n">
        <v>30.42</v>
      </c>
      <c r="T300" t="n">
        <v>38223.4</v>
      </c>
      <c r="U300" t="n">
        <v>0.28</v>
      </c>
      <c r="V300" t="n">
        <v>0.78</v>
      </c>
      <c r="W300" t="n">
        <v>0.2</v>
      </c>
      <c r="X300" t="n">
        <v>2.34</v>
      </c>
      <c r="Y300" t="n">
        <v>1</v>
      </c>
      <c r="Z300" t="n">
        <v>10</v>
      </c>
    </row>
    <row r="301">
      <c r="A301" t="n">
        <v>3</v>
      </c>
      <c r="B301" t="n">
        <v>120</v>
      </c>
      <c r="C301" t="inlineStr">
        <is>
          <t xml:space="preserve">CONCLUIDO	</t>
        </is>
      </c>
      <c r="D301" t="n">
        <v>6.0956</v>
      </c>
      <c r="E301" t="n">
        <v>16.41</v>
      </c>
      <c r="F301" t="n">
        <v>10.64</v>
      </c>
      <c r="G301" t="n">
        <v>9.529999999999999</v>
      </c>
      <c r="H301" t="n">
        <v>0.13</v>
      </c>
      <c r="I301" t="n">
        <v>67</v>
      </c>
      <c r="J301" t="n">
        <v>233.96</v>
      </c>
      <c r="K301" t="n">
        <v>57.72</v>
      </c>
      <c r="L301" t="n">
        <v>1.75</v>
      </c>
      <c r="M301" t="n">
        <v>65</v>
      </c>
      <c r="N301" t="n">
        <v>54.49</v>
      </c>
      <c r="O301" t="n">
        <v>29089.39</v>
      </c>
      <c r="P301" t="n">
        <v>158.73</v>
      </c>
      <c r="Q301" t="n">
        <v>1325.91</v>
      </c>
      <c r="R301" t="n">
        <v>93.36</v>
      </c>
      <c r="S301" t="n">
        <v>30.42</v>
      </c>
      <c r="T301" t="n">
        <v>31349.21</v>
      </c>
      <c r="U301" t="n">
        <v>0.33</v>
      </c>
      <c r="V301" t="n">
        <v>0.8100000000000001</v>
      </c>
      <c r="W301" t="n">
        <v>0.19</v>
      </c>
      <c r="X301" t="n">
        <v>1.92</v>
      </c>
      <c r="Y301" t="n">
        <v>1</v>
      </c>
      <c r="Z301" t="n">
        <v>10</v>
      </c>
    </row>
    <row r="302">
      <c r="A302" t="n">
        <v>4</v>
      </c>
      <c r="B302" t="n">
        <v>120</v>
      </c>
      <c r="C302" t="inlineStr">
        <is>
          <t xml:space="preserve">CONCLUIDO	</t>
        </is>
      </c>
      <c r="D302" t="n">
        <v>6.424</v>
      </c>
      <c r="E302" t="n">
        <v>15.57</v>
      </c>
      <c r="F302" t="n">
        <v>10.31</v>
      </c>
      <c r="G302" t="n">
        <v>11.04</v>
      </c>
      <c r="H302" t="n">
        <v>0.15</v>
      </c>
      <c r="I302" t="n">
        <v>56</v>
      </c>
      <c r="J302" t="n">
        <v>234.39</v>
      </c>
      <c r="K302" t="n">
        <v>57.72</v>
      </c>
      <c r="L302" t="n">
        <v>2</v>
      </c>
      <c r="M302" t="n">
        <v>54</v>
      </c>
      <c r="N302" t="n">
        <v>54.67</v>
      </c>
      <c r="O302" t="n">
        <v>29142.31</v>
      </c>
      <c r="P302" t="n">
        <v>152.28</v>
      </c>
      <c r="Q302" t="n">
        <v>1326.12</v>
      </c>
      <c r="R302" t="n">
        <v>82.27</v>
      </c>
      <c r="S302" t="n">
        <v>30.42</v>
      </c>
      <c r="T302" t="n">
        <v>25862.37</v>
      </c>
      <c r="U302" t="n">
        <v>0.37</v>
      </c>
      <c r="V302" t="n">
        <v>0.84</v>
      </c>
      <c r="W302" t="n">
        <v>0.17</v>
      </c>
      <c r="X302" t="n">
        <v>1.58</v>
      </c>
      <c r="Y302" t="n">
        <v>1</v>
      </c>
      <c r="Z302" t="n">
        <v>10</v>
      </c>
    </row>
    <row r="303">
      <c r="A303" t="n">
        <v>5</v>
      </c>
      <c r="B303" t="n">
        <v>120</v>
      </c>
      <c r="C303" t="inlineStr">
        <is>
          <t xml:space="preserve">CONCLUIDO	</t>
        </is>
      </c>
      <c r="D303" t="n">
        <v>6.6391</v>
      </c>
      <c r="E303" t="n">
        <v>15.06</v>
      </c>
      <c r="F303" t="n">
        <v>10.12</v>
      </c>
      <c r="G303" t="n">
        <v>12.39</v>
      </c>
      <c r="H303" t="n">
        <v>0.17</v>
      </c>
      <c r="I303" t="n">
        <v>49</v>
      </c>
      <c r="J303" t="n">
        <v>234.82</v>
      </c>
      <c r="K303" t="n">
        <v>57.72</v>
      </c>
      <c r="L303" t="n">
        <v>2.25</v>
      </c>
      <c r="M303" t="n">
        <v>47</v>
      </c>
      <c r="N303" t="n">
        <v>54.85</v>
      </c>
      <c r="O303" t="n">
        <v>29195.29</v>
      </c>
      <c r="P303" t="n">
        <v>148.17</v>
      </c>
      <c r="Q303" t="n">
        <v>1326.38</v>
      </c>
      <c r="R303" t="n">
        <v>76.33</v>
      </c>
      <c r="S303" t="n">
        <v>30.42</v>
      </c>
      <c r="T303" t="n">
        <v>22927.29</v>
      </c>
      <c r="U303" t="n">
        <v>0.4</v>
      </c>
      <c r="V303" t="n">
        <v>0.85</v>
      </c>
      <c r="W303" t="n">
        <v>0.16</v>
      </c>
      <c r="X303" t="n">
        <v>1.4</v>
      </c>
      <c r="Y303" t="n">
        <v>1</v>
      </c>
      <c r="Z303" t="n">
        <v>10</v>
      </c>
    </row>
    <row r="304">
      <c r="A304" t="n">
        <v>6</v>
      </c>
      <c r="B304" t="n">
        <v>120</v>
      </c>
      <c r="C304" t="inlineStr">
        <is>
          <t xml:space="preserve">CONCLUIDO	</t>
        </is>
      </c>
      <c r="D304" t="n">
        <v>6.8548</v>
      </c>
      <c r="E304" t="n">
        <v>14.59</v>
      </c>
      <c r="F304" t="n">
        <v>9.92</v>
      </c>
      <c r="G304" t="n">
        <v>13.84</v>
      </c>
      <c r="H304" t="n">
        <v>0.19</v>
      </c>
      <c r="I304" t="n">
        <v>43</v>
      </c>
      <c r="J304" t="n">
        <v>235.25</v>
      </c>
      <c r="K304" t="n">
        <v>57.72</v>
      </c>
      <c r="L304" t="n">
        <v>2.5</v>
      </c>
      <c r="M304" t="n">
        <v>41</v>
      </c>
      <c r="N304" t="n">
        <v>55.03</v>
      </c>
      <c r="O304" t="n">
        <v>29248.33</v>
      </c>
      <c r="P304" t="n">
        <v>143.94</v>
      </c>
      <c r="Q304" t="n">
        <v>1325.96</v>
      </c>
      <c r="R304" t="n">
        <v>69.70999999999999</v>
      </c>
      <c r="S304" t="n">
        <v>30.42</v>
      </c>
      <c r="T304" t="n">
        <v>19646.11</v>
      </c>
      <c r="U304" t="n">
        <v>0.44</v>
      </c>
      <c r="V304" t="n">
        <v>0.87</v>
      </c>
      <c r="W304" t="n">
        <v>0.15</v>
      </c>
      <c r="X304" t="n">
        <v>1.2</v>
      </c>
      <c r="Y304" t="n">
        <v>1</v>
      </c>
      <c r="Z304" t="n">
        <v>10</v>
      </c>
    </row>
    <row r="305">
      <c r="A305" t="n">
        <v>7</v>
      </c>
      <c r="B305" t="n">
        <v>120</v>
      </c>
      <c r="C305" t="inlineStr">
        <is>
          <t xml:space="preserve">CONCLUIDO	</t>
        </is>
      </c>
      <c r="D305" t="n">
        <v>7.0377</v>
      </c>
      <c r="E305" t="n">
        <v>14.21</v>
      </c>
      <c r="F305" t="n">
        <v>9.77</v>
      </c>
      <c r="G305" t="n">
        <v>15.43</v>
      </c>
      <c r="H305" t="n">
        <v>0.21</v>
      </c>
      <c r="I305" t="n">
        <v>38</v>
      </c>
      <c r="J305" t="n">
        <v>235.68</v>
      </c>
      <c r="K305" t="n">
        <v>57.72</v>
      </c>
      <c r="L305" t="n">
        <v>2.75</v>
      </c>
      <c r="M305" t="n">
        <v>36</v>
      </c>
      <c r="N305" t="n">
        <v>55.21</v>
      </c>
      <c r="O305" t="n">
        <v>29301.44</v>
      </c>
      <c r="P305" t="n">
        <v>140.14</v>
      </c>
      <c r="Q305" t="n">
        <v>1325.83</v>
      </c>
      <c r="R305" t="n">
        <v>64.93000000000001</v>
      </c>
      <c r="S305" t="n">
        <v>30.42</v>
      </c>
      <c r="T305" t="n">
        <v>17279.18</v>
      </c>
      <c r="U305" t="n">
        <v>0.47</v>
      </c>
      <c r="V305" t="n">
        <v>0.89</v>
      </c>
      <c r="W305" t="n">
        <v>0.14</v>
      </c>
      <c r="X305" t="n">
        <v>1.05</v>
      </c>
      <c r="Y305" t="n">
        <v>1</v>
      </c>
      <c r="Z305" t="n">
        <v>10</v>
      </c>
    </row>
    <row r="306">
      <c r="A306" t="n">
        <v>8</v>
      </c>
      <c r="B306" t="n">
        <v>120</v>
      </c>
      <c r="C306" t="inlineStr">
        <is>
          <t xml:space="preserve">CONCLUIDO	</t>
        </is>
      </c>
      <c r="D306" t="n">
        <v>7.1912</v>
      </c>
      <c r="E306" t="n">
        <v>13.91</v>
      </c>
      <c r="F306" t="n">
        <v>9.65</v>
      </c>
      <c r="G306" t="n">
        <v>17.03</v>
      </c>
      <c r="H306" t="n">
        <v>0.23</v>
      </c>
      <c r="I306" t="n">
        <v>34</v>
      </c>
      <c r="J306" t="n">
        <v>236.11</v>
      </c>
      <c r="K306" t="n">
        <v>57.72</v>
      </c>
      <c r="L306" t="n">
        <v>3</v>
      </c>
      <c r="M306" t="n">
        <v>32</v>
      </c>
      <c r="N306" t="n">
        <v>55.39</v>
      </c>
      <c r="O306" t="n">
        <v>29354.61</v>
      </c>
      <c r="P306" t="n">
        <v>137.1</v>
      </c>
      <c r="Q306" t="n">
        <v>1325.91</v>
      </c>
      <c r="R306" t="n">
        <v>60.82</v>
      </c>
      <c r="S306" t="n">
        <v>30.42</v>
      </c>
      <c r="T306" t="n">
        <v>15244.6</v>
      </c>
      <c r="U306" t="n">
        <v>0.5</v>
      </c>
      <c r="V306" t="n">
        <v>0.9</v>
      </c>
      <c r="W306" t="n">
        <v>0.14</v>
      </c>
      <c r="X306" t="n">
        <v>0.93</v>
      </c>
      <c r="Y306" t="n">
        <v>1</v>
      </c>
      <c r="Z306" t="n">
        <v>10</v>
      </c>
    </row>
    <row r="307">
      <c r="A307" t="n">
        <v>9</v>
      </c>
      <c r="B307" t="n">
        <v>120</v>
      </c>
      <c r="C307" t="inlineStr">
        <is>
          <t xml:space="preserve">CONCLUIDO	</t>
        </is>
      </c>
      <c r="D307" t="n">
        <v>7.3107</v>
      </c>
      <c r="E307" t="n">
        <v>13.68</v>
      </c>
      <c r="F307" t="n">
        <v>9.56</v>
      </c>
      <c r="G307" t="n">
        <v>18.5</v>
      </c>
      <c r="H307" t="n">
        <v>0.24</v>
      </c>
      <c r="I307" t="n">
        <v>31</v>
      </c>
      <c r="J307" t="n">
        <v>236.54</v>
      </c>
      <c r="K307" t="n">
        <v>57.72</v>
      </c>
      <c r="L307" t="n">
        <v>3.25</v>
      </c>
      <c r="M307" t="n">
        <v>29</v>
      </c>
      <c r="N307" t="n">
        <v>55.57</v>
      </c>
      <c r="O307" t="n">
        <v>29407.85</v>
      </c>
      <c r="P307" t="n">
        <v>134.51</v>
      </c>
      <c r="Q307" t="n">
        <v>1325.85</v>
      </c>
      <c r="R307" t="n">
        <v>57.78</v>
      </c>
      <c r="S307" t="n">
        <v>30.42</v>
      </c>
      <c r="T307" t="n">
        <v>13742.48</v>
      </c>
      <c r="U307" t="n">
        <v>0.53</v>
      </c>
      <c r="V307" t="n">
        <v>0.9</v>
      </c>
      <c r="W307" t="n">
        <v>0.13</v>
      </c>
      <c r="X307" t="n">
        <v>0.84</v>
      </c>
      <c r="Y307" t="n">
        <v>1</v>
      </c>
      <c r="Z307" t="n">
        <v>10</v>
      </c>
    </row>
    <row r="308">
      <c r="A308" t="n">
        <v>10</v>
      </c>
      <c r="B308" t="n">
        <v>120</v>
      </c>
      <c r="C308" t="inlineStr">
        <is>
          <t xml:space="preserve">CONCLUIDO	</t>
        </is>
      </c>
      <c r="D308" t="n">
        <v>7.4849</v>
      </c>
      <c r="E308" t="n">
        <v>13.36</v>
      </c>
      <c r="F308" t="n">
        <v>9.380000000000001</v>
      </c>
      <c r="G308" t="n">
        <v>20.09</v>
      </c>
      <c r="H308" t="n">
        <v>0.26</v>
      </c>
      <c r="I308" t="n">
        <v>28</v>
      </c>
      <c r="J308" t="n">
        <v>236.98</v>
      </c>
      <c r="K308" t="n">
        <v>57.72</v>
      </c>
      <c r="L308" t="n">
        <v>3.5</v>
      </c>
      <c r="M308" t="n">
        <v>26</v>
      </c>
      <c r="N308" t="n">
        <v>55.75</v>
      </c>
      <c r="O308" t="n">
        <v>29461.15</v>
      </c>
      <c r="P308" t="n">
        <v>130.45</v>
      </c>
      <c r="Q308" t="n">
        <v>1325.91</v>
      </c>
      <c r="R308" t="n">
        <v>51.55</v>
      </c>
      <c r="S308" t="n">
        <v>30.42</v>
      </c>
      <c r="T308" t="n">
        <v>10637.6</v>
      </c>
      <c r="U308" t="n">
        <v>0.59</v>
      </c>
      <c r="V308" t="n">
        <v>0.92</v>
      </c>
      <c r="W308" t="n">
        <v>0.13</v>
      </c>
      <c r="X308" t="n">
        <v>0.65</v>
      </c>
      <c r="Y308" t="n">
        <v>1</v>
      </c>
      <c r="Z308" t="n">
        <v>10</v>
      </c>
    </row>
    <row r="309">
      <c r="A309" t="n">
        <v>11</v>
      </c>
      <c r="B309" t="n">
        <v>120</v>
      </c>
      <c r="C309" t="inlineStr">
        <is>
          <t xml:space="preserve">CONCLUIDO	</t>
        </is>
      </c>
      <c r="D309" t="n">
        <v>7.5066</v>
      </c>
      <c r="E309" t="n">
        <v>13.32</v>
      </c>
      <c r="F309" t="n">
        <v>9.43</v>
      </c>
      <c r="G309" t="n">
        <v>21.76</v>
      </c>
      <c r="H309" t="n">
        <v>0.28</v>
      </c>
      <c r="I309" t="n">
        <v>26</v>
      </c>
      <c r="J309" t="n">
        <v>237.41</v>
      </c>
      <c r="K309" t="n">
        <v>57.72</v>
      </c>
      <c r="L309" t="n">
        <v>3.75</v>
      </c>
      <c r="M309" t="n">
        <v>24</v>
      </c>
      <c r="N309" t="n">
        <v>55.93</v>
      </c>
      <c r="O309" t="n">
        <v>29514.51</v>
      </c>
      <c r="P309" t="n">
        <v>129.93</v>
      </c>
      <c r="Q309" t="n">
        <v>1325.94</v>
      </c>
      <c r="R309" t="n">
        <v>54.3</v>
      </c>
      <c r="S309" t="n">
        <v>30.42</v>
      </c>
      <c r="T309" t="n">
        <v>12022.76</v>
      </c>
      <c r="U309" t="n">
        <v>0.5600000000000001</v>
      </c>
      <c r="V309" t="n">
        <v>0.92</v>
      </c>
      <c r="W309" t="n">
        <v>0.11</v>
      </c>
      <c r="X309" t="n">
        <v>0.71</v>
      </c>
      <c r="Y309" t="n">
        <v>1</v>
      </c>
      <c r="Z309" t="n">
        <v>10</v>
      </c>
    </row>
    <row r="310">
      <c r="A310" t="n">
        <v>12</v>
      </c>
      <c r="B310" t="n">
        <v>120</v>
      </c>
      <c r="C310" t="inlineStr">
        <is>
          <t xml:space="preserve">CONCLUIDO	</t>
        </is>
      </c>
      <c r="D310" t="n">
        <v>7.5117</v>
      </c>
      <c r="E310" t="n">
        <v>13.31</v>
      </c>
      <c r="F310" t="n">
        <v>9.460000000000001</v>
      </c>
      <c r="G310" t="n">
        <v>22.72</v>
      </c>
      <c r="H310" t="n">
        <v>0.3</v>
      </c>
      <c r="I310" t="n">
        <v>25</v>
      </c>
      <c r="J310" t="n">
        <v>237.84</v>
      </c>
      <c r="K310" t="n">
        <v>57.72</v>
      </c>
      <c r="L310" t="n">
        <v>4</v>
      </c>
      <c r="M310" t="n">
        <v>23</v>
      </c>
      <c r="N310" t="n">
        <v>56.12</v>
      </c>
      <c r="O310" t="n">
        <v>29567.95</v>
      </c>
      <c r="P310" t="n">
        <v>129.24</v>
      </c>
      <c r="Q310" t="n">
        <v>1325.85</v>
      </c>
      <c r="R310" t="n">
        <v>54.99</v>
      </c>
      <c r="S310" t="n">
        <v>30.42</v>
      </c>
      <c r="T310" t="n">
        <v>12375.2</v>
      </c>
      <c r="U310" t="n">
        <v>0.55</v>
      </c>
      <c r="V310" t="n">
        <v>0.91</v>
      </c>
      <c r="W310" t="n">
        <v>0.12</v>
      </c>
      <c r="X310" t="n">
        <v>0.74</v>
      </c>
      <c r="Y310" t="n">
        <v>1</v>
      </c>
      <c r="Z310" t="n">
        <v>10</v>
      </c>
    </row>
    <row r="311">
      <c r="A311" t="n">
        <v>13</v>
      </c>
      <c r="B311" t="n">
        <v>120</v>
      </c>
      <c r="C311" t="inlineStr">
        <is>
          <t xml:space="preserve">CONCLUIDO	</t>
        </is>
      </c>
      <c r="D311" t="n">
        <v>7.6123</v>
      </c>
      <c r="E311" t="n">
        <v>13.14</v>
      </c>
      <c r="F311" t="n">
        <v>9.380000000000001</v>
      </c>
      <c r="G311" t="n">
        <v>24.47</v>
      </c>
      <c r="H311" t="n">
        <v>0.32</v>
      </c>
      <c r="I311" t="n">
        <v>23</v>
      </c>
      <c r="J311" t="n">
        <v>238.28</v>
      </c>
      <c r="K311" t="n">
        <v>57.72</v>
      </c>
      <c r="L311" t="n">
        <v>4.25</v>
      </c>
      <c r="M311" t="n">
        <v>21</v>
      </c>
      <c r="N311" t="n">
        <v>56.3</v>
      </c>
      <c r="O311" t="n">
        <v>29621.44</v>
      </c>
      <c r="P311" t="n">
        <v>126.6</v>
      </c>
      <c r="Q311" t="n">
        <v>1325.88</v>
      </c>
      <c r="R311" t="n">
        <v>52.25</v>
      </c>
      <c r="S311" t="n">
        <v>30.42</v>
      </c>
      <c r="T311" t="n">
        <v>11016.65</v>
      </c>
      <c r="U311" t="n">
        <v>0.58</v>
      </c>
      <c r="V311" t="n">
        <v>0.92</v>
      </c>
      <c r="W311" t="n">
        <v>0.12</v>
      </c>
      <c r="X311" t="n">
        <v>0.66</v>
      </c>
      <c r="Y311" t="n">
        <v>1</v>
      </c>
      <c r="Z311" t="n">
        <v>10</v>
      </c>
    </row>
    <row r="312">
      <c r="A312" t="n">
        <v>14</v>
      </c>
      <c r="B312" t="n">
        <v>120</v>
      </c>
      <c r="C312" t="inlineStr">
        <is>
          <t xml:space="preserve">CONCLUIDO	</t>
        </is>
      </c>
      <c r="D312" t="n">
        <v>7.7131</v>
      </c>
      <c r="E312" t="n">
        <v>12.96</v>
      </c>
      <c r="F312" t="n">
        <v>9.300000000000001</v>
      </c>
      <c r="G312" t="n">
        <v>26.57</v>
      </c>
      <c r="H312" t="n">
        <v>0.34</v>
      </c>
      <c r="I312" t="n">
        <v>21</v>
      </c>
      <c r="J312" t="n">
        <v>238.71</v>
      </c>
      <c r="K312" t="n">
        <v>57.72</v>
      </c>
      <c r="L312" t="n">
        <v>4.5</v>
      </c>
      <c r="M312" t="n">
        <v>19</v>
      </c>
      <c r="N312" t="n">
        <v>56.49</v>
      </c>
      <c r="O312" t="n">
        <v>29675.01</v>
      </c>
      <c r="P312" t="n">
        <v>124.03</v>
      </c>
      <c r="Q312" t="n">
        <v>1325.81</v>
      </c>
      <c r="R312" t="n">
        <v>49.51</v>
      </c>
      <c r="S312" t="n">
        <v>30.42</v>
      </c>
      <c r="T312" t="n">
        <v>9656.290000000001</v>
      </c>
      <c r="U312" t="n">
        <v>0.61</v>
      </c>
      <c r="V312" t="n">
        <v>0.93</v>
      </c>
      <c r="W312" t="n">
        <v>0.11</v>
      </c>
      <c r="X312" t="n">
        <v>0.58</v>
      </c>
      <c r="Y312" t="n">
        <v>1</v>
      </c>
      <c r="Z312" t="n">
        <v>10</v>
      </c>
    </row>
    <row r="313">
      <c r="A313" t="n">
        <v>15</v>
      </c>
      <c r="B313" t="n">
        <v>120</v>
      </c>
      <c r="C313" t="inlineStr">
        <is>
          <t xml:space="preserve">CONCLUIDO	</t>
        </is>
      </c>
      <c r="D313" t="n">
        <v>7.7534</v>
      </c>
      <c r="E313" t="n">
        <v>12.9</v>
      </c>
      <c r="F313" t="n">
        <v>9.279999999999999</v>
      </c>
      <c r="G313" t="n">
        <v>27.83</v>
      </c>
      <c r="H313" t="n">
        <v>0.35</v>
      </c>
      <c r="I313" t="n">
        <v>20</v>
      </c>
      <c r="J313" t="n">
        <v>239.14</v>
      </c>
      <c r="K313" t="n">
        <v>57.72</v>
      </c>
      <c r="L313" t="n">
        <v>4.75</v>
      </c>
      <c r="M313" t="n">
        <v>18</v>
      </c>
      <c r="N313" t="n">
        <v>56.67</v>
      </c>
      <c r="O313" t="n">
        <v>29728.63</v>
      </c>
      <c r="P313" t="n">
        <v>122.04</v>
      </c>
      <c r="Q313" t="n">
        <v>1325.86</v>
      </c>
      <c r="R313" t="n">
        <v>48.71</v>
      </c>
      <c r="S313" t="n">
        <v>30.42</v>
      </c>
      <c r="T313" t="n">
        <v>9259.59</v>
      </c>
      <c r="U313" t="n">
        <v>0.62</v>
      </c>
      <c r="V313" t="n">
        <v>0.93</v>
      </c>
      <c r="W313" t="n">
        <v>0.12</v>
      </c>
      <c r="X313" t="n">
        <v>0.5600000000000001</v>
      </c>
      <c r="Y313" t="n">
        <v>1</v>
      </c>
      <c r="Z313" t="n">
        <v>10</v>
      </c>
    </row>
    <row r="314">
      <c r="A314" t="n">
        <v>16</v>
      </c>
      <c r="B314" t="n">
        <v>120</v>
      </c>
      <c r="C314" t="inlineStr">
        <is>
          <t xml:space="preserve">CONCLUIDO	</t>
        </is>
      </c>
      <c r="D314" t="n">
        <v>7.8035</v>
      </c>
      <c r="E314" t="n">
        <v>12.81</v>
      </c>
      <c r="F314" t="n">
        <v>9.24</v>
      </c>
      <c r="G314" t="n">
        <v>29.18</v>
      </c>
      <c r="H314" t="n">
        <v>0.37</v>
      </c>
      <c r="I314" t="n">
        <v>19</v>
      </c>
      <c r="J314" t="n">
        <v>239.58</v>
      </c>
      <c r="K314" t="n">
        <v>57.72</v>
      </c>
      <c r="L314" t="n">
        <v>5</v>
      </c>
      <c r="M314" t="n">
        <v>17</v>
      </c>
      <c r="N314" t="n">
        <v>56.86</v>
      </c>
      <c r="O314" t="n">
        <v>29782.33</v>
      </c>
      <c r="P314" t="n">
        <v>120.38</v>
      </c>
      <c r="Q314" t="n">
        <v>1325.87</v>
      </c>
      <c r="R314" t="n">
        <v>47.58</v>
      </c>
      <c r="S314" t="n">
        <v>30.42</v>
      </c>
      <c r="T314" t="n">
        <v>8699.43</v>
      </c>
      <c r="U314" t="n">
        <v>0.64</v>
      </c>
      <c r="V314" t="n">
        <v>0.9399999999999999</v>
      </c>
      <c r="W314" t="n">
        <v>0.11</v>
      </c>
      <c r="X314" t="n">
        <v>0.52</v>
      </c>
      <c r="Y314" t="n">
        <v>1</v>
      </c>
      <c r="Z314" t="n">
        <v>10</v>
      </c>
    </row>
    <row r="315">
      <c r="A315" t="n">
        <v>17</v>
      </c>
      <c r="B315" t="n">
        <v>120</v>
      </c>
      <c r="C315" t="inlineStr">
        <is>
          <t xml:space="preserve">CONCLUIDO	</t>
        </is>
      </c>
      <c r="D315" t="n">
        <v>7.8998</v>
      </c>
      <c r="E315" t="n">
        <v>12.66</v>
      </c>
      <c r="F315" t="n">
        <v>9.18</v>
      </c>
      <c r="G315" t="n">
        <v>32.38</v>
      </c>
      <c r="H315" t="n">
        <v>0.39</v>
      </c>
      <c r="I315" t="n">
        <v>17</v>
      </c>
      <c r="J315" t="n">
        <v>240.02</v>
      </c>
      <c r="K315" t="n">
        <v>57.72</v>
      </c>
      <c r="L315" t="n">
        <v>5.25</v>
      </c>
      <c r="M315" t="n">
        <v>15</v>
      </c>
      <c r="N315" t="n">
        <v>57.04</v>
      </c>
      <c r="O315" t="n">
        <v>29836.09</v>
      </c>
      <c r="P315" t="n">
        <v>117.32</v>
      </c>
      <c r="Q315" t="n">
        <v>1325.95</v>
      </c>
      <c r="R315" t="n">
        <v>45.38</v>
      </c>
      <c r="S315" t="n">
        <v>30.42</v>
      </c>
      <c r="T315" t="n">
        <v>7609.48</v>
      </c>
      <c r="U315" t="n">
        <v>0.67</v>
      </c>
      <c r="V315" t="n">
        <v>0.9399999999999999</v>
      </c>
      <c r="W315" t="n">
        <v>0.11</v>
      </c>
      <c r="X315" t="n">
        <v>0.45</v>
      </c>
      <c r="Y315" t="n">
        <v>1</v>
      </c>
      <c r="Z315" t="n">
        <v>10</v>
      </c>
    </row>
    <row r="316">
      <c r="A316" t="n">
        <v>18</v>
      </c>
      <c r="B316" t="n">
        <v>120</v>
      </c>
      <c r="C316" t="inlineStr">
        <is>
          <t xml:space="preserve">CONCLUIDO	</t>
        </is>
      </c>
      <c r="D316" t="n">
        <v>7.949</v>
      </c>
      <c r="E316" t="n">
        <v>12.58</v>
      </c>
      <c r="F316" t="n">
        <v>9.140000000000001</v>
      </c>
      <c r="G316" t="n">
        <v>34.28</v>
      </c>
      <c r="H316" t="n">
        <v>0.41</v>
      </c>
      <c r="I316" t="n">
        <v>16</v>
      </c>
      <c r="J316" t="n">
        <v>240.45</v>
      </c>
      <c r="K316" t="n">
        <v>57.72</v>
      </c>
      <c r="L316" t="n">
        <v>5.5</v>
      </c>
      <c r="M316" t="n">
        <v>14</v>
      </c>
      <c r="N316" t="n">
        <v>57.23</v>
      </c>
      <c r="O316" t="n">
        <v>29890.04</v>
      </c>
      <c r="P316" t="n">
        <v>115.16</v>
      </c>
      <c r="Q316" t="n">
        <v>1325.9</v>
      </c>
      <c r="R316" t="n">
        <v>44.41</v>
      </c>
      <c r="S316" t="n">
        <v>30.42</v>
      </c>
      <c r="T316" t="n">
        <v>7130.25</v>
      </c>
      <c r="U316" t="n">
        <v>0.68</v>
      </c>
      <c r="V316" t="n">
        <v>0.95</v>
      </c>
      <c r="W316" t="n">
        <v>0.1</v>
      </c>
      <c r="X316" t="n">
        <v>0.42</v>
      </c>
      <c r="Y316" t="n">
        <v>1</v>
      </c>
      <c r="Z316" t="n">
        <v>10</v>
      </c>
    </row>
    <row r="317">
      <c r="A317" t="n">
        <v>19</v>
      </c>
      <c r="B317" t="n">
        <v>120</v>
      </c>
      <c r="C317" t="inlineStr">
        <is>
          <t xml:space="preserve">CONCLUIDO	</t>
        </is>
      </c>
      <c r="D317" t="n">
        <v>7.95</v>
      </c>
      <c r="E317" t="n">
        <v>12.58</v>
      </c>
      <c r="F317" t="n">
        <v>9.140000000000001</v>
      </c>
      <c r="G317" t="n">
        <v>34.28</v>
      </c>
      <c r="H317" t="n">
        <v>0.42</v>
      </c>
      <c r="I317" t="n">
        <v>16</v>
      </c>
      <c r="J317" t="n">
        <v>240.89</v>
      </c>
      <c r="K317" t="n">
        <v>57.72</v>
      </c>
      <c r="L317" t="n">
        <v>5.75</v>
      </c>
      <c r="M317" t="n">
        <v>14</v>
      </c>
      <c r="N317" t="n">
        <v>57.42</v>
      </c>
      <c r="O317" t="n">
        <v>29943.94</v>
      </c>
      <c r="P317" t="n">
        <v>113.55</v>
      </c>
      <c r="Q317" t="n">
        <v>1325.83</v>
      </c>
      <c r="R317" t="n">
        <v>44.23</v>
      </c>
      <c r="S317" t="n">
        <v>30.42</v>
      </c>
      <c r="T317" t="n">
        <v>7040.28</v>
      </c>
      <c r="U317" t="n">
        <v>0.6899999999999999</v>
      </c>
      <c r="V317" t="n">
        <v>0.95</v>
      </c>
      <c r="W317" t="n">
        <v>0.11</v>
      </c>
      <c r="X317" t="n">
        <v>0.42</v>
      </c>
      <c r="Y317" t="n">
        <v>1</v>
      </c>
      <c r="Z317" t="n">
        <v>10</v>
      </c>
    </row>
    <row r="318">
      <c r="A318" t="n">
        <v>20</v>
      </c>
      <c r="B318" t="n">
        <v>120</v>
      </c>
      <c r="C318" t="inlineStr">
        <is>
          <t xml:space="preserve">CONCLUIDO	</t>
        </is>
      </c>
      <c r="D318" t="n">
        <v>8.017799999999999</v>
      </c>
      <c r="E318" t="n">
        <v>12.47</v>
      </c>
      <c r="F318" t="n">
        <v>9.08</v>
      </c>
      <c r="G318" t="n">
        <v>36.32</v>
      </c>
      <c r="H318" t="n">
        <v>0.44</v>
      </c>
      <c r="I318" t="n">
        <v>15</v>
      </c>
      <c r="J318" t="n">
        <v>241.33</v>
      </c>
      <c r="K318" t="n">
        <v>57.72</v>
      </c>
      <c r="L318" t="n">
        <v>6</v>
      </c>
      <c r="M318" t="n">
        <v>13</v>
      </c>
      <c r="N318" t="n">
        <v>57.6</v>
      </c>
      <c r="O318" t="n">
        <v>29997.9</v>
      </c>
      <c r="P318" t="n">
        <v>110.22</v>
      </c>
      <c r="Q318" t="n">
        <v>1325.79</v>
      </c>
      <c r="R318" t="n">
        <v>41.99</v>
      </c>
      <c r="S318" t="n">
        <v>30.42</v>
      </c>
      <c r="T318" t="n">
        <v>5927.29</v>
      </c>
      <c r="U318" t="n">
        <v>0.72</v>
      </c>
      <c r="V318" t="n">
        <v>0.95</v>
      </c>
      <c r="W318" t="n">
        <v>0.11</v>
      </c>
      <c r="X318" t="n">
        <v>0.36</v>
      </c>
      <c r="Y318" t="n">
        <v>1</v>
      </c>
      <c r="Z318" t="n">
        <v>10</v>
      </c>
    </row>
    <row r="319">
      <c r="A319" t="n">
        <v>21</v>
      </c>
      <c r="B319" t="n">
        <v>120</v>
      </c>
      <c r="C319" t="inlineStr">
        <is>
          <t xml:space="preserve">CONCLUIDO	</t>
        </is>
      </c>
      <c r="D319" t="n">
        <v>8.0595</v>
      </c>
      <c r="E319" t="n">
        <v>12.41</v>
      </c>
      <c r="F319" t="n">
        <v>9.06</v>
      </c>
      <c r="G319" t="n">
        <v>38.83</v>
      </c>
      <c r="H319" t="n">
        <v>0.46</v>
      </c>
      <c r="I319" t="n">
        <v>14</v>
      </c>
      <c r="J319" t="n">
        <v>241.77</v>
      </c>
      <c r="K319" t="n">
        <v>57.72</v>
      </c>
      <c r="L319" t="n">
        <v>6.25</v>
      </c>
      <c r="M319" t="n">
        <v>12</v>
      </c>
      <c r="N319" t="n">
        <v>57.79</v>
      </c>
      <c r="O319" t="n">
        <v>30051.93</v>
      </c>
      <c r="P319" t="n">
        <v>109.31</v>
      </c>
      <c r="Q319" t="n">
        <v>1325.79</v>
      </c>
      <c r="R319" t="n">
        <v>41.89</v>
      </c>
      <c r="S319" t="n">
        <v>30.42</v>
      </c>
      <c r="T319" t="n">
        <v>5882.49</v>
      </c>
      <c r="U319" t="n">
        <v>0.73</v>
      </c>
      <c r="V319" t="n">
        <v>0.95</v>
      </c>
      <c r="W319" t="n">
        <v>0.1</v>
      </c>
      <c r="X319" t="n">
        <v>0.34</v>
      </c>
      <c r="Y319" t="n">
        <v>1</v>
      </c>
      <c r="Z319" t="n">
        <v>10</v>
      </c>
    </row>
    <row r="320">
      <c r="A320" t="n">
        <v>22</v>
      </c>
      <c r="B320" t="n">
        <v>120</v>
      </c>
      <c r="C320" t="inlineStr">
        <is>
          <t xml:space="preserve">CONCLUIDO	</t>
        </is>
      </c>
      <c r="D320" t="n">
        <v>8.0868</v>
      </c>
      <c r="E320" t="n">
        <v>12.37</v>
      </c>
      <c r="F320" t="n">
        <v>9.06</v>
      </c>
      <c r="G320" t="n">
        <v>41.84</v>
      </c>
      <c r="H320" t="n">
        <v>0.48</v>
      </c>
      <c r="I320" t="n">
        <v>13</v>
      </c>
      <c r="J320" t="n">
        <v>242.2</v>
      </c>
      <c r="K320" t="n">
        <v>57.72</v>
      </c>
      <c r="L320" t="n">
        <v>6.5</v>
      </c>
      <c r="M320" t="n">
        <v>11</v>
      </c>
      <c r="N320" t="n">
        <v>57.98</v>
      </c>
      <c r="O320" t="n">
        <v>30106.03</v>
      </c>
      <c r="P320" t="n">
        <v>107.48</v>
      </c>
      <c r="Q320" t="n">
        <v>1325.79</v>
      </c>
      <c r="R320" t="n">
        <v>41.97</v>
      </c>
      <c r="S320" t="n">
        <v>30.42</v>
      </c>
      <c r="T320" t="n">
        <v>5925</v>
      </c>
      <c r="U320" t="n">
        <v>0.72</v>
      </c>
      <c r="V320" t="n">
        <v>0.95</v>
      </c>
      <c r="W320" t="n">
        <v>0.1</v>
      </c>
      <c r="X320" t="n">
        <v>0.34</v>
      </c>
      <c r="Y320" t="n">
        <v>1</v>
      </c>
      <c r="Z320" t="n">
        <v>10</v>
      </c>
    </row>
    <row r="321">
      <c r="A321" t="n">
        <v>23</v>
      </c>
      <c r="B321" t="n">
        <v>120</v>
      </c>
      <c r="C321" t="inlineStr">
        <is>
          <t xml:space="preserve">CONCLUIDO	</t>
        </is>
      </c>
      <c r="D321" t="n">
        <v>8.0817</v>
      </c>
      <c r="E321" t="n">
        <v>12.37</v>
      </c>
      <c r="F321" t="n">
        <v>9.07</v>
      </c>
      <c r="G321" t="n">
        <v>41.87</v>
      </c>
      <c r="H321" t="n">
        <v>0.49</v>
      </c>
      <c r="I321" t="n">
        <v>13</v>
      </c>
      <c r="J321" t="n">
        <v>242.64</v>
      </c>
      <c r="K321" t="n">
        <v>57.72</v>
      </c>
      <c r="L321" t="n">
        <v>6.75</v>
      </c>
      <c r="M321" t="n">
        <v>7</v>
      </c>
      <c r="N321" t="n">
        <v>58.17</v>
      </c>
      <c r="O321" t="n">
        <v>30160.2</v>
      </c>
      <c r="P321" t="n">
        <v>106.8</v>
      </c>
      <c r="Q321" t="n">
        <v>1325.84</v>
      </c>
      <c r="R321" t="n">
        <v>41.94</v>
      </c>
      <c r="S321" t="n">
        <v>30.42</v>
      </c>
      <c r="T321" t="n">
        <v>5908.12</v>
      </c>
      <c r="U321" t="n">
        <v>0.73</v>
      </c>
      <c r="V321" t="n">
        <v>0.95</v>
      </c>
      <c r="W321" t="n">
        <v>0.11</v>
      </c>
      <c r="X321" t="n">
        <v>0.35</v>
      </c>
      <c r="Y321" t="n">
        <v>1</v>
      </c>
      <c r="Z321" t="n">
        <v>10</v>
      </c>
    </row>
    <row r="322">
      <c r="A322" t="n">
        <v>24</v>
      </c>
      <c r="B322" t="n">
        <v>120</v>
      </c>
      <c r="C322" t="inlineStr">
        <is>
          <t xml:space="preserve">CONCLUIDO	</t>
        </is>
      </c>
      <c r="D322" t="n">
        <v>8.074299999999999</v>
      </c>
      <c r="E322" t="n">
        <v>12.38</v>
      </c>
      <c r="F322" t="n">
        <v>9.08</v>
      </c>
      <c r="G322" t="n">
        <v>41.93</v>
      </c>
      <c r="H322" t="n">
        <v>0.51</v>
      </c>
      <c r="I322" t="n">
        <v>13</v>
      </c>
      <c r="J322" t="n">
        <v>243.08</v>
      </c>
      <c r="K322" t="n">
        <v>57.72</v>
      </c>
      <c r="L322" t="n">
        <v>7</v>
      </c>
      <c r="M322" t="n">
        <v>1</v>
      </c>
      <c r="N322" t="n">
        <v>58.36</v>
      </c>
      <c r="O322" t="n">
        <v>30214.44</v>
      </c>
      <c r="P322" t="n">
        <v>105.88</v>
      </c>
      <c r="Q322" t="n">
        <v>1325.88</v>
      </c>
      <c r="R322" t="n">
        <v>41.99</v>
      </c>
      <c r="S322" t="n">
        <v>30.42</v>
      </c>
      <c r="T322" t="n">
        <v>5936.31</v>
      </c>
      <c r="U322" t="n">
        <v>0.72</v>
      </c>
      <c r="V322" t="n">
        <v>0.95</v>
      </c>
      <c r="W322" t="n">
        <v>0.12</v>
      </c>
      <c r="X322" t="n">
        <v>0.36</v>
      </c>
      <c r="Y322" t="n">
        <v>1</v>
      </c>
      <c r="Z322" t="n">
        <v>10</v>
      </c>
    </row>
    <row r="323">
      <c r="A323" t="n">
        <v>25</v>
      </c>
      <c r="B323" t="n">
        <v>120</v>
      </c>
      <c r="C323" t="inlineStr">
        <is>
          <t xml:space="preserve">CONCLUIDO	</t>
        </is>
      </c>
      <c r="D323" t="n">
        <v>8.0748</v>
      </c>
      <c r="E323" t="n">
        <v>12.38</v>
      </c>
      <c r="F323" t="n">
        <v>9.08</v>
      </c>
      <c r="G323" t="n">
        <v>41.92</v>
      </c>
      <c r="H323" t="n">
        <v>0.53</v>
      </c>
      <c r="I323" t="n">
        <v>13</v>
      </c>
      <c r="J323" t="n">
        <v>243.52</v>
      </c>
      <c r="K323" t="n">
        <v>57.72</v>
      </c>
      <c r="L323" t="n">
        <v>7.25</v>
      </c>
      <c r="M323" t="n">
        <v>0</v>
      </c>
      <c r="N323" t="n">
        <v>58.55</v>
      </c>
      <c r="O323" t="n">
        <v>30268.74</v>
      </c>
      <c r="P323" t="n">
        <v>106.02</v>
      </c>
      <c r="Q323" t="n">
        <v>1325.91</v>
      </c>
      <c r="R323" t="n">
        <v>41.92</v>
      </c>
      <c r="S323" t="n">
        <v>30.42</v>
      </c>
      <c r="T323" t="n">
        <v>5901.3</v>
      </c>
      <c r="U323" t="n">
        <v>0.73</v>
      </c>
      <c r="V323" t="n">
        <v>0.95</v>
      </c>
      <c r="W323" t="n">
        <v>0.12</v>
      </c>
      <c r="X323" t="n">
        <v>0.36</v>
      </c>
      <c r="Y323" t="n">
        <v>1</v>
      </c>
      <c r="Z323" t="n">
        <v>10</v>
      </c>
    </row>
    <row r="324">
      <c r="A324" t="n">
        <v>0</v>
      </c>
      <c r="B324" t="n">
        <v>145</v>
      </c>
      <c r="C324" t="inlineStr">
        <is>
          <t xml:space="preserve">CONCLUIDO	</t>
        </is>
      </c>
      <c r="D324" t="n">
        <v>3.6903</v>
      </c>
      <c r="E324" t="n">
        <v>27.1</v>
      </c>
      <c r="F324" t="n">
        <v>14.29</v>
      </c>
      <c r="G324" t="n">
        <v>4.68</v>
      </c>
      <c r="H324" t="n">
        <v>0.06</v>
      </c>
      <c r="I324" t="n">
        <v>183</v>
      </c>
      <c r="J324" t="n">
        <v>285.18</v>
      </c>
      <c r="K324" t="n">
        <v>61.2</v>
      </c>
      <c r="L324" t="n">
        <v>1</v>
      </c>
      <c r="M324" t="n">
        <v>181</v>
      </c>
      <c r="N324" t="n">
        <v>77.98</v>
      </c>
      <c r="O324" t="n">
        <v>35406.83</v>
      </c>
      <c r="P324" t="n">
        <v>250.17</v>
      </c>
      <c r="Q324" t="n">
        <v>1326.13</v>
      </c>
      <c r="R324" t="n">
        <v>213.08</v>
      </c>
      <c r="S324" t="n">
        <v>30.42</v>
      </c>
      <c r="T324" t="n">
        <v>90630.57000000001</v>
      </c>
      <c r="U324" t="n">
        <v>0.14</v>
      </c>
      <c r="V324" t="n">
        <v>0.61</v>
      </c>
      <c r="W324" t="n">
        <v>0.38</v>
      </c>
      <c r="X324" t="n">
        <v>5.56</v>
      </c>
      <c r="Y324" t="n">
        <v>1</v>
      </c>
      <c r="Z324" t="n">
        <v>10</v>
      </c>
    </row>
    <row r="325">
      <c r="A325" t="n">
        <v>1</v>
      </c>
      <c r="B325" t="n">
        <v>145</v>
      </c>
      <c r="C325" t="inlineStr">
        <is>
          <t xml:space="preserve">CONCLUIDO	</t>
        </is>
      </c>
      <c r="D325" t="n">
        <v>4.488</v>
      </c>
      <c r="E325" t="n">
        <v>22.28</v>
      </c>
      <c r="F325" t="n">
        <v>12.49</v>
      </c>
      <c r="G325" t="n">
        <v>5.9</v>
      </c>
      <c r="H325" t="n">
        <v>0.08</v>
      </c>
      <c r="I325" t="n">
        <v>127</v>
      </c>
      <c r="J325" t="n">
        <v>285.68</v>
      </c>
      <c r="K325" t="n">
        <v>61.2</v>
      </c>
      <c r="L325" t="n">
        <v>1.25</v>
      </c>
      <c r="M325" t="n">
        <v>125</v>
      </c>
      <c r="N325" t="n">
        <v>78.23999999999999</v>
      </c>
      <c r="O325" t="n">
        <v>35468.6</v>
      </c>
      <c r="P325" t="n">
        <v>217.35</v>
      </c>
      <c r="Q325" t="n">
        <v>1326.26</v>
      </c>
      <c r="R325" t="n">
        <v>153.89</v>
      </c>
      <c r="S325" t="n">
        <v>30.42</v>
      </c>
      <c r="T325" t="n">
        <v>61315.05</v>
      </c>
      <c r="U325" t="n">
        <v>0.2</v>
      </c>
      <c r="V325" t="n">
        <v>0.6899999999999999</v>
      </c>
      <c r="W325" t="n">
        <v>0.28</v>
      </c>
      <c r="X325" t="n">
        <v>3.77</v>
      </c>
      <c r="Y325" t="n">
        <v>1</v>
      </c>
      <c r="Z325" t="n">
        <v>10</v>
      </c>
    </row>
    <row r="326">
      <c r="A326" t="n">
        <v>2</v>
      </c>
      <c r="B326" t="n">
        <v>145</v>
      </c>
      <c r="C326" t="inlineStr">
        <is>
          <t xml:space="preserve">CONCLUIDO	</t>
        </is>
      </c>
      <c r="D326" t="n">
        <v>5.047</v>
      </c>
      <c r="E326" t="n">
        <v>19.81</v>
      </c>
      <c r="F326" t="n">
        <v>11.58</v>
      </c>
      <c r="G326" t="n">
        <v>7.09</v>
      </c>
      <c r="H326" t="n">
        <v>0.09</v>
      </c>
      <c r="I326" t="n">
        <v>98</v>
      </c>
      <c r="J326" t="n">
        <v>286.19</v>
      </c>
      <c r="K326" t="n">
        <v>61.2</v>
      </c>
      <c r="L326" t="n">
        <v>1.5</v>
      </c>
      <c r="M326" t="n">
        <v>96</v>
      </c>
      <c r="N326" t="n">
        <v>78.48999999999999</v>
      </c>
      <c r="O326" t="n">
        <v>35530.47</v>
      </c>
      <c r="P326" t="n">
        <v>200.44</v>
      </c>
      <c r="Q326" t="n">
        <v>1326.31</v>
      </c>
      <c r="R326" t="n">
        <v>124.16</v>
      </c>
      <c r="S326" t="n">
        <v>30.42</v>
      </c>
      <c r="T326" t="n">
        <v>46595.99</v>
      </c>
      <c r="U326" t="n">
        <v>0.24</v>
      </c>
      <c r="V326" t="n">
        <v>0.75</v>
      </c>
      <c r="W326" t="n">
        <v>0.24</v>
      </c>
      <c r="X326" t="n">
        <v>2.86</v>
      </c>
      <c r="Y326" t="n">
        <v>1</v>
      </c>
      <c r="Z326" t="n">
        <v>10</v>
      </c>
    </row>
    <row r="327">
      <c r="A327" t="n">
        <v>3</v>
      </c>
      <c r="B327" t="n">
        <v>145</v>
      </c>
      <c r="C327" t="inlineStr">
        <is>
          <t xml:space="preserve">CONCLUIDO	</t>
        </is>
      </c>
      <c r="D327" t="n">
        <v>5.4902</v>
      </c>
      <c r="E327" t="n">
        <v>18.21</v>
      </c>
      <c r="F327" t="n">
        <v>11.01</v>
      </c>
      <c r="G327" t="n">
        <v>8.359999999999999</v>
      </c>
      <c r="H327" t="n">
        <v>0.11</v>
      </c>
      <c r="I327" t="n">
        <v>79</v>
      </c>
      <c r="J327" t="n">
        <v>286.69</v>
      </c>
      <c r="K327" t="n">
        <v>61.2</v>
      </c>
      <c r="L327" t="n">
        <v>1.75</v>
      </c>
      <c r="M327" t="n">
        <v>77</v>
      </c>
      <c r="N327" t="n">
        <v>78.73999999999999</v>
      </c>
      <c r="O327" t="n">
        <v>35592.57</v>
      </c>
      <c r="P327" t="n">
        <v>189.28</v>
      </c>
      <c r="Q327" t="n">
        <v>1326.02</v>
      </c>
      <c r="R327" t="n">
        <v>105.11</v>
      </c>
      <c r="S327" t="n">
        <v>30.42</v>
      </c>
      <c r="T327" t="n">
        <v>37167.27</v>
      </c>
      <c r="U327" t="n">
        <v>0.29</v>
      </c>
      <c r="V327" t="n">
        <v>0.79</v>
      </c>
      <c r="W327" t="n">
        <v>0.21</v>
      </c>
      <c r="X327" t="n">
        <v>2.29</v>
      </c>
      <c r="Y327" t="n">
        <v>1</v>
      </c>
      <c r="Z327" t="n">
        <v>10</v>
      </c>
    </row>
    <row r="328">
      <c r="A328" t="n">
        <v>4</v>
      </c>
      <c r="B328" t="n">
        <v>145</v>
      </c>
      <c r="C328" t="inlineStr">
        <is>
          <t xml:space="preserve">CONCLUIDO	</t>
        </is>
      </c>
      <c r="D328" t="n">
        <v>5.8093</v>
      </c>
      <c r="E328" t="n">
        <v>17.21</v>
      </c>
      <c r="F328" t="n">
        <v>10.65</v>
      </c>
      <c r="G328" t="n">
        <v>9.539999999999999</v>
      </c>
      <c r="H328" t="n">
        <v>0.12</v>
      </c>
      <c r="I328" t="n">
        <v>67</v>
      </c>
      <c r="J328" t="n">
        <v>287.19</v>
      </c>
      <c r="K328" t="n">
        <v>61.2</v>
      </c>
      <c r="L328" t="n">
        <v>2</v>
      </c>
      <c r="M328" t="n">
        <v>65</v>
      </c>
      <c r="N328" t="n">
        <v>78.98999999999999</v>
      </c>
      <c r="O328" t="n">
        <v>35654.65</v>
      </c>
      <c r="P328" t="n">
        <v>182.14</v>
      </c>
      <c r="Q328" t="n">
        <v>1326.1</v>
      </c>
      <c r="R328" t="n">
        <v>93.62</v>
      </c>
      <c r="S328" t="n">
        <v>30.42</v>
      </c>
      <c r="T328" t="n">
        <v>31477.79</v>
      </c>
      <c r="U328" t="n">
        <v>0.32</v>
      </c>
      <c r="V328" t="n">
        <v>0.8100000000000001</v>
      </c>
      <c r="W328" t="n">
        <v>0.19</v>
      </c>
      <c r="X328" t="n">
        <v>1.93</v>
      </c>
      <c r="Y328" t="n">
        <v>1</v>
      </c>
      <c r="Z328" t="n">
        <v>10</v>
      </c>
    </row>
    <row r="329">
      <c r="A329" t="n">
        <v>5</v>
      </c>
      <c r="B329" t="n">
        <v>145</v>
      </c>
      <c r="C329" t="inlineStr">
        <is>
          <t xml:space="preserve">CONCLUIDO	</t>
        </is>
      </c>
      <c r="D329" t="n">
        <v>6.0803</v>
      </c>
      <c r="E329" t="n">
        <v>16.45</v>
      </c>
      <c r="F329" t="n">
        <v>10.37</v>
      </c>
      <c r="G329" t="n">
        <v>10.73</v>
      </c>
      <c r="H329" t="n">
        <v>0.14</v>
      </c>
      <c r="I329" t="n">
        <v>58</v>
      </c>
      <c r="J329" t="n">
        <v>287.7</v>
      </c>
      <c r="K329" t="n">
        <v>61.2</v>
      </c>
      <c r="L329" t="n">
        <v>2.25</v>
      </c>
      <c r="M329" t="n">
        <v>56</v>
      </c>
      <c r="N329" t="n">
        <v>79.25</v>
      </c>
      <c r="O329" t="n">
        <v>35716.83</v>
      </c>
      <c r="P329" t="n">
        <v>176.27</v>
      </c>
      <c r="Q329" t="n">
        <v>1326.11</v>
      </c>
      <c r="R329" t="n">
        <v>84.45999999999999</v>
      </c>
      <c r="S329" t="n">
        <v>30.42</v>
      </c>
      <c r="T329" t="n">
        <v>26943.23</v>
      </c>
      <c r="U329" t="n">
        <v>0.36</v>
      </c>
      <c r="V329" t="n">
        <v>0.83</v>
      </c>
      <c r="W329" t="n">
        <v>0.17</v>
      </c>
      <c r="X329" t="n">
        <v>1.65</v>
      </c>
      <c r="Y329" t="n">
        <v>1</v>
      </c>
      <c r="Z329" t="n">
        <v>10</v>
      </c>
    </row>
    <row r="330">
      <c r="A330" t="n">
        <v>6</v>
      </c>
      <c r="B330" t="n">
        <v>145</v>
      </c>
      <c r="C330" t="inlineStr">
        <is>
          <t xml:space="preserve">CONCLUIDO	</t>
        </is>
      </c>
      <c r="D330" t="n">
        <v>6.3056</v>
      </c>
      <c r="E330" t="n">
        <v>15.86</v>
      </c>
      <c r="F330" t="n">
        <v>10.16</v>
      </c>
      <c r="G330" t="n">
        <v>11.95</v>
      </c>
      <c r="H330" t="n">
        <v>0.15</v>
      </c>
      <c r="I330" t="n">
        <v>51</v>
      </c>
      <c r="J330" t="n">
        <v>288.2</v>
      </c>
      <c r="K330" t="n">
        <v>61.2</v>
      </c>
      <c r="L330" t="n">
        <v>2.5</v>
      </c>
      <c r="M330" t="n">
        <v>49</v>
      </c>
      <c r="N330" t="n">
        <v>79.5</v>
      </c>
      <c r="O330" t="n">
        <v>35779.11</v>
      </c>
      <c r="P330" t="n">
        <v>171.67</v>
      </c>
      <c r="Q330" t="n">
        <v>1326.02</v>
      </c>
      <c r="R330" t="n">
        <v>77.59</v>
      </c>
      <c r="S330" t="n">
        <v>30.42</v>
      </c>
      <c r="T330" t="n">
        <v>23547.46</v>
      </c>
      <c r="U330" t="n">
        <v>0.39</v>
      </c>
      <c r="V330" t="n">
        <v>0.85</v>
      </c>
      <c r="W330" t="n">
        <v>0.16</v>
      </c>
      <c r="X330" t="n">
        <v>1.44</v>
      </c>
      <c r="Y330" t="n">
        <v>1</v>
      </c>
      <c r="Z330" t="n">
        <v>10</v>
      </c>
    </row>
    <row r="331">
      <c r="A331" t="n">
        <v>7</v>
      </c>
      <c r="B331" t="n">
        <v>145</v>
      </c>
      <c r="C331" t="inlineStr">
        <is>
          <t xml:space="preserve">CONCLUIDO	</t>
        </is>
      </c>
      <c r="D331" t="n">
        <v>6.5115</v>
      </c>
      <c r="E331" t="n">
        <v>15.36</v>
      </c>
      <c r="F331" t="n">
        <v>9.98</v>
      </c>
      <c r="G331" t="n">
        <v>13.31</v>
      </c>
      <c r="H331" t="n">
        <v>0.17</v>
      </c>
      <c r="I331" t="n">
        <v>45</v>
      </c>
      <c r="J331" t="n">
        <v>288.71</v>
      </c>
      <c r="K331" t="n">
        <v>61.2</v>
      </c>
      <c r="L331" t="n">
        <v>2.75</v>
      </c>
      <c r="M331" t="n">
        <v>43</v>
      </c>
      <c r="N331" t="n">
        <v>79.76000000000001</v>
      </c>
      <c r="O331" t="n">
        <v>35841.5</v>
      </c>
      <c r="P331" t="n">
        <v>167.53</v>
      </c>
      <c r="Q331" t="n">
        <v>1325.92</v>
      </c>
      <c r="R331" t="n">
        <v>71.78</v>
      </c>
      <c r="S331" t="n">
        <v>30.42</v>
      </c>
      <c r="T331" t="n">
        <v>20669.97</v>
      </c>
      <c r="U331" t="n">
        <v>0.42</v>
      </c>
      <c r="V331" t="n">
        <v>0.87</v>
      </c>
      <c r="W331" t="n">
        <v>0.15</v>
      </c>
      <c r="X331" t="n">
        <v>1.26</v>
      </c>
      <c r="Y331" t="n">
        <v>1</v>
      </c>
      <c r="Z331" t="n">
        <v>10</v>
      </c>
    </row>
    <row r="332">
      <c r="A332" t="n">
        <v>8</v>
      </c>
      <c r="B332" t="n">
        <v>145</v>
      </c>
      <c r="C332" t="inlineStr">
        <is>
          <t xml:space="preserve">CONCLUIDO	</t>
        </is>
      </c>
      <c r="D332" t="n">
        <v>6.6623</v>
      </c>
      <c r="E332" t="n">
        <v>15.01</v>
      </c>
      <c r="F332" t="n">
        <v>9.85</v>
      </c>
      <c r="G332" t="n">
        <v>14.42</v>
      </c>
      <c r="H332" t="n">
        <v>0.18</v>
      </c>
      <c r="I332" t="n">
        <v>41</v>
      </c>
      <c r="J332" t="n">
        <v>289.21</v>
      </c>
      <c r="K332" t="n">
        <v>61.2</v>
      </c>
      <c r="L332" t="n">
        <v>3</v>
      </c>
      <c r="M332" t="n">
        <v>39</v>
      </c>
      <c r="N332" t="n">
        <v>80.02</v>
      </c>
      <c r="O332" t="n">
        <v>35903.99</v>
      </c>
      <c r="P332" t="n">
        <v>164.35</v>
      </c>
      <c r="Q332" t="n">
        <v>1325.91</v>
      </c>
      <c r="R332" t="n">
        <v>67.44</v>
      </c>
      <c r="S332" t="n">
        <v>30.42</v>
      </c>
      <c r="T332" t="n">
        <v>18521.26</v>
      </c>
      <c r="U332" t="n">
        <v>0.45</v>
      </c>
      <c r="V332" t="n">
        <v>0.88</v>
      </c>
      <c r="W332" t="n">
        <v>0.14</v>
      </c>
      <c r="X332" t="n">
        <v>1.13</v>
      </c>
      <c r="Y332" t="n">
        <v>1</v>
      </c>
      <c r="Z332" t="n">
        <v>10</v>
      </c>
    </row>
    <row r="333">
      <c r="A333" t="n">
        <v>9</v>
      </c>
      <c r="B333" t="n">
        <v>145</v>
      </c>
      <c r="C333" t="inlineStr">
        <is>
          <t xml:space="preserve">CONCLUIDO	</t>
        </is>
      </c>
      <c r="D333" t="n">
        <v>6.808</v>
      </c>
      <c r="E333" t="n">
        <v>14.69</v>
      </c>
      <c r="F333" t="n">
        <v>9.75</v>
      </c>
      <c r="G333" t="n">
        <v>15.8</v>
      </c>
      <c r="H333" t="n">
        <v>0.2</v>
      </c>
      <c r="I333" t="n">
        <v>37</v>
      </c>
      <c r="J333" t="n">
        <v>289.72</v>
      </c>
      <c r="K333" t="n">
        <v>61.2</v>
      </c>
      <c r="L333" t="n">
        <v>3.25</v>
      </c>
      <c r="M333" t="n">
        <v>35</v>
      </c>
      <c r="N333" t="n">
        <v>80.27</v>
      </c>
      <c r="O333" t="n">
        <v>35966.59</v>
      </c>
      <c r="P333" t="n">
        <v>161.69</v>
      </c>
      <c r="Q333" t="n">
        <v>1325.86</v>
      </c>
      <c r="R333" t="n">
        <v>63.95</v>
      </c>
      <c r="S333" t="n">
        <v>30.42</v>
      </c>
      <c r="T333" t="n">
        <v>16793</v>
      </c>
      <c r="U333" t="n">
        <v>0.48</v>
      </c>
      <c r="V333" t="n">
        <v>0.89</v>
      </c>
      <c r="W333" t="n">
        <v>0.14</v>
      </c>
      <c r="X333" t="n">
        <v>1.02</v>
      </c>
      <c r="Y333" t="n">
        <v>1</v>
      </c>
      <c r="Z333" t="n">
        <v>10</v>
      </c>
    </row>
    <row r="334">
      <c r="A334" t="n">
        <v>10</v>
      </c>
      <c r="B334" t="n">
        <v>145</v>
      </c>
      <c r="C334" t="inlineStr">
        <is>
          <t xml:space="preserve">CONCLUIDO	</t>
        </is>
      </c>
      <c r="D334" t="n">
        <v>6.9293</v>
      </c>
      <c r="E334" t="n">
        <v>14.43</v>
      </c>
      <c r="F334" t="n">
        <v>9.65</v>
      </c>
      <c r="G334" t="n">
        <v>17.03</v>
      </c>
      <c r="H334" t="n">
        <v>0.21</v>
      </c>
      <c r="I334" t="n">
        <v>34</v>
      </c>
      <c r="J334" t="n">
        <v>290.23</v>
      </c>
      <c r="K334" t="n">
        <v>61.2</v>
      </c>
      <c r="L334" t="n">
        <v>3.5</v>
      </c>
      <c r="M334" t="n">
        <v>32</v>
      </c>
      <c r="N334" t="n">
        <v>80.53</v>
      </c>
      <c r="O334" t="n">
        <v>36029.29</v>
      </c>
      <c r="P334" t="n">
        <v>158.91</v>
      </c>
      <c r="Q334" t="n">
        <v>1325.82</v>
      </c>
      <c r="R334" t="n">
        <v>60.83</v>
      </c>
      <c r="S334" t="n">
        <v>30.42</v>
      </c>
      <c r="T334" t="n">
        <v>15249.49</v>
      </c>
      <c r="U334" t="n">
        <v>0.5</v>
      </c>
      <c r="V334" t="n">
        <v>0.9</v>
      </c>
      <c r="W334" t="n">
        <v>0.14</v>
      </c>
      <c r="X334" t="n">
        <v>0.93</v>
      </c>
      <c r="Y334" t="n">
        <v>1</v>
      </c>
      <c r="Z334" t="n">
        <v>10</v>
      </c>
    </row>
    <row r="335">
      <c r="A335" t="n">
        <v>11</v>
      </c>
      <c r="B335" t="n">
        <v>145</v>
      </c>
      <c r="C335" t="inlineStr">
        <is>
          <t xml:space="preserve">CONCLUIDO	</t>
        </is>
      </c>
      <c r="D335" t="n">
        <v>7.054</v>
      </c>
      <c r="E335" t="n">
        <v>14.18</v>
      </c>
      <c r="F335" t="n">
        <v>9.56</v>
      </c>
      <c r="G335" t="n">
        <v>18.5</v>
      </c>
      <c r="H335" t="n">
        <v>0.23</v>
      </c>
      <c r="I335" t="n">
        <v>31</v>
      </c>
      <c r="J335" t="n">
        <v>290.74</v>
      </c>
      <c r="K335" t="n">
        <v>61.2</v>
      </c>
      <c r="L335" t="n">
        <v>3.75</v>
      </c>
      <c r="M335" t="n">
        <v>29</v>
      </c>
      <c r="N335" t="n">
        <v>80.79000000000001</v>
      </c>
      <c r="O335" t="n">
        <v>36092.1</v>
      </c>
      <c r="P335" t="n">
        <v>156.38</v>
      </c>
      <c r="Q335" t="n">
        <v>1325.86</v>
      </c>
      <c r="R335" t="n">
        <v>57.83</v>
      </c>
      <c r="S335" t="n">
        <v>30.42</v>
      </c>
      <c r="T335" t="n">
        <v>13762.66</v>
      </c>
      <c r="U335" t="n">
        <v>0.53</v>
      </c>
      <c r="V335" t="n">
        <v>0.9</v>
      </c>
      <c r="W335" t="n">
        <v>0.13</v>
      </c>
      <c r="X335" t="n">
        <v>0.84</v>
      </c>
      <c r="Y335" t="n">
        <v>1</v>
      </c>
      <c r="Z335" t="n">
        <v>10</v>
      </c>
    </row>
    <row r="336">
      <c r="A336" t="n">
        <v>12</v>
      </c>
      <c r="B336" t="n">
        <v>145</v>
      </c>
      <c r="C336" t="inlineStr">
        <is>
          <t xml:space="preserve">CONCLUIDO	</t>
        </is>
      </c>
      <c r="D336" t="n">
        <v>7.1596</v>
      </c>
      <c r="E336" t="n">
        <v>13.97</v>
      </c>
      <c r="F336" t="n">
        <v>9.460000000000001</v>
      </c>
      <c r="G336" t="n">
        <v>19.56</v>
      </c>
      <c r="H336" t="n">
        <v>0.24</v>
      </c>
      <c r="I336" t="n">
        <v>29</v>
      </c>
      <c r="J336" t="n">
        <v>291.25</v>
      </c>
      <c r="K336" t="n">
        <v>61.2</v>
      </c>
      <c r="L336" t="n">
        <v>4</v>
      </c>
      <c r="M336" t="n">
        <v>27</v>
      </c>
      <c r="N336" t="n">
        <v>81.05</v>
      </c>
      <c r="O336" t="n">
        <v>36155.02</v>
      </c>
      <c r="P336" t="n">
        <v>153.89</v>
      </c>
      <c r="Q336" t="n">
        <v>1325.82</v>
      </c>
      <c r="R336" t="n">
        <v>54.22</v>
      </c>
      <c r="S336" t="n">
        <v>30.42</v>
      </c>
      <c r="T336" t="n">
        <v>11972.26</v>
      </c>
      <c r="U336" t="n">
        <v>0.5600000000000001</v>
      </c>
      <c r="V336" t="n">
        <v>0.91</v>
      </c>
      <c r="W336" t="n">
        <v>0.13</v>
      </c>
      <c r="X336" t="n">
        <v>0.73</v>
      </c>
      <c r="Y336" t="n">
        <v>1</v>
      </c>
      <c r="Z336" t="n">
        <v>10</v>
      </c>
    </row>
    <row r="337">
      <c r="A337" t="n">
        <v>13</v>
      </c>
      <c r="B337" t="n">
        <v>145</v>
      </c>
      <c r="C337" t="inlineStr">
        <is>
          <t xml:space="preserve">CONCLUIDO	</t>
        </is>
      </c>
      <c r="D337" t="n">
        <v>7.2855</v>
      </c>
      <c r="E337" t="n">
        <v>13.73</v>
      </c>
      <c r="F337" t="n">
        <v>9.32</v>
      </c>
      <c r="G337" t="n">
        <v>20.71</v>
      </c>
      <c r="H337" t="n">
        <v>0.26</v>
      </c>
      <c r="I337" t="n">
        <v>27</v>
      </c>
      <c r="J337" t="n">
        <v>291.76</v>
      </c>
      <c r="K337" t="n">
        <v>61.2</v>
      </c>
      <c r="L337" t="n">
        <v>4.25</v>
      </c>
      <c r="M337" t="n">
        <v>25</v>
      </c>
      <c r="N337" t="n">
        <v>81.31</v>
      </c>
      <c r="O337" t="n">
        <v>36218.04</v>
      </c>
      <c r="P337" t="n">
        <v>150.3</v>
      </c>
      <c r="Q337" t="n">
        <v>1325.9</v>
      </c>
      <c r="R337" t="n">
        <v>50.09</v>
      </c>
      <c r="S337" t="n">
        <v>30.42</v>
      </c>
      <c r="T337" t="n">
        <v>9914.110000000001</v>
      </c>
      <c r="U337" t="n">
        <v>0.61</v>
      </c>
      <c r="V337" t="n">
        <v>0.93</v>
      </c>
      <c r="W337" t="n">
        <v>0.11</v>
      </c>
      <c r="X337" t="n">
        <v>0.6</v>
      </c>
      <c r="Y337" t="n">
        <v>1</v>
      </c>
      <c r="Z337" t="n">
        <v>10</v>
      </c>
    </row>
    <row r="338">
      <c r="A338" t="n">
        <v>14</v>
      </c>
      <c r="B338" t="n">
        <v>145</v>
      </c>
      <c r="C338" t="inlineStr">
        <is>
          <t xml:space="preserve">CONCLUIDO	</t>
        </is>
      </c>
      <c r="D338" t="n">
        <v>7.1675</v>
      </c>
      <c r="E338" t="n">
        <v>13.95</v>
      </c>
      <c r="F338" t="n">
        <v>9.6</v>
      </c>
      <c r="G338" t="n">
        <v>22.16</v>
      </c>
      <c r="H338" t="n">
        <v>0.27</v>
      </c>
      <c r="I338" t="n">
        <v>26</v>
      </c>
      <c r="J338" t="n">
        <v>292.27</v>
      </c>
      <c r="K338" t="n">
        <v>61.2</v>
      </c>
      <c r="L338" t="n">
        <v>4.5</v>
      </c>
      <c r="M338" t="n">
        <v>24</v>
      </c>
      <c r="N338" t="n">
        <v>81.56999999999999</v>
      </c>
      <c r="O338" t="n">
        <v>36281.16</v>
      </c>
      <c r="P338" t="n">
        <v>154.54</v>
      </c>
      <c r="Q338" t="n">
        <v>1325.96</v>
      </c>
      <c r="R338" t="n">
        <v>60.41</v>
      </c>
      <c r="S338" t="n">
        <v>30.42</v>
      </c>
      <c r="T338" t="n">
        <v>15080.38</v>
      </c>
      <c r="U338" t="n">
        <v>0.5</v>
      </c>
      <c r="V338" t="n">
        <v>0.9</v>
      </c>
      <c r="W338" t="n">
        <v>0.11</v>
      </c>
      <c r="X338" t="n">
        <v>0.88</v>
      </c>
      <c r="Y338" t="n">
        <v>1</v>
      </c>
      <c r="Z338" t="n">
        <v>10</v>
      </c>
    </row>
    <row r="339">
      <c r="A339" t="n">
        <v>15</v>
      </c>
      <c r="B339" t="n">
        <v>145</v>
      </c>
      <c r="C339" t="inlineStr">
        <is>
          <t xml:space="preserve">CONCLUIDO	</t>
        </is>
      </c>
      <c r="D339" t="n">
        <v>7.3293</v>
      </c>
      <c r="E339" t="n">
        <v>13.64</v>
      </c>
      <c r="F339" t="n">
        <v>9.4</v>
      </c>
      <c r="G339" t="n">
        <v>23.5</v>
      </c>
      <c r="H339" t="n">
        <v>0.29</v>
      </c>
      <c r="I339" t="n">
        <v>24</v>
      </c>
      <c r="J339" t="n">
        <v>292.79</v>
      </c>
      <c r="K339" t="n">
        <v>61.2</v>
      </c>
      <c r="L339" t="n">
        <v>4.75</v>
      </c>
      <c r="M339" t="n">
        <v>22</v>
      </c>
      <c r="N339" t="n">
        <v>81.84</v>
      </c>
      <c r="O339" t="n">
        <v>36344.4</v>
      </c>
      <c r="P339" t="n">
        <v>150.01</v>
      </c>
      <c r="Q339" t="n">
        <v>1325.91</v>
      </c>
      <c r="R339" t="n">
        <v>52.96</v>
      </c>
      <c r="S339" t="n">
        <v>30.42</v>
      </c>
      <c r="T339" t="n">
        <v>11365.23</v>
      </c>
      <c r="U339" t="n">
        <v>0.57</v>
      </c>
      <c r="V339" t="n">
        <v>0.92</v>
      </c>
      <c r="W339" t="n">
        <v>0.12</v>
      </c>
      <c r="X339" t="n">
        <v>0.68</v>
      </c>
      <c r="Y339" t="n">
        <v>1</v>
      </c>
      <c r="Z339" t="n">
        <v>10</v>
      </c>
    </row>
    <row r="340">
      <c r="A340" t="n">
        <v>16</v>
      </c>
      <c r="B340" t="n">
        <v>145</v>
      </c>
      <c r="C340" t="inlineStr">
        <is>
          <t xml:space="preserve">CONCLUIDO	</t>
        </is>
      </c>
      <c r="D340" t="n">
        <v>7.3703</v>
      </c>
      <c r="E340" t="n">
        <v>13.57</v>
      </c>
      <c r="F340" t="n">
        <v>9.380000000000001</v>
      </c>
      <c r="G340" t="n">
        <v>24.47</v>
      </c>
      <c r="H340" t="n">
        <v>0.3</v>
      </c>
      <c r="I340" t="n">
        <v>23</v>
      </c>
      <c r="J340" t="n">
        <v>293.3</v>
      </c>
      <c r="K340" t="n">
        <v>61.2</v>
      </c>
      <c r="L340" t="n">
        <v>5</v>
      </c>
      <c r="M340" t="n">
        <v>21</v>
      </c>
      <c r="N340" t="n">
        <v>82.09999999999999</v>
      </c>
      <c r="O340" t="n">
        <v>36407.75</v>
      </c>
      <c r="P340" t="n">
        <v>148.64</v>
      </c>
      <c r="Q340" t="n">
        <v>1326.05</v>
      </c>
      <c r="R340" t="n">
        <v>52.2</v>
      </c>
      <c r="S340" t="n">
        <v>30.42</v>
      </c>
      <c r="T340" t="n">
        <v>10988.46</v>
      </c>
      <c r="U340" t="n">
        <v>0.58</v>
      </c>
      <c r="V340" t="n">
        <v>0.92</v>
      </c>
      <c r="W340" t="n">
        <v>0.12</v>
      </c>
      <c r="X340" t="n">
        <v>0.66</v>
      </c>
      <c r="Y340" t="n">
        <v>1</v>
      </c>
      <c r="Z340" t="n">
        <v>10</v>
      </c>
    </row>
    <row r="341">
      <c r="A341" t="n">
        <v>17</v>
      </c>
      <c r="B341" t="n">
        <v>145</v>
      </c>
      <c r="C341" t="inlineStr">
        <is>
          <t xml:space="preserve">CONCLUIDO	</t>
        </is>
      </c>
      <c r="D341" t="n">
        <v>7.471</v>
      </c>
      <c r="E341" t="n">
        <v>13.38</v>
      </c>
      <c r="F341" t="n">
        <v>9.300000000000001</v>
      </c>
      <c r="G341" t="n">
        <v>26.58</v>
      </c>
      <c r="H341" t="n">
        <v>0.32</v>
      </c>
      <c r="I341" t="n">
        <v>21</v>
      </c>
      <c r="J341" t="n">
        <v>293.81</v>
      </c>
      <c r="K341" t="n">
        <v>61.2</v>
      </c>
      <c r="L341" t="n">
        <v>5.25</v>
      </c>
      <c r="M341" t="n">
        <v>19</v>
      </c>
      <c r="N341" t="n">
        <v>82.36</v>
      </c>
      <c r="O341" t="n">
        <v>36471.2</v>
      </c>
      <c r="P341" t="n">
        <v>146.17</v>
      </c>
      <c r="Q341" t="n">
        <v>1325.82</v>
      </c>
      <c r="R341" t="n">
        <v>49.59</v>
      </c>
      <c r="S341" t="n">
        <v>30.42</v>
      </c>
      <c r="T341" t="n">
        <v>9694.75</v>
      </c>
      <c r="U341" t="n">
        <v>0.61</v>
      </c>
      <c r="V341" t="n">
        <v>0.93</v>
      </c>
      <c r="W341" t="n">
        <v>0.12</v>
      </c>
      <c r="X341" t="n">
        <v>0.58</v>
      </c>
      <c r="Y341" t="n">
        <v>1</v>
      </c>
      <c r="Z341" t="n">
        <v>10</v>
      </c>
    </row>
    <row r="342">
      <c r="A342" t="n">
        <v>18</v>
      </c>
      <c r="B342" t="n">
        <v>145</v>
      </c>
      <c r="C342" t="inlineStr">
        <is>
          <t xml:space="preserve">CONCLUIDO	</t>
        </is>
      </c>
      <c r="D342" t="n">
        <v>7.5185</v>
      </c>
      <c r="E342" t="n">
        <v>13.3</v>
      </c>
      <c r="F342" t="n">
        <v>9.27</v>
      </c>
      <c r="G342" t="n">
        <v>27.82</v>
      </c>
      <c r="H342" t="n">
        <v>0.33</v>
      </c>
      <c r="I342" t="n">
        <v>20</v>
      </c>
      <c r="J342" t="n">
        <v>294.33</v>
      </c>
      <c r="K342" t="n">
        <v>61.2</v>
      </c>
      <c r="L342" t="n">
        <v>5.5</v>
      </c>
      <c r="M342" t="n">
        <v>18</v>
      </c>
      <c r="N342" t="n">
        <v>82.63</v>
      </c>
      <c r="O342" t="n">
        <v>36534.76</v>
      </c>
      <c r="P342" t="n">
        <v>144.54</v>
      </c>
      <c r="Q342" t="n">
        <v>1325.92</v>
      </c>
      <c r="R342" t="n">
        <v>48.61</v>
      </c>
      <c r="S342" t="n">
        <v>30.42</v>
      </c>
      <c r="T342" t="n">
        <v>9212.190000000001</v>
      </c>
      <c r="U342" t="n">
        <v>0.63</v>
      </c>
      <c r="V342" t="n">
        <v>0.93</v>
      </c>
      <c r="W342" t="n">
        <v>0.11</v>
      </c>
      <c r="X342" t="n">
        <v>0.55</v>
      </c>
      <c r="Y342" t="n">
        <v>1</v>
      </c>
      <c r="Z342" t="n">
        <v>10</v>
      </c>
    </row>
    <row r="343">
      <c r="A343" t="n">
        <v>19</v>
      </c>
      <c r="B343" t="n">
        <v>145</v>
      </c>
      <c r="C343" t="inlineStr">
        <is>
          <t xml:space="preserve">CONCLUIDO	</t>
        </is>
      </c>
      <c r="D343" t="n">
        <v>7.5705</v>
      </c>
      <c r="E343" t="n">
        <v>13.21</v>
      </c>
      <c r="F343" t="n">
        <v>9.24</v>
      </c>
      <c r="G343" t="n">
        <v>29.17</v>
      </c>
      <c r="H343" t="n">
        <v>0.35</v>
      </c>
      <c r="I343" t="n">
        <v>19</v>
      </c>
      <c r="J343" t="n">
        <v>294.84</v>
      </c>
      <c r="K343" t="n">
        <v>61.2</v>
      </c>
      <c r="L343" t="n">
        <v>5.75</v>
      </c>
      <c r="M343" t="n">
        <v>17</v>
      </c>
      <c r="N343" t="n">
        <v>82.90000000000001</v>
      </c>
      <c r="O343" t="n">
        <v>36598.44</v>
      </c>
      <c r="P343" t="n">
        <v>143.02</v>
      </c>
      <c r="Q343" t="n">
        <v>1325.84</v>
      </c>
      <c r="R343" t="n">
        <v>47.43</v>
      </c>
      <c r="S343" t="n">
        <v>30.42</v>
      </c>
      <c r="T343" t="n">
        <v>8624.49</v>
      </c>
      <c r="U343" t="n">
        <v>0.64</v>
      </c>
      <c r="V343" t="n">
        <v>0.9399999999999999</v>
      </c>
      <c r="W343" t="n">
        <v>0.11</v>
      </c>
      <c r="X343" t="n">
        <v>0.52</v>
      </c>
      <c r="Y343" t="n">
        <v>1</v>
      </c>
      <c r="Z343" t="n">
        <v>10</v>
      </c>
    </row>
    <row r="344">
      <c r="A344" t="n">
        <v>20</v>
      </c>
      <c r="B344" t="n">
        <v>145</v>
      </c>
      <c r="C344" t="inlineStr">
        <is>
          <t xml:space="preserve">CONCLUIDO	</t>
        </is>
      </c>
      <c r="D344" t="n">
        <v>7.6131</v>
      </c>
      <c r="E344" t="n">
        <v>13.14</v>
      </c>
      <c r="F344" t="n">
        <v>9.220000000000001</v>
      </c>
      <c r="G344" t="n">
        <v>30.72</v>
      </c>
      <c r="H344" t="n">
        <v>0.36</v>
      </c>
      <c r="I344" t="n">
        <v>18</v>
      </c>
      <c r="J344" t="n">
        <v>295.36</v>
      </c>
      <c r="K344" t="n">
        <v>61.2</v>
      </c>
      <c r="L344" t="n">
        <v>6</v>
      </c>
      <c r="M344" t="n">
        <v>16</v>
      </c>
      <c r="N344" t="n">
        <v>83.16</v>
      </c>
      <c r="O344" t="n">
        <v>36662.22</v>
      </c>
      <c r="P344" t="n">
        <v>141.5</v>
      </c>
      <c r="Q344" t="n">
        <v>1325.88</v>
      </c>
      <c r="R344" t="n">
        <v>46.87</v>
      </c>
      <c r="S344" t="n">
        <v>30.42</v>
      </c>
      <c r="T344" t="n">
        <v>8350.25</v>
      </c>
      <c r="U344" t="n">
        <v>0.65</v>
      </c>
      <c r="V344" t="n">
        <v>0.9399999999999999</v>
      </c>
      <c r="W344" t="n">
        <v>0.11</v>
      </c>
      <c r="X344" t="n">
        <v>0.5</v>
      </c>
      <c r="Y344" t="n">
        <v>1</v>
      </c>
      <c r="Z344" t="n">
        <v>10</v>
      </c>
    </row>
    <row r="345">
      <c r="A345" t="n">
        <v>21</v>
      </c>
      <c r="B345" t="n">
        <v>145</v>
      </c>
      <c r="C345" t="inlineStr">
        <is>
          <t xml:space="preserve">CONCLUIDO	</t>
        </is>
      </c>
      <c r="D345" t="n">
        <v>7.6671</v>
      </c>
      <c r="E345" t="n">
        <v>13.04</v>
      </c>
      <c r="F345" t="n">
        <v>9.18</v>
      </c>
      <c r="G345" t="n">
        <v>32.39</v>
      </c>
      <c r="H345" t="n">
        <v>0.38</v>
      </c>
      <c r="I345" t="n">
        <v>17</v>
      </c>
      <c r="J345" t="n">
        <v>295.88</v>
      </c>
      <c r="K345" t="n">
        <v>61.2</v>
      </c>
      <c r="L345" t="n">
        <v>6.25</v>
      </c>
      <c r="M345" t="n">
        <v>15</v>
      </c>
      <c r="N345" t="n">
        <v>83.43000000000001</v>
      </c>
      <c r="O345" t="n">
        <v>36726.12</v>
      </c>
      <c r="P345" t="n">
        <v>139.59</v>
      </c>
      <c r="Q345" t="n">
        <v>1325.93</v>
      </c>
      <c r="R345" t="n">
        <v>45.46</v>
      </c>
      <c r="S345" t="n">
        <v>30.42</v>
      </c>
      <c r="T345" t="n">
        <v>7647.93</v>
      </c>
      <c r="U345" t="n">
        <v>0.67</v>
      </c>
      <c r="V345" t="n">
        <v>0.9399999999999999</v>
      </c>
      <c r="W345" t="n">
        <v>0.11</v>
      </c>
      <c r="X345" t="n">
        <v>0.46</v>
      </c>
      <c r="Y345" t="n">
        <v>1</v>
      </c>
      <c r="Z345" t="n">
        <v>10</v>
      </c>
    </row>
    <row r="346">
      <c r="A346" t="n">
        <v>22</v>
      </c>
      <c r="B346" t="n">
        <v>145</v>
      </c>
      <c r="C346" t="inlineStr">
        <is>
          <t xml:space="preserve">CONCLUIDO	</t>
        </is>
      </c>
      <c r="D346" t="n">
        <v>7.6718</v>
      </c>
      <c r="E346" t="n">
        <v>13.03</v>
      </c>
      <c r="F346" t="n">
        <v>9.17</v>
      </c>
      <c r="G346" t="n">
        <v>32.36</v>
      </c>
      <c r="H346" t="n">
        <v>0.39</v>
      </c>
      <c r="I346" t="n">
        <v>17</v>
      </c>
      <c r="J346" t="n">
        <v>296.4</v>
      </c>
      <c r="K346" t="n">
        <v>61.2</v>
      </c>
      <c r="L346" t="n">
        <v>6.5</v>
      </c>
      <c r="M346" t="n">
        <v>15</v>
      </c>
      <c r="N346" t="n">
        <v>83.7</v>
      </c>
      <c r="O346" t="n">
        <v>36790.13</v>
      </c>
      <c r="P346" t="n">
        <v>138.16</v>
      </c>
      <c r="Q346" t="n">
        <v>1325.82</v>
      </c>
      <c r="R346" t="n">
        <v>45.31</v>
      </c>
      <c r="S346" t="n">
        <v>30.42</v>
      </c>
      <c r="T346" t="n">
        <v>7573.71</v>
      </c>
      <c r="U346" t="n">
        <v>0.67</v>
      </c>
      <c r="V346" t="n">
        <v>0.9399999999999999</v>
      </c>
      <c r="W346" t="n">
        <v>0.11</v>
      </c>
      <c r="X346" t="n">
        <v>0.45</v>
      </c>
      <c r="Y346" t="n">
        <v>1</v>
      </c>
      <c r="Z346" t="n">
        <v>10</v>
      </c>
    </row>
    <row r="347">
      <c r="A347" t="n">
        <v>23</v>
      </c>
      <c r="B347" t="n">
        <v>145</v>
      </c>
      <c r="C347" t="inlineStr">
        <is>
          <t xml:space="preserve">CONCLUIDO	</t>
        </is>
      </c>
      <c r="D347" t="n">
        <v>7.7146</v>
      </c>
      <c r="E347" t="n">
        <v>12.96</v>
      </c>
      <c r="F347" t="n">
        <v>9.15</v>
      </c>
      <c r="G347" t="n">
        <v>34.32</v>
      </c>
      <c r="H347" t="n">
        <v>0.4</v>
      </c>
      <c r="I347" t="n">
        <v>16</v>
      </c>
      <c r="J347" t="n">
        <v>296.92</v>
      </c>
      <c r="K347" t="n">
        <v>61.2</v>
      </c>
      <c r="L347" t="n">
        <v>6.75</v>
      </c>
      <c r="M347" t="n">
        <v>14</v>
      </c>
      <c r="N347" t="n">
        <v>83.97</v>
      </c>
      <c r="O347" t="n">
        <v>36854.25</v>
      </c>
      <c r="P347" t="n">
        <v>137.38</v>
      </c>
      <c r="Q347" t="n">
        <v>1325.81</v>
      </c>
      <c r="R347" t="n">
        <v>44.66</v>
      </c>
      <c r="S347" t="n">
        <v>30.42</v>
      </c>
      <c r="T347" t="n">
        <v>7252.7</v>
      </c>
      <c r="U347" t="n">
        <v>0.68</v>
      </c>
      <c r="V347" t="n">
        <v>0.9399999999999999</v>
      </c>
      <c r="W347" t="n">
        <v>0.11</v>
      </c>
      <c r="X347" t="n">
        <v>0.43</v>
      </c>
      <c r="Y347" t="n">
        <v>1</v>
      </c>
      <c r="Z347" t="n">
        <v>10</v>
      </c>
    </row>
    <row r="348">
      <c r="A348" t="n">
        <v>24</v>
      </c>
      <c r="B348" t="n">
        <v>145</v>
      </c>
      <c r="C348" t="inlineStr">
        <is>
          <t xml:space="preserve">CONCLUIDO	</t>
        </is>
      </c>
      <c r="D348" t="n">
        <v>7.7705</v>
      </c>
      <c r="E348" t="n">
        <v>12.87</v>
      </c>
      <c r="F348" t="n">
        <v>9.109999999999999</v>
      </c>
      <c r="G348" t="n">
        <v>36.45</v>
      </c>
      <c r="H348" t="n">
        <v>0.42</v>
      </c>
      <c r="I348" t="n">
        <v>15</v>
      </c>
      <c r="J348" t="n">
        <v>297.44</v>
      </c>
      <c r="K348" t="n">
        <v>61.2</v>
      </c>
      <c r="L348" t="n">
        <v>7</v>
      </c>
      <c r="M348" t="n">
        <v>13</v>
      </c>
      <c r="N348" t="n">
        <v>84.23999999999999</v>
      </c>
      <c r="O348" t="n">
        <v>36918.48</v>
      </c>
      <c r="P348" t="n">
        <v>135.33</v>
      </c>
      <c r="Q348" t="n">
        <v>1325.9</v>
      </c>
      <c r="R348" t="n">
        <v>43.24</v>
      </c>
      <c r="S348" t="n">
        <v>30.42</v>
      </c>
      <c r="T348" t="n">
        <v>6550.47</v>
      </c>
      <c r="U348" t="n">
        <v>0.7</v>
      </c>
      <c r="V348" t="n">
        <v>0.95</v>
      </c>
      <c r="W348" t="n">
        <v>0.11</v>
      </c>
      <c r="X348" t="n">
        <v>0.39</v>
      </c>
      <c r="Y348" t="n">
        <v>1</v>
      </c>
      <c r="Z348" t="n">
        <v>10</v>
      </c>
    </row>
    <row r="349">
      <c r="A349" t="n">
        <v>25</v>
      </c>
      <c r="B349" t="n">
        <v>145</v>
      </c>
      <c r="C349" t="inlineStr">
        <is>
          <t xml:space="preserve">CONCLUIDO	</t>
        </is>
      </c>
      <c r="D349" t="n">
        <v>7.7966</v>
      </c>
      <c r="E349" t="n">
        <v>12.83</v>
      </c>
      <c r="F349" t="n">
        <v>9.07</v>
      </c>
      <c r="G349" t="n">
        <v>36.27</v>
      </c>
      <c r="H349" t="n">
        <v>0.43</v>
      </c>
      <c r="I349" t="n">
        <v>15</v>
      </c>
      <c r="J349" t="n">
        <v>297.96</v>
      </c>
      <c r="K349" t="n">
        <v>61.2</v>
      </c>
      <c r="L349" t="n">
        <v>7.25</v>
      </c>
      <c r="M349" t="n">
        <v>13</v>
      </c>
      <c r="N349" t="n">
        <v>84.51000000000001</v>
      </c>
      <c r="O349" t="n">
        <v>36982.83</v>
      </c>
      <c r="P349" t="n">
        <v>132.54</v>
      </c>
      <c r="Q349" t="n">
        <v>1325.79</v>
      </c>
      <c r="R349" t="n">
        <v>41.73</v>
      </c>
      <c r="S349" t="n">
        <v>30.42</v>
      </c>
      <c r="T349" t="n">
        <v>5793.44</v>
      </c>
      <c r="U349" t="n">
        <v>0.73</v>
      </c>
      <c r="V349" t="n">
        <v>0.95</v>
      </c>
      <c r="W349" t="n">
        <v>0.11</v>
      </c>
      <c r="X349" t="n">
        <v>0.35</v>
      </c>
      <c r="Y349" t="n">
        <v>1</v>
      </c>
      <c r="Z349" t="n">
        <v>10</v>
      </c>
    </row>
    <row r="350">
      <c r="A350" t="n">
        <v>26</v>
      </c>
      <c r="B350" t="n">
        <v>145</v>
      </c>
      <c r="C350" t="inlineStr">
        <is>
          <t xml:space="preserve">CONCLUIDO	</t>
        </is>
      </c>
      <c r="D350" t="n">
        <v>7.8539</v>
      </c>
      <c r="E350" t="n">
        <v>12.73</v>
      </c>
      <c r="F350" t="n">
        <v>9.029999999999999</v>
      </c>
      <c r="G350" t="n">
        <v>38.7</v>
      </c>
      <c r="H350" t="n">
        <v>0.45</v>
      </c>
      <c r="I350" t="n">
        <v>14</v>
      </c>
      <c r="J350" t="n">
        <v>298.48</v>
      </c>
      <c r="K350" t="n">
        <v>61.2</v>
      </c>
      <c r="L350" t="n">
        <v>7.5</v>
      </c>
      <c r="M350" t="n">
        <v>12</v>
      </c>
      <c r="N350" t="n">
        <v>84.79000000000001</v>
      </c>
      <c r="O350" t="n">
        <v>37047.29</v>
      </c>
      <c r="P350" t="n">
        <v>131.49</v>
      </c>
      <c r="Q350" t="n">
        <v>1325.79</v>
      </c>
      <c r="R350" t="n">
        <v>40.71</v>
      </c>
      <c r="S350" t="n">
        <v>30.42</v>
      </c>
      <c r="T350" t="n">
        <v>5288.14</v>
      </c>
      <c r="U350" t="n">
        <v>0.75</v>
      </c>
      <c r="V350" t="n">
        <v>0.96</v>
      </c>
      <c r="W350" t="n">
        <v>0.1</v>
      </c>
      <c r="X350" t="n">
        <v>0.31</v>
      </c>
      <c r="Y350" t="n">
        <v>1</v>
      </c>
      <c r="Z350" t="n">
        <v>10</v>
      </c>
    </row>
    <row r="351">
      <c r="A351" t="n">
        <v>27</v>
      </c>
      <c r="B351" t="n">
        <v>145</v>
      </c>
      <c r="C351" t="inlineStr">
        <is>
          <t xml:space="preserve">CONCLUIDO	</t>
        </is>
      </c>
      <c r="D351" t="n">
        <v>7.7801</v>
      </c>
      <c r="E351" t="n">
        <v>12.85</v>
      </c>
      <c r="F351" t="n">
        <v>9.15</v>
      </c>
      <c r="G351" t="n">
        <v>39.21</v>
      </c>
      <c r="H351" t="n">
        <v>0.46</v>
      </c>
      <c r="I351" t="n">
        <v>14</v>
      </c>
      <c r="J351" t="n">
        <v>299.01</v>
      </c>
      <c r="K351" t="n">
        <v>61.2</v>
      </c>
      <c r="L351" t="n">
        <v>7.75</v>
      </c>
      <c r="M351" t="n">
        <v>12</v>
      </c>
      <c r="N351" t="n">
        <v>85.06</v>
      </c>
      <c r="O351" t="n">
        <v>37111.87</v>
      </c>
      <c r="P351" t="n">
        <v>132.21</v>
      </c>
      <c r="Q351" t="n">
        <v>1325.82</v>
      </c>
      <c r="R351" t="n">
        <v>44.74</v>
      </c>
      <c r="S351" t="n">
        <v>30.42</v>
      </c>
      <c r="T351" t="n">
        <v>7305.79</v>
      </c>
      <c r="U351" t="n">
        <v>0.68</v>
      </c>
      <c r="V351" t="n">
        <v>0.9399999999999999</v>
      </c>
      <c r="W351" t="n">
        <v>0.1</v>
      </c>
      <c r="X351" t="n">
        <v>0.43</v>
      </c>
      <c r="Y351" t="n">
        <v>1</v>
      </c>
      <c r="Z351" t="n">
        <v>10</v>
      </c>
    </row>
    <row r="352">
      <c r="A352" t="n">
        <v>28</v>
      </c>
      <c r="B352" t="n">
        <v>145</v>
      </c>
      <c r="C352" t="inlineStr">
        <is>
          <t xml:space="preserve">CONCLUIDO	</t>
        </is>
      </c>
      <c r="D352" t="n">
        <v>7.8486</v>
      </c>
      <c r="E352" t="n">
        <v>12.74</v>
      </c>
      <c r="F352" t="n">
        <v>9.09</v>
      </c>
      <c r="G352" t="n">
        <v>41.96</v>
      </c>
      <c r="H352" t="n">
        <v>0.48</v>
      </c>
      <c r="I352" t="n">
        <v>13</v>
      </c>
      <c r="J352" t="n">
        <v>299.53</v>
      </c>
      <c r="K352" t="n">
        <v>61.2</v>
      </c>
      <c r="L352" t="n">
        <v>8</v>
      </c>
      <c r="M352" t="n">
        <v>11</v>
      </c>
      <c r="N352" t="n">
        <v>85.33</v>
      </c>
      <c r="O352" t="n">
        <v>37176.68</v>
      </c>
      <c r="P352" t="n">
        <v>130.84</v>
      </c>
      <c r="Q352" t="n">
        <v>1325.88</v>
      </c>
      <c r="R352" t="n">
        <v>42.78</v>
      </c>
      <c r="S352" t="n">
        <v>30.42</v>
      </c>
      <c r="T352" t="n">
        <v>6328.55</v>
      </c>
      <c r="U352" t="n">
        <v>0.71</v>
      </c>
      <c r="V352" t="n">
        <v>0.95</v>
      </c>
      <c r="W352" t="n">
        <v>0.1</v>
      </c>
      <c r="X352" t="n">
        <v>0.37</v>
      </c>
      <c r="Y352" t="n">
        <v>1</v>
      </c>
      <c r="Z352" t="n">
        <v>10</v>
      </c>
    </row>
    <row r="353">
      <c r="A353" t="n">
        <v>29</v>
      </c>
      <c r="B353" t="n">
        <v>145</v>
      </c>
      <c r="C353" t="inlineStr">
        <is>
          <t xml:space="preserve">CONCLUIDO	</t>
        </is>
      </c>
      <c r="D353" t="n">
        <v>7.8561</v>
      </c>
      <c r="E353" t="n">
        <v>12.73</v>
      </c>
      <c r="F353" t="n">
        <v>9.08</v>
      </c>
      <c r="G353" t="n">
        <v>41.9</v>
      </c>
      <c r="H353" t="n">
        <v>0.49</v>
      </c>
      <c r="I353" t="n">
        <v>13</v>
      </c>
      <c r="J353" t="n">
        <v>300.06</v>
      </c>
      <c r="K353" t="n">
        <v>61.2</v>
      </c>
      <c r="L353" t="n">
        <v>8.25</v>
      </c>
      <c r="M353" t="n">
        <v>11</v>
      </c>
      <c r="N353" t="n">
        <v>85.61</v>
      </c>
      <c r="O353" t="n">
        <v>37241.49</v>
      </c>
      <c r="P353" t="n">
        <v>128.67</v>
      </c>
      <c r="Q353" t="n">
        <v>1325.83</v>
      </c>
      <c r="R353" t="n">
        <v>42.35</v>
      </c>
      <c r="S353" t="n">
        <v>30.42</v>
      </c>
      <c r="T353" t="n">
        <v>6113.59</v>
      </c>
      <c r="U353" t="n">
        <v>0.72</v>
      </c>
      <c r="V353" t="n">
        <v>0.95</v>
      </c>
      <c r="W353" t="n">
        <v>0.1</v>
      </c>
      <c r="X353" t="n">
        <v>0.36</v>
      </c>
      <c r="Y353" t="n">
        <v>1</v>
      </c>
      <c r="Z353" t="n">
        <v>10</v>
      </c>
    </row>
    <row r="354">
      <c r="A354" t="n">
        <v>30</v>
      </c>
      <c r="B354" t="n">
        <v>145</v>
      </c>
      <c r="C354" t="inlineStr">
        <is>
          <t xml:space="preserve">CONCLUIDO	</t>
        </is>
      </c>
      <c r="D354" t="n">
        <v>7.9131</v>
      </c>
      <c r="E354" t="n">
        <v>12.64</v>
      </c>
      <c r="F354" t="n">
        <v>9.039999999999999</v>
      </c>
      <c r="G354" t="n">
        <v>45.21</v>
      </c>
      <c r="H354" t="n">
        <v>0.5</v>
      </c>
      <c r="I354" t="n">
        <v>12</v>
      </c>
      <c r="J354" t="n">
        <v>300.59</v>
      </c>
      <c r="K354" t="n">
        <v>61.2</v>
      </c>
      <c r="L354" t="n">
        <v>8.5</v>
      </c>
      <c r="M354" t="n">
        <v>10</v>
      </c>
      <c r="N354" t="n">
        <v>85.89</v>
      </c>
      <c r="O354" t="n">
        <v>37306.42</v>
      </c>
      <c r="P354" t="n">
        <v>127.01</v>
      </c>
      <c r="Q354" t="n">
        <v>1325.79</v>
      </c>
      <c r="R354" t="n">
        <v>41.06</v>
      </c>
      <c r="S354" t="n">
        <v>30.42</v>
      </c>
      <c r="T354" t="n">
        <v>5476.62</v>
      </c>
      <c r="U354" t="n">
        <v>0.74</v>
      </c>
      <c r="V354" t="n">
        <v>0.96</v>
      </c>
      <c r="W354" t="n">
        <v>0.1</v>
      </c>
      <c r="X354" t="n">
        <v>0.32</v>
      </c>
      <c r="Y354" t="n">
        <v>1</v>
      </c>
      <c r="Z354" t="n">
        <v>10</v>
      </c>
    </row>
    <row r="355">
      <c r="A355" t="n">
        <v>31</v>
      </c>
      <c r="B355" t="n">
        <v>145</v>
      </c>
      <c r="C355" t="inlineStr">
        <is>
          <t xml:space="preserve">CONCLUIDO	</t>
        </is>
      </c>
      <c r="D355" t="n">
        <v>7.9095</v>
      </c>
      <c r="E355" t="n">
        <v>12.64</v>
      </c>
      <c r="F355" t="n">
        <v>9.050000000000001</v>
      </c>
      <c r="G355" t="n">
        <v>45.24</v>
      </c>
      <c r="H355" t="n">
        <v>0.52</v>
      </c>
      <c r="I355" t="n">
        <v>12</v>
      </c>
      <c r="J355" t="n">
        <v>301.11</v>
      </c>
      <c r="K355" t="n">
        <v>61.2</v>
      </c>
      <c r="L355" t="n">
        <v>8.75</v>
      </c>
      <c r="M355" t="n">
        <v>10</v>
      </c>
      <c r="N355" t="n">
        <v>86.16</v>
      </c>
      <c r="O355" t="n">
        <v>37371.47</v>
      </c>
      <c r="P355" t="n">
        <v>125.66</v>
      </c>
      <c r="Q355" t="n">
        <v>1325.84</v>
      </c>
      <c r="R355" t="n">
        <v>41.34</v>
      </c>
      <c r="S355" t="n">
        <v>30.42</v>
      </c>
      <c r="T355" t="n">
        <v>5617.21</v>
      </c>
      <c r="U355" t="n">
        <v>0.74</v>
      </c>
      <c r="V355" t="n">
        <v>0.96</v>
      </c>
      <c r="W355" t="n">
        <v>0.1</v>
      </c>
      <c r="X355" t="n">
        <v>0.33</v>
      </c>
      <c r="Y355" t="n">
        <v>1</v>
      </c>
      <c r="Z355" t="n">
        <v>10</v>
      </c>
    </row>
    <row r="356">
      <c r="A356" t="n">
        <v>32</v>
      </c>
      <c r="B356" t="n">
        <v>145</v>
      </c>
      <c r="C356" t="inlineStr">
        <is>
          <t xml:space="preserve">CONCLUIDO	</t>
        </is>
      </c>
      <c r="D356" t="n">
        <v>7.972</v>
      </c>
      <c r="E356" t="n">
        <v>12.54</v>
      </c>
      <c r="F356" t="n">
        <v>9</v>
      </c>
      <c r="G356" t="n">
        <v>49.1</v>
      </c>
      <c r="H356" t="n">
        <v>0.53</v>
      </c>
      <c r="I356" t="n">
        <v>11</v>
      </c>
      <c r="J356" t="n">
        <v>301.64</v>
      </c>
      <c r="K356" t="n">
        <v>61.2</v>
      </c>
      <c r="L356" t="n">
        <v>9</v>
      </c>
      <c r="M356" t="n">
        <v>9</v>
      </c>
      <c r="N356" t="n">
        <v>86.44</v>
      </c>
      <c r="O356" t="n">
        <v>37436.63</v>
      </c>
      <c r="P356" t="n">
        <v>123.11</v>
      </c>
      <c r="Q356" t="n">
        <v>1325.83</v>
      </c>
      <c r="R356" t="n">
        <v>39.8</v>
      </c>
      <c r="S356" t="n">
        <v>30.42</v>
      </c>
      <c r="T356" t="n">
        <v>4847.95</v>
      </c>
      <c r="U356" t="n">
        <v>0.76</v>
      </c>
      <c r="V356" t="n">
        <v>0.96</v>
      </c>
      <c r="W356" t="n">
        <v>0.1</v>
      </c>
      <c r="X356" t="n">
        <v>0.28</v>
      </c>
      <c r="Y356" t="n">
        <v>1</v>
      </c>
      <c r="Z356" t="n">
        <v>10</v>
      </c>
    </row>
    <row r="357">
      <c r="A357" t="n">
        <v>33</v>
      </c>
      <c r="B357" t="n">
        <v>145</v>
      </c>
      <c r="C357" t="inlineStr">
        <is>
          <t xml:space="preserve">CONCLUIDO	</t>
        </is>
      </c>
      <c r="D357" t="n">
        <v>7.9694</v>
      </c>
      <c r="E357" t="n">
        <v>12.55</v>
      </c>
      <c r="F357" t="n">
        <v>9.01</v>
      </c>
      <c r="G357" t="n">
        <v>49.12</v>
      </c>
      <c r="H357" t="n">
        <v>0.55</v>
      </c>
      <c r="I357" t="n">
        <v>11</v>
      </c>
      <c r="J357" t="n">
        <v>302.17</v>
      </c>
      <c r="K357" t="n">
        <v>61.2</v>
      </c>
      <c r="L357" t="n">
        <v>9.25</v>
      </c>
      <c r="M357" t="n">
        <v>7</v>
      </c>
      <c r="N357" t="n">
        <v>86.72</v>
      </c>
      <c r="O357" t="n">
        <v>37501.91</v>
      </c>
      <c r="P357" t="n">
        <v>122.31</v>
      </c>
      <c r="Q357" t="n">
        <v>1325.87</v>
      </c>
      <c r="R357" t="n">
        <v>39.81</v>
      </c>
      <c r="S357" t="n">
        <v>30.42</v>
      </c>
      <c r="T357" t="n">
        <v>4854.29</v>
      </c>
      <c r="U357" t="n">
        <v>0.76</v>
      </c>
      <c r="V357" t="n">
        <v>0.96</v>
      </c>
      <c r="W357" t="n">
        <v>0.1</v>
      </c>
      <c r="X357" t="n">
        <v>0.28</v>
      </c>
      <c r="Y357" t="n">
        <v>1</v>
      </c>
      <c r="Z357" t="n">
        <v>10</v>
      </c>
    </row>
    <row r="358">
      <c r="A358" t="n">
        <v>34</v>
      </c>
      <c r="B358" t="n">
        <v>145</v>
      </c>
      <c r="C358" t="inlineStr">
        <is>
          <t xml:space="preserve">CONCLUIDO	</t>
        </is>
      </c>
      <c r="D358" t="n">
        <v>7.9588</v>
      </c>
      <c r="E358" t="n">
        <v>12.56</v>
      </c>
      <c r="F358" t="n">
        <v>9.02</v>
      </c>
      <c r="G358" t="n">
        <v>49.22</v>
      </c>
      <c r="H358" t="n">
        <v>0.5600000000000001</v>
      </c>
      <c r="I358" t="n">
        <v>11</v>
      </c>
      <c r="J358" t="n">
        <v>302.7</v>
      </c>
      <c r="K358" t="n">
        <v>61.2</v>
      </c>
      <c r="L358" t="n">
        <v>9.5</v>
      </c>
      <c r="M358" t="n">
        <v>3</v>
      </c>
      <c r="N358" t="n">
        <v>87</v>
      </c>
      <c r="O358" t="n">
        <v>37567.32</v>
      </c>
      <c r="P358" t="n">
        <v>121.71</v>
      </c>
      <c r="Q358" t="n">
        <v>1325.92</v>
      </c>
      <c r="R358" t="n">
        <v>40.22</v>
      </c>
      <c r="S358" t="n">
        <v>30.42</v>
      </c>
      <c r="T358" t="n">
        <v>5059.48</v>
      </c>
      <c r="U358" t="n">
        <v>0.76</v>
      </c>
      <c r="V358" t="n">
        <v>0.96</v>
      </c>
      <c r="W358" t="n">
        <v>0.11</v>
      </c>
      <c r="X358" t="n">
        <v>0.3</v>
      </c>
      <c r="Y358" t="n">
        <v>1</v>
      </c>
      <c r="Z358" t="n">
        <v>10</v>
      </c>
    </row>
    <row r="359">
      <c r="A359" t="n">
        <v>35</v>
      </c>
      <c r="B359" t="n">
        <v>145</v>
      </c>
      <c r="C359" t="inlineStr">
        <is>
          <t xml:space="preserve">CONCLUIDO	</t>
        </is>
      </c>
      <c r="D359" t="n">
        <v>7.9565</v>
      </c>
      <c r="E359" t="n">
        <v>12.57</v>
      </c>
      <c r="F359" t="n">
        <v>9.029999999999999</v>
      </c>
      <c r="G359" t="n">
        <v>49.23</v>
      </c>
      <c r="H359" t="n">
        <v>0.57</v>
      </c>
      <c r="I359" t="n">
        <v>11</v>
      </c>
      <c r="J359" t="n">
        <v>303.23</v>
      </c>
      <c r="K359" t="n">
        <v>61.2</v>
      </c>
      <c r="L359" t="n">
        <v>9.75</v>
      </c>
      <c r="M359" t="n">
        <v>0</v>
      </c>
      <c r="N359" t="n">
        <v>87.28</v>
      </c>
      <c r="O359" t="n">
        <v>37632.84</v>
      </c>
      <c r="P359" t="n">
        <v>121.6</v>
      </c>
      <c r="Q359" t="n">
        <v>1325.85</v>
      </c>
      <c r="R359" t="n">
        <v>40.16</v>
      </c>
      <c r="S359" t="n">
        <v>30.42</v>
      </c>
      <c r="T359" t="n">
        <v>5031.56</v>
      </c>
      <c r="U359" t="n">
        <v>0.76</v>
      </c>
      <c r="V359" t="n">
        <v>0.96</v>
      </c>
      <c r="W359" t="n">
        <v>0.11</v>
      </c>
      <c r="X359" t="n">
        <v>0.31</v>
      </c>
      <c r="Y359" t="n">
        <v>1</v>
      </c>
      <c r="Z359" t="n">
        <v>10</v>
      </c>
    </row>
    <row r="360">
      <c r="A360" t="n">
        <v>0</v>
      </c>
      <c r="B360" t="n">
        <v>65</v>
      </c>
      <c r="C360" t="inlineStr">
        <is>
          <t xml:space="preserve">CONCLUIDO	</t>
        </is>
      </c>
      <c r="D360" t="n">
        <v>6.4319</v>
      </c>
      <c r="E360" t="n">
        <v>15.55</v>
      </c>
      <c r="F360" t="n">
        <v>11.11</v>
      </c>
      <c r="G360" t="n">
        <v>8.029999999999999</v>
      </c>
      <c r="H360" t="n">
        <v>0.13</v>
      </c>
      <c r="I360" t="n">
        <v>83</v>
      </c>
      <c r="J360" t="n">
        <v>133.21</v>
      </c>
      <c r="K360" t="n">
        <v>46.47</v>
      </c>
      <c r="L360" t="n">
        <v>1</v>
      </c>
      <c r="M360" t="n">
        <v>81</v>
      </c>
      <c r="N360" t="n">
        <v>20.75</v>
      </c>
      <c r="O360" t="n">
        <v>16663.42</v>
      </c>
      <c r="P360" t="n">
        <v>113.61</v>
      </c>
      <c r="Q360" t="n">
        <v>1326.26</v>
      </c>
      <c r="R360" t="n">
        <v>108.59</v>
      </c>
      <c r="S360" t="n">
        <v>30.42</v>
      </c>
      <c r="T360" t="n">
        <v>38887.11</v>
      </c>
      <c r="U360" t="n">
        <v>0.28</v>
      </c>
      <c r="V360" t="n">
        <v>0.78</v>
      </c>
      <c r="W360" t="n">
        <v>0.21</v>
      </c>
      <c r="X360" t="n">
        <v>2.38</v>
      </c>
      <c r="Y360" t="n">
        <v>1</v>
      </c>
      <c r="Z360" t="n">
        <v>10</v>
      </c>
    </row>
    <row r="361">
      <c r="A361" t="n">
        <v>1</v>
      </c>
      <c r="B361" t="n">
        <v>65</v>
      </c>
      <c r="C361" t="inlineStr">
        <is>
          <t xml:space="preserve">CONCLUIDO	</t>
        </is>
      </c>
      <c r="D361" t="n">
        <v>6.9946</v>
      </c>
      <c r="E361" t="n">
        <v>14.3</v>
      </c>
      <c r="F361" t="n">
        <v>10.46</v>
      </c>
      <c r="G361" t="n">
        <v>10.28</v>
      </c>
      <c r="H361" t="n">
        <v>0.17</v>
      </c>
      <c r="I361" t="n">
        <v>61</v>
      </c>
      <c r="J361" t="n">
        <v>133.55</v>
      </c>
      <c r="K361" t="n">
        <v>46.47</v>
      </c>
      <c r="L361" t="n">
        <v>1.25</v>
      </c>
      <c r="M361" t="n">
        <v>59</v>
      </c>
      <c r="N361" t="n">
        <v>20.83</v>
      </c>
      <c r="O361" t="n">
        <v>16704.7</v>
      </c>
      <c r="P361" t="n">
        <v>104.28</v>
      </c>
      <c r="Q361" t="n">
        <v>1325.79</v>
      </c>
      <c r="R361" t="n">
        <v>87.28</v>
      </c>
      <c r="S361" t="n">
        <v>30.42</v>
      </c>
      <c r="T361" t="n">
        <v>28338.03</v>
      </c>
      <c r="U361" t="n">
        <v>0.35</v>
      </c>
      <c r="V361" t="n">
        <v>0.83</v>
      </c>
      <c r="W361" t="n">
        <v>0.18</v>
      </c>
      <c r="X361" t="n">
        <v>1.74</v>
      </c>
      <c r="Y361" t="n">
        <v>1</v>
      </c>
      <c r="Z361" t="n">
        <v>10</v>
      </c>
    </row>
    <row r="362">
      <c r="A362" t="n">
        <v>2</v>
      </c>
      <c r="B362" t="n">
        <v>65</v>
      </c>
      <c r="C362" t="inlineStr">
        <is>
          <t xml:space="preserve">CONCLUIDO	</t>
        </is>
      </c>
      <c r="D362" t="n">
        <v>7.3695</v>
      </c>
      <c r="E362" t="n">
        <v>13.57</v>
      </c>
      <c r="F362" t="n">
        <v>10.08</v>
      </c>
      <c r="G362" t="n">
        <v>12.6</v>
      </c>
      <c r="H362" t="n">
        <v>0.2</v>
      </c>
      <c r="I362" t="n">
        <v>48</v>
      </c>
      <c r="J362" t="n">
        <v>133.88</v>
      </c>
      <c r="K362" t="n">
        <v>46.47</v>
      </c>
      <c r="L362" t="n">
        <v>1.5</v>
      </c>
      <c r="M362" t="n">
        <v>46</v>
      </c>
      <c r="N362" t="n">
        <v>20.91</v>
      </c>
      <c r="O362" t="n">
        <v>16746.01</v>
      </c>
      <c r="P362" t="n">
        <v>97.8</v>
      </c>
      <c r="Q362" t="n">
        <v>1326.14</v>
      </c>
      <c r="R362" t="n">
        <v>74.95999999999999</v>
      </c>
      <c r="S362" t="n">
        <v>30.42</v>
      </c>
      <c r="T362" t="n">
        <v>22243.76</v>
      </c>
      <c r="U362" t="n">
        <v>0.41</v>
      </c>
      <c r="V362" t="n">
        <v>0.86</v>
      </c>
      <c r="W362" t="n">
        <v>0.16</v>
      </c>
      <c r="X362" t="n">
        <v>1.36</v>
      </c>
      <c r="Y362" t="n">
        <v>1</v>
      </c>
      <c r="Z362" t="n">
        <v>10</v>
      </c>
    </row>
    <row r="363">
      <c r="A363" t="n">
        <v>3</v>
      </c>
      <c r="B363" t="n">
        <v>65</v>
      </c>
      <c r="C363" t="inlineStr">
        <is>
          <t xml:space="preserve">CONCLUIDO	</t>
        </is>
      </c>
      <c r="D363" t="n">
        <v>7.6697</v>
      </c>
      <c r="E363" t="n">
        <v>13.04</v>
      </c>
      <c r="F363" t="n">
        <v>9.800000000000001</v>
      </c>
      <c r="G363" t="n">
        <v>15.07</v>
      </c>
      <c r="H363" t="n">
        <v>0.23</v>
      </c>
      <c r="I363" t="n">
        <v>39</v>
      </c>
      <c r="J363" t="n">
        <v>134.22</v>
      </c>
      <c r="K363" t="n">
        <v>46.47</v>
      </c>
      <c r="L363" t="n">
        <v>1.75</v>
      </c>
      <c r="M363" t="n">
        <v>37</v>
      </c>
      <c r="N363" t="n">
        <v>21</v>
      </c>
      <c r="O363" t="n">
        <v>16787.35</v>
      </c>
      <c r="P363" t="n">
        <v>92.23999999999999</v>
      </c>
      <c r="Q363" t="n">
        <v>1325.97</v>
      </c>
      <c r="R363" t="n">
        <v>65.64</v>
      </c>
      <c r="S363" t="n">
        <v>30.42</v>
      </c>
      <c r="T363" t="n">
        <v>17631.41</v>
      </c>
      <c r="U363" t="n">
        <v>0.46</v>
      </c>
      <c r="V363" t="n">
        <v>0.88</v>
      </c>
      <c r="W363" t="n">
        <v>0.14</v>
      </c>
      <c r="X363" t="n">
        <v>1.07</v>
      </c>
      <c r="Y363" t="n">
        <v>1</v>
      </c>
      <c r="Z363" t="n">
        <v>10</v>
      </c>
    </row>
    <row r="364">
      <c r="A364" t="n">
        <v>4</v>
      </c>
      <c r="B364" t="n">
        <v>65</v>
      </c>
      <c r="C364" t="inlineStr">
        <is>
          <t xml:space="preserve">CONCLUIDO	</t>
        </is>
      </c>
      <c r="D364" t="n">
        <v>7.8795</v>
      </c>
      <c r="E364" t="n">
        <v>12.69</v>
      </c>
      <c r="F364" t="n">
        <v>9.609999999999999</v>
      </c>
      <c r="G364" t="n">
        <v>17.48</v>
      </c>
      <c r="H364" t="n">
        <v>0.26</v>
      </c>
      <c r="I364" t="n">
        <v>33</v>
      </c>
      <c r="J364" t="n">
        <v>134.55</v>
      </c>
      <c r="K364" t="n">
        <v>46.47</v>
      </c>
      <c r="L364" t="n">
        <v>2</v>
      </c>
      <c r="M364" t="n">
        <v>31</v>
      </c>
      <c r="N364" t="n">
        <v>21.09</v>
      </c>
      <c r="O364" t="n">
        <v>16828.84</v>
      </c>
      <c r="P364" t="n">
        <v>87.65000000000001</v>
      </c>
      <c r="Q364" t="n">
        <v>1326.05</v>
      </c>
      <c r="R364" t="n">
        <v>59.64</v>
      </c>
      <c r="S364" t="n">
        <v>30.42</v>
      </c>
      <c r="T364" t="n">
        <v>14661.8</v>
      </c>
      <c r="U364" t="n">
        <v>0.51</v>
      </c>
      <c r="V364" t="n">
        <v>0.9</v>
      </c>
      <c r="W364" t="n">
        <v>0.13</v>
      </c>
      <c r="X364" t="n">
        <v>0.89</v>
      </c>
      <c r="Y364" t="n">
        <v>1</v>
      </c>
      <c r="Z364" t="n">
        <v>10</v>
      </c>
    </row>
    <row r="365">
      <c r="A365" t="n">
        <v>5</v>
      </c>
      <c r="B365" t="n">
        <v>65</v>
      </c>
      <c r="C365" t="inlineStr">
        <is>
          <t xml:space="preserve">CONCLUIDO	</t>
        </is>
      </c>
      <c r="D365" t="n">
        <v>8.1675</v>
      </c>
      <c r="E365" t="n">
        <v>12.24</v>
      </c>
      <c r="F365" t="n">
        <v>9.33</v>
      </c>
      <c r="G365" t="n">
        <v>20.73</v>
      </c>
      <c r="H365" t="n">
        <v>0.29</v>
      </c>
      <c r="I365" t="n">
        <v>27</v>
      </c>
      <c r="J365" t="n">
        <v>134.89</v>
      </c>
      <c r="K365" t="n">
        <v>46.47</v>
      </c>
      <c r="L365" t="n">
        <v>2.25</v>
      </c>
      <c r="M365" t="n">
        <v>25</v>
      </c>
      <c r="N365" t="n">
        <v>21.17</v>
      </c>
      <c r="O365" t="n">
        <v>16870.25</v>
      </c>
      <c r="P365" t="n">
        <v>81.26000000000001</v>
      </c>
      <c r="Q365" t="n">
        <v>1325.85</v>
      </c>
      <c r="R365" t="n">
        <v>50.22</v>
      </c>
      <c r="S365" t="n">
        <v>30.42</v>
      </c>
      <c r="T365" t="n">
        <v>9979.34</v>
      </c>
      <c r="U365" t="n">
        <v>0.61</v>
      </c>
      <c r="V365" t="n">
        <v>0.93</v>
      </c>
      <c r="W365" t="n">
        <v>0.12</v>
      </c>
      <c r="X365" t="n">
        <v>0.61</v>
      </c>
      <c r="Y365" t="n">
        <v>1</v>
      </c>
      <c r="Z365" t="n">
        <v>10</v>
      </c>
    </row>
    <row r="366">
      <c r="A366" t="n">
        <v>6</v>
      </c>
      <c r="B366" t="n">
        <v>65</v>
      </c>
      <c r="C366" t="inlineStr">
        <is>
          <t xml:space="preserve">CONCLUIDO	</t>
        </is>
      </c>
      <c r="D366" t="n">
        <v>8.168799999999999</v>
      </c>
      <c r="E366" t="n">
        <v>12.24</v>
      </c>
      <c r="F366" t="n">
        <v>9.41</v>
      </c>
      <c r="G366" t="n">
        <v>23.52</v>
      </c>
      <c r="H366" t="n">
        <v>0.33</v>
      </c>
      <c r="I366" t="n">
        <v>24</v>
      </c>
      <c r="J366" t="n">
        <v>135.22</v>
      </c>
      <c r="K366" t="n">
        <v>46.47</v>
      </c>
      <c r="L366" t="n">
        <v>2.5</v>
      </c>
      <c r="M366" t="n">
        <v>20</v>
      </c>
      <c r="N366" t="n">
        <v>21.26</v>
      </c>
      <c r="O366" t="n">
        <v>16911.68</v>
      </c>
      <c r="P366" t="n">
        <v>79.45</v>
      </c>
      <c r="Q366" t="n">
        <v>1325.83</v>
      </c>
      <c r="R366" t="n">
        <v>53.13</v>
      </c>
      <c r="S366" t="n">
        <v>30.42</v>
      </c>
      <c r="T366" t="n">
        <v>11450.31</v>
      </c>
      <c r="U366" t="n">
        <v>0.57</v>
      </c>
      <c r="V366" t="n">
        <v>0.92</v>
      </c>
      <c r="W366" t="n">
        <v>0.12</v>
      </c>
      <c r="X366" t="n">
        <v>0.6899999999999999</v>
      </c>
      <c r="Y366" t="n">
        <v>1</v>
      </c>
      <c r="Z366" t="n">
        <v>10</v>
      </c>
    </row>
    <row r="367">
      <c r="A367" t="n">
        <v>7</v>
      </c>
      <c r="B367" t="n">
        <v>65</v>
      </c>
      <c r="C367" t="inlineStr">
        <is>
          <t xml:space="preserve">CONCLUIDO	</t>
        </is>
      </c>
      <c r="D367" t="n">
        <v>8.251200000000001</v>
      </c>
      <c r="E367" t="n">
        <v>12.12</v>
      </c>
      <c r="F367" t="n">
        <v>9.34</v>
      </c>
      <c r="G367" t="n">
        <v>25.47</v>
      </c>
      <c r="H367" t="n">
        <v>0.36</v>
      </c>
      <c r="I367" t="n">
        <v>22</v>
      </c>
      <c r="J367" t="n">
        <v>135.56</v>
      </c>
      <c r="K367" t="n">
        <v>46.47</v>
      </c>
      <c r="L367" t="n">
        <v>2.75</v>
      </c>
      <c r="M367" t="n">
        <v>5</v>
      </c>
      <c r="N367" t="n">
        <v>21.34</v>
      </c>
      <c r="O367" t="n">
        <v>16953.14</v>
      </c>
      <c r="P367" t="n">
        <v>76.84999999999999</v>
      </c>
      <c r="Q367" t="n">
        <v>1325.83</v>
      </c>
      <c r="R367" t="n">
        <v>50.15</v>
      </c>
      <c r="S367" t="n">
        <v>30.42</v>
      </c>
      <c r="T367" t="n">
        <v>9967.530000000001</v>
      </c>
      <c r="U367" t="n">
        <v>0.61</v>
      </c>
      <c r="V367" t="n">
        <v>0.93</v>
      </c>
      <c r="W367" t="n">
        <v>0.14</v>
      </c>
      <c r="X367" t="n">
        <v>0.62</v>
      </c>
      <c r="Y367" t="n">
        <v>1</v>
      </c>
      <c r="Z367" t="n">
        <v>10</v>
      </c>
    </row>
    <row r="368">
      <c r="A368" t="n">
        <v>8</v>
      </c>
      <c r="B368" t="n">
        <v>65</v>
      </c>
      <c r="C368" t="inlineStr">
        <is>
          <t xml:space="preserve">CONCLUIDO	</t>
        </is>
      </c>
      <c r="D368" t="n">
        <v>8.2453</v>
      </c>
      <c r="E368" t="n">
        <v>12.13</v>
      </c>
      <c r="F368" t="n">
        <v>9.35</v>
      </c>
      <c r="G368" t="n">
        <v>25.5</v>
      </c>
      <c r="H368" t="n">
        <v>0.39</v>
      </c>
      <c r="I368" t="n">
        <v>22</v>
      </c>
      <c r="J368" t="n">
        <v>135.9</v>
      </c>
      <c r="K368" t="n">
        <v>46.47</v>
      </c>
      <c r="L368" t="n">
        <v>3</v>
      </c>
      <c r="M368" t="n">
        <v>0</v>
      </c>
      <c r="N368" t="n">
        <v>21.43</v>
      </c>
      <c r="O368" t="n">
        <v>16994.64</v>
      </c>
      <c r="P368" t="n">
        <v>77.03</v>
      </c>
      <c r="Q368" t="n">
        <v>1325.93</v>
      </c>
      <c r="R368" t="n">
        <v>50.2</v>
      </c>
      <c r="S368" t="n">
        <v>30.42</v>
      </c>
      <c r="T368" t="n">
        <v>9996.969999999999</v>
      </c>
      <c r="U368" t="n">
        <v>0.61</v>
      </c>
      <c r="V368" t="n">
        <v>0.92</v>
      </c>
      <c r="W368" t="n">
        <v>0.14</v>
      </c>
      <c r="X368" t="n">
        <v>0.63</v>
      </c>
      <c r="Y368" t="n">
        <v>1</v>
      </c>
      <c r="Z368" t="n">
        <v>10</v>
      </c>
    </row>
    <row r="369">
      <c r="A369" t="n">
        <v>0</v>
      </c>
      <c r="B369" t="n">
        <v>130</v>
      </c>
      <c r="C369" t="inlineStr">
        <is>
          <t xml:space="preserve">CONCLUIDO	</t>
        </is>
      </c>
      <c r="D369" t="n">
        <v>4.1391</v>
      </c>
      <c r="E369" t="n">
        <v>24.16</v>
      </c>
      <c r="F369" t="n">
        <v>13.53</v>
      </c>
      <c r="G369" t="n">
        <v>5.07</v>
      </c>
      <c r="H369" t="n">
        <v>0.07000000000000001</v>
      </c>
      <c r="I369" t="n">
        <v>160</v>
      </c>
      <c r="J369" t="n">
        <v>252.85</v>
      </c>
      <c r="K369" t="n">
        <v>59.19</v>
      </c>
      <c r="L369" t="n">
        <v>1</v>
      </c>
      <c r="M369" t="n">
        <v>158</v>
      </c>
      <c r="N369" t="n">
        <v>62.65</v>
      </c>
      <c r="O369" t="n">
        <v>31418.63</v>
      </c>
      <c r="P369" t="n">
        <v>218.9</v>
      </c>
      <c r="Q369" t="n">
        <v>1326.64</v>
      </c>
      <c r="R369" t="n">
        <v>188.26</v>
      </c>
      <c r="S369" t="n">
        <v>30.42</v>
      </c>
      <c r="T369" t="n">
        <v>78336.13</v>
      </c>
      <c r="U369" t="n">
        <v>0.16</v>
      </c>
      <c r="V369" t="n">
        <v>0.64</v>
      </c>
      <c r="W369" t="n">
        <v>0.34</v>
      </c>
      <c r="X369" t="n">
        <v>4.81</v>
      </c>
      <c r="Y369" t="n">
        <v>1</v>
      </c>
      <c r="Z369" t="n">
        <v>10</v>
      </c>
    </row>
    <row r="370">
      <c r="A370" t="n">
        <v>1</v>
      </c>
      <c r="B370" t="n">
        <v>130</v>
      </c>
      <c r="C370" t="inlineStr">
        <is>
          <t xml:space="preserve">CONCLUIDO	</t>
        </is>
      </c>
      <c r="D370" t="n">
        <v>4.9054</v>
      </c>
      <c r="E370" t="n">
        <v>20.39</v>
      </c>
      <c r="F370" t="n">
        <v>12.06</v>
      </c>
      <c r="G370" t="n">
        <v>6.4</v>
      </c>
      <c r="H370" t="n">
        <v>0.09</v>
      </c>
      <c r="I370" t="n">
        <v>113</v>
      </c>
      <c r="J370" t="n">
        <v>253.3</v>
      </c>
      <c r="K370" t="n">
        <v>59.19</v>
      </c>
      <c r="L370" t="n">
        <v>1.25</v>
      </c>
      <c r="M370" t="n">
        <v>111</v>
      </c>
      <c r="N370" t="n">
        <v>62.86</v>
      </c>
      <c r="O370" t="n">
        <v>31474.5</v>
      </c>
      <c r="P370" t="n">
        <v>193.55</v>
      </c>
      <c r="Q370" t="n">
        <v>1326.08</v>
      </c>
      <c r="R370" t="n">
        <v>139.59</v>
      </c>
      <c r="S370" t="n">
        <v>30.42</v>
      </c>
      <c r="T370" t="n">
        <v>54235.44</v>
      </c>
      <c r="U370" t="n">
        <v>0.22</v>
      </c>
      <c r="V370" t="n">
        <v>0.72</v>
      </c>
      <c r="W370" t="n">
        <v>0.26</v>
      </c>
      <c r="X370" t="n">
        <v>3.33</v>
      </c>
      <c r="Y370" t="n">
        <v>1</v>
      </c>
      <c r="Z370" t="n">
        <v>10</v>
      </c>
    </row>
    <row r="371">
      <c r="A371" t="n">
        <v>2</v>
      </c>
      <c r="B371" t="n">
        <v>130</v>
      </c>
      <c r="C371" t="inlineStr">
        <is>
          <t xml:space="preserve">CONCLUIDO	</t>
        </is>
      </c>
      <c r="D371" t="n">
        <v>5.4395</v>
      </c>
      <c r="E371" t="n">
        <v>18.38</v>
      </c>
      <c r="F371" t="n">
        <v>11.28</v>
      </c>
      <c r="G371" t="n">
        <v>7.69</v>
      </c>
      <c r="H371" t="n">
        <v>0.11</v>
      </c>
      <c r="I371" t="n">
        <v>88</v>
      </c>
      <c r="J371" t="n">
        <v>253.75</v>
      </c>
      <c r="K371" t="n">
        <v>59.19</v>
      </c>
      <c r="L371" t="n">
        <v>1.5</v>
      </c>
      <c r="M371" t="n">
        <v>86</v>
      </c>
      <c r="N371" t="n">
        <v>63.06</v>
      </c>
      <c r="O371" t="n">
        <v>31530.44</v>
      </c>
      <c r="P371" t="n">
        <v>179.7</v>
      </c>
      <c r="Q371" t="n">
        <v>1325.96</v>
      </c>
      <c r="R371" t="n">
        <v>114.08</v>
      </c>
      <c r="S371" t="n">
        <v>30.42</v>
      </c>
      <c r="T371" t="n">
        <v>41603.87</v>
      </c>
      <c r="U371" t="n">
        <v>0.27</v>
      </c>
      <c r="V371" t="n">
        <v>0.77</v>
      </c>
      <c r="W371" t="n">
        <v>0.22</v>
      </c>
      <c r="X371" t="n">
        <v>2.56</v>
      </c>
      <c r="Y371" t="n">
        <v>1</v>
      </c>
      <c r="Z371" t="n">
        <v>10</v>
      </c>
    </row>
    <row r="372">
      <c r="A372" t="n">
        <v>3</v>
      </c>
      <c r="B372" t="n">
        <v>130</v>
      </c>
      <c r="C372" t="inlineStr">
        <is>
          <t xml:space="preserve">CONCLUIDO	</t>
        </is>
      </c>
      <c r="D372" t="n">
        <v>5.8725</v>
      </c>
      <c r="E372" t="n">
        <v>17.03</v>
      </c>
      <c r="F372" t="n">
        <v>10.75</v>
      </c>
      <c r="G372" t="n">
        <v>9.09</v>
      </c>
      <c r="H372" t="n">
        <v>0.12</v>
      </c>
      <c r="I372" t="n">
        <v>71</v>
      </c>
      <c r="J372" t="n">
        <v>254.21</v>
      </c>
      <c r="K372" t="n">
        <v>59.19</v>
      </c>
      <c r="L372" t="n">
        <v>1.75</v>
      </c>
      <c r="M372" t="n">
        <v>69</v>
      </c>
      <c r="N372" t="n">
        <v>63.26</v>
      </c>
      <c r="O372" t="n">
        <v>31586.46</v>
      </c>
      <c r="P372" t="n">
        <v>169.95</v>
      </c>
      <c r="Q372" t="n">
        <v>1325.88</v>
      </c>
      <c r="R372" t="n">
        <v>97.19</v>
      </c>
      <c r="S372" t="n">
        <v>30.42</v>
      </c>
      <c r="T372" t="n">
        <v>33243.72</v>
      </c>
      <c r="U372" t="n">
        <v>0.31</v>
      </c>
      <c r="V372" t="n">
        <v>0.8</v>
      </c>
      <c r="W372" t="n">
        <v>0.19</v>
      </c>
      <c r="X372" t="n">
        <v>2.03</v>
      </c>
      <c r="Y372" t="n">
        <v>1</v>
      </c>
      <c r="Z372" t="n">
        <v>10</v>
      </c>
    </row>
    <row r="373">
      <c r="A373" t="n">
        <v>4</v>
      </c>
      <c r="B373" t="n">
        <v>130</v>
      </c>
      <c r="C373" t="inlineStr">
        <is>
          <t xml:space="preserve">CONCLUIDO	</t>
        </is>
      </c>
      <c r="D373" t="n">
        <v>6.1845</v>
      </c>
      <c r="E373" t="n">
        <v>16.17</v>
      </c>
      <c r="F373" t="n">
        <v>10.43</v>
      </c>
      <c r="G373" t="n">
        <v>10.43</v>
      </c>
      <c r="H373" t="n">
        <v>0.14</v>
      </c>
      <c r="I373" t="n">
        <v>60</v>
      </c>
      <c r="J373" t="n">
        <v>254.66</v>
      </c>
      <c r="K373" t="n">
        <v>59.19</v>
      </c>
      <c r="L373" t="n">
        <v>2</v>
      </c>
      <c r="M373" t="n">
        <v>58</v>
      </c>
      <c r="N373" t="n">
        <v>63.47</v>
      </c>
      <c r="O373" t="n">
        <v>31642.55</v>
      </c>
      <c r="P373" t="n">
        <v>163.71</v>
      </c>
      <c r="Q373" t="n">
        <v>1326.05</v>
      </c>
      <c r="R373" t="n">
        <v>86.3</v>
      </c>
      <c r="S373" t="n">
        <v>30.42</v>
      </c>
      <c r="T373" t="n">
        <v>27856.11</v>
      </c>
      <c r="U373" t="n">
        <v>0.35</v>
      </c>
      <c r="V373" t="n">
        <v>0.83</v>
      </c>
      <c r="W373" t="n">
        <v>0.18</v>
      </c>
      <c r="X373" t="n">
        <v>1.71</v>
      </c>
      <c r="Y373" t="n">
        <v>1</v>
      </c>
      <c r="Z373" t="n">
        <v>10</v>
      </c>
    </row>
    <row r="374">
      <c r="A374" t="n">
        <v>5</v>
      </c>
      <c r="B374" t="n">
        <v>130</v>
      </c>
      <c r="C374" t="inlineStr">
        <is>
          <t xml:space="preserve">CONCLUIDO	</t>
        </is>
      </c>
      <c r="D374" t="n">
        <v>6.4438</v>
      </c>
      <c r="E374" t="n">
        <v>15.52</v>
      </c>
      <c r="F374" t="n">
        <v>10.17</v>
      </c>
      <c r="G374" t="n">
        <v>11.74</v>
      </c>
      <c r="H374" t="n">
        <v>0.16</v>
      </c>
      <c r="I374" t="n">
        <v>52</v>
      </c>
      <c r="J374" t="n">
        <v>255.12</v>
      </c>
      <c r="K374" t="n">
        <v>59.19</v>
      </c>
      <c r="L374" t="n">
        <v>2.25</v>
      </c>
      <c r="M374" t="n">
        <v>50</v>
      </c>
      <c r="N374" t="n">
        <v>63.67</v>
      </c>
      <c r="O374" t="n">
        <v>31698.72</v>
      </c>
      <c r="P374" t="n">
        <v>158.4</v>
      </c>
      <c r="Q374" t="n">
        <v>1325.98</v>
      </c>
      <c r="R374" t="n">
        <v>77.89</v>
      </c>
      <c r="S374" t="n">
        <v>30.42</v>
      </c>
      <c r="T374" t="n">
        <v>23689.65</v>
      </c>
      <c r="U374" t="n">
        <v>0.39</v>
      </c>
      <c r="V374" t="n">
        <v>0.85</v>
      </c>
      <c r="W374" t="n">
        <v>0.16</v>
      </c>
      <c r="X374" t="n">
        <v>1.45</v>
      </c>
      <c r="Y374" t="n">
        <v>1</v>
      </c>
      <c r="Z374" t="n">
        <v>10</v>
      </c>
    </row>
    <row r="375">
      <c r="A375" t="n">
        <v>6</v>
      </c>
      <c r="B375" t="n">
        <v>130</v>
      </c>
      <c r="C375" t="inlineStr">
        <is>
          <t xml:space="preserve">CONCLUIDO	</t>
        </is>
      </c>
      <c r="D375" t="n">
        <v>6.6401</v>
      </c>
      <c r="E375" t="n">
        <v>15.06</v>
      </c>
      <c r="F375" t="n">
        <v>10.01</v>
      </c>
      <c r="G375" t="n">
        <v>13.05</v>
      </c>
      <c r="H375" t="n">
        <v>0.17</v>
      </c>
      <c r="I375" t="n">
        <v>46</v>
      </c>
      <c r="J375" t="n">
        <v>255.57</v>
      </c>
      <c r="K375" t="n">
        <v>59.19</v>
      </c>
      <c r="L375" t="n">
        <v>2.5</v>
      </c>
      <c r="M375" t="n">
        <v>44</v>
      </c>
      <c r="N375" t="n">
        <v>63.88</v>
      </c>
      <c r="O375" t="n">
        <v>31754.97</v>
      </c>
      <c r="P375" t="n">
        <v>154.66</v>
      </c>
      <c r="Q375" t="n">
        <v>1325.95</v>
      </c>
      <c r="R375" t="n">
        <v>72.59</v>
      </c>
      <c r="S375" t="n">
        <v>30.42</v>
      </c>
      <c r="T375" t="n">
        <v>21067.88</v>
      </c>
      <c r="U375" t="n">
        <v>0.42</v>
      </c>
      <c r="V375" t="n">
        <v>0.86</v>
      </c>
      <c r="W375" t="n">
        <v>0.15</v>
      </c>
      <c r="X375" t="n">
        <v>1.28</v>
      </c>
      <c r="Y375" t="n">
        <v>1</v>
      </c>
      <c r="Z375" t="n">
        <v>10</v>
      </c>
    </row>
    <row r="376">
      <c r="A376" t="n">
        <v>7</v>
      </c>
      <c r="B376" t="n">
        <v>130</v>
      </c>
      <c r="C376" t="inlineStr">
        <is>
          <t xml:space="preserve">CONCLUIDO	</t>
        </is>
      </c>
      <c r="D376" t="n">
        <v>6.8191</v>
      </c>
      <c r="E376" t="n">
        <v>14.66</v>
      </c>
      <c r="F376" t="n">
        <v>9.859999999999999</v>
      </c>
      <c r="G376" t="n">
        <v>14.42</v>
      </c>
      <c r="H376" t="n">
        <v>0.19</v>
      </c>
      <c r="I376" t="n">
        <v>41</v>
      </c>
      <c r="J376" t="n">
        <v>256.03</v>
      </c>
      <c r="K376" t="n">
        <v>59.19</v>
      </c>
      <c r="L376" t="n">
        <v>2.75</v>
      </c>
      <c r="M376" t="n">
        <v>39</v>
      </c>
      <c r="N376" t="n">
        <v>64.09</v>
      </c>
      <c r="O376" t="n">
        <v>31811.29</v>
      </c>
      <c r="P376" t="n">
        <v>151.14</v>
      </c>
      <c r="Q376" t="n">
        <v>1326.16</v>
      </c>
      <c r="R376" t="n">
        <v>67.48999999999999</v>
      </c>
      <c r="S376" t="n">
        <v>30.42</v>
      </c>
      <c r="T376" t="n">
        <v>18545.96</v>
      </c>
      <c r="U376" t="n">
        <v>0.45</v>
      </c>
      <c r="V376" t="n">
        <v>0.88</v>
      </c>
      <c r="W376" t="n">
        <v>0.15</v>
      </c>
      <c r="X376" t="n">
        <v>1.13</v>
      </c>
      <c r="Y376" t="n">
        <v>1</v>
      </c>
      <c r="Z376" t="n">
        <v>10</v>
      </c>
    </row>
    <row r="377">
      <c r="A377" t="n">
        <v>8</v>
      </c>
      <c r="B377" t="n">
        <v>130</v>
      </c>
      <c r="C377" t="inlineStr">
        <is>
          <t xml:space="preserve">CONCLUIDO	</t>
        </is>
      </c>
      <c r="D377" t="n">
        <v>6.9661</v>
      </c>
      <c r="E377" t="n">
        <v>14.36</v>
      </c>
      <c r="F377" t="n">
        <v>9.74</v>
      </c>
      <c r="G377" t="n">
        <v>15.8</v>
      </c>
      <c r="H377" t="n">
        <v>0.21</v>
      </c>
      <c r="I377" t="n">
        <v>37</v>
      </c>
      <c r="J377" t="n">
        <v>256.49</v>
      </c>
      <c r="K377" t="n">
        <v>59.19</v>
      </c>
      <c r="L377" t="n">
        <v>3</v>
      </c>
      <c r="M377" t="n">
        <v>35</v>
      </c>
      <c r="N377" t="n">
        <v>64.29000000000001</v>
      </c>
      <c r="O377" t="n">
        <v>31867.69</v>
      </c>
      <c r="P377" t="n">
        <v>148.33</v>
      </c>
      <c r="Q377" t="n">
        <v>1325.99</v>
      </c>
      <c r="R377" t="n">
        <v>63.85</v>
      </c>
      <c r="S377" t="n">
        <v>30.42</v>
      </c>
      <c r="T377" t="n">
        <v>16745.24</v>
      </c>
      <c r="U377" t="n">
        <v>0.48</v>
      </c>
      <c r="V377" t="n">
        <v>0.89</v>
      </c>
      <c r="W377" t="n">
        <v>0.14</v>
      </c>
      <c r="X377" t="n">
        <v>1.02</v>
      </c>
      <c r="Y377" t="n">
        <v>1</v>
      </c>
      <c r="Z377" t="n">
        <v>10</v>
      </c>
    </row>
    <row r="378">
      <c r="A378" t="n">
        <v>9</v>
      </c>
      <c r="B378" t="n">
        <v>130</v>
      </c>
      <c r="C378" t="inlineStr">
        <is>
          <t xml:space="preserve">CONCLUIDO	</t>
        </is>
      </c>
      <c r="D378" t="n">
        <v>7.0792</v>
      </c>
      <c r="E378" t="n">
        <v>14.13</v>
      </c>
      <c r="F378" t="n">
        <v>9.66</v>
      </c>
      <c r="G378" t="n">
        <v>17.04</v>
      </c>
      <c r="H378" t="n">
        <v>0.23</v>
      </c>
      <c r="I378" t="n">
        <v>34</v>
      </c>
      <c r="J378" t="n">
        <v>256.95</v>
      </c>
      <c r="K378" t="n">
        <v>59.19</v>
      </c>
      <c r="L378" t="n">
        <v>3.25</v>
      </c>
      <c r="M378" t="n">
        <v>32</v>
      </c>
      <c r="N378" t="n">
        <v>64.5</v>
      </c>
      <c r="O378" t="n">
        <v>31924.29</v>
      </c>
      <c r="P378" t="n">
        <v>145.66</v>
      </c>
      <c r="Q378" t="n">
        <v>1325.96</v>
      </c>
      <c r="R378" t="n">
        <v>61.22</v>
      </c>
      <c r="S378" t="n">
        <v>30.42</v>
      </c>
      <c r="T378" t="n">
        <v>15443.27</v>
      </c>
      <c r="U378" t="n">
        <v>0.5</v>
      </c>
      <c r="V378" t="n">
        <v>0.9</v>
      </c>
      <c r="W378" t="n">
        <v>0.13</v>
      </c>
      <c r="X378" t="n">
        <v>0.9399999999999999</v>
      </c>
      <c r="Y378" t="n">
        <v>1</v>
      </c>
      <c r="Z378" t="n">
        <v>10</v>
      </c>
    </row>
    <row r="379">
      <c r="A379" t="n">
        <v>10</v>
      </c>
      <c r="B379" t="n">
        <v>130</v>
      </c>
      <c r="C379" t="inlineStr">
        <is>
          <t xml:space="preserve">CONCLUIDO	</t>
        </is>
      </c>
      <c r="D379" t="n">
        <v>7.2107</v>
      </c>
      <c r="E379" t="n">
        <v>13.87</v>
      </c>
      <c r="F379" t="n">
        <v>9.550000000000001</v>
      </c>
      <c r="G379" t="n">
        <v>18.48</v>
      </c>
      <c r="H379" t="n">
        <v>0.24</v>
      </c>
      <c r="I379" t="n">
        <v>31</v>
      </c>
      <c r="J379" t="n">
        <v>257.41</v>
      </c>
      <c r="K379" t="n">
        <v>59.19</v>
      </c>
      <c r="L379" t="n">
        <v>3.5</v>
      </c>
      <c r="M379" t="n">
        <v>29</v>
      </c>
      <c r="N379" t="n">
        <v>64.70999999999999</v>
      </c>
      <c r="O379" t="n">
        <v>31980.84</v>
      </c>
      <c r="P379" t="n">
        <v>142.7</v>
      </c>
      <c r="Q379" t="n">
        <v>1325.9</v>
      </c>
      <c r="R379" t="n">
        <v>57.48</v>
      </c>
      <c r="S379" t="n">
        <v>30.42</v>
      </c>
      <c r="T379" t="n">
        <v>13591.18</v>
      </c>
      <c r="U379" t="n">
        <v>0.53</v>
      </c>
      <c r="V379" t="n">
        <v>0.91</v>
      </c>
      <c r="W379" t="n">
        <v>0.13</v>
      </c>
      <c r="X379" t="n">
        <v>0.83</v>
      </c>
      <c r="Y379" t="n">
        <v>1</v>
      </c>
      <c r="Z379" t="n">
        <v>10</v>
      </c>
    </row>
    <row r="380">
      <c r="A380" t="n">
        <v>11</v>
      </c>
      <c r="B380" t="n">
        <v>130</v>
      </c>
      <c r="C380" t="inlineStr">
        <is>
          <t xml:space="preserve">CONCLUIDO	</t>
        </is>
      </c>
      <c r="D380" t="n">
        <v>7.3951</v>
      </c>
      <c r="E380" t="n">
        <v>13.52</v>
      </c>
      <c r="F380" t="n">
        <v>9.35</v>
      </c>
      <c r="G380" t="n">
        <v>20.03</v>
      </c>
      <c r="H380" t="n">
        <v>0.26</v>
      </c>
      <c r="I380" t="n">
        <v>28</v>
      </c>
      <c r="J380" t="n">
        <v>257.86</v>
      </c>
      <c r="K380" t="n">
        <v>59.19</v>
      </c>
      <c r="L380" t="n">
        <v>3.75</v>
      </c>
      <c r="M380" t="n">
        <v>26</v>
      </c>
      <c r="N380" t="n">
        <v>64.92</v>
      </c>
      <c r="O380" t="n">
        <v>32037.48</v>
      </c>
      <c r="P380" t="n">
        <v>138.27</v>
      </c>
      <c r="Q380" t="n">
        <v>1325.93</v>
      </c>
      <c r="R380" t="n">
        <v>50.64</v>
      </c>
      <c r="S380" t="n">
        <v>30.42</v>
      </c>
      <c r="T380" t="n">
        <v>10185.71</v>
      </c>
      <c r="U380" t="n">
        <v>0.6</v>
      </c>
      <c r="V380" t="n">
        <v>0.92</v>
      </c>
      <c r="W380" t="n">
        <v>0.12</v>
      </c>
      <c r="X380" t="n">
        <v>0.63</v>
      </c>
      <c r="Y380" t="n">
        <v>1</v>
      </c>
      <c r="Z380" t="n">
        <v>10</v>
      </c>
    </row>
    <row r="381">
      <c r="A381" t="n">
        <v>12</v>
      </c>
      <c r="B381" t="n">
        <v>130</v>
      </c>
      <c r="C381" t="inlineStr">
        <is>
          <t xml:space="preserve">CONCLUIDO	</t>
        </is>
      </c>
      <c r="D381" t="n">
        <v>7.4034</v>
      </c>
      <c r="E381" t="n">
        <v>13.51</v>
      </c>
      <c r="F381" t="n">
        <v>9.43</v>
      </c>
      <c r="G381" t="n">
        <v>21.76</v>
      </c>
      <c r="H381" t="n">
        <v>0.28</v>
      </c>
      <c r="I381" t="n">
        <v>26</v>
      </c>
      <c r="J381" t="n">
        <v>258.32</v>
      </c>
      <c r="K381" t="n">
        <v>59.19</v>
      </c>
      <c r="L381" t="n">
        <v>4</v>
      </c>
      <c r="M381" t="n">
        <v>24</v>
      </c>
      <c r="N381" t="n">
        <v>65.13</v>
      </c>
      <c r="O381" t="n">
        <v>32094.19</v>
      </c>
      <c r="P381" t="n">
        <v>138.56</v>
      </c>
      <c r="Q381" t="n">
        <v>1325.79</v>
      </c>
      <c r="R381" t="n">
        <v>54.36</v>
      </c>
      <c r="S381" t="n">
        <v>30.42</v>
      </c>
      <c r="T381" t="n">
        <v>12055</v>
      </c>
      <c r="U381" t="n">
        <v>0.5600000000000001</v>
      </c>
      <c r="V381" t="n">
        <v>0.92</v>
      </c>
      <c r="W381" t="n">
        <v>0.11</v>
      </c>
      <c r="X381" t="n">
        <v>0.71</v>
      </c>
      <c r="Y381" t="n">
        <v>1</v>
      </c>
      <c r="Z381" t="n">
        <v>10</v>
      </c>
    </row>
    <row r="382">
      <c r="A382" t="n">
        <v>13</v>
      </c>
      <c r="B382" t="n">
        <v>130</v>
      </c>
      <c r="C382" t="inlineStr">
        <is>
          <t xml:space="preserve">CONCLUIDO	</t>
        </is>
      </c>
      <c r="D382" t="n">
        <v>7.3952</v>
      </c>
      <c r="E382" t="n">
        <v>13.52</v>
      </c>
      <c r="F382" t="n">
        <v>9.49</v>
      </c>
      <c r="G382" t="n">
        <v>22.79</v>
      </c>
      <c r="H382" t="n">
        <v>0.29</v>
      </c>
      <c r="I382" t="n">
        <v>25</v>
      </c>
      <c r="J382" t="n">
        <v>258.78</v>
      </c>
      <c r="K382" t="n">
        <v>59.19</v>
      </c>
      <c r="L382" t="n">
        <v>4.25</v>
      </c>
      <c r="M382" t="n">
        <v>23</v>
      </c>
      <c r="N382" t="n">
        <v>65.34</v>
      </c>
      <c r="O382" t="n">
        <v>32150.98</v>
      </c>
      <c r="P382" t="n">
        <v>138.68</v>
      </c>
      <c r="Q382" t="n">
        <v>1325.8</v>
      </c>
      <c r="R382" t="n">
        <v>56.06</v>
      </c>
      <c r="S382" t="n">
        <v>30.42</v>
      </c>
      <c r="T382" t="n">
        <v>12911.66</v>
      </c>
      <c r="U382" t="n">
        <v>0.54</v>
      </c>
      <c r="V382" t="n">
        <v>0.91</v>
      </c>
      <c r="W382" t="n">
        <v>0.12</v>
      </c>
      <c r="X382" t="n">
        <v>0.77</v>
      </c>
      <c r="Y382" t="n">
        <v>1</v>
      </c>
      <c r="Z382" t="n">
        <v>10</v>
      </c>
    </row>
    <row r="383">
      <c r="A383" t="n">
        <v>14</v>
      </c>
      <c r="B383" t="n">
        <v>130</v>
      </c>
      <c r="C383" t="inlineStr">
        <is>
          <t xml:space="preserve">CONCLUIDO	</t>
        </is>
      </c>
      <c r="D383" t="n">
        <v>7.5157</v>
      </c>
      <c r="E383" t="n">
        <v>13.31</v>
      </c>
      <c r="F383" t="n">
        <v>9.380000000000001</v>
      </c>
      <c r="G383" t="n">
        <v>24.46</v>
      </c>
      <c r="H383" t="n">
        <v>0.31</v>
      </c>
      <c r="I383" t="n">
        <v>23</v>
      </c>
      <c r="J383" t="n">
        <v>259.25</v>
      </c>
      <c r="K383" t="n">
        <v>59.19</v>
      </c>
      <c r="L383" t="n">
        <v>4.5</v>
      </c>
      <c r="M383" t="n">
        <v>21</v>
      </c>
      <c r="N383" t="n">
        <v>65.55</v>
      </c>
      <c r="O383" t="n">
        <v>32207.85</v>
      </c>
      <c r="P383" t="n">
        <v>135.16</v>
      </c>
      <c r="Q383" t="n">
        <v>1325.85</v>
      </c>
      <c r="R383" t="n">
        <v>52.07</v>
      </c>
      <c r="S383" t="n">
        <v>30.42</v>
      </c>
      <c r="T383" t="n">
        <v>10922.69</v>
      </c>
      <c r="U383" t="n">
        <v>0.58</v>
      </c>
      <c r="V383" t="n">
        <v>0.92</v>
      </c>
      <c r="W383" t="n">
        <v>0.12</v>
      </c>
      <c r="X383" t="n">
        <v>0.66</v>
      </c>
      <c r="Y383" t="n">
        <v>1</v>
      </c>
      <c r="Z383" t="n">
        <v>10</v>
      </c>
    </row>
    <row r="384">
      <c r="A384" t="n">
        <v>15</v>
      </c>
      <c r="B384" t="n">
        <v>130</v>
      </c>
      <c r="C384" t="inlineStr">
        <is>
          <t xml:space="preserve">CONCLUIDO	</t>
        </is>
      </c>
      <c r="D384" t="n">
        <v>7.5664</v>
      </c>
      <c r="E384" t="n">
        <v>13.22</v>
      </c>
      <c r="F384" t="n">
        <v>9.34</v>
      </c>
      <c r="G384" t="n">
        <v>25.46</v>
      </c>
      <c r="H384" t="n">
        <v>0.33</v>
      </c>
      <c r="I384" t="n">
        <v>22</v>
      </c>
      <c r="J384" t="n">
        <v>259.71</v>
      </c>
      <c r="K384" t="n">
        <v>59.19</v>
      </c>
      <c r="L384" t="n">
        <v>4.75</v>
      </c>
      <c r="M384" t="n">
        <v>20</v>
      </c>
      <c r="N384" t="n">
        <v>65.76000000000001</v>
      </c>
      <c r="O384" t="n">
        <v>32264.79</v>
      </c>
      <c r="P384" t="n">
        <v>133.43</v>
      </c>
      <c r="Q384" t="n">
        <v>1325.83</v>
      </c>
      <c r="R384" t="n">
        <v>50.72</v>
      </c>
      <c r="S384" t="n">
        <v>30.42</v>
      </c>
      <c r="T384" t="n">
        <v>10256.37</v>
      </c>
      <c r="U384" t="n">
        <v>0.6</v>
      </c>
      <c r="V384" t="n">
        <v>0.93</v>
      </c>
      <c r="W384" t="n">
        <v>0.12</v>
      </c>
      <c r="X384" t="n">
        <v>0.62</v>
      </c>
      <c r="Y384" t="n">
        <v>1</v>
      </c>
      <c r="Z384" t="n">
        <v>10</v>
      </c>
    </row>
    <row r="385">
      <c r="A385" t="n">
        <v>16</v>
      </c>
      <c r="B385" t="n">
        <v>130</v>
      </c>
      <c r="C385" t="inlineStr">
        <is>
          <t xml:space="preserve">CONCLUIDO	</t>
        </is>
      </c>
      <c r="D385" t="n">
        <v>7.6606</v>
      </c>
      <c r="E385" t="n">
        <v>13.05</v>
      </c>
      <c r="F385" t="n">
        <v>9.27</v>
      </c>
      <c r="G385" t="n">
        <v>27.81</v>
      </c>
      <c r="H385" t="n">
        <v>0.34</v>
      </c>
      <c r="I385" t="n">
        <v>20</v>
      </c>
      <c r="J385" t="n">
        <v>260.17</v>
      </c>
      <c r="K385" t="n">
        <v>59.19</v>
      </c>
      <c r="L385" t="n">
        <v>5</v>
      </c>
      <c r="M385" t="n">
        <v>18</v>
      </c>
      <c r="N385" t="n">
        <v>65.98</v>
      </c>
      <c r="O385" t="n">
        <v>32321.82</v>
      </c>
      <c r="P385" t="n">
        <v>131.06</v>
      </c>
      <c r="Q385" t="n">
        <v>1325.82</v>
      </c>
      <c r="R385" t="n">
        <v>48.59</v>
      </c>
      <c r="S385" t="n">
        <v>30.42</v>
      </c>
      <c r="T385" t="n">
        <v>9198.74</v>
      </c>
      <c r="U385" t="n">
        <v>0.63</v>
      </c>
      <c r="V385" t="n">
        <v>0.93</v>
      </c>
      <c r="W385" t="n">
        <v>0.11</v>
      </c>
      <c r="X385" t="n">
        <v>0.55</v>
      </c>
      <c r="Y385" t="n">
        <v>1</v>
      </c>
      <c r="Z385" t="n">
        <v>10</v>
      </c>
    </row>
    <row r="386">
      <c r="A386" t="n">
        <v>17</v>
      </c>
      <c r="B386" t="n">
        <v>130</v>
      </c>
      <c r="C386" t="inlineStr">
        <is>
          <t xml:space="preserve">CONCLUIDO	</t>
        </is>
      </c>
      <c r="D386" t="n">
        <v>7.7122</v>
      </c>
      <c r="E386" t="n">
        <v>12.97</v>
      </c>
      <c r="F386" t="n">
        <v>9.23</v>
      </c>
      <c r="G386" t="n">
        <v>29.16</v>
      </c>
      <c r="H386" t="n">
        <v>0.36</v>
      </c>
      <c r="I386" t="n">
        <v>19</v>
      </c>
      <c r="J386" t="n">
        <v>260.63</v>
      </c>
      <c r="K386" t="n">
        <v>59.19</v>
      </c>
      <c r="L386" t="n">
        <v>5.25</v>
      </c>
      <c r="M386" t="n">
        <v>17</v>
      </c>
      <c r="N386" t="n">
        <v>66.19</v>
      </c>
      <c r="O386" t="n">
        <v>32378.93</v>
      </c>
      <c r="P386" t="n">
        <v>129.64</v>
      </c>
      <c r="Q386" t="n">
        <v>1325.93</v>
      </c>
      <c r="R386" t="n">
        <v>47.29</v>
      </c>
      <c r="S386" t="n">
        <v>30.42</v>
      </c>
      <c r="T386" t="n">
        <v>8556.110000000001</v>
      </c>
      <c r="U386" t="n">
        <v>0.64</v>
      </c>
      <c r="V386" t="n">
        <v>0.9399999999999999</v>
      </c>
      <c r="W386" t="n">
        <v>0.11</v>
      </c>
      <c r="X386" t="n">
        <v>0.51</v>
      </c>
      <c r="Y386" t="n">
        <v>1</v>
      </c>
      <c r="Z386" t="n">
        <v>10</v>
      </c>
    </row>
    <row r="387">
      <c r="A387" t="n">
        <v>18</v>
      </c>
      <c r="B387" t="n">
        <v>130</v>
      </c>
      <c r="C387" t="inlineStr">
        <is>
          <t xml:space="preserve">CONCLUIDO	</t>
        </is>
      </c>
      <c r="D387" t="n">
        <v>7.7628</v>
      </c>
      <c r="E387" t="n">
        <v>12.88</v>
      </c>
      <c r="F387" t="n">
        <v>9.199999999999999</v>
      </c>
      <c r="G387" t="n">
        <v>30.66</v>
      </c>
      <c r="H387" t="n">
        <v>0.37</v>
      </c>
      <c r="I387" t="n">
        <v>18</v>
      </c>
      <c r="J387" t="n">
        <v>261.1</v>
      </c>
      <c r="K387" t="n">
        <v>59.19</v>
      </c>
      <c r="L387" t="n">
        <v>5.5</v>
      </c>
      <c r="M387" t="n">
        <v>16</v>
      </c>
      <c r="N387" t="n">
        <v>66.40000000000001</v>
      </c>
      <c r="O387" t="n">
        <v>32436.11</v>
      </c>
      <c r="P387" t="n">
        <v>127.59</v>
      </c>
      <c r="Q387" t="n">
        <v>1325.92</v>
      </c>
      <c r="R387" t="n">
        <v>46.01</v>
      </c>
      <c r="S387" t="n">
        <v>30.42</v>
      </c>
      <c r="T387" t="n">
        <v>7920.37</v>
      </c>
      <c r="U387" t="n">
        <v>0.66</v>
      </c>
      <c r="V387" t="n">
        <v>0.9399999999999999</v>
      </c>
      <c r="W387" t="n">
        <v>0.11</v>
      </c>
      <c r="X387" t="n">
        <v>0.48</v>
      </c>
      <c r="Y387" t="n">
        <v>1</v>
      </c>
      <c r="Z387" t="n">
        <v>10</v>
      </c>
    </row>
    <row r="388">
      <c r="A388" t="n">
        <v>19</v>
      </c>
      <c r="B388" t="n">
        <v>130</v>
      </c>
      <c r="C388" t="inlineStr">
        <is>
          <t xml:space="preserve">CONCLUIDO	</t>
        </is>
      </c>
      <c r="D388" t="n">
        <v>7.8061</v>
      </c>
      <c r="E388" t="n">
        <v>12.81</v>
      </c>
      <c r="F388" t="n">
        <v>9.17</v>
      </c>
      <c r="G388" t="n">
        <v>32.38</v>
      </c>
      <c r="H388" t="n">
        <v>0.39</v>
      </c>
      <c r="I388" t="n">
        <v>17</v>
      </c>
      <c r="J388" t="n">
        <v>261.56</v>
      </c>
      <c r="K388" t="n">
        <v>59.19</v>
      </c>
      <c r="L388" t="n">
        <v>5.75</v>
      </c>
      <c r="M388" t="n">
        <v>15</v>
      </c>
      <c r="N388" t="n">
        <v>66.62</v>
      </c>
      <c r="O388" t="n">
        <v>32493.38</v>
      </c>
      <c r="P388" t="n">
        <v>126.04</v>
      </c>
      <c r="Q388" t="n">
        <v>1325.88</v>
      </c>
      <c r="R388" t="n">
        <v>45.39</v>
      </c>
      <c r="S388" t="n">
        <v>30.42</v>
      </c>
      <c r="T388" t="n">
        <v>7613.31</v>
      </c>
      <c r="U388" t="n">
        <v>0.67</v>
      </c>
      <c r="V388" t="n">
        <v>0.9399999999999999</v>
      </c>
      <c r="W388" t="n">
        <v>0.11</v>
      </c>
      <c r="X388" t="n">
        <v>0.45</v>
      </c>
      <c r="Y388" t="n">
        <v>1</v>
      </c>
      <c r="Z388" t="n">
        <v>10</v>
      </c>
    </row>
    <row r="389">
      <c r="A389" t="n">
        <v>20</v>
      </c>
      <c r="B389" t="n">
        <v>130</v>
      </c>
      <c r="C389" t="inlineStr">
        <is>
          <t xml:space="preserve">CONCLUIDO	</t>
        </is>
      </c>
      <c r="D389" t="n">
        <v>7.8589</v>
      </c>
      <c r="E389" t="n">
        <v>12.72</v>
      </c>
      <c r="F389" t="n">
        <v>9.140000000000001</v>
      </c>
      <c r="G389" t="n">
        <v>34.26</v>
      </c>
      <c r="H389" t="n">
        <v>0.41</v>
      </c>
      <c r="I389" t="n">
        <v>16</v>
      </c>
      <c r="J389" t="n">
        <v>262.03</v>
      </c>
      <c r="K389" t="n">
        <v>59.19</v>
      </c>
      <c r="L389" t="n">
        <v>6</v>
      </c>
      <c r="M389" t="n">
        <v>14</v>
      </c>
      <c r="N389" t="n">
        <v>66.83</v>
      </c>
      <c r="O389" t="n">
        <v>32550.72</v>
      </c>
      <c r="P389" t="n">
        <v>123.92</v>
      </c>
      <c r="Q389" t="n">
        <v>1325.81</v>
      </c>
      <c r="R389" t="n">
        <v>44.27</v>
      </c>
      <c r="S389" t="n">
        <v>30.42</v>
      </c>
      <c r="T389" t="n">
        <v>7061.95</v>
      </c>
      <c r="U389" t="n">
        <v>0.6899999999999999</v>
      </c>
      <c r="V389" t="n">
        <v>0.95</v>
      </c>
      <c r="W389" t="n">
        <v>0.1</v>
      </c>
      <c r="X389" t="n">
        <v>0.42</v>
      </c>
      <c r="Y389" t="n">
        <v>1</v>
      </c>
      <c r="Z389" t="n">
        <v>10</v>
      </c>
    </row>
    <row r="390">
      <c r="A390" t="n">
        <v>21</v>
      </c>
      <c r="B390" t="n">
        <v>130</v>
      </c>
      <c r="C390" t="inlineStr">
        <is>
          <t xml:space="preserve">CONCLUIDO	</t>
        </is>
      </c>
      <c r="D390" t="n">
        <v>7.9024</v>
      </c>
      <c r="E390" t="n">
        <v>12.65</v>
      </c>
      <c r="F390" t="n">
        <v>9.119999999999999</v>
      </c>
      <c r="G390" t="n">
        <v>36.46</v>
      </c>
      <c r="H390" t="n">
        <v>0.42</v>
      </c>
      <c r="I390" t="n">
        <v>15</v>
      </c>
      <c r="J390" t="n">
        <v>262.49</v>
      </c>
      <c r="K390" t="n">
        <v>59.19</v>
      </c>
      <c r="L390" t="n">
        <v>6.25</v>
      </c>
      <c r="M390" t="n">
        <v>13</v>
      </c>
      <c r="N390" t="n">
        <v>67.05</v>
      </c>
      <c r="O390" t="n">
        <v>32608.15</v>
      </c>
      <c r="P390" t="n">
        <v>121.56</v>
      </c>
      <c r="Q390" t="n">
        <v>1325.95</v>
      </c>
      <c r="R390" t="n">
        <v>43.37</v>
      </c>
      <c r="S390" t="n">
        <v>30.42</v>
      </c>
      <c r="T390" t="n">
        <v>6617.16</v>
      </c>
      <c r="U390" t="n">
        <v>0.7</v>
      </c>
      <c r="V390" t="n">
        <v>0.95</v>
      </c>
      <c r="W390" t="n">
        <v>0.11</v>
      </c>
      <c r="X390" t="n">
        <v>0.4</v>
      </c>
      <c r="Y390" t="n">
        <v>1</v>
      </c>
      <c r="Z390" t="n">
        <v>10</v>
      </c>
    </row>
    <row r="391">
      <c r="A391" t="n">
        <v>22</v>
      </c>
      <c r="B391" t="n">
        <v>130</v>
      </c>
      <c r="C391" t="inlineStr">
        <is>
          <t xml:space="preserve">CONCLUIDO	</t>
        </is>
      </c>
      <c r="D391" t="n">
        <v>7.9309</v>
      </c>
      <c r="E391" t="n">
        <v>12.61</v>
      </c>
      <c r="F391" t="n">
        <v>9.07</v>
      </c>
      <c r="G391" t="n">
        <v>36.28</v>
      </c>
      <c r="H391" t="n">
        <v>0.44</v>
      </c>
      <c r="I391" t="n">
        <v>15</v>
      </c>
      <c r="J391" t="n">
        <v>262.96</v>
      </c>
      <c r="K391" t="n">
        <v>59.19</v>
      </c>
      <c r="L391" t="n">
        <v>6.5</v>
      </c>
      <c r="M391" t="n">
        <v>13</v>
      </c>
      <c r="N391" t="n">
        <v>67.26000000000001</v>
      </c>
      <c r="O391" t="n">
        <v>32665.66</v>
      </c>
      <c r="P391" t="n">
        <v>118.92</v>
      </c>
      <c r="Q391" t="n">
        <v>1325.87</v>
      </c>
      <c r="R391" t="n">
        <v>41.73</v>
      </c>
      <c r="S391" t="n">
        <v>30.42</v>
      </c>
      <c r="T391" t="n">
        <v>5797.21</v>
      </c>
      <c r="U391" t="n">
        <v>0.73</v>
      </c>
      <c r="V391" t="n">
        <v>0.95</v>
      </c>
      <c r="W391" t="n">
        <v>0.11</v>
      </c>
      <c r="X391" t="n">
        <v>0.35</v>
      </c>
      <c r="Y391" t="n">
        <v>1</v>
      </c>
      <c r="Z391" t="n">
        <v>10</v>
      </c>
    </row>
    <row r="392">
      <c r="A392" t="n">
        <v>23</v>
      </c>
      <c r="B392" t="n">
        <v>130</v>
      </c>
      <c r="C392" t="inlineStr">
        <is>
          <t xml:space="preserve">CONCLUIDO	</t>
        </is>
      </c>
      <c r="D392" t="n">
        <v>7.9725</v>
      </c>
      <c r="E392" t="n">
        <v>12.54</v>
      </c>
      <c r="F392" t="n">
        <v>9.050000000000001</v>
      </c>
      <c r="G392" t="n">
        <v>38.8</v>
      </c>
      <c r="H392" t="n">
        <v>0.46</v>
      </c>
      <c r="I392" t="n">
        <v>14</v>
      </c>
      <c r="J392" t="n">
        <v>263.42</v>
      </c>
      <c r="K392" t="n">
        <v>59.19</v>
      </c>
      <c r="L392" t="n">
        <v>6.75</v>
      </c>
      <c r="M392" t="n">
        <v>12</v>
      </c>
      <c r="N392" t="n">
        <v>67.48</v>
      </c>
      <c r="O392" t="n">
        <v>32723.25</v>
      </c>
      <c r="P392" t="n">
        <v>118.05</v>
      </c>
      <c r="Q392" t="n">
        <v>1325.87</v>
      </c>
      <c r="R392" t="n">
        <v>41.64</v>
      </c>
      <c r="S392" t="n">
        <v>30.42</v>
      </c>
      <c r="T392" t="n">
        <v>5756.2</v>
      </c>
      <c r="U392" t="n">
        <v>0.73</v>
      </c>
      <c r="V392" t="n">
        <v>0.95</v>
      </c>
      <c r="W392" t="n">
        <v>0.1</v>
      </c>
      <c r="X392" t="n">
        <v>0.33</v>
      </c>
      <c r="Y392" t="n">
        <v>1</v>
      </c>
      <c r="Z392" t="n">
        <v>10</v>
      </c>
    </row>
    <row r="393">
      <c r="A393" t="n">
        <v>24</v>
      </c>
      <c r="B393" t="n">
        <v>130</v>
      </c>
      <c r="C393" t="inlineStr">
        <is>
          <t xml:space="preserve">CONCLUIDO	</t>
        </is>
      </c>
      <c r="D393" t="n">
        <v>7.9968</v>
      </c>
      <c r="E393" t="n">
        <v>12.5</v>
      </c>
      <c r="F393" t="n">
        <v>9.06</v>
      </c>
      <c r="G393" t="n">
        <v>41.84</v>
      </c>
      <c r="H393" t="n">
        <v>0.47</v>
      </c>
      <c r="I393" t="n">
        <v>13</v>
      </c>
      <c r="J393" t="n">
        <v>263.89</v>
      </c>
      <c r="K393" t="n">
        <v>59.19</v>
      </c>
      <c r="L393" t="n">
        <v>7</v>
      </c>
      <c r="M393" t="n">
        <v>11</v>
      </c>
      <c r="N393" t="n">
        <v>67.7</v>
      </c>
      <c r="O393" t="n">
        <v>32780.92</v>
      </c>
      <c r="P393" t="n">
        <v>116.4</v>
      </c>
      <c r="Q393" t="n">
        <v>1325.94</v>
      </c>
      <c r="R393" t="n">
        <v>41.79</v>
      </c>
      <c r="S393" t="n">
        <v>30.42</v>
      </c>
      <c r="T393" t="n">
        <v>5834.15</v>
      </c>
      <c r="U393" t="n">
        <v>0.73</v>
      </c>
      <c r="V393" t="n">
        <v>0.95</v>
      </c>
      <c r="W393" t="n">
        <v>0.1</v>
      </c>
      <c r="X393" t="n">
        <v>0.34</v>
      </c>
      <c r="Y393" t="n">
        <v>1</v>
      </c>
      <c r="Z393" t="n">
        <v>10</v>
      </c>
    </row>
    <row r="394">
      <c r="A394" t="n">
        <v>25</v>
      </c>
      <c r="B394" t="n">
        <v>130</v>
      </c>
      <c r="C394" t="inlineStr">
        <is>
          <t xml:space="preserve">CONCLUIDO	</t>
        </is>
      </c>
      <c r="D394" t="n">
        <v>7.994</v>
      </c>
      <c r="E394" t="n">
        <v>12.51</v>
      </c>
      <c r="F394" t="n">
        <v>9.07</v>
      </c>
      <c r="G394" t="n">
        <v>41.86</v>
      </c>
      <c r="H394" t="n">
        <v>0.49</v>
      </c>
      <c r="I394" t="n">
        <v>13</v>
      </c>
      <c r="J394" t="n">
        <v>264.36</v>
      </c>
      <c r="K394" t="n">
        <v>59.19</v>
      </c>
      <c r="L394" t="n">
        <v>7.25</v>
      </c>
      <c r="M394" t="n">
        <v>11</v>
      </c>
      <c r="N394" t="n">
        <v>67.92</v>
      </c>
      <c r="O394" t="n">
        <v>32838.68</v>
      </c>
      <c r="P394" t="n">
        <v>115.81</v>
      </c>
      <c r="Q394" t="n">
        <v>1325.79</v>
      </c>
      <c r="R394" t="n">
        <v>42.02</v>
      </c>
      <c r="S394" t="n">
        <v>30.42</v>
      </c>
      <c r="T394" t="n">
        <v>5947.51</v>
      </c>
      <c r="U394" t="n">
        <v>0.72</v>
      </c>
      <c r="V394" t="n">
        <v>0.95</v>
      </c>
      <c r="W394" t="n">
        <v>0.1</v>
      </c>
      <c r="X394" t="n">
        <v>0.35</v>
      </c>
      <c r="Y394" t="n">
        <v>1</v>
      </c>
      <c r="Z394" t="n">
        <v>10</v>
      </c>
    </row>
    <row r="395">
      <c r="A395" t="n">
        <v>26</v>
      </c>
      <c r="B395" t="n">
        <v>130</v>
      </c>
      <c r="C395" t="inlineStr">
        <is>
          <t xml:space="preserve">CONCLUIDO	</t>
        </is>
      </c>
      <c r="D395" t="n">
        <v>8.0479</v>
      </c>
      <c r="E395" t="n">
        <v>12.43</v>
      </c>
      <c r="F395" t="n">
        <v>9.029999999999999</v>
      </c>
      <c r="G395" t="n">
        <v>45.17</v>
      </c>
      <c r="H395" t="n">
        <v>0.5</v>
      </c>
      <c r="I395" t="n">
        <v>12</v>
      </c>
      <c r="J395" t="n">
        <v>264.83</v>
      </c>
      <c r="K395" t="n">
        <v>59.19</v>
      </c>
      <c r="L395" t="n">
        <v>7.5</v>
      </c>
      <c r="M395" t="n">
        <v>9</v>
      </c>
      <c r="N395" t="n">
        <v>68.14</v>
      </c>
      <c r="O395" t="n">
        <v>32896.51</v>
      </c>
      <c r="P395" t="n">
        <v>112.7</v>
      </c>
      <c r="Q395" t="n">
        <v>1325.84</v>
      </c>
      <c r="R395" t="n">
        <v>40.85</v>
      </c>
      <c r="S395" t="n">
        <v>30.42</v>
      </c>
      <c r="T395" t="n">
        <v>5370.55</v>
      </c>
      <c r="U395" t="n">
        <v>0.74</v>
      </c>
      <c r="V395" t="n">
        <v>0.96</v>
      </c>
      <c r="W395" t="n">
        <v>0.1</v>
      </c>
      <c r="X395" t="n">
        <v>0.31</v>
      </c>
      <c r="Y395" t="n">
        <v>1</v>
      </c>
      <c r="Z395" t="n">
        <v>10</v>
      </c>
    </row>
    <row r="396">
      <c r="A396" t="n">
        <v>27</v>
      </c>
      <c r="B396" t="n">
        <v>130</v>
      </c>
      <c r="C396" t="inlineStr">
        <is>
          <t xml:space="preserve">CONCLUIDO	</t>
        </is>
      </c>
      <c r="D396" t="n">
        <v>8.043100000000001</v>
      </c>
      <c r="E396" t="n">
        <v>12.43</v>
      </c>
      <c r="F396" t="n">
        <v>9.039999999999999</v>
      </c>
      <c r="G396" t="n">
        <v>45.21</v>
      </c>
      <c r="H396" t="n">
        <v>0.52</v>
      </c>
      <c r="I396" t="n">
        <v>12</v>
      </c>
      <c r="J396" t="n">
        <v>265.3</v>
      </c>
      <c r="K396" t="n">
        <v>59.19</v>
      </c>
      <c r="L396" t="n">
        <v>7.75</v>
      </c>
      <c r="M396" t="n">
        <v>5</v>
      </c>
      <c r="N396" t="n">
        <v>68.36</v>
      </c>
      <c r="O396" t="n">
        <v>32954.43</v>
      </c>
      <c r="P396" t="n">
        <v>112.41</v>
      </c>
      <c r="Q396" t="n">
        <v>1325.85</v>
      </c>
      <c r="R396" t="n">
        <v>40.89</v>
      </c>
      <c r="S396" t="n">
        <v>30.42</v>
      </c>
      <c r="T396" t="n">
        <v>5389.03</v>
      </c>
      <c r="U396" t="n">
        <v>0.74</v>
      </c>
      <c r="V396" t="n">
        <v>0.96</v>
      </c>
      <c r="W396" t="n">
        <v>0.11</v>
      </c>
      <c r="X396" t="n">
        <v>0.32</v>
      </c>
      <c r="Y396" t="n">
        <v>1</v>
      </c>
      <c r="Z396" t="n">
        <v>10</v>
      </c>
    </row>
    <row r="397">
      <c r="A397" t="n">
        <v>28</v>
      </c>
      <c r="B397" t="n">
        <v>130</v>
      </c>
      <c r="C397" t="inlineStr">
        <is>
          <t xml:space="preserve">CONCLUIDO	</t>
        </is>
      </c>
      <c r="D397" t="n">
        <v>8.038</v>
      </c>
      <c r="E397" t="n">
        <v>12.44</v>
      </c>
      <c r="F397" t="n">
        <v>9.050000000000001</v>
      </c>
      <c r="G397" t="n">
        <v>45.25</v>
      </c>
      <c r="H397" t="n">
        <v>0.54</v>
      </c>
      <c r="I397" t="n">
        <v>12</v>
      </c>
      <c r="J397" t="n">
        <v>265.77</v>
      </c>
      <c r="K397" t="n">
        <v>59.19</v>
      </c>
      <c r="L397" t="n">
        <v>8</v>
      </c>
      <c r="M397" t="n">
        <v>1</v>
      </c>
      <c r="N397" t="n">
        <v>68.58</v>
      </c>
      <c r="O397" t="n">
        <v>33012.44</v>
      </c>
      <c r="P397" t="n">
        <v>111.98</v>
      </c>
      <c r="Q397" t="n">
        <v>1325.85</v>
      </c>
      <c r="R397" t="n">
        <v>40.97</v>
      </c>
      <c r="S397" t="n">
        <v>30.42</v>
      </c>
      <c r="T397" t="n">
        <v>5431.99</v>
      </c>
      <c r="U397" t="n">
        <v>0.74</v>
      </c>
      <c r="V397" t="n">
        <v>0.96</v>
      </c>
      <c r="W397" t="n">
        <v>0.11</v>
      </c>
      <c r="X397" t="n">
        <v>0.33</v>
      </c>
      <c r="Y397" t="n">
        <v>1</v>
      </c>
      <c r="Z397" t="n">
        <v>10</v>
      </c>
    </row>
    <row r="398">
      <c r="A398" t="n">
        <v>29</v>
      </c>
      <c r="B398" t="n">
        <v>130</v>
      </c>
      <c r="C398" t="inlineStr">
        <is>
          <t xml:space="preserve">CONCLUIDO	</t>
        </is>
      </c>
      <c r="D398" t="n">
        <v>8.037000000000001</v>
      </c>
      <c r="E398" t="n">
        <v>12.44</v>
      </c>
      <c r="F398" t="n">
        <v>9.050000000000001</v>
      </c>
      <c r="G398" t="n">
        <v>45.25</v>
      </c>
      <c r="H398" t="n">
        <v>0.55</v>
      </c>
      <c r="I398" t="n">
        <v>12</v>
      </c>
      <c r="J398" t="n">
        <v>266.24</v>
      </c>
      <c r="K398" t="n">
        <v>59.19</v>
      </c>
      <c r="L398" t="n">
        <v>8.25</v>
      </c>
      <c r="M398" t="n">
        <v>0</v>
      </c>
      <c r="N398" t="n">
        <v>68.8</v>
      </c>
      <c r="O398" t="n">
        <v>33070.52</v>
      </c>
      <c r="P398" t="n">
        <v>112.24</v>
      </c>
      <c r="Q398" t="n">
        <v>1325.89</v>
      </c>
      <c r="R398" t="n">
        <v>40.98</v>
      </c>
      <c r="S398" t="n">
        <v>30.42</v>
      </c>
      <c r="T398" t="n">
        <v>5432.62</v>
      </c>
      <c r="U398" t="n">
        <v>0.74</v>
      </c>
      <c r="V398" t="n">
        <v>0.96</v>
      </c>
      <c r="W398" t="n">
        <v>0.11</v>
      </c>
      <c r="X398" t="n">
        <v>0.33</v>
      </c>
      <c r="Y398" t="n">
        <v>1</v>
      </c>
      <c r="Z398" t="n">
        <v>10</v>
      </c>
    </row>
    <row r="399">
      <c r="A399" t="n">
        <v>0</v>
      </c>
      <c r="B399" t="n">
        <v>75</v>
      </c>
      <c r="C399" t="inlineStr">
        <is>
          <t xml:space="preserve">CONCLUIDO	</t>
        </is>
      </c>
      <c r="D399" t="n">
        <v>6.0172</v>
      </c>
      <c r="E399" t="n">
        <v>16.62</v>
      </c>
      <c r="F399" t="n">
        <v>11.47</v>
      </c>
      <c r="G399" t="n">
        <v>7.32</v>
      </c>
      <c r="H399" t="n">
        <v>0.12</v>
      </c>
      <c r="I399" t="n">
        <v>94</v>
      </c>
      <c r="J399" t="n">
        <v>150.44</v>
      </c>
      <c r="K399" t="n">
        <v>49.1</v>
      </c>
      <c r="L399" t="n">
        <v>1</v>
      </c>
      <c r="M399" t="n">
        <v>92</v>
      </c>
      <c r="N399" t="n">
        <v>25.34</v>
      </c>
      <c r="O399" t="n">
        <v>18787.76</v>
      </c>
      <c r="P399" t="n">
        <v>128.89</v>
      </c>
      <c r="Q399" t="n">
        <v>1326</v>
      </c>
      <c r="R399" t="n">
        <v>120.4</v>
      </c>
      <c r="S399" t="n">
        <v>30.42</v>
      </c>
      <c r="T399" t="n">
        <v>44735.27</v>
      </c>
      <c r="U399" t="n">
        <v>0.25</v>
      </c>
      <c r="V399" t="n">
        <v>0.75</v>
      </c>
      <c r="W399" t="n">
        <v>0.23</v>
      </c>
      <c r="X399" t="n">
        <v>2.75</v>
      </c>
      <c r="Y399" t="n">
        <v>1</v>
      </c>
      <c r="Z399" t="n">
        <v>10</v>
      </c>
    </row>
    <row r="400">
      <c r="A400" t="n">
        <v>1</v>
      </c>
      <c r="B400" t="n">
        <v>75</v>
      </c>
      <c r="C400" t="inlineStr">
        <is>
          <t xml:space="preserve">CONCLUIDO	</t>
        </is>
      </c>
      <c r="D400" t="n">
        <v>6.6301</v>
      </c>
      <c r="E400" t="n">
        <v>15.08</v>
      </c>
      <c r="F400" t="n">
        <v>10.7</v>
      </c>
      <c r="G400" t="n">
        <v>9.300000000000001</v>
      </c>
      <c r="H400" t="n">
        <v>0.15</v>
      </c>
      <c r="I400" t="n">
        <v>69</v>
      </c>
      <c r="J400" t="n">
        <v>150.78</v>
      </c>
      <c r="K400" t="n">
        <v>49.1</v>
      </c>
      <c r="L400" t="n">
        <v>1.25</v>
      </c>
      <c r="M400" t="n">
        <v>67</v>
      </c>
      <c r="N400" t="n">
        <v>25.44</v>
      </c>
      <c r="O400" t="n">
        <v>18830.65</v>
      </c>
      <c r="P400" t="n">
        <v>117.78</v>
      </c>
      <c r="Q400" t="n">
        <v>1326.18</v>
      </c>
      <c r="R400" t="n">
        <v>95.11</v>
      </c>
      <c r="S400" t="n">
        <v>30.42</v>
      </c>
      <c r="T400" t="n">
        <v>32215.85</v>
      </c>
      <c r="U400" t="n">
        <v>0.32</v>
      </c>
      <c r="V400" t="n">
        <v>0.8100000000000001</v>
      </c>
      <c r="W400" t="n">
        <v>0.19</v>
      </c>
      <c r="X400" t="n">
        <v>1.98</v>
      </c>
      <c r="Y400" t="n">
        <v>1</v>
      </c>
      <c r="Z400" t="n">
        <v>10</v>
      </c>
    </row>
    <row r="401">
      <c r="A401" t="n">
        <v>2</v>
      </c>
      <c r="B401" t="n">
        <v>75</v>
      </c>
      <c r="C401" t="inlineStr">
        <is>
          <t xml:space="preserve">CONCLUIDO	</t>
        </is>
      </c>
      <c r="D401" t="n">
        <v>7.0184</v>
      </c>
      <c r="E401" t="n">
        <v>14.25</v>
      </c>
      <c r="F401" t="n">
        <v>10.29</v>
      </c>
      <c r="G401" t="n">
        <v>11.23</v>
      </c>
      <c r="H401" t="n">
        <v>0.18</v>
      </c>
      <c r="I401" t="n">
        <v>55</v>
      </c>
      <c r="J401" t="n">
        <v>151.13</v>
      </c>
      <c r="K401" t="n">
        <v>49.1</v>
      </c>
      <c r="L401" t="n">
        <v>1.5</v>
      </c>
      <c r="M401" t="n">
        <v>53</v>
      </c>
      <c r="N401" t="n">
        <v>25.54</v>
      </c>
      <c r="O401" t="n">
        <v>18873.58</v>
      </c>
      <c r="P401" t="n">
        <v>111.1</v>
      </c>
      <c r="Q401" t="n">
        <v>1326.05</v>
      </c>
      <c r="R401" t="n">
        <v>82.09999999999999</v>
      </c>
      <c r="S401" t="n">
        <v>30.42</v>
      </c>
      <c r="T401" t="n">
        <v>25778.13</v>
      </c>
      <c r="U401" t="n">
        <v>0.37</v>
      </c>
      <c r="V401" t="n">
        <v>0.84</v>
      </c>
      <c r="W401" t="n">
        <v>0.16</v>
      </c>
      <c r="X401" t="n">
        <v>1.57</v>
      </c>
      <c r="Y401" t="n">
        <v>1</v>
      </c>
      <c r="Z401" t="n">
        <v>10</v>
      </c>
    </row>
    <row r="402">
      <c r="A402" t="n">
        <v>3</v>
      </c>
      <c r="B402" t="n">
        <v>75</v>
      </c>
      <c r="C402" t="inlineStr">
        <is>
          <t xml:space="preserve">CONCLUIDO	</t>
        </is>
      </c>
      <c r="D402" t="n">
        <v>7.3318</v>
      </c>
      <c r="E402" t="n">
        <v>13.64</v>
      </c>
      <c r="F402" t="n">
        <v>9.99</v>
      </c>
      <c r="G402" t="n">
        <v>13.32</v>
      </c>
      <c r="H402" t="n">
        <v>0.2</v>
      </c>
      <c r="I402" t="n">
        <v>45</v>
      </c>
      <c r="J402" t="n">
        <v>151.48</v>
      </c>
      <c r="K402" t="n">
        <v>49.1</v>
      </c>
      <c r="L402" t="n">
        <v>1.75</v>
      </c>
      <c r="M402" t="n">
        <v>43</v>
      </c>
      <c r="N402" t="n">
        <v>25.64</v>
      </c>
      <c r="O402" t="n">
        <v>18916.54</v>
      </c>
      <c r="P402" t="n">
        <v>105.38</v>
      </c>
      <c r="Q402" t="n">
        <v>1325.95</v>
      </c>
      <c r="R402" t="n">
        <v>71.95999999999999</v>
      </c>
      <c r="S402" t="n">
        <v>30.42</v>
      </c>
      <c r="T402" t="n">
        <v>20760.28</v>
      </c>
      <c r="U402" t="n">
        <v>0.42</v>
      </c>
      <c r="V402" t="n">
        <v>0.87</v>
      </c>
      <c r="W402" t="n">
        <v>0.15</v>
      </c>
      <c r="X402" t="n">
        <v>1.27</v>
      </c>
      <c r="Y402" t="n">
        <v>1</v>
      </c>
      <c r="Z402" t="n">
        <v>10</v>
      </c>
    </row>
    <row r="403">
      <c r="A403" t="n">
        <v>4</v>
      </c>
      <c r="B403" t="n">
        <v>75</v>
      </c>
      <c r="C403" t="inlineStr">
        <is>
          <t xml:space="preserve">CONCLUIDO	</t>
        </is>
      </c>
      <c r="D403" t="n">
        <v>7.6089</v>
      </c>
      <c r="E403" t="n">
        <v>13.14</v>
      </c>
      <c r="F403" t="n">
        <v>9.74</v>
      </c>
      <c r="G403" t="n">
        <v>15.79</v>
      </c>
      <c r="H403" t="n">
        <v>0.23</v>
      </c>
      <c r="I403" t="n">
        <v>37</v>
      </c>
      <c r="J403" t="n">
        <v>151.83</v>
      </c>
      <c r="K403" t="n">
        <v>49.1</v>
      </c>
      <c r="L403" t="n">
        <v>2</v>
      </c>
      <c r="M403" t="n">
        <v>35</v>
      </c>
      <c r="N403" t="n">
        <v>25.73</v>
      </c>
      <c r="O403" t="n">
        <v>18959.54</v>
      </c>
      <c r="P403" t="n">
        <v>100.32</v>
      </c>
      <c r="Q403" t="n">
        <v>1325.86</v>
      </c>
      <c r="R403" t="n">
        <v>63.69</v>
      </c>
      <c r="S403" t="n">
        <v>30.42</v>
      </c>
      <c r="T403" t="n">
        <v>16666.24</v>
      </c>
      <c r="U403" t="n">
        <v>0.48</v>
      </c>
      <c r="V403" t="n">
        <v>0.89</v>
      </c>
      <c r="W403" t="n">
        <v>0.14</v>
      </c>
      <c r="X403" t="n">
        <v>1.01</v>
      </c>
      <c r="Y403" t="n">
        <v>1</v>
      </c>
      <c r="Z403" t="n">
        <v>10</v>
      </c>
    </row>
    <row r="404">
      <c r="A404" t="n">
        <v>5</v>
      </c>
      <c r="B404" t="n">
        <v>75</v>
      </c>
      <c r="C404" t="inlineStr">
        <is>
          <t xml:space="preserve">CONCLUIDO	</t>
        </is>
      </c>
      <c r="D404" t="n">
        <v>7.789</v>
      </c>
      <c r="E404" t="n">
        <v>12.84</v>
      </c>
      <c r="F404" t="n">
        <v>9.58</v>
      </c>
      <c r="G404" t="n">
        <v>17.97</v>
      </c>
      <c r="H404" t="n">
        <v>0.26</v>
      </c>
      <c r="I404" t="n">
        <v>32</v>
      </c>
      <c r="J404" t="n">
        <v>152.18</v>
      </c>
      <c r="K404" t="n">
        <v>49.1</v>
      </c>
      <c r="L404" t="n">
        <v>2.25</v>
      </c>
      <c r="M404" t="n">
        <v>30</v>
      </c>
      <c r="N404" t="n">
        <v>25.83</v>
      </c>
      <c r="O404" t="n">
        <v>19002.56</v>
      </c>
      <c r="P404" t="n">
        <v>96.45999999999999</v>
      </c>
      <c r="Q404" t="n">
        <v>1325.94</v>
      </c>
      <c r="R404" t="n">
        <v>58.68</v>
      </c>
      <c r="S404" t="n">
        <v>30.42</v>
      </c>
      <c r="T404" t="n">
        <v>14183.62</v>
      </c>
      <c r="U404" t="n">
        <v>0.52</v>
      </c>
      <c r="V404" t="n">
        <v>0.9</v>
      </c>
      <c r="W404" t="n">
        <v>0.13</v>
      </c>
      <c r="X404" t="n">
        <v>0.86</v>
      </c>
      <c r="Y404" t="n">
        <v>1</v>
      </c>
      <c r="Z404" t="n">
        <v>10</v>
      </c>
    </row>
    <row r="405">
      <c r="A405" t="n">
        <v>6</v>
      </c>
      <c r="B405" t="n">
        <v>75</v>
      </c>
      <c r="C405" t="inlineStr">
        <is>
          <t xml:space="preserve">CONCLUIDO	</t>
        </is>
      </c>
      <c r="D405" t="n">
        <v>8.0497</v>
      </c>
      <c r="E405" t="n">
        <v>12.42</v>
      </c>
      <c r="F405" t="n">
        <v>9.32</v>
      </c>
      <c r="G405" t="n">
        <v>20.71</v>
      </c>
      <c r="H405" t="n">
        <v>0.29</v>
      </c>
      <c r="I405" t="n">
        <v>27</v>
      </c>
      <c r="J405" t="n">
        <v>152.53</v>
      </c>
      <c r="K405" t="n">
        <v>49.1</v>
      </c>
      <c r="L405" t="n">
        <v>2.5</v>
      </c>
      <c r="M405" t="n">
        <v>25</v>
      </c>
      <c r="N405" t="n">
        <v>25.93</v>
      </c>
      <c r="O405" t="n">
        <v>19045.63</v>
      </c>
      <c r="P405" t="n">
        <v>90.45</v>
      </c>
      <c r="Q405" t="n">
        <v>1325.87</v>
      </c>
      <c r="R405" t="n">
        <v>49.88</v>
      </c>
      <c r="S405" t="n">
        <v>30.42</v>
      </c>
      <c r="T405" t="n">
        <v>9811.98</v>
      </c>
      <c r="U405" t="n">
        <v>0.61</v>
      </c>
      <c r="V405" t="n">
        <v>0.93</v>
      </c>
      <c r="W405" t="n">
        <v>0.12</v>
      </c>
      <c r="X405" t="n">
        <v>0.6</v>
      </c>
      <c r="Y405" t="n">
        <v>1</v>
      </c>
      <c r="Z405" t="n">
        <v>10</v>
      </c>
    </row>
    <row r="406">
      <c r="A406" t="n">
        <v>7</v>
      </c>
      <c r="B406" t="n">
        <v>75</v>
      </c>
      <c r="C406" t="inlineStr">
        <is>
          <t xml:space="preserve">CONCLUIDO	</t>
        </is>
      </c>
      <c r="D406" t="n">
        <v>7.9791</v>
      </c>
      <c r="E406" t="n">
        <v>12.53</v>
      </c>
      <c r="F406" t="n">
        <v>9.49</v>
      </c>
      <c r="G406" t="n">
        <v>22.78</v>
      </c>
      <c r="H406" t="n">
        <v>0.32</v>
      </c>
      <c r="I406" t="n">
        <v>25</v>
      </c>
      <c r="J406" t="n">
        <v>152.88</v>
      </c>
      <c r="K406" t="n">
        <v>49.1</v>
      </c>
      <c r="L406" t="n">
        <v>2.75</v>
      </c>
      <c r="M406" t="n">
        <v>23</v>
      </c>
      <c r="N406" t="n">
        <v>26.03</v>
      </c>
      <c r="O406" t="n">
        <v>19088.72</v>
      </c>
      <c r="P406" t="n">
        <v>90.58</v>
      </c>
      <c r="Q406" t="n">
        <v>1325.95</v>
      </c>
      <c r="R406" t="n">
        <v>56.26</v>
      </c>
      <c r="S406" t="n">
        <v>30.42</v>
      </c>
      <c r="T406" t="n">
        <v>13012.39</v>
      </c>
      <c r="U406" t="n">
        <v>0.54</v>
      </c>
      <c r="V406" t="n">
        <v>0.91</v>
      </c>
      <c r="W406" t="n">
        <v>0.12</v>
      </c>
      <c r="X406" t="n">
        <v>0.77</v>
      </c>
      <c r="Y406" t="n">
        <v>1</v>
      </c>
      <c r="Z406" t="n">
        <v>10</v>
      </c>
    </row>
    <row r="407">
      <c r="A407" t="n">
        <v>8</v>
      </c>
      <c r="B407" t="n">
        <v>75</v>
      </c>
      <c r="C407" t="inlineStr">
        <is>
          <t xml:space="preserve">CONCLUIDO	</t>
        </is>
      </c>
      <c r="D407" t="n">
        <v>8.130599999999999</v>
      </c>
      <c r="E407" t="n">
        <v>12.3</v>
      </c>
      <c r="F407" t="n">
        <v>9.35</v>
      </c>
      <c r="G407" t="n">
        <v>25.5</v>
      </c>
      <c r="H407" t="n">
        <v>0.35</v>
      </c>
      <c r="I407" t="n">
        <v>22</v>
      </c>
      <c r="J407" t="n">
        <v>153.23</v>
      </c>
      <c r="K407" t="n">
        <v>49.1</v>
      </c>
      <c r="L407" t="n">
        <v>3</v>
      </c>
      <c r="M407" t="n">
        <v>19</v>
      </c>
      <c r="N407" t="n">
        <v>26.13</v>
      </c>
      <c r="O407" t="n">
        <v>19131.85</v>
      </c>
      <c r="P407" t="n">
        <v>86.03</v>
      </c>
      <c r="Q407" t="n">
        <v>1326.01</v>
      </c>
      <c r="R407" t="n">
        <v>51.26</v>
      </c>
      <c r="S407" t="n">
        <v>30.42</v>
      </c>
      <c r="T407" t="n">
        <v>10527.3</v>
      </c>
      <c r="U407" t="n">
        <v>0.59</v>
      </c>
      <c r="V407" t="n">
        <v>0.92</v>
      </c>
      <c r="W407" t="n">
        <v>0.12</v>
      </c>
      <c r="X407" t="n">
        <v>0.63</v>
      </c>
      <c r="Y407" t="n">
        <v>1</v>
      </c>
      <c r="Z407" t="n">
        <v>10</v>
      </c>
    </row>
    <row r="408">
      <c r="A408" t="n">
        <v>9</v>
      </c>
      <c r="B408" t="n">
        <v>75</v>
      </c>
      <c r="C408" t="inlineStr">
        <is>
          <t xml:space="preserve">CONCLUIDO	</t>
        </is>
      </c>
      <c r="D408" t="n">
        <v>8.217499999999999</v>
      </c>
      <c r="E408" t="n">
        <v>12.17</v>
      </c>
      <c r="F408" t="n">
        <v>9.279999999999999</v>
      </c>
      <c r="G408" t="n">
        <v>27.85</v>
      </c>
      <c r="H408" t="n">
        <v>0.37</v>
      </c>
      <c r="I408" t="n">
        <v>20</v>
      </c>
      <c r="J408" t="n">
        <v>153.58</v>
      </c>
      <c r="K408" t="n">
        <v>49.1</v>
      </c>
      <c r="L408" t="n">
        <v>3.25</v>
      </c>
      <c r="M408" t="n">
        <v>12</v>
      </c>
      <c r="N408" t="n">
        <v>26.23</v>
      </c>
      <c r="O408" t="n">
        <v>19175.02</v>
      </c>
      <c r="P408" t="n">
        <v>82.11</v>
      </c>
      <c r="Q408" t="n">
        <v>1325.89</v>
      </c>
      <c r="R408" t="n">
        <v>48.73</v>
      </c>
      <c r="S408" t="n">
        <v>30.42</v>
      </c>
      <c r="T408" t="n">
        <v>9271.370000000001</v>
      </c>
      <c r="U408" t="n">
        <v>0.62</v>
      </c>
      <c r="V408" t="n">
        <v>0.93</v>
      </c>
      <c r="W408" t="n">
        <v>0.12</v>
      </c>
      <c r="X408" t="n">
        <v>0.5600000000000001</v>
      </c>
      <c r="Y408" t="n">
        <v>1</v>
      </c>
      <c r="Z408" t="n">
        <v>10</v>
      </c>
    </row>
    <row r="409">
      <c r="A409" t="n">
        <v>10</v>
      </c>
      <c r="B409" t="n">
        <v>75</v>
      </c>
      <c r="C409" t="inlineStr">
        <is>
          <t xml:space="preserve">CONCLUIDO	</t>
        </is>
      </c>
      <c r="D409" t="n">
        <v>8.2637</v>
      </c>
      <c r="E409" t="n">
        <v>12.1</v>
      </c>
      <c r="F409" t="n">
        <v>9.24</v>
      </c>
      <c r="G409" t="n">
        <v>29.19</v>
      </c>
      <c r="H409" t="n">
        <v>0.4</v>
      </c>
      <c r="I409" t="n">
        <v>19</v>
      </c>
      <c r="J409" t="n">
        <v>153.93</v>
      </c>
      <c r="K409" t="n">
        <v>49.1</v>
      </c>
      <c r="L409" t="n">
        <v>3.5</v>
      </c>
      <c r="M409" t="n">
        <v>0</v>
      </c>
      <c r="N409" t="n">
        <v>26.33</v>
      </c>
      <c r="O409" t="n">
        <v>19218.22</v>
      </c>
      <c r="P409" t="n">
        <v>81.91</v>
      </c>
      <c r="Q409" t="n">
        <v>1325.83</v>
      </c>
      <c r="R409" t="n">
        <v>46.95</v>
      </c>
      <c r="S409" t="n">
        <v>30.42</v>
      </c>
      <c r="T409" t="n">
        <v>8384.42</v>
      </c>
      <c r="U409" t="n">
        <v>0.65</v>
      </c>
      <c r="V409" t="n">
        <v>0.9399999999999999</v>
      </c>
      <c r="W409" t="n">
        <v>0.13</v>
      </c>
      <c r="X409" t="n">
        <v>0.52</v>
      </c>
      <c r="Y409" t="n">
        <v>1</v>
      </c>
      <c r="Z409" t="n">
        <v>10</v>
      </c>
    </row>
    <row r="410">
      <c r="A410" t="n">
        <v>0</v>
      </c>
      <c r="B410" t="n">
        <v>95</v>
      </c>
      <c r="C410" t="inlineStr">
        <is>
          <t xml:space="preserve">CONCLUIDO	</t>
        </is>
      </c>
      <c r="D410" t="n">
        <v>5.2829</v>
      </c>
      <c r="E410" t="n">
        <v>18.93</v>
      </c>
      <c r="F410" t="n">
        <v>12.14</v>
      </c>
      <c r="G410" t="n">
        <v>6.28</v>
      </c>
      <c r="H410" t="n">
        <v>0.1</v>
      </c>
      <c r="I410" t="n">
        <v>116</v>
      </c>
      <c r="J410" t="n">
        <v>185.69</v>
      </c>
      <c r="K410" t="n">
        <v>53.44</v>
      </c>
      <c r="L410" t="n">
        <v>1</v>
      </c>
      <c r="M410" t="n">
        <v>114</v>
      </c>
      <c r="N410" t="n">
        <v>36.26</v>
      </c>
      <c r="O410" t="n">
        <v>23136.14</v>
      </c>
      <c r="P410" t="n">
        <v>159.05</v>
      </c>
      <c r="Q410" t="n">
        <v>1326.34</v>
      </c>
      <c r="R410" t="n">
        <v>142.56</v>
      </c>
      <c r="S410" t="n">
        <v>30.42</v>
      </c>
      <c r="T410" t="n">
        <v>55704.74</v>
      </c>
      <c r="U410" t="n">
        <v>0.21</v>
      </c>
      <c r="V410" t="n">
        <v>0.71</v>
      </c>
      <c r="W410" t="n">
        <v>0.27</v>
      </c>
      <c r="X410" t="n">
        <v>3.42</v>
      </c>
      <c r="Y410" t="n">
        <v>1</v>
      </c>
      <c r="Z410" t="n">
        <v>10</v>
      </c>
    </row>
    <row r="411">
      <c r="A411" t="n">
        <v>1</v>
      </c>
      <c r="B411" t="n">
        <v>95</v>
      </c>
      <c r="C411" t="inlineStr">
        <is>
          <t xml:space="preserve">CONCLUIDO	</t>
        </is>
      </c>
      <c r="D411" t="n">
        <v>5.9774</v>
      </c>
      <c r="E411" t="n">
        <v>16.73</v>
      </c>
      <c r="F411" t="n">
        <v>11.13</v>
      </c>
      <c r="G411" t="n">
        <v>7.95</v>
      </c>
      <c r="H411" t="n">
        <v>0.12</v>
      </c>
      <c r="I411" t="n">
        <v>84</v>
      </c>
      <c r="J411" t="n">
        <v>186.07</v>
      </c>
      <c r="K411" t="n">
        <v>53.44</v>
      </c>
      <c r="L411" t="n">
        <v>1.25</v>
      </c>
      <c r="M411" t="n">
        <v>82</v>
      </c>
      <c r="N411" t="n">
        <v>36.39</v>
      </c>
      <c r="O411" t="n">
        <v>23182.76</v>
      </c>
      <c r="P411" t="n">
        <v>143.9</v>
      </c>
      <c r="Q411" t="n">
        <v>1326.16</v>
      </c>
      <c r="R411" t="n">
        <v>109.52</v>
      </c>
      <c r="S411" t="n">
        <v>30.42</v>
      </c>
      <c r="T411" t="n">
        <v>39345.59</v>
      </c>
      <c r="U411" t="n">
        <v>0.28</v>
      </c>
      <c r="V411" t="n">
        <v>0.78</v>
      </c>
      <c r="W411" t="n">
        <v>0.21</v>
      </c>
      <c r="X411" t="n">
        <v>2.41</v>
      </c>
      <c r="Y411" t="n">
        <v>1</v>
      </c>
      <c r="Z411" t="n">
        <v>10</v>
      </c>
    </row>
    <row r="412">
      <c r="A412" t="n">
        <v>2</v>
      </c>
      <c r="B412" t="n">
        <v>95</v>
      </c>
      <c r="C412" t="inlineStr">
        <is>
          <t xml:space="preserve">CONCLUIDO	</t>
        </is>
      </c>
      <c r="D412" t="n">
        <v>6.4373</v>
      </c>
      <c r="E412" t="n">
        <v>15.53</v>
      </c>
      <c r="F412" t="n">
        <v>10.61</v>
      </c>
      <c r="G412" t="n">
        <v>9.640000000000001</v>
      </c>
      <c r="H412" t="n">
        <v>0.14</v>
      </c>
      <c r="I412" t="n">
        <v>66</v>
      </c>
      <c r="J412" t="n">
        <v>186.45</v>
      </c>
      <c r="K412" t="n">
        <v>53.44</v>
      </c>
      <c r="L412" t="n">
        <v>1.5</v>
      </c>
      <c r="M412" t="n">
        <v>64</v>
      </c>
      <c r="N412" t="n">
        <v>36.51</v>
      </c>
      <c r="O412" t="n">
        <v>23229.42</v>
      </c>
      <c r="P412" t="n">
        <v>135.37</v>
      </c>
      <c r="Q412" t="n">
        <v>1326.11</v>
      </c>
      <c r="R412" t="n">
        <v>92.19</v>
      </c>
      <c r="S412" t="n">
        <v>30.42</v>
      </c>
      <c r="T412" t="n">
        <v>30771.41</v>
      </c>
      <c r="U412" t="n">
        <v>0.33</v>
      </c>
      <c r="V412" t="n">
        <v>0.82</v>
      </c>
      <c r="W412" t="n">
        <v>0.18</v>
      </c>
      <c r="X412" t="n">
        <v>1.89</v>
      </c>
      <c r="Y412" t="n">
        <v>1</v>
      </c>
      <c r="Z412" t="n">
        <v>10</v>
      </c>
    </row>
    <row r="413">
      <c r="A413" t="n">
        <v>3</v>
      </c>
      <c r="B413" t="n">
        <v>95</v>
      </c>
      <c r="C413" t="inlineStr">
        <is>
          <t xml:space="preserve">CONCLUIDO	</t>
        </is>
      </c>
      <c r="D413" t="n">
        <v>6.7872</v>
      </c>
      <c r="E413" t="n">
        <v>14.73</v>
      </c>
      <c r="F413" t="n">
        <v>10.26</v>
      </c>
      <c r="G413" t="n">
        <v>11.39</v>
      </c>
      <c r="H413" t="n">
        <v>0.17</v>
      </c>
      <c r="I413" t="n">
        <v>54</v>
      </c>
      <c r="J413" t="n">
        <v>186.83</v>
      </c>
      <c r="K413" t="n">
        <v>53.44</v>
      </c>
      <c r="L413" t="n">
        <v>1.75</v>
      </c>
      <c r="M413" t="n">
        <v>52</v>
      </c>
      <c r="N413" t="n">
        <v>36.64</v>
      </c>
      <c r="O413" t="n">
        <v>23276.13</v>
      </c>
      <c r="P413" t="n">
        <v>129</v>
      </c>
      <c r="Q413" t="n">
        <v>1325.99</v>
      </c>
      <c r="R413" t="n">
        <v>80.84999999999999</v>
      </c>
      <c r="S413" t="n">
        <v>30.42</v>
      </c>
      <c r="T413" t="n">
        <v>25159.85</v>
      </c>
      <c r="U413" t="n">
        <v>0.38</v>
      </c>
      <c r="V413" t="n">
        <v>0.84</v>
      </c>
      <c r="W413" t="n">
        <v>0.16</v>
      </c>
      <c r="X413" t="n">
        <v>1.53</v>
      </c>
      <c r="Y413" t="n">
        <v>1</v>
      </c>
      <c r="Z413" t="n">
        <v>10</v>
      </c>
    </row>
    <row r="414">
      <c r="A414" t="n">
        <v>4</v>
      </c>
      <c r="B414" t="n">
        <v>95</v>
      </c>
      <c r="C414" t="inlineStr">
        <is>
          <t xml:space="preserve">CONCLUIDO	</t>
        </is>
      </c>
      <c r="D414" t="n">
        <v>7.0451</v>
      </c>
      <c r="E414" t="n">
        <v>14.19</v>
      </c>
      <c r="F414" t="n">
        <v>10.01</v>
      </c>
      <c r="G414" t="n">
        <v>13.06</v>
      </c>
      <c r="H414" t="n">
        <v>0.19</v>
      </c>
      <c r="I414" t="n">
        <v>46</v>
      </c>
      <c r="J414" t="n">
        <v>187.21</v>
      </c>
      <c r="K414" t="n">
        <v>53.44</v>
      </c>
      <c r="L414" t="n">
        <v>2</v>
      </c>
      <c r="M414" t="n">
        <v>44</v>
      </c>
      <c r="N414" t="n">
        <v>36.77</v>
      </c>
      <c r="O414" t="n">
        <v>23322.88</v>
      </c>
      <c r="P414" t="n">
        <v>124.19</v>
      </c>
      <c r="Q414" t="n">
        <v>1326.01</v>
      </c>
      <c r="R414" t="n">
        <v>72.69</v>
      </c>
      <c r="S414" t="n">
        <v>30.42</v>
      </c>
      <c r="T414" t="n">
        <v>21119.32</v>
      </c>
      <c r="U414" t="n">
        <v>0.42</v>
      </c>
      <c r="V414" t="n">
        <v>0.86</v>
      </c>
      <c r="W414" t="n">
        <v>0.16</v>
      </c>
      <c r="X414" t="n">
        <v>1.29</v>
      </c>
      <c r="Y414" t="n">
        <v>1</v>
      </c>
      <c r="Z414" t="n">
        <v>10</v>
      </c>
    </row>
    <row r="415">
      <c r="A415" t="n">
        <v>5</v>
      </c>
      <c r="B415" t="n">
        <v>95</v>
      </c>
      <c r="C415" t="inlineStr">
        <is>
          <t xml:space="preserve">CONCLUIDO	</t>
        </is>
      </c>
      <c r="D415" t="n">
        <v>7.2461</v>
      </c>
      <c r="E415" t="n">
        <v>13.8</v>
      </c>
      <c r="F415" t="n">
        <v>9.84</v>
      </c>
      <c r="G415" t="n">
        <v>14.76</v>
      </c>
      <c r="H415" t="n">
        <v>0.21</v>
      </c>
      <c r="I415" t="n">
        <v>40</v>
      </c>
      <c r="J415" t="n">
        <v>187.59</v>
      </c>
      <c r="K415" t="n">
        <v>53.44</v>
      </c>
      <c r="L415" t="n">
        <v>2.25</v>
      </c>
      <c r="M415" t="n">
        <v>38</v>
      </c>
      <c r="N415" t="n">
        <v>36.9</v>
      </c>
      <c r="O415" t="n">
        <v>23369.68</v>
      </c>
      <c r="P415" t="n">
        <v>120.14</v>
      </c>
      <c r="Q415" t="n">
        <v>1326.15</v>
      </c>
      <c r="R415" t="n">
        <v>67.20999999999999</v>
      </c>
      <c r="S415" t="n">
        <v>30.42</v>
      </c>
      <c r="T415" t="n">
        <v>18409.91</v>
      </c>
      <c r="U415" t="n">
        <v>0.45</v>
      </c>
      <c r="V415" t="n">
        <v>0.88</v>
      </c>
      <c r="W415" t="n">
        <v>0.14</v>
      </c>
      <c r="X415" t="n">
        <v>1.12</v>
      </c>
      <c r="Y415" t="n">
        <v>1</v>
      </c>
      <c r="Z415" t="n">
        <v>10</v>
      </c>
    </row>
    <row r="416">
      <c r="A416" t="n">
        <v>6</v>
      </c>
      <c r="B416" t="n">
        <v>95</v>
      </c>
      <c r="C416" t="inlineStr">
        <is>
          <t xml:space="preserve">CONCLUIDO	</t>
        </is>
      </c>
      <c r="D416" t="n">
        <v>7.4363</v>
      </c>
      <c r="E416" t="n">
        <v>13.45</v>
      </c>
      <c r="F416" t="n">
        <v>9.68</v>
      </c>
      <c r="G416" t="n">
        <v>16.59</v>
      </c>
      <c r="H416" t="n">
        <v>0.24</v>
      </c>
      <c r="I416" t="n">
        <v>35</v>
      </c>
      <c r="J416" t="n">
        <v>187.97</v>
      </c>
      <c r="K416" t="n">
        <v>53.44</v>
      </c>
      <c r="L416" t="n">
        <v>2.5</v>
      </c>
      <c r="M416" t="n">
        <v>33</v>
      </c>
      <c r="N416" t="n">
        <v>37.03</v>
      </c>
      <c r="O416" t="n">
        <v>23416.52</v>
      </c>
      <c r="P416" t="n">
        <v>116.4</v>
      </c>
      <c r="Q416" t="n">
        <v>1325.87</v>
      </c>
      <c r="R416" t="n">
        <v>61.68</v>
      </c>
      <c r="S416" t="n">
        <v>30.42</v>
      </c>
      <c r="T416" t="n">
        <v>15668.88</v>
      </c>
      <c r="U416" t="n">
        <v>0.49</v>
      </c>
      <c r="V416" t="n">
        <v>0.89</v>
      </c>
      <c r="W416" t="n">
        <v>0.14</v>
      </c>
      <c r="X416" t="n">
        <v>0.96</v>
      </c>
      <c r="Y416" t="n">
        <v>1</v>
      </c>
      <c r="Z416" t="n">
        <v>10</v>
      </c>
    </row>
    <row r="417">
      <c r="A417" t="n">
        <v>7</v>
      </c>
      <c r="B417" t="n">
        <v>95</v>
      </c>
      <c r="C417" t="inlineStr">
        <is>
          <t xml:space="preserve">CONCLUIDO	</t>
        </is>
      </c>
      <c r="D417" t="n">
        <v>7.5917</v>
      </c>
      <c r="E417" t="n">
        <v>13.17</v>
      </c>
      <c r="F417" t="n">
        <v>9.550000000000001</v>
      </c>
      <c r="G417" t="n">
        <v>18.48</v>
      </c>
      <c r="H417" t="n">
        <v>0.26</v>
      </c>
      <c r="I417" t="n">
        <v>31</v>
      </c>
      <c r="J417" t="n">
        <v>188.35</v>
      </c>
      <c r="K417" t="n">
        <v>53.44</v>
      </c>
      <c r="L417" t="n">
        <v>2.75</v>
      </c>
      <c r="M417" t="n">
        <v>29</v>
      </c>
      <c r="N417" t="n">
        <v>37.16</v>
      </c>
      <c r="O417" t="n">
        <v>23463.4</v>
      </c>
      <c r="P417" t="n">
        <v>112.96</v>
      </c>
      <c r="Q417" t="n">
        <v>1325.91</v>
      </c>
      <c r="R417" t="n">
        <v>57.38</v>
      </c>
      <c r="S417" t="n">
        <v>30.42</v>
      </c>
      <c r="T417" t="n">
        <v>13541.46</v>
      </c>
      <c r="U417" t="n">
        <v>0.53</v>
      </c>
      <c r="V417" t="n">
        <v>0.91</v>
      </c>
      <c r="W417" t="n">
        <v>0.13</v>
      </c>
      <c r="X417" t="n">
        <v>0.83</v>
      </c>
      <c r="Y417" t="n">
        <v>1</v>
      </c>
      <c r="Z417" t="n">
        <v>10</v>
      </c>
    </row>
    <row r="418">
      <c r="A418" t="n">
        <v>8</v>
      </c>
      <c r="B418" t="n">
        <v>95</v>
      </c>
      <c r="C418" t="inlineStr">
        <is>
          <t xml:space="preserve">CONCLUIDO	</t>
        </is>
      </c>
      <c r="D418" t="n">
        <v>7.8127</v>
      </c>
      <c r="E418" t="n">
        <v>12.8</v>
      </c>
      <c r="F418" t="n">
        <v>9.33</v>
      </c>
      <c r="G418" t="n">
        <v>20.72</v>
      </c>
      <c r="H418" t="n">
        <v>0.28</v>
      </c>
      <c r="I418" t="n">
        <v>27</v>
      </c>
      <c r="J418" t="n">
        <v>188.73</v>
      </c>
      <c r="K418" t="n">
        <v>53.44</v>
      </c>
      <c r="L418" t="n">
        <v>3</v>
      </c>
      <c r="M418" t="n">
        <v>25</v>
      </c>
      <c r="N418" t="n">
        <v>37.29</v>
      </c>
      <c r="O418" t="n">
        <v>23510.33</v>
      </c>
      <c r="P418" t="n">
        <v>107.89</v>
      </c>
      <c r="Q418" t="n">
        <v>1325.93</v>
      </c>
      <c r="R418" t="n">
        <v>50.08</v>
      </c>
      <c r="S418" t="n">
        <v>30.42</v>
      </c>
      <c r="T418" t="n">
        <v>9912.049999999999</v>
      </c>
      <c r="U418" t="n">
        <v>0.61</v>
      </c>
      <c r="V418" t="n">
        <v>0.93</v>
      </c>
      <c r="W418" t="n">
        <v>0.12</v>
      </c>
      <c r="X418" t="n">
        <v>0.61</v>
      </c>
      <c r="Y418" t="n">
        <v>1</v>
      </c>
      <c r="Z418" t="n">
        <v>10</v>
      </c>
    </row>
    <row r="419">
      <c r="A419" t="n">
        <v>9</v>
      </c>
      <c r="B419" t="n">
        <v>95</v>
      </c>
      <c r="C419" t="inlineStr">
        <is>
          <t xml:space="preserve">CONCLUIDO	</t>
        </is>
      </c>
      <c r="D419" t="n">
        <v>7.7836</v>
      </c>
      <c r="E419" t="n">
        <v>12.85</v>
      </c>
      <c r="F419" t="n">
        <v>9.449999999999999</v>
      </c>
      <c r="G419" t="n">
        <v>22.68</v>
      </c>
      <c r="H419" t="n">
        <v>0.3</v>
      </c>
      <c r="I419" t="n">
        <v>25</v>
      </c>
      <c r="J419" t="n">
        <v>189.11</v>
      </c>
      <c r="K419" t="n">
        <v>53.44</v>
      </c>
      <c r="L419" t="n">
        <v>3.25</v>
      </c>
      <c r="M419" t="n">
        <v>23</v>
      </c>
      <c r="N419" t="n">
        <v>37.42</v>
      </c>
      <c r="O419" t="n">
        <v>23557.3</v>
      </c>
      <c r="P419" t="n">
        <v>108.08</v>
      </c>
      <c r="Q419" t="n">
        <v>1325.84</v>
      </c>
      <c r="R419" t="n">
        <v>54.49</v>
      </c>
      <c r="S419" t="n">
        <v>30.42</v>
      </c>
      <c r="T419" t="n">
        <v>12123.5</v>
      </c>
      <c r="U419" t="n">
        <v>0.5600000000000001</v>
      </c>
      <c r="V419" t="n">
        <v>0.92</v>
      </c>
      <c r="W419" t="n">
        <v>0.12</v>
      </c>
      <c r="X419" t="n">
        <v>0.73</v>
      </c>
      <c r="Y419" t="n">
        <v>1</v>
      </c>
      <c r="Z419" t="n">
        <v>10</v>
      </c>
    </row>
    <row r="420">
      <c r="A420" t="n">
        <v>10</v>
      </c>
      <c r="B420" t="n">
        <v>95</v>
      </c>
      <c r="C420" t="inlineStr">
        <is>
          <t xml:space="preserve">CONCLUIDO	</t>
        </is>
      </c>
      <c r="D420" t="n">
        <v>7.8745</v>
      </c>
      <c r="E420" t="n">
        <v>12.7</v>
      </c>
      <c r="F420" t="n">
        <v>9.369999999999999</v>
      </c>
      <c r="G420" t="n">
        <v>24.46</v>
      </c>
      <c r="H420" t="n">
        <v>0.33</v>
      </c>
      <c r="I420" t="n">
        <v>23</v>
      </c>
      <c r="J420" t="n">
        <v>189.49</v>
      </c>
      <c r="K420" t="n">
        <v>53.44</v>
      </c>
      <c r="L420" t="n">
        <v>3.5</v>
      </c>
      <c r="M420" t="n">
        <v>21</v>
      </c>
      <c r="N420" t="n">
        <v>37.55</v>
      </c>
      <c r="O420" t="n">
        <v>23604.32</v>
      </c>
      <c r="P420" t="n">
        <v>105.02</v>
      </c>
      <c r="Q420" t="n">
        <v>1325.9</v>
      </c>
      <c r="R420" t="n">
        <v>52.04</v>
      </c>
      <c r="S420" t="n">
        <v>30.42</v>
      </c>
      <c r="T420" t="n">
        <v>10911.58</v>
      </c>
      <c r="U420" t="n">
        <v>0.58</v>
      </c>
      <c r="V420" t="n">
        <v>0.92</v>
      </c>
      <c r="W420" t="n">
        <v>0.12</v>
      </c>
      <c r="X420" t="n">
        <v>0.65</v>
      </c>
      <c r="Y420" t="n">
        <v>1</v>
      </c>
      <c r="Z420" t="n">
        <v>10</v>
      </c>
    </row>
    <row r="421">
      <c r="A421" t="n">
        <v>11</v>
      </c>
      <c r="B421" t="n">
        <v>95</v>
      </c>
      <c r="C421" t="inlineStr">
        <is>
          <t xml:space="preserve">CONCLUIDO	</t>
        </is>
      </c>
      <c r="D421" t="n">
        <v>7.9646</v>
      </c>
      <c r="E421" t="n">
        <v>12.56</v>
      </c>
      <c r="F421" t="n">
        <v>9.31</v>
      </c>
      <c r="G421" t="n">
        <v>26.59</v>
      </c>
      <c r="H421" t="n">
        <v>0.35</v>
      </c>
      <c r="I421" t="n">
        <v>21</v>
      </c>
      <c r="J421" t="n">
        <v>189.87</v>
      </c>
      <c r="K421" t="n">
        <v>53.44</v>
      </c>
      <c r="L421" t="n">
        <v>3.75</v>
      </c>
      <c r="M421" t="n">
        <v>19</v>
      </c>
      <c r="N421" t="n">
        <v>37.69</v>
      </c>
      <c r="O421" t="n">
        <v>23651.38</v>
      </c>
      <c r="P421" t="n">
        <v>102.29</v>
      </c>
      <c r="Q421" t="n">
        <v>1325.95</v>
      </c>
      <c r="R421" t="n">
        <v>49.72</v>
      </c>
      <c r="S421" t="n">
        <v>30.42</v>
      </c>
      <c r="T421" t="n">
        <v>9761.120000000001</v>
      </c>
      <c r="U421" t="n">
        <v>0.61</v>
      </c>
      <c r="V421" t="n">
        <v>0.93</v>
      </c>
      <c r="W421" t="n">
        <v>0.11</v>
      </c>
      <c r="X421" t="n">
        <v>0.58</v>
      </c>
      <c r="Y421" t="n">
        <v>1</v>
      </c>
      <c r="Z421" t="n">
        <v>10</v>
      </c>
    </row>
    <row r="422">
      <c r="A422" t="n">
        <v>12</v>
      </c>
      <c r="B422" t="n">
        <v>95</v>
      </c>
      <c r="C422" t="inlineStr">
        <is>
          <t xml:space="preserve">CONCLUIDO	</t>
        </is>
      </c>
      <c r="D422" t="n">
        <v>8.054399999999999</v>
      </c>
      <c r="E422" t="n">
        <v>12.42</v>
      </c>
      <c r="F422" t="n">
        <v>9.24</v>
      </c>
      <c r="G422" t="n">
        <v>29.18</v>
      </c>
      <c r="H422" t="n">
        <v>0.37</v>
      </c>
      <c r="I422" t="n">
        <v>19</v>
      </c>
      <c r="J422" t="n">
        <v>190.25</v>
      </c>
      <c r="K422" t="n">
        <v>53.44</v>
      </c>
      <c r="L422" t="n">
        <v>4</v>
      </c>
      <c r="M422" t="n">
        <v>17</v>
      </c>
      <c r="N422" t="n">
        <v>37.82</v>
      </c>
      <c r="O422" t="n">
        <v>23698.48</v>
      </c>
      <c r="P422" t="n">
        <v>99.54000000000001</v>
      </c>
      <c r="Q422" t="n">
        <v>1325.84</v>
      </c>
      <c r="R422" t="n">
        <v>47.53</v>
      </c>
      <c r="S422" t="n">
        <v>30.42</v>
      </c>
      <c r="T422" t="n">
        <v>8674.530000000001</v>
      </c>
      <c r="U422" t="n">
        <v>0.64</v>
      </c>
      <c r="V422" t="n">
        <v>0.9399999999999999</v>
      </c>
      <c r="W422" t="n">
        <v>0.11</v>
      </c>
      <c r="X422" t="n">
        <v>0.52</v>
      </c>
      <c r="Y422" t="n">
        <v>1</v>
      </c>
      <c r="Z422" t="n">
        <v>10</v>
      </c>
    </row>
    <row r="423">
      <c r="A423" t="n">
        <v>13</v>
      </c>
      <c r="B423" t="n">
        <v>95</v>
      </c>
      <c r="C423" t="inlineStr">
        <is>
          <t xml:space="preserve">CONCLUIDO	</t>
        </is>
      </c>
      <c r="D423" t="n">
        <v>8.1037</v>
      </c>
      <c r="E423" t="n">
        <v>12.34</v>
      </c>
      <c r="F423" t="n">
        <v>9.199999999999999</v>
      </c>
      <c r="G423" t="n">
        <v>30.67</v>
      </c>
      <c r="H423" t="n">
        <v>0.4</v>
      </c>
      <c r="I423" t="n">
        <v>18</v>
      </c>
      <c r="J423" t="n">
        <v>190.63</v>
      </c>
      <c r="K423" t="n">
        <v>53.44</v>
      </c>
      <c r="L423" t="n">
        <v>4.25</v>
      </c>
      <c r="M423" t="n">
        <v>16</v>
      </c>
      <c r="N423" t="n">
        <v>37.95</v>
      </c>
      <c r="O423" t="n">
        <v>23745.63</v>
      </c>
      <c r="P423" t="n">
        <v>96.26000000000001</v>
      </c>
      <c r="Q423" t="n">
        <v>1325.79</v>
      </c>
      <c r="R423" t="n">
        <v>46.29</v>
      </c>
      <c r="S423" t="n">
        <v>30.42</v>
      </c>
      <c r="T423" t="n">
        <v>8061.23</v>
      </c>
      <c r="U423" t="n">
        <v>0.66</v>
      </c>
      <c r="V423" t="n">
        <v>0.9399999999999999</v>
      </c>
      <c r="W423" t="n">
        <v>0.11</v>
      </c>
      <c r="X423" t="n">
        <v>0.48</v>
      </c>
      <c r="Y423" t="n">
        <v>1</v>
      </c>
      <c r="Z423" t="n">
        <v>10</v>
      </c>
    </row>
    <row r="424">
      <c r="A424" t="n">
        <v>14</v>
      </c>
      <c r="B424" t="n">
        <v>95</v>
      </c>
      <c r="C424" t="inlineStr">
        <is>
          <t xml:space="preserve">CONCLUIDO	</t>
        </is>
      </c>
      <c r="D424" t="n">
        <v>8.193899999999999</v>
      </c>
      <c r="E424" t="n">
        <v>12.2</v>
      </c>
      <c r="F424" t="n">
        <v>9.140000000000001</v>
      </c>
      <c r="G424" t="n">
        <v>34.27</v>
      </c>
      <c r="H424" t="n">
        <v>0.42</v>
      </c>
      <c r="I424" t="n">
        <v>16</v>
      </c>
      <c r="J424" t="n">
        <v>191.02</v>
      </c>
      <c r="K424" t="n">
        <v>53.44</v>
      </c>
      <c r="L424" t="n">
        <v>4.5</v>
      </c>
      <c r="M424" t="n">
        <v>12</v>
      </c>
      <c r="N424" t="n">
        <v>38.08</v>
      </c>
      <c r="O424" t="n">
        <v>23792.83</v>
      </c>
      <c r="P424" t="n">
        <v>93.40000000000001</v>
      </c>
      <c r="Q424" t="n">
        <v>1325.79</v>
      </c>
      <c r="R424" t="n">
        <v>44.22</v>
      </c>
      <c r="S424" t="n">
        <v>30.42</v>
      </c>
      <c r="T424" t="n">
        <v>7033.73</v>
      </c>
      <c r="U424" t="n">
        <v>0.6899999999999999</v>
      </c>
      <c r="V424" t="n">
        <v>0.95</v>
      </c>
      <c r="W424" t="n">
        <v>0.11</v>
      </c>
      <c r="X424" t="n">
        <v>0.42</v>
      </c>
      <c r="Y424" t="n">
        <v>1</v>
      </c>
      <c r="Z424" t="n">
        <v>10</v>
      </c>
    </row>
    <row r="425">
      <c r="A425" t="n">
        <v>15</v>
      </c>
      <c r="B425" t="n">
        <v>95</v>
      </c>
      <c r="C425" t="inlineStr">
        <is>
          <t xml:space="preserve">CONCLUIDO	</t>
        </is>
      </c>
      <c r="D425" t="n">
        <v>8.177899999999999</v>
      </c>
      <c r="E425" t="n">
        <v>12.23</v>
      </c>
      <c r="F425" t="n">
        <v>9.16</v>
      </c>
      <c r="G425" t="n">
        <v>34.36</v>
      </c>
      <c r="H425" t="n">
        <v>0.44</v>
      </c>
      <c r="I425" t="n">
        <v>16</v>
      </c>
      <c r="J425" t="n">
        <v>191.4</v>
      </c>
      <c r="K425" t="n">
        <v>53.44</v>
      </c>
      <c r="L425" t="n">
        <v>4.75</v>
      </c>
      <c r="M425" t="n">
        <v>4</v>
      </c>
      <c r="N425" t="n">
        <v>38.22</v>
      </c>
      <c r="O425" t="n">
        <v>23840.07</v>
      </c>
      <c r="P425" t="n">
        <v>91.92</v>
      </c>
      <c r="Q425" t="n">
        <v>1325.85</v>
      </c>
      <c r="R425" t="n">
        <v>44.64</v>
      </c>
      <c r="S425" t="n">
        <v>30.42</v>
      </c>
      <c r="T425" t="n">
        <v>7245.23</v>
      </c>
      <c r="U425" t="n">
        <v>0.68</v>
      </c>
      <c r="V425" t="n">
        <v>0.9399999999999999</v>
      </c>
      <c r="W425" t="n">
        <v>0.12</v>
      </c>
      <c r="X425" t="n">
        <v>0.44</v>
      </c>
      <c r="Y425" t="n">
        <v>1</v>
      </c>
      <c r="Z425" t="n">
        <v>10</v>
      </c>
    </row>
    <row r="426">
      <c r="A426" t="n">
        <v>16</v>
      </c>
      <c r="B426" t="n">
        <v>95</v>
      </c>
      <c r="C426" t="inlineStr">
        <is>
          <t xml:space="preserve">CONCLUIDO	</t>
        </is>
      </c>
      <c r="D426" t="n">
        <v>8.224399999999999</v>
      </c>
      <c r="E426" t="n">
        <v>12.16</v>
      </c>
      <c r="F426" t="n">
        <v>9.130000000000001</v>
      </c>
      <c r="G426" t="n">
        <v>36.53</v>
      </c>
      <c r="H426" t="n">
        <v>0.46</v>
      </c>
      <c r="I426" t="n">
        <v>15</v>
      </c>
      <c r="J426" t="n">
        <v>191.78</v>
      </c>
      <c r="K426" t="n">
        <v>53.44</v>
      </c>
      <c r="L426" t="n">
        <v>5</v>
      </c>
      <c r="M426" t="n">
        <v>0</v>
      </c>
      <c r="N426" t="n">
        <v>38.35</v>
      </c>
      <c r="O426" t="n">
        <v>23887.36</v>
      </c>
      <c r="P426" t="n">
        <v>91.43000000000001</v>
      </c>
      <c r="Q426" t="n">
        <v>1325.94</v>
      </c>
      <c r="R426" t="n">
        <v>43.46</v>
      </c>
      <c r="S426" t="n">
        <v>30.42</v>
      </c>
      <c r="T426" t="n">
        <v>6662.26</v>
      </c>
      <c r="U426" t="n">
        <v>0.7</v>
      </c>
      <c r="V426" t="n">
        <v>0.95</v>
      </c>
      <c r="W426" t="n">
        <v>0.12</v>
      </c>
      <c r="X426" t="n">
        <v>0.41</v>
      </c>
      <c r="Y426" t="n">
        <v>1</v>
      </c>
      <c r="Z426" t="n">
        <v>10</v>
      </c>
    </row>
    <row r="427">
      <c r="A427" t="n">
        <v>0</v>
      </c>
      <c r="B427" t="n">
        <v>55</v>
      </c>
      <c r="C427" t="inlineStr">
        <is>
          <t xml:space="preserve">CONCLUIDO	</t>
        </is>
      </c>
      <c r="D427" t="n">
        <v>6.8488</v>
      </c>
      <c r="E427" t="n">
        <v>14.6</v>
      </c>
      <c r="F427" t="n">
        <v>10.8</v>
      </c>
      <c r="G427" t="n">
        <v>9</v>
      </c>
      <c r="H427" t="n">
        <v>0.15</v>
      </c>
      <c r="I427" t="n">
        <v>72</v>
      </c>
      <c r="J427" t="n">
        <v>116.05</v>
      </c>
      <c r="K427" t="n">
        <v>43.4</v>
      </c>
      <c r="L427" t="n">
        <v>1</v>
      </c>
      <c r="M427" t="n">
        <v>70</v>
      </c>
      <c r="N427" t="n">
        <v>16.65</v>
      </c>
      <c r="O427" t="n">
        <v>14546.17</v>
      </c>
      <c r="P427" t="n">
        <v>98.63</v>
      </c>
      <c r="Q427" t="n">
        <v>1326.03</v>
      </c>
      <c r="R427" t="n">
        <v>98.59999999999999</v>
      </c>
      <c r="S427" t="n">
        <v>30.42</v>
      </c>
      <c r="T427" t="n">
        <v>33943.44</v>
      </c>
      <c r="U427" t="n">
        <v>0.31</v>
      </c>
      <c r="V427" t="n">
        <v>0.8</v>
      </c>
      <c r="W427" t="n">
        <v>0.19</v>
      </c>
      <c r="X427" t="n">
        <v>2.08</v>
      </c>
      <c r="Y427" t="n">
        <v>1</v>
      </c>
      <c r="Z427" t="n">
        <v>10</v>
      </c>
    </row>
    <row r="428">
      <c r="A428" t="n">
        <v>1</v>
      </c>
      <c r="B428" t="n">
        <v>55</v>
      </c>
      <c r="C428" t="inlineStr">
        <is>
          <t xml:space="preserve">CONCLUIDO	</t>
        </is>
      </c>
      <c r="D428" t="n">
        <v>7.371</v>
      </c>
      <c r="E428" t="n">
        <v>13.57</v>
      </c>
      <c r="F428" t="n">
        <v>10.22</v>
      </c>
      <c r="G428" t="n">
        <v>11.57</v>
      </c>
      <c r="H428" t="n">
        <v>0.19</v>
      </c>
      <c r="I428" t="n">
        <v>53</v>
      </c>
      <c r="J428" t="n">
        <v>116.37</v>
      </c>
      <c r="K428" t="n">
        <v>43.4</v>
      </c>
      <c r="L428" t="n">
        <v>1.25</v>
      </c>
      <c r="M428" t="n">
        <v>51</v>
      </c>
      <c r="N428" t="n">
        <v>16.72</v>
      </c>
      <c r="O428" t="n">
        <v>14585.96</v>
      </c>
      <c r="P428" t="n">
        <v>90.04000000000001</v>
      </c>
      <c r="Q428" t="n">
        <v>1325.92</v>
      </c>
      <c r="R428" t="n">
        <v>79.20999999999999</v>
      </c>
      <c r="S428" t="n">
        <v>30.42</v>
      </c>
      <c r="T428" t="n">
        <v>24347.24</v>
      </c>
      <c r="U428" t="n">
        <v>0.38</v>
      </c>
      <c r="V428" t="n">
        <v>0.85</v>
      </c>
      <c r="W428" t="n">
        <v>0.17</v>
      </c>
      <c r="X428" t="n">
        <v>1.5</v>
      </c>
      <c r="Y428" t="n">
        <v>1</v>
      </c>
      <c r="Z428" t="n">
        <v>10</v>
      </c>
    </row>
    <row r="429">
      <c r="A429" t="n">
        <v>2</v>
      </c>
      <c r="B429" t="n">
        <v>55</v>
      </c>
      <c r="C429" t="inlineStr">
        <is>
          <t xml:space="preserve">CONCLUIDO	</t>
        </is>
      </c>
      <c r="D429" t="n">
        <v>7.7389</v>
      </c>
      <c r="E429" t="n">
        <v>12.92</v>
      </c>
      <c r="F429" t="n">
        <v>9.859999999999999</v>
      </c>
      <c r="G429" t="n">
        <v>14.43</v>
      </c>
      <c r="H429" t="n">
        <v>0.23</v>
      </c>
      <c r="I429" t="n">
        <v>41</v>
      </c>
      <c r="J429" t="n">
        <v>116.69</v>
      </c>
      <c r="K429" t="n">
        <v>43.4</v>
      </c>
      <c r="L429" t="n">
        <v>1.5</v>
      </c>
      <c r="M429" t="n">
        <v>39</v>
      </c>
      <c r="N429" t="n">
        <v>16.79</v>
      </c>
      <c r="O429" t="n">
        <v>14625.77</v>
      </c>
      <c r="P429" t="n">
        <v>83.62</v>
      </c>
      <c r="Q429" t="n">
        <v>1325.81</v>
      </c>
      <c r="R429" t="n">
        <v>67.52</v>
      </c>
      <c r="S429" t="n">
        <v>30.42</v>
      </c>
      <c r="T429" t="n">
        <v>18561.77</v>
      </c>
      <c r="U429" t="n">
        <v>0.45</v>
      </c>
      <c r="V429" t="n">
        <v>0.88</v>
      </c>
      <c r="W429" t="n">
        <v>0.15</v>
      </c>
      <c r="X429" t="n">
        <v>1.14</v>
      </c>
      <c r="Y429" t="n">
        <v>1</v>
      </c>
      <c r="Z429" t="n">
        <v>10</v>
      </c>
    </row>
    <row r="430">
      <c r="A430" t="n">
        <v>3</v>
      </c>
      <c r="B430" t="n">
        <v>55</v>
      </c>
      <c r="C430" t="inlineStr">
        <is>
          <t xml:space="preserve">CONCLUIDO	</t>
        </is>
      </c>
      <c r="D430" t="n">
        <v>8.007300000000001</v>
      </c>
      <c r="E430" t="n">
        <v>12.49</v>
      </c>
      <c r="F430" t="n">
        <v>9.619999999999999</v>
      </c>
      <c r="G430" t="n">
        <v>17.48</v>
      </c>
      <c r="H430" t="n">
        <v>0.26</v>
      </c>
      <c r="I430" t="n">
        <v>33</v>
      </c>
      <c r="J430" t="n">
        <v>117.01</v>
      </c>
      <c r="K430" t="n">
        <v>43.4</v>
      </c>
      <c r="L430" t="n">
        <v>1.75</v>
      </c>
      <c r="M430" t="n">
        <v>31</v>
      </c>
      <c r="N430" t="n">
        <v>16.86</v>
      </c>
      <c r="O430" t="n">
        <v>14665.62</v>
      </c>
      <c r="P430" t="n">
        <v>78.09</v>
      </c>
      <c r="Q430" t="n">
        <v>1325.88</v>
      </c>
      <c r="R430" t="n">
        <v>59.61</v>
      </c>
      <c r="S430" t="n">
        <v>30.42</v>
      </c>
      <c r="T430" t="n">
        <v>14646.91</v>
      </c>
      <c r="U430" t="n">
        <v>0.51</v>
      </c>
      <c r="V430" t="n">
        <v>0.9</v>
      </c>
      <c r="W430" t="n">
        <v>0.14</v>
      </c>
      <c r="X430" t="n">
        <v>0.9</v>
      </c>
      <c r="Y430" t="n">
        <v>1</v>
      </c>
      <c r="Z430" t="n">
        <v>10</v>
      </c>
    </row>
    <row r="431">
      <c r="A431" t="n">
        <v>4</v>
      </c>
      <c r="B431" t="n">
        <v>55</v>
      </c>
      <c r="C431" t="inlineStr">
        <is>
          <t xml:space="preserve">CONCLUIDO	</t>
        </is>
      </c>
      <c r="D431" t="n">
        <v>8.297800000000001</v>
      </c>
      <c r="E431" t="n">
        <v>12.05</v>
      </c>
      <c r="F431" t="n">
        <v>9.32</v>
      </c>
      <c r="G431" t="n">
        <v>20.72</v>
      </c>
      <c r="H431" t="n">
        <v>0.3</v>
      </c>
      <c r="I431" t="n">
        <v>27</v>
      </c>
      <c r="J431" t="n">
        <v>117.34</v>
      </c>
      <c r="K431" t="n">
        <v>43.4</v>
      </c>
      <c r="L431" t="n">
        <v>2</v>
      </c>
      <c r="M431" t="n">
        <v>20</v>
      </c>
      <c r="N431" t="n">
        <v>16.94</v>
      </c>
      <c r="O431" t="n">
        <v>14705.49</v>
      </c>
      <c r="P431" t="n">
        <v>71.45999999999999</v>
      </c>
      <c r="Q431" t="n">
        <v>1325.92</v>
      </c>
      <c r="R431" t="n">
        <v>49.77</v>
      </c>
      <c r="S431" t="n">
        <v>30.42</v>
      </c>
      <c r="T431" t="n">
        <v>9756.299999999999</v>
      </c>
      <c r="U431" t="n">
        <v>0.61</v>
      </c>
      <c r="V431" t="n">
        <v>0.93</v>
      </c>
      <c r="W431" t="n">
        <v>0.12</v>
      </c>
      <c r="X431" t="n">
        <v>0.6</v>
      </c>
      <c r="Y431" t="n">
        <v>1</v>
      </c>
      <c r="Z431" t="n">
        <v>10</v>
      </c>
    </row>
    <row r="432">
      <c r="A432" t="n">
        <v>5</v>
      </c>
      <c r="B432" t="n">
        <v>55</v>
      </c>
      <c r="C432" t="inlineStr">
        <is>
          <t xml:space="preserve">CONCLUIDO	</t>
        </is>
      </c>
      <c r="D432" t="n">
        <v>8.1755</v>
      </c>
      <c r="E432" t="n">
        <v>12.23</v>
      </c>
      <c r="F432" t="n">
        <v>9.529999999999999</v>
      </c>
      <c r="G432" t="n">
        <v>21.98</v>
      </c>
      <c r="H432" t="n">
        <v>0.34</v>
      </c>
      <c r="I432" t="n">
        <v>26</v>
      </c>
      <c r="J432" t="n">
        <v>117.66</v>
      </c>
      <c r="K432" t="n">
        <v>43.4</v>
      </c>
      <c r="L432" t="n">
        <v>2.25</v>
      </c>
      <c r="M432" t="n">
        <v>2</v>
      </c>
      <c r="N432" t="n">
        <v>17.01</v>
      </c>
      <c r="O432" t="n">
        <v>14745.39</v>
      </c>
      <c r="P432" t="n">
        <v>72.04000000000001</v>
      </c>
      <c r="Q432" t="n">
        <v>1326.04</v>
      </c>
      <c r="R432" t="n">
        <v>56.26</v>
      </c>
      <c r="S432" t="n">
        <v>30.42</v>
      </c>
      <c r="T432" t="n">
        <v>13003.62</v>
      </c>
      <c r="U432" t="n">
        <v>0.54</v>
      </c>
      <c r="V432" t="n">
        <v>0.91</v>
      </c>
      <c r="W432" t="n">
        <v>0.15</v>
      </c>
      <c r="X432" t="n">
        <v>0.8100000000000001</v>
      </c>
      <c r="Y432" t="n">
        <v>1</v>
      </c>
      <c r="Z432" t="n">
        <v>10</v>
      </c>
    </row>
    <row r="433">
      <c r="A433" t="n">
        <v>6</v>
      </c>
      <c r="B433" t="n">
        <v>55</v>
      </c>
      <c r="C433" t="inlineStr">
        <is>
          <t xml:space="preserve">CONCLUIDO	</t>
        </is>
      </c>
      <c r="D433" t="n">
        <v>8.186299999999999</v>
      </c>
      <c r="E433" t="n">
        <v>12.22</v>
      </c>
      <c r="F433" t="n">
        <v>9.51</v>
      </c>
      <c r="G433" t="n">
        <v>21.95</v>
      </c>
      <c r="H433" t="n">
        <v>0.37</v>
      </c>
      <c r="I433" t="n">
        <v>26</v>
      </c>
      <c r="J433" t="n">
        <v>117.98</v>
      </c>
      <c r="K433" t="n">
        <v>43.4</v>
      </c>
      <c r="L433" t="n">
        <v>2.5</v>
      </c>
      <c r="M433" t="n">
        <v>0</v>
      </c>
      <c r="N433" t="n">
        <v>17.08</v>
      </c>
      <c r="O433" t="n">
        <v>14785.31</v>
      </c>
      <c r="P433" t="n">
        <v>72.03</v>
      </c>
      <c r="Q433" t="n">
        <v>1326.04</v>
      </c>
      <c r="R433" t="n">
        <v>55.51</v>
      </c>
      <c r="S433" t="n">
        <v>30.42</v>
      </c>
      <c r="T433" t="n">
        <v>12629.28</v>
      </c>
      <c r="U433" t="n">
        <v>0.55</v>
      </c>
      <c r="V433" t="n">
        <v>0.91</v>
      </c>
      <c r="W433" t="n">
        <v>0.15</v>
      </c>
      <c r="X433" t="n">
        <v>0.79</v>
      </c>
      <c r="Y433" t="n">
        <v>1</v>
      </c>
      <c r="Z433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INDEX(resultados!$A$2:$ZZ$433, 1, MATCH($B$1, resultados!$A$1:$ZZ$1, 0))</f>
        <v/>
      </c>
      <c r="B7">
        <f>INDEX(resultados!$A$2:$ZZ$433, 1, MATCH($B$2, resultados!$A$1:$ZZ$1, 0))</f>
        <v/>
      </c>
      <c r="C7">
        <f>INDEX(resultados!$A$2:$ZZ$433, 1, MATCH($B$3, resultados!$A$1:$ZZ$1, 0))</f>
        <v/>
      </c>
    </row>
    <row r="8">
      <c r="A8">
        <f>INDEX(resultados!$A$2:$ZZ$433, 2, MATCH($B$1, resultados!$A$1:$ZZ$1, 0))</f>
        <v/>
      </c>
      <c r="B8">
        <f>INDEX(resultados!$A$2:$ZZ$433, 2, MATCH($B$2, resultados!$A$1:$ZZ$1, 0))</f>
        <v/>
      </c>
      <c r="C8">
        <f>INDEX(resultados!$A$2:$ZZ$433, 2, MATCH($B$3, resultados!$A$1:$ZZ$1, 0))</f>
        <v/>
      </c>
    </row>
    <row r="9">
      <c r="A9">
        <f>INDEX(resultados!$A$2:$ZZ$433, 3, MATCH($B$1, resultados!$A$1:$ZZ$1, 0))</f>
        <v/>
      </c>
      <c r="B9">
        <f>INDEX(resultados!$A$2:$ZZ$433, 3, MATCH($B$2, resultados!$A$1:$ZZ$1, 0))</f>
        <v/>
      </c>
      <c r="C9">
        <f>INDEX(resultados!$A$2:$ZZ$433, 3, MATCH($B$3, resultados!$A$1:$ZZ$1, 0))</f>
        <v/>
      </c>
    </row>
    <row r="10">
      <c r="A10">
        <f>INDEX(resultados!$A$2:$ZZ$433, 4, MATCH($B$1, resultados!$A$1:$ZZ$1, 0))</f>
        <v/>
      </c>
      <c r="B10">
        <f>INDEX(resultados!$A$2:$ZZ$433, 4, MATCH($B$2, resultados!$A$1:$ZZ$1, 0))</f>
        <v/>
      </c>
      <c r="C10">
        <f>INDEX(resultados!$A$2:$ZZ$433, 4, MATCH($B$3, resultados!$A$1:$ZZ$1, 0))</f>
        <v/>
      </c>
    </row>
    <row r="11">
      <c r="A11">
        <f>INDEX(resultados!$A$2:$ZZ$433, 5, MATCH($B$1, resultados!$A$1:$ZZ$1, 0))</f>
        <v/>
      </c>
      <c r="B11">
        <f>INDEX(resultados!$A$2:$ZZ$433, 5, MATCH($B$2, resultados!$A$1:$ZZ$1, 0))</f>
        <v/>
      </c>
      <c r="C11">
        <f>INDEX(resultados!$A$2:$ZZ$433, 5, MATCH($B$3, resultados!$A$1:$ZZ$1, 0))</f>
        <v/>
      </c>
    </row>
    <row r="12">
      <c r="A12">
        <f>INDEX(resultados!$A$2:$ZZ$433, 6, MATCH($B$1, resultados!$A$1:$ZZ$1, 0))</f>
        <v/>
      </c>
      <c r="B12">
        <f>INDEX(resultados!$A$2:$ZZ$433, 6, MATCH($B$2, resultados!$A$1:$ZZ$1, 0))</f>
        <v/>
      </c>
      <c r="C12">
        <f>INDEX(resultados!$A$2:$ZZ$433, 6, MATCH($B$3, resultados!$A$1:$ZZ$1, 0))</f>
        <v/>
      </c>
    </row>
    <row r="13">
      <c r="A13">
        <f>INDEX(resultados!$A$2:$ZZ$433, 7, MATCH($B$1, resultados!$A$1:$ZZ$1, 0))</f>
        <v/>
      </c>
      <c r="B13">
        <f>INDEX(resultados!$A$2:$ZZ$433, 7, MATCH($B$2, resultados!$A$1:$ZZ$1, 0))</f>
        <v/>
      </c>
      <c r="C13">
        <f>INDEX(resultados!$A$2:$ZZ$433, 7, MATCH($B$3, resultados!$A$1:$ZZ$1, 0))</f>
        <v/>
      </c>
    </row>
    <row r="14">
      <c r="A14">
        <f>INDEX(resultados!$A$2:$ZZ$433, 8, MATCH($B$1, resultados!$A$1:$ZZ$1, 0))</f>
        <v/>
      </c>
      <c r="B14">
        <f>INDEX(resultados!$A$2:$ZZ$433, 8, MATCH($B$2, resultados!$A$1:$ZZ$1, 0))</f>
        <v/>
      </c>
      <c r="C14">
        <f>INDEX(resultados!$A$2:$ZZ$433, 8, MATCH($B$3, resultados!$A$1:$ZZ$1, 0))</f>
        <v/>
      </c>
    </row>
    <row r="15">
      <c r="A15">
        <f>INDEX(resultados!$A$2:$ZZ$433, 9, MATCH($B$1, resultados!$A$1:$ZZ$1, 0))</f>
        <v/>
      </c>
      <c r="B15">
        <f>INDEX(resultados!$A$2:$ZZ$433, 9, MATCH($B$2, resultados!$A$1:$ZZ$1, 0))</f>
        <v/>
      </c>
      <c r="C15">
        <f>INDEX(resultados!$A$2:$ZZ$433, 9, MATCH($B$3, resultados!$A$1:$ZZ$1, 0))</f>
        <v/>
      </c>
    </row>
    <row r="16">
      <c r="A16">
        <f>INDEX(resultados!$A$2:$ZZ$433, 10, MATCH($B$1, resultados!$A$1:$ZZ$1, 0))</f>
        <v/>
      </c>
      <c r="B16">
        <f>INDEX(resultados!$A$2:$ZZ$433, 10, MATCH($B$2, resultados!$A$1:$ZZ$1, 0))</f>
        <v/>
      </c>
      <c r="C16">
        <f>INDEX(resultados!$A$2:$ZZ$433, 10, MATCH($B$3, resultados!$A$1:$ZZ$1, 0))</f>
        <v/>
      </c>
    </row>
    <row r="17">
      <c r="A17">
        <f>INDEX(resultados!$A$2:$ZZ$433, 11, MATCH($B$1, resultados!$A$1:$ZZ$1, 0))</f>
        <v/>
      </c>
      <c r="B17">
        <f>INDEX(resultados!$A$2:$ZZ$433, 11, MATCH($B$2, resultados!$A$1:$ZZ$1, 0))</f>
        <v/>
      </c>
      <c r="C17">
        <f>INDEX(resultados!$A$2:$ZZ$433, 11, MATCH($B$3, resultados!$A$1:$ZZ$1, 0))</f>
        <v/>
      </c>
    </row>
    <row r="18">
      <c r="A18">
        <f>INDEX(resultados!$A$2:$ZZ$433, 12, MATCH($B$1, resultados!$A$1:$ZZ$1, 0))</f>
        <v/>
      </c>
      <c r="B18">
        <f>INDEX(resultados!$A$2:$ZZ$433, 12, MATCH($B$2, resultados!$A$1:$ZZ$1, 0))</f>
        <v/>
      </c>
      <c r="C18">
        <f>INDEX(resultados!$A$2:$ZZ$433, 12, MATCH($B$3, resultados!$A$1:$ZZ$1, 0))</f>
        <v/>
      </c>
    </row>
    <row r="19">
      <c r="A19">
        <f>INDEX(resultados!$A$2:$ZZ$433, 13, MATCH($B$1, resultados!$A$1:$ZZ$1, 0))</f>
        <v/>
      </c>
      <c r="B19">
        <f>INDEX(resultados!$A$2:$ZZ$433, 13, MATCH($B$2, resultados!$A$1:$ZZ$1, 0))</f>
        <v/>
      </c>
      <c r="C19">
        <f>INDEX(resultados!$A$2:$ZZ$433, 13, MATCH($B$3, resultados!$A$1:$ZZ$1, 0))</f>
        <v/>
      </c>
    </row>
    <row r="20">
      <c r="A20">
        <f>INDEX(resultados!$A$2:$ZZ$433, 14, MATCH($B$1, resultados!$A$1:$ZZ$1, 0))</f>
        <v/>
      </c>
      <c r="B20">
        <f>INDEX(resultados!$A$2:$ZZ$433, 14, MATCH($B$2, resultados!$A$1:$ZZ$1, 0))</f>
        <v/>
      </c>
      <c r="C20">
        <f>INDEX(resultados!$A$2:$ZZ$433, 14, MATCH($B$3, resultados!$A$1:$ZZ$1, 0))</f>
        <v/>
      </c>
    </row>
    <row r="21">
      <c r="A21">
        <f>INDEX(resultados!$A$2:$ZZ$433, 15, MATCH($B$1, resultados!$A$1:$ZZ$1, 0))</f>
        <v/>
      </c>
      <c r="B21">
        <f>INDEX(resultados!$A$2:$ZZ$433, 15, MATCH($B$2, resultados!$A$1:$ZZ$1, 0))</f>
        <v/>
      </c>
      <c r="C21">
        <f>INDEX(resultados!$A$2:$ZZ$433, 15, MATCH($B$3, resultados!$A$1:$ZZ$1, 0))</f>
        <v/>
      </c>
    </row>
    <row r="22">
      <c r="A22">
        <f>INDEX(resultados!$A$2:$ZZ$433, 16, MATCH($B$1, resultados!$A$1:$ZZ$1, 0))</f>
        <v/>
      </c>
      <c r="B22">
        <f>INDEX(resultados!$A$2:$ZZ$433, 16, MATCH($B$2, resultados!$A$1:$ZZ$1, 0))</f>
        <v/>
      </c>
      <c r="C22">
        <f>INDEX(resultados!$A$2:$ZZ$433, 16, MATCH($B$3, resultados!$A$1:$ZZ$1, 0))</f>
        <v/>
      </c>
    </row>
    <row r="23">
      <c r="A23">
        <f>INDEX(resultados!$A$2:$ZZ$433, 17, MATCH($B$1, resultados!$A$1:$ZZ$1, 0))</f>
        <v/>
      </c>
      <c r="B23">
        <f>INDEX(resultados!$A$2:$ZZ$433, 17, MATCH($B$2, resultados!$A$1:$ZZ$1, 0))</f>
        <v/>
      </c>
      <c r="C23">
        <f>INDEX(resultados!$A$2:$ZZ$433, 17, MATCH($B$3, resultados!$A$1:$ZZ$1, 0))</f>
        <v/>
      </c>
    </row>
    <row r="24">
      <c r="A24">
        <f>INDEX(resultados!$A$2:$ZZ$433, 18, MATCH($B$1, resultados!$A$1:$ZZ$1, 0))</f>
        <v/>
      </c>
      <c r="B24">
        <f>INDEX(resultados!$A$2:$ZZ$433, 18, MATCH($B$2, resultados!$A$1:$ZZ$1, 0))</f>
        <v/>
      </c>
      <c r="C24">
        <f>INDEX(resultados!$A$2:$ZZ$433, 18, MATCH($B$3, resultados!$A$1:$ZZ$1, 0))</f>
        <v/>
      </c>
    </row>
    <row r="25">
      <c r="A25">
        <f>INDEX(resultados!$A$2:$ZZ$433, 19, MATCH($B$1, resultados!$A$1:$ZZ$1, 0))</f>
        <v/>
      </c>
      <c r="B25">
        <f>INDEX(resultados!$A$2:$ZZ$433, 19, MATCH($B$2, resultados!$A$1:$ZZ$1, 0))</f>
        <v/>
      </c>
      <c r="C25">
        <f>INDEX(resultados!$A$2:$ZZ$433, 19, MATCH($B$3, resultados!$A$1:$ZZ$1, 0))</f>
        <v/>
      </c>
    </row>
    <row r="26">
      <c r="A26">
        <f>INDEX(resultados!$A$2:$ZZ$433, 20, MATCH($B$1, resultados!$A$1:$ZZ$1, 0))</f>
        <v/>
      </c>
      <c r="B26">
        <f>INDEX(resultados!$A$2:$ZZ$433, 20, MATCH($B$2, resultados!$A$1:$ZZ$1, 0))</f>
        <v/>
      </c>
      <c r="C26">
        <f>INDEX(resultados!$A$2:$ZZ$433, 20, MATCH($B$3, resultados!$A$1:$ZZ$1, 0))</f>
        <v/>
      </c>
    </row>
    <row r="27">
      <c r="A27">
        <f>INDEX(resultados!$A$2:$ZZ$433, 21, MATCH($B$1, resultados!$A$1:$ZZ$1, 0))</f>
        <v/>
      </c>
      <c r="B27">
        <f>INDEX(resultados!$A$2:$ZZ$433, 21, MATCH($B$2, resultados!$A$1:$ZZ$1, 0))</f>
        <v/>
      </c>
      <c r="C27">
        <f>INDEX(resultados!$A$2:$ZZ$433, 21, MATCH($B$3, resultados!$A$1:$ZZ$1, 0))</f>
        <v/>
      </c>
    </row>
    <row r="28">
      <c r="A28">
        <f>INDEX(resultados!$A$2:$ZZ$433, 22, MATCH($B$1, resultados!$A$1:$ZZ$1, 0))</f>
        <v/>
      </c>
      <c r="B28">
        <f>INDEX(resultados!$A$2:$ZZ$433, 22, MATCH($B$2, resultados!$A$1:$ZZ$1, 0))</f>
        <v/>
      </c>
      <c r="C28">
        <f>INDEX(resultados!$A$2:$ZZ$433, 22, MATCH($B$3, resultados!$A$1:$ZZ$1, 0))</f>
        <v/>
      </c>
    </row>
    <row r="29">
      <c r="A29">
        <f>INDEX(resultados!$A$2:$ZZ$433, 23, MATCH($B$1, resultados!$A$1:$ZZ$1, 0))</f>
        <v/>
      </c>
      <c r="B29">
        <f>INDEX(resultados!$A$2:$ZZ$433, 23, MATCH($B$2, resultados!$A$1:$ZZ$1, 0))</f>
        <v/>
      </c>
      <c r="C29">
        <f>INDEX(resultados!$A$2:$ZZ$433, 23, MATCH($B$3, resultados!$A$1:$ZZ$1, 0))</f>
        <v/>
      </c>
    </row>
    <row r="30">
      <c r="A30">
        <f>INDEX(resultados!$A$2:$ZZ$433, 24, MATCH($B$1, resultados!$A$1:$ZZ$1, 0))</f>
        <v/>
      </c>
      <c r="B30">
        <f>INDEX(resultados!$A$2:$ZZ$433, 24, MATCH($B$2, resultados!$A$1:$ZZ$1, 0))</f>
        <v/>
      </c>
      <c r="C30">
        <f>INDEX(resultados!$A$2:$ZZ$433, 24, MATCH($B$3, resultados!$A$1:$ZZ$1, 0))</f>
        <v/>
      </c>
    </row>
    <row r="31">
      <c r="A31">
        <f>INDEX(resultados!$A$2:$ZZ$433, 25, MATCH($B$1, resultados!$A$1:$ZZ$1, 0))</f>
        <v/>
      </c>
      <c r="B31">
        <f>INDEX(resultados!$A$2:$ZZ$433, 25, MATCH($B$2, resultados!$A$1:$ZZ$1, 0))</f>
        <v/>
      </c>
      <c r="C31">
        <f>INDEX(resultados!$A$2:$ZZ$433, 25, MATCH($B$3, resultados!$A$1:$ZZ$1, 0))</f>
        <v/>
      </c>
    </row>
    <row r="32">
      <c r="A32">
        <f>INDEX(resultados!$A$2:$ZZ$433, 26, MATCH($B$1, resultados!$A$1:$ZZ$1, 0))</f>
        <v/>
      </c>
      <c r="B32">
        <f>INDEX(resultados!$A$2:$ZZ$433, 26, MATCH($B$2, resultados!$A$1:$ZZ$1, 0))</f>
        <v/>
      </c>
      <c r="C32">
        <f>INDEX(resultados!$A$2:$ZZ$433, 26, MATCH($B$3, resultados!$A$1:$ZZ$1, 0))</f>
        <v/>
      </c>
    </row>
    <row r="33">
      <c r="A33">
        <f>INDEX(resultados!$A$2:$ZZ$433, 27, MATCH($B$1, resultados!$A$1:$ZZ$1, 0))</f>
        <v/>
      </c>
      <c r="B33">
        <f>INDEX(resultados!$A$2:$ZZ$433, 27, MATCH($B$2, resultados!$A$1:$ZZ$1, 0))</f>
        <v/>
      </c>
      <c r="C33">
        <f>INDEX(resultados!$A$2:$ZZ$433, 27, MATCH($B$3, resultados!$A$1:$ZZ$1, 0))</f>
        <v/>
      </c>
    </row>
    <row r="34">
      <c r="A34">
        <f>INDEX(resultados!$A$2:$ZZ$433, 28, MATCH($B$1, resultados!$A$1:$ZZ$1, 0))</f>
        <v/>
      </c>
      <c r="B34">
        <f>INDEX(resultados!$A$2:$ZZ$433, 28, MATCH($B$2, resultados!$A$1:$ZZ$1, 0))</f>
        <v/>
      </c>
      <c r="C34">
        <f>INDEX(resultados!$A$2:$ZZ$433, 28, MATCH($B$3, resultados!$A$1:$ZZ$1, 0))</f>
        <v/>
      </c>
    </row>
    <row r="35">
      <c r="A35">
        <f>INDEX(resultados!$A$2:$ZZ$433, 29, MATCH($B$1, resultados!$A$1:$ZZ$1, 0))</f>
        <v/>
      </c>
      <c r="B35">
        <f>INDEX(resultados!$A$2:$ZZ$433, 29, MATCH($B$2, resultados!$A$1:$ZZ$1, 0))</f>
        <v/>
      </c>
      <c r="C35">
        <f>INDEX(resultados!$A$2:$ZZ$433, 29, MATCH($B$3, resultados!$A$1:$ZZ$1, 0))</f>
        <v/>
      </c>
    </row>
    <row r="36">
      <c r="A36">
        <f>INDEX(resultados!$A$2:$ZZ$433, 30, MATCH($B$1, resultados!$A$1:$ZZ$1, 0))</f>
        <v/>
      </c>
      <c r="B36">
        <f>INDEX(resultados!$A$2:$ZZ$433, 30, MATCH($B$2, resultados!$A$1:$ZZ$1, 0))</f>
        <v/>
      </c>
      <c r="C36">
        <f>INDEX(resultados!$A$2:$ZZ$433, 30, MATCH($B$3, resultados!$A$1:$ZZ$1, 0))</f>
        <v/>
      </c>
    </row>
    <row r="37">
      <c r="A37">
        <f>INDEX(resultados!$A$2:$ZZ$433, 31, MATCH($B$1, resultados!$A$1:$ZZ$1, 0))</f>
        <v/>
      </c>
      <c r="B37">
        <f>INDEX(resultados!$A$2:$ZZ$433, 31, MATCH($B$2, resultados!$A$1:$ZZ$1, 0))</f>
        <v/>
      </c>
      <c r="C37">
        <f>INDEX(resultados!$A$2:$ZZ$433, 31, MATCH($B$3, resultados!$A$1:$ZZ$1, 0))</f>
        <v/>
      </c>
    </row>
    <row r="38">
      <c r="A38">
        <f>INDEX(resultados!$A$2:$ZZ$433, 32, MATCH($B$1, resultados!$A$1:$ZZ$1, 0))</f>
        <v/>
      </c>
      <c r="B38">
        <f>INDEX(resultados!$A$2:$ZZ$433, 32, MATCH($B$2, resultados!$A$1:$ZZ$1, 0))</f>
        <v/>
      </c>
      <c r="C38">
        <f>INDEX(resultados!$A$2:$ZZ$433, 32, MATCH($B$3, resultados!$A$1:$ZZ$1, 0))</f>
        <v/>
      </c>
    </row>
    <row r="39">
      <c r="A39">
        <f>INDEX(resultados!$A$2:$ZZ$433, 33, MATCH($B$1, resultados!$A$1:$ZZ$1, 0))</f>
        <v/>
      </c>
      <c r="B39">
        <f>INDEX(resultados!$A$2:$ZZ$433, 33, MATCH($B$2, resultados!$A$1:$ZZ$1, 0))</f>
        <v/>
      </c>
      <c r="C39">
        <f>INDEX(resultados!$A$2:$ZZ$433, 33, MATCH($B$3, resultados!$A$1:$ZZ$1, 0))</f>
        <v/>
      </c>
    </row>
    <row r="40">
      <c r="A40">
        <f>INDEX(resultados!$A$2:$ZZ$433, 34, MATCH($B$1, resultados!$A$1:$ZZ$1, 0))</f>
        <v/>
      </c>
      <c r="B40">
        <f>INDEX(resultados!$A$2:$ZZ$433, 34, MATCH($B$2, resultados!$A$1:$ZZ$1, 0))</f>
        <v/>
      </c>
      <c r="C40">
        <f>INDEX(resultados!$A$2:$ZZ$433, 34, MATCH($B$3, resultados!$A$1:$ZZ$1, 0))</f>
        <v/>
      </c>
    </row>
    <row r="41">
      <c r="A41">
        <f>INDEX(resultados!$A$2:$ZZ$433, 35, MATCH($B$1, resultados!$A$1:$ZZ$1, 0))</f>
        <v/>
      </c>
      <c r="B41">
        <f>INDEX(resultados!$A$2:$ZZ$433, 35, MATCH($B$2, resultados!$A$1:$ZZ$1, 0))</f>
        <v/>
      </c>
      <c r="C41">
        <f>INDEX(resultados!$A$2:$ZZ$433, 35, MATCH($B$3, resultados!$A$1:$ZZ$1, 0))</f>
        <v/>
      </c>
    </row>
    <row r="42">
      <c r="A42">
        <f>INDEX(resultados!$A$2:$ZZ$433, 36, MATCH($B$1, resultados!$A$1:$ZZ$1, 0))</f>
        <v/>
      </c>
      <c r="B42">
        <f>INDEX(resultados!$A$2:$ZZ$433, 36, MATCH($B$2, resultados!$A$1:$ZZ$1, 0))</f>
        <v/>
      </c>
      <c r="C42">
        <f>INDEX(resultados!$A$2:$ZZ$433, 36, MATCH($B$3, resultados!$A$1:$ZZ$1, 0))</f>
        <v/>
      </c>
    </row>
    <row r="43">
      <c r="A43">
        <f>INDEX(resultados!$A$2:$ZZ$433, 37, MATCH($B$1, resultados!$A$1:$ZZ$1, 0))</f>
        <v/>
      </c>
      <c r="B43">
        <f>INDEX(resultados!$A$2:$ZZ$433, 37, MATCH($B$2, resultados!$A$1:$ZZ$1, 0))</f>
        <v/>
      </c>
      <c r="C43">
        <f>INDEX(resultados!$A$2:$ZZ$433, 37, MATCH($B$3, resultados!$A$1:$ZZ$1, 0))</f>
        <v/>
      </c>
    </row>
    <row r="44">
      <c r="A44">
        <f>INDEX(resultados!$A$2:$ZZ$433, 38, MATCH($B$1, resultados!$A$1:$ZZ$1, 0))</f>
        <v/>
      </c>
      <c r="B44">
        <f>INDEX(resultados!$A$2:$ZZ$433, 38, MATCH($B$2, resultados!$A$1:$ZZ$1, 0))</f>
        <v/>
      </c>
      <c r="C44">
        <f>INDEX(resultados!$A$2:$ZZ$433, 38, MATCH($B$3, resultados!$A$1:$ZZ$1, 0))</f>
        <v/>
      </c>
    </row>
    <row r="45">
      <c r="A45">
        <f>INDEX(resultados!$A$2:$ZZ$433, 39, MATCH($B$1, resultados!$A$1:$ZZ$1, 0))</f>
        <v/>
      </c>
      <c r="B45">
        <f>INDEX(resultados!$A$2:$ZZ$433, 39, MATCH($B$2, resultados!$A$1:$ZZ$1, 0))</f>
        <v/>
      </c>
      <c r="C45">
        <f>INDEX(resultados!$A$2:$ZZ$433, 39, MATCH($B$3, resultados!$A$1:$ZZ$1, 0))</f>
        <v/>
      </c>
    </row>
    <row r="46">
      <c r="A46">
        <f>INDEX(resultados!$A$2:$ZZ$433, 40, MATCH($B$1, resultados!$A$1:$ZZ$1, 0))</f>
        <v/>
      </c>
      <c r="B46">
        <f>INDEX(resultados!$A$2:$ZZ$433, 40, MATCH($B$2, resultados!$A$1:$ZZ$1, 0))</f>
        <v/>
      </c>
      <c r="C46">
        <f>INDEX(resultados!$A$2:$ZZ$433, 40, MATCH($B$3, resultados!$A$1:$ZZ$1, 0))</f>
        <v/>
      </c>
    </row>
    <row r="47">
      <c r="A47">
        <f>INDEX(resultados!$A$2:$ZZ$433, 41, MATCH($B$1, resultados!$A$1:$ZZ$1, 0))</f>
        <v/>
      </c>
      <c r="B47">
        <f>INDEX(resultados!$A$2:$ZZ$433, 41, MATCH($B$2, resultados!$A$1:$ZZ$1, 0))</f>
        <v/>
      </c>
      <c r="C47">
        <f>INDEX(resultados!$A$2:$ZZ$433, 41, MATCH($B$3, resultados!$A$1:$ZZ$1, 0))</f>
        <v/>
      </c>
    </row>
    <row r="48">
      <c r="A48">
        <f>INDEX(resultados!$A$2:$ZZ$433, 42, MATCH($B$1, resultados!$A$1:$ZZ$1, 0))</f>
        <v/>
      </c>
      <c r="B48">
        <f>INDEX(resultados!$A$2:$ZZ$433, 42, MATCH($B$2, resultados!$A$1:$ZZ$1, 0))</f>
        <v/>
      </c>
      <c r="C48">
        <f>INDEX(resultados!$A$2:$ZZ$433, 42, MATCH($B$3, resultados!$A$1:$ZZ$1, 0))</f>
        <v/>
      </c>
    </row>
    <row r="49">
      <c r="A49">
        <f>INDEX(resultados!$A$2:$ZZ$433, 43, MATCH($B$1, resultados!$A$1:$ZZ$1, 0))</f>
        <v/>
      </c>
      <c r="B49">
        <f>INDEX(resultados!$A$2:$ZZ$433, 43, MATCH($B$2, resultados!$A$1:$ZZ$1, 0))</f>
        <v/>
      </c>
      <c r="C49">
        <f>INDEX(resultados!$A$2:$ZZ$433, 43, MATCH($B$3, resultados!$A$1:$ZZ$1, 0))</f>
        <v/>
      </c>
    </row>
    <row r="50">
      <c r="A50">
        <f>INDEX(resultados!$A$2:$ZZ$433, 44, MATCH($B$1, resultados!$A$1:$ZZ$1, 0))</f>
        <v/>
      </c>
      <c r="B50">
        <f>INDEX(resultados!$A$2:$ZZ$433, 44, MATCH($B$2, resultados!$A$1:$ZZ$1, 0))</f>
        <v/>
      </c>
      <c r="C50">
        <f>INDEX(resultados!$A$2:$ZZ$433, 44, MATCH($B$3, resultados!$A$1:$ZZ$1, 0))</f>
        <v/>
      </c>
    </row>
    <row r="51">
      <c r="A51">
        <f>INDEX(resultados!$A$2:$ZZ$433, 45, MATCH($B$1, resultados!$A$1:$ZZ$1, 0))</f>
        <v/>
      </c>
      <c r="B51">
        <f>INDEX(resultados!$A$2:$ZZ$433, 45, MATCH($B$2, resultados!$A$1:$ZZ$1, 0))</f>
        <v/>
      </c>
      <c r="C51">
        <f>INDEX(resultados!$A$2:$ZZ$433, 45, MATCH($B$3, resultados!$A$1:$ZZ$1, 0))</f>
        <v/>
      </c>
    </row>
    <row r="52">
      <c r="A52">
        <f>INDEX(resultados!$A$2:$ZZ$433, 46, MATCH($B$1, resultados!$A$1:$ZZ$1, 0))</f>
        <v/>
      </c>
      <c r="B52">
        <f>INDEX(resultados!$A$2:$ZZ$433, 46, MATCH($B$2, resultados!$A$1:$ZZ$1, 0))</f>
        <v/>
      </c>
      <c r="C52">
        <f>INDEX(resultados!$A$2:$ZZ$433, 46, MATCH($B$3, resultados!$A$1:$ZZ$1, 0))</f>
        <v/>
      </c>
    </row>
    <row r="53">
      <c r="A53">
        <f>INDEX(resultados!$A$2:$ZZ$433, 47, MATCH($B$1, resultados!$A$1:$ZZ$1, 0))</f>
        <v/>
      </c>
      <c r="B53">
        <f>INDEX(resultados!$A$2:$ZZ$433, 47, MATCH($B$2, resultados!$A$1:$ZZ$1, 0))</f>
        <v/>
      </c>
      <c r="C53">
        <f>INDEX(resultados!$A$2:$ZZ$433, 47, MATCH($B$3, resultados!$A$1:$ZZ$1, 0))</f>
        <v/>
      </c>
    </row>
    <row r="54">
      <c r="A54">
        <f>INDEX(resultados!$A$2:$ZZ$433, 48, MATCH($B$1, resultados!$A$1:$ZZ$1, 0))</f>
        <v/>
      </c>
      <c r="B54">
        <f>INDEX(resultados!$A$2:$ZZ$433, 48, MATCH($B$2, resultados!$A$1:$ZZ$1, 0))</f>
        <v/>
      </c>
      <c r="C54">
        <f>INDEX(resultados!$A$2:$ZZ$433, 48, MATCH($B$3, resultados!$A$1:$ZZ$1, 0))</f>
        <v/>
      </c>
    </row>
    <row r="55">
      <c r="A55">
        <f>INDEX(resultados!$A$2:$ZZ$433, 49, MATCH($B$1, resultados!$A$1:$ZZ$1, 0))</f>
        <v/>
      </c>
      <c r="B55">
        <f>INDEX(resultados!$A$2:$ZZ$433, 49, MATCH($B$2, resultados!$A$1:$ZZ$1, 0))</f>
        <v/>
      </c>
      <c r="C55">
        <f>INDEX(resultados!$A$2:$ZZ$433, 49, MATCH($B$3, resultados!$A$1:$ZZ$1, 0))</f>
        <v/>
      </c>
    </row>
    <row r="56">
      <c r="A56">
        <f>INDEX(resultados!$A$2:$ZZ$433, 50, MATCH($B$1, resultados!$A$1:$ZZ$1, 0))</f>
        <v/>
      </c>
      <c r="B56">
        <f>INDEX(resultados!$A$2:$ZZ$433, 50, MATCH($B$2, resultados!$A$1:$ZZ$1, 0))</f>
        <v/>
      </c>
      <c r="C56">
        <f>INDEX(resultados!$A$2:$ZZ$433, 50, MATCH($B$3, resultados!$A$1:$ZZ$1, 0))</f>
        <v/>
      </c>
    </row>
    <row r="57">
      <c r="A57">
        <f>INDEX(resultados!$A$2:$ZZ$433, 51, MATCH($B$1, resultados!$A$1:$ZZ$1, 0))</f>
        <v/>
      </c>
      <c r="B57">
        <f>INDEX(resultados!$A$2:$ZZ$433, 51, MATCH($B$2, resultados!$A$1:$ZZ$1, 0))</f>
        <v/>
      </c>
      <c r="C57">
        <f>INDEX(resultados!$A$2:$ZZ$433, 51, MATCH($B$3, resultados!$A$1:$ZZ$1, 0))</f>
        <v/>
      </c>
    </row>
    <row r="58">
      <c r="A58">
        <f>INDEX(resultados!$A$2:$ZZ$433, 52, MATCH($B$1, resultados!$A$1:$ZZ$1, 0))</f>
        <v/>
      </c>
      <c r="B58">
        <f>INDEX(resultados!$A$2:$ZZ$433, 52, MATCH($B$2, resultados!$A$1:$ZZ$1, 0))</f>
        <v/>
      </c>
      <c r="C58">
        <f>INDEX(resultados!$A$2:$ZZ$433, 52, MATCH($B$3, resultados!$A$1:$ZZ$1, 0))</f>
        <v/>
      </c>
    </row>
    <row r="59">
      <c r="A59">
        <f>INDEX(resultados!$A$2:$ZZ$433, 53, MATCH($B$1, resultados!$A$1:$ZZ$1, 0))</f>
        <v/>
      </c>
      <c r="B59">
        <f>INDEX(resultados!$A$2:$ZZ$433, 53, MATCH($B$2, resultados!$A$1:$ZZ$1, 0))</f>
        <v/>
      </c>
      <c r="C59">
        <f>INDEX(resultados!$A$2:$ZZ$433, 53, MATCH($B$3, resultados!$A$1:$ZZ$1, 0))</f>
        <v/>
      </c>
    </row>
    <row r="60">
      <c r="A60">
        <f>INDEX(resultados!$A$2:$ZZ$433, 54, MATCH($B$1, resultados!$A$1:$ZZ$1, 0))</f>
        <v/>
      </c>
      <c r="B60">
        <f>INDEX(resultados!$A$2:$ZZ$433, 54, MATCH($B$2, resultados!$A$1:$ZZ$1, 0))</f>
        <v/>
      </c>
      <c r="C60">
        <f>INDEX(resultados!$A$2:$ZZ$433, 54, MATCH($B$3, resultados!$A$1:$ZZ$1, 0))</f>
        <v/>
      </c>
    </row>
    <row r="61">
      <c r="A61">
        <f>INDEX(resultados!$A$2:$ZZ$433, 55, MATCH($B$1, resultados!$A$1:$ZZ$1, 0))</f>
        <v/>
      </c>
      <c r="B61">
        <f>INDEX(resultados!$A$2:$ZZ$433, 55, MATCH($B$2, resultados!$A$1:$ZZ$1, 0))</f>
        <v/>
      </c>
      <c r="C61">
        <f>INDEX(resultados!$A$2:$ZZ$433, 55, MATCH($B$3, resultados!$A$1:$ZZ$1, 0))</f>
        <v/>
      </c>
    </row>
    <row r="62">
      <c r="A62">
        <f>INDEX(resultados!$A$2:$ZZ$433, 56, MATCH($B$1, resultados!$A$1:$ZZ$1, 0))</f>
        <v/>
      </c>
      <c r="B62">
        <f>INDEX(resultados!$A$2:$ZZ$433, 56, MATCH($B$2, resultados!$A$1:$ZZ$1, 0))</f>
        <v/>
      </c>
      <c r="C62">
        <f>INDEX(resultados!$A$2:$ZZ$433, 56, MATCH($B$3, resultados!$A$1:$ZZ$1, 0))</f>
        <v/>
      </c>
    </row>
    <row r="63">
      <c r="A63">
        <f>INDEX(resultados!$A$2:$ZZ$433, 57, MATCH($B$1, resultados!$A$1:$ZZ$1, 0))</f>
        <v/>
      </c>
      <c r="B63">
        <f>INDEX(resultados!$A$2:$ZZ$433, 57, MATCH($B$2, resultados!$A$1:$ZZ$1, 0))</f>
        <v/>
      </c>
      <c r="C63">
        <f>INDEX(resultados!$A$2:$ZZ$433, 57, MATCH($B$3, resultados!$A$1:$ZZ$1, 0))</f>
        <v/>
      </c>
    </row>
    <row r="64">
      <c r="A64">
        <f>INDEX(resultados!$A$2:$ZZ$433, 58, MATCH($B$1, resultados!$A$1:$ZZ$1, 0))</f>
        <v/>
      </c>
      <c r="B64">
        <f>INDEX(resultados!$A$2:$ZZ$433, 58, MATCH($B$2, resultados!$A$1:$ZZ$1, 0))</f>
        <v/>
      </c>
      <c r="C64">
        <f>INDEX(resultados!$A$2:$ZZ$433, 58, MATCH($B$3, resultados!$A$1:$ZZ$1, 0))</f>
        <v/>
      </c>
    </row>
    <row r="65">
      <c r="A65">
        <f>INDEX(resultados!$A$2:$ZZ$433, 59, MATCH($B$1, resultados!$A$1:$ZZ$1, 0))</f>
        <v/>
      </c>
      <c r="B65">
        <f>INDEX(resultados!$A$2:$ZZ$433, 59, MATCH($B$2, resultados!$A$1:$ZZ$1, 0))</f>
        <v/>
      </c>
      <c r="C65">
        <f>INDEX(resultados!$A$2:$ZZ$433, 59, MATCH($B$3, resultados!$A$1:$ZZ$1, 0))</f>
        <v/>
      </c>
    </row>
    <row r="66">
      <c r="A66">
        <f>INDEX(resultados!$A$2:$ZZ$433, 60, MATCH($B$1, resultados!$A$1:$ZZ$1, 0))</f>
        <v/>
      </c>
      <c r="B66">
        <f>INDEX(resultados!$A$2:$ZZ$433, 60, MATCH($B$2, resultados!$A$1:$ZZ$1, 0))</f>
        <v/>
      </c>
      <c r="C66">
        <f>INDEX(resultados!$A$2:$ZZ$433, 60, MATCH($B$3, resultados!$A$1:$ZZ$1, 0))</f>
        <v/>
      </c>
    </row>
    <row r="67">
      <c r="A67">
        <f>INDEX(resultados!$A$2:$ZZ$433, 61, MATCH($B$1, resultados!$A$1:$ZZ$1, 0))</f>
        <v/>
      </c>
      <c r="B67">
        <f>INDEX(resultados!$A$2:$ZZ$433, 61, MATCH($B$2, resultados!$A$1:$ZZ$1, 0))</f>
        <v/>
      </c>
      <c r="C67">
        <f>INDEX(resultados!$A$2:$ZZ$433, 61, MATCH($B$3, resultados!$A$1:$ZZ$1, 0))</f>
        <v/>
      </c>
    </row>
    <row r="68">
      <c r="A68">
        <f>INDEX(resultados!$A$2:$ZZ$433, 62, MATCH($B$1, resultados!$A$1:$ZZ$1, 0))</f>
        <v/>
      </c>
      <c r="B68">
        <f>INDEX(resultados!$A$2:$ZZ$433, 62, MATCH($B$2, resultados!$A$1:$ZZ$1, 0))</f>
        <v/>
      </c>
      <c r="C68">
        <f>INDEX(resultados!$A$2:$ZZ$433, 62, MATCH($B$3, resultados!$A$1:$ZZ$1, 0))</f>
        <v/>
      </c>
    </row>
    <row r="69">
      <c r="A69">
        <f>INDEX(resultados!$A$2:$ZZ$433, 63, MATCH($B$1, resultados!$A$1:$ZZ$1, 0))</f>
        <v/>
      </c>
      <c r="B69">
        <f>INDEX(resultados!$A$2:$ZZ$433, 63, MATCH($B$2, resultados!$A$1:$ZZ$1, 0))</f>
        <v/>
      </c>
      <c r="C69">
        <f>INDEX(resultados!$A$2:$ZZ$433, 63, MATCH($B$3, resultados!$A$1:$ZZ$1, 0))</f>
        <v/>
      </c>
    </row>
    <row r="70">
      <c r="A70">
        <f>INDEX(resultados!$A$2:$ZZ$433, 64, MATCH($B$1, resultados!$A$1:$ZZ$1, 0))</f>
        <v/>
      </c>
      <c r="B70">
        <f>INDEX(resultados!$A$2:$ZZ$433, 64, MATCH($B$2, resultados!$A$1:$ZZ$1, 0))</f>
        <v/>
      </c>
      <c r="C70">
        <f>INDEX(resultados!$A$2:$ZZ$433, 64, MATCH($B$3, resultados!$A$1:$ZZ$1, 0))</f>
        <v/>
      </c>
    </row>
    <row r="71">
      <c r="A71">
        <f>INDEX(resultados!$A$2:$ZZ$433, 65, MATCH($B$1, resultados!$A$1:$ZZ$1, 0))</f>
        <v/>
      </c>
      <c r="B71">
        <f>INDEX(resultados!$A$2:$ZZ$433, 65, MATCH($B$2, resultados!$A$1:$ZZ$1, 0))</f>
        <v/>
      </c>
      <c r="C71">
        <f>INDEX(resultados!$A$2:$ZZ$433, 65, MATCH($B$3, resultados!$A$1:$ZZ$1, 0))</f>
        <v/>
      </c>
    </row>
    <row r="72">
      <c r="A72">
        <f>INDEX(resultados!$A$2:$ZZ$433, 66, MATCH($B$1, resultados!$A$1:$ZZ$1, 0))</f>
        <v/>
      </c>
      <c r="B72">
        <f>INDEX(resultados!$A$2:$ZZ$433, 66, MATCH($B$2, resultados!$A$1:$ZZ$1, 0))</f>
        <v/>
      </c>
      <c r="C72">
        <f>INDEX(resultados!$A$2:$ZZ$433, 66, MATCH($B$3, resultados!$A$1:$ZZ$1, 0))</f>
        <v/>
      </c>
    </row>
    <row r="73">
      <c r="A73">
        <f>INDEX(resultados!$A$2:$ZZ$433, 67, MATCH($B$1, resultados!$A$1:$ZZ$1, 0))</f>
        <v/>
      </c>
      <c r="B73">
        <f>INDEX(resultados!$A$2:$ZZ$433, 67, MATCH($B$2, resultados!$A$1:$ZZ$1, 0))</f>
        <v/>
      </c>
      <c r="C73">
        <f>INDEX(resultados!$A$2:$ZZ$433, 67, MATCH($B$3, resultados!$A$1:$ZZ$1, 0))</f>
        <v/>
      </c>
    </row>
    <row r="74">
      <c r="A74">
        <f>INDEX(resultados!$A$2:$ZZ$433, 68, MATCH($B$1, resultados!$A$1:$ZZ$1, 0))</f>
        <v/>
      </c>
      <c r="B74">
        <f>INDEX(resultados!$A$2:$ZZ$433, 68, MATCH($B$2, resultados!$A$1:$ZZ$1, 0))</f>
        <v/>
      </c>
      <c r="C74">
        <f>INDEX(resultados!$A$2:$ZZ$433, 68, MATCH($B$3, resultados!$A$1:$ZZ$1, 0))</f>
        <v/>
      </c>
    </row>
    <row r="75">
      <c r="A75">
        <f>INDEX(resultados!$A$2:$ZZ$433, 69, MATCH($B$1, resultados!$A$1:$ZZ$1, 0))</f>
        <v/>
      </c>
      <c r="B75">
        <f>INDEX(resultados!$A$2:$ZZ$433, 69, MATCH($B$2, resultados!$A$1:$ZZ$1, 0))</f>
        <v/>
      </c>
      <c r="C75">
        <f>INDEX(resultados!$A$2:$ZZ$433, 69, MATCH($B$3, resultados!$A$1:$ZZ$1, 0))</f>
        <v/>
      </c>
    </row>
    <row r="76">
      <c r="A76">
        <f>INDEX(resultados!$A$2:$ZZ$433, 70, MATCH($B$1, resultados!$A$1:$ZZ$1, 0))</f>
        <v/>
      </c>
      <c r="B76">
        <f>INDEX(resultados!$A$2:$ZZ$433, 70, MATCH($B$2, resultados!$A$1:$ZZ$1, 0))</f>
        <v/>
      </c>
      <c r="C76">
        <f>INDEX(resultados!$A$2:$ZZ$433, 70, MATCH($B$3, resultados!$A$1:$ZZ$1, 0))</f>
        <v/>
      </c>
    </row>
    <row r="77">
      <c r="A77">
        <f>INDEX(resultados!$A$2:$ZZ$433, 71, MATCH($B$1, resultados!$A$1:$ZZ$1, 0))</f>
        <v/>
      </c>
      <c r="B77">
        <f>INDEX(resultados!$A$2:$ZZ$433, 71, MATCH($B$2, resultados!$A$1:$ZZ$1, 0))</f>
        <v/>
      </c>
      <c r="C77">
        <f>INDEX(resultados!$A$2:$ZZ$433, 71, MATCH($B$3, resultados!$A$1:$ZZ$1, 0))</f>
        <v/>
      </c>
    </row>
    <row r="78">
      <c r="A78">
        <f>INDEX(resultados!$A$2:$ZZ$433, 72, MATCH($B$1, resultados!$A$1:$ZZ$1, 0))</f>
        <v/>
      </c>
      <c r="B78">
        <f>INDEX(resultados!$A$2:$ZZ$433, 72, MATCH($B$2, resultados!$A$1:$ZZ$1, 0))</f>
        <v/>
      </c>
      <c r="C78">
        <f>INDEX(resultados!$A$2:$ZZ$433, 72, MATCH($B$3, resultados!$A$1:$ZZ$1, 0))</f>
        <v/>
      </c>
    </row>
    <row r="79">
      <c r="A79">
        <f>INDEX(resultados!$A$2:$ZZ$433, 73, MATCH($B$1, resultados!$A$1:$ZZ$1, 0))</f>
        <v/>
      </c>
      <c r="B79">
        <f>INDEX(resultados!$A$2:$ZZ$433, 73, MATCH($B$2, resultados!$A$1:$ZZ$1, 0))</f>
        <v/>
      </c>
      <c r="C79">
        <f>INDEX(resultados!$A$2:$ZZ$433, 73, MATCH($B$3, resultados!$A$1:$ZZ$1, 0))</f>
        <v/>
      </c>
    </row>
    <row r="80">
      <c r="A80">
        <f>INDEX(resultados!$A$2:$ZZ$433, 74, MATCH($B$1, resultados!$A$1:$ZZ$1, 0))</f>
        <v/>
      </c>
      <c r="B80">
        <f>INDEX(resultados!$A$2:$ZZ$433, 74, MATCH($B$2, resultados!$A$1:$ZZ$1, 0))</f>
        <v/>
      </c>
      <c r="C80">
        <f>INDEX(resultados!$A$2:$ZZ$433, 74, MATCH($B$3, resultados!$A$1:$ZZ$1, 0))</f>
        <v/>
      </c>
    </row>
    <row r="81">
      <c r="A81">
        <f>INDEX(resultados!$A$2:$ZZ$433, 75, MATCH($B$1, resultados!$A$1:$ZZ$1, 0))</f>
        <v/>
      </c>
      <c r="B81">
        <f>INDEX(resultados!$A$2:$ZZ$433, 75, MATCH($B$2, resultados!$A$1:$ZZ$1, 0))</f>
        <v/>
      </c>
      <c r="C81">
        <f>INDEX(resultados!$A$2:$ZZ$433, 75, MATCH($B$3, resultados!$A$1:$ZZ$1, 0))</f>
        <v/>
      </c>
    </row>
    <row r="82">
      <c r="A82">
        <f>INDEX(resultados!$A$2:$ZZ$433, 76, MATCH($B$1, resultados!$A$1:$ZZ$1, 0))</f>
        <v/>
      </c>
      <c r="B82">
        <f>INDEX(resultados!$A$2:$ZZ$433, 76, MATCH($B$2, resultados!$A$1:$ZZ$1, 0))</f>
        <v/>
      </c>
      <c r="C82">
        <f>INDEX(resultados!$A$2:$ZZ$433, 76, MATCH($B$3, resultados!$A$1:$ZZ$1, 0))</f>
        <v/>
      </c>
    </row>
    <row r="83">
      <c r="A83">
        <f>INDEX(resultados!$A$2:$ZZ$433, 77, MATCH($B$1, resultados!$A$1:$ZZ$1, 0))</f>
        <v/>
      </c>
      <c r="B83">
        <f>INDEX(resultados!$A$2:$ZZ$433, 77, MATCH($B$2, resultados!$A$1:$ZZ$1, 0))</f>
        <v/>
      </c>
      <c r="C83">
        <f>INDEX(resultados!$A$2:$ZZ$433, 77, MATCH($B$3, resultados!$A$1:$ZZ$1, 0))</f>
        <v/>
      </c>
    </row>
    <row r="84">
      <c r="A84">
        <f>INDEX(resultados!$A$2:$ZZ$433, 78, MATCH($B$1, resultados!$A$1:$ZZ$1, 0))</f>
        <v/>
      </c>
      <c r="B84">
        <f>INDEX(resultados!$A$2:$ZZ$433, 78, MATCH($B$2, resultados!$A$1:$ZZ$1, 0))</f>
        <v/>
      </c>
      <c r="C84">
        <f>INDEX(resultados!$A$2:$ZZ$433, 78, MATCH($B$3, resultados!$A$1:$ZZ$1, 0))</f>
        <v/>
      </c>
    </row>
    <row r="85">
      <c r="A85">
        <f>INDEX(resultados!$A$2:$ZZ$433, 79, MATCH($B$1, resultados!$A$1:$ZZ$1, 0))</f>
        <v/>
      </c>
      <c r="B85">
        <f>INDEX(resultados!$A$2:$ZZ$433, 79, MATCH($B$2, resultados!$A$1:$ZZ$1, 0))</f>
        <v/>
      </c>
      <c r="C85">
        <f>INDEX(resultados!$A$2:$ZZ$433, 79, MATCH($B$3, resultados!$A$1:$ZZ$1, 0))</f>
        <v/>
      </c>
    </row>
    <row r="86">
      <c r="A86">
        <f>INDEX(resultados!$A$2:$ZZ$433, 80, MATCH($B$1, resultados!$A$1:$ZZ$1, 0))</f>
        <v/>
      </c>
      <c r="B86">
        <f>INDEX(resultados!$A$2:$ZZ$433, 80, MATCH($B$2, resultados!$A$1:$ZZ$1, 0))</f>
        <v/>
      </c>
      <c r="C86">
        <f>INDEX(resultados!$A$2:$ZZ$433, 80, MATCH($B$3, resultados!$A$1:$ZZ$1, 0))</f>
        <v/>
      </c>
    </row>
    <row r="87">
      <c r="A87">
        <f>INDEX(resultados!$A$2:$ZZ$433, 81, MATCH($B$1, resultados!$A$1:$ZZ$1, 0))</f>
        <v/>
      </c>
      <c r="B87">
        <f>INDEX(resultados!$A$2:$ZZ$433, 81, MATCH($B$2, resultados!$A$1:$ZZ$1, 0))</f>
        <v/>
      </c>
      <c r="C87">
        <f>INDEX(resultados!$A$2:$ZZ$433, 81, MATCH($B$3, resultados!$A$1:$ZZ$1, 0))</f>
        <v/>
      </c>
    </row>
    <row r="88">
      <c r="A88">
        <f>INDEX(resultados!$A$2:$ZZ$433, 82, MATCH($B$1, resultados!$A$1:$ZZ$1, 0))</f>
        <v/>
      </c>
      <c r="B88">
        <f>INDEX(resultados!$A$2:$ZZ$433, 82, MATCH($B$2, resultados!$A$1:$ZZ$1, 0))</f>
        <v/>
      </c>
      <c r="C88">
        <f>INDEX(resultados!$A$2:$ZZ$433, 82, MATCH($B$3, resultados!$A$1:$ZZ$1, 0))</f>
        <v/>
      </c>
    </row>
    <row r="89">
      <c r="A89">
        <f>INDEX(resultados!$A$2:$ZZ$433, 83, MATCH($B$1, resultados!$A$1:$ZZ$1, 0))</f>
        <v/>
      </c>
      <c r="B89">
        <f>INDEX(resultados!$A$2:$ZZ$433, 83, MATCH($B$2, resultados!$A$1:$ZZ$1, 0))</f>
        <v/>
      </c>
      <c r="C89">
        <f>INDEX(resultados!$A$2:$ZZ$433, 83, MATCH($B$3, resultados!$A$1:$ZZ$1, 0))</f>
        <v/>
      </c>
    </row>
    <row r="90">
      <c r="A90">
        <f>INDEX(resultados!$A$2:$ZZ$433, 84, MATCH($B$1, resultados!$A$1:$ZZ$1, 0))</f>
        <v/>
      </c>
      <c r="B90">
        <f>INDEX(resultados!$A$2:$ZZ$433, 84, MATCH($B$2, resultados!$A$1:$ZZ$1, 0))</f>
        <v/>
      </c>
      <c r="C90">
        <f>INDEX(resultados!$A$2:$ZZ$433, 84, MATCH($B$3, resultados!$A$1:$ZZ$1, 0))</f>
        <v/>
      </c>
    </row>
    <row r="91">
      <c r="A91">
        <f>INDEX(resultados!$A$2:$ZZ$433, 85, MATCH($B$1, resultados!$A$1:$ZZ$1, 0))</f>
        <v/>
      </c>
      <c r="B91">
        <f>INDEX(resultados!$A$2:$ZZ$433, 85, MATCH($B$2, resultados!$A$1:$ZZ$1, 0))</f>
        <v/>
      </c>
      <c r="C91">
        <f>INDEX(resultados!$A$2:$ZZ$433, 85, MATCH($B$3, resultados!$A$1:$ZZ$1, 0))</f>
        <v/>
      </c>
    </row>
    <row r="92">
      <c r="A92">
        <f>INDEX(resultados!$A$2:$ZZ$433, 86, MATCH($B$1, resultados!$A$1:$ZZ$1, 0))</f>
        <v/>
      </c>
      <c r="B92">
        <f>INDEX(resultados!$A$2:$ZZ$433, 86, MATCH($B$2, resultados!$A$1:$ZZ$1, 0))</f>
        <v/>
      </c>
      <c r="C92">
        <f>INDEX(resultados!$A$2:$ZZ$433, 86, MATCH($B$3, resultados!$A$1:$ZZ$1, 0))</f>
        <v/>
      </c>
    </row>
    <row r="93">
      <c r="A93">
        <f>INDEX(resultados!$A$2:$ZZ$433, 87, MATCH($B$1, resultados!$A$1:$ZZ$1, 0))</f>
        <v/>
      </c>
      <c r="B93">
        <f>INDEX(resultados!$A$2:$ZZ$433, 87, MATCH($B$2, resultados!$A$1:$ZZ$1, 0))</f>
        <v/>
      </c>
      <c r="C93">
        <f>INDEX(resultados!$A$2:$ZZ$433, 87, MATCH($B$3, resultados!$A$1:$ZZ$1, 0))</f>
        <v/>
      </c>
    </row>
    <row r="94">
      <c r="A94">
        <f>INDEX(resultados!$A$2:$ZZ$433, 88, MATCH($B$1, resultados!$A$1:$ZZ$1, 0))</f>
        <v/>
      </c>
      <c r="B94">
        <f>INDEX(resultados!$A$2:$ZZ$433, 88, MATCH($B$2, resultados!$A$1:$ZZ$1, 0))</f>
        <v/>
      </c>
      <c r="C94">
        <f>INDEX(resultados!$A$2:$ZZ$433, 88, MATCH($B$3, resultados!$A$1:$ZZ$1, 0))</f>
        <v/>
      </c>
    </row>
    <row r="95">
      <c r="A95">
        <f>INDEX(resultados!$A$2:$ZZ$433, 89, MATCH($B$1, resultados!$A$1:$ZZ$1, 0))</f>
        <v/>
      </c>
      <c r="B95">
        <f>INDEX(resultados!$A$2:$ZZ$433, 89, MATCH($B$2, resultados!$A$1:$ZZ$1, 0))</f>
        <v/>
      </c>
      <c r="C95">
        <f>INDEX(resultados!$A$2:$ZZ$433, 89, MATCH($B$3, resultados!$A$1:$ZZ$1, 0))</f>
        <v/>
      </c>
    </row>
    <row r="96">
      <c r="A96">
        <f>INDEX(resultados!$A$2:$ZZ$433, 90, MATCH($B$1, resultados!$A$1:$ZZ$1, 0))</f>
        <v/>
      </c>
      <c r="B96">
        <f>INDEX(resultados!$A$2:$ZZ$433, 90, MATCH($B$2, resultados!$A$1:$ZZ$1, 0))</f>
        <v/>
      </c>
      <c r="C96">
        <f>INDEX(resultados!$A$2:$ZZ$433, 90, MATCH($B$3, resultados!$A$1:$ZZ$1, 0))</f>
        <v/>
      </c>
    </row>
    <row r="97">
      <c r="A97">
        <f>INDEX(resultados!$A$2:$ZZ$433, 91, MATCH($B$1, resultados!$A$1:$ZZ$1, 0))</f>
        <v/>
      </c>
      <c r="B97">
        <f>INDEX(resultados!$A$2:$ZZ$433, 91, MATCH($B$2, resultados!$A$1:$ZZ$1, 0))</f>
        <v/>
      </c>
      <c r="C97">
        <f>INDEX(resultados!$A$2:$ZZ$433, 91, MATCH($B$3, resultados!$A$1:$ZZ$1, 0))</f>
        <v/>
      </c>
    </row>
    <row r="98">
      <c r="A98">
        <f>INDEX(resultados!$A$2:$ZZ$433, 92, MATCH($B$1, resultados!$A$1:$ZZ$1, 0))</f>
        <v/>
      </c>
      <c r="B98">
        <f>INDEX(resultados!$A$2:$ZZ$433, 92, MATCH($B$2, resultados!$A$1:$ZZ$1, 0))</f>
        <v/>
      </c>
      <c r="C98">
        <f>INDEX(resultados!$A$2:$ZZ$433, 92, MATCH($B$3, resultados!$A$1:$ZZ$1, 0))</f>
        <v/>
      </c>
    </row>
    <row r="99">
      <c r="A99">
        <f>INDEX(resultados!$A$2:$ZZ$433, 93, MATCH($B$1, resultados!$A$1:$ZZ$1, 0))</f>
        <v/>
      </c>
      <c r="B99">
        <f>INDEX(resultados!$A$2:$ZZ$433, 93, MATCH($B$2, resultados!$A$1:$ZZ$1, 0))</f>
        <v/>
      </c>
      <c r="C99">
        <f>INDEX(resultados!$A$2:$ZZ$433, 93, MATCH($B$3, resultados!$A$1:$ZZ$1, 0))</f>
        <v/>
      </c>
    </row>
    <row r="100">
      <c r="A100">
        <f>INDEX(resultados!$A$2:$ZZ$433, 94, MATCH($B$1, resultados!$A$1:$ZZ$1, 0))</f>
        <v/>
      </c>
      <c r="B100">
        <f>INDEX(resultados!$A$2:$ZZ$433, 94, MATCH($B$2, resultados!$A$1:$ZZ$1, 0))</f>
        <v/>
      </c>
      <c r="C100">
        <f>INDEX(resultados!$A$2:$ZZ$433, 94, MATCH($B$3, resultados!$A$1:$ZZ$1, 0))</f>
        <v/>
      </c>
    </row>
    <row r="101">
      <c r="A101">
        <f>INDEX(resultados!$A$2:$ZZ$433, 95, MATCH($B$1, resultados!$A$1:$ZZ$1, 0))</f>
        <v/>
      </c>
      <c r="B101">
        <f>INDEX(resultados!$A$2:$ZZ$433, 95, MATCH($B$2, resultados!$A$1:$ZZ$1, 0))</f>
        <v/>
      </c>
      <c r="C101">
        <f>INDEX(resultados!$A$2:$ZZ$433, 95, MATCH($B$3, resultados!$A$1:$ZZ$1, 0))</f>
        <v/>
      </c>
    </row>
    <row r="102">
      <c r="A102">
        <f>INDEX(resultados!$A$2:$ZZ$433, 96, MATCH($B$1, resultados!$A$1:$ZZ$1, 0))</f>
        <v/>
      </c>
      <c r="B102">
        <f>INDEX(resultados!$A$2:$ZZ$433, 96, MATCH($B$2, resultados!$A$1:$ZZ$1, 0))</f>
        <v/>
      </c>
      <c r="C102">
        <f>INDEX(resultados!$A$2:$ZZ$433, 96, MATCH($B$3, resultados!$A$1:$ZZ$1, 0))</f>
        <v/>
      </c>
    </row>
    <row r="103">
      <c r="A103">
        <f>INDEX(resultados!$A$2:$ZZ$433, 97, MATCH($B$1, resultados!$A$1:$ZZ$1, 0))</f>
        <v/>
      </c>
      <c r="B103">
        <f>INDEX(resultados!$A$2:$ZZ$433, 97, MATCH($B$2, resultados!$A$1:$ZZ$1, 0))</f>
        <v/>
      </c>
      <c r="C103">
        <f>INDEX(resultados!$A$2:$ZZ$433, 97, MATCH($B$3, resultados!$A$1:$ZZ$1, 0))</f>
        <v/>
      </c>
    </row>
    <row r="104">
      <c r="A104">
        <f>INDEX(resultados!$A$2:$ZZ$433, 98, MATCH($B$1, resultados!$A$1:$ZZ$1, 0))</f>
        <v/>
      </c>
      <c r="B104">
        <f>INDEX(resultados!$A$2:$ZZ$433, 98, MATCH($B$2, resultados!$A$1:$ZZ$1, 0))</f>
        <v/>
      </c>
      <c r="C104">
        <f>INDEX(resultados!$A$2:$ZZ$433, 98, MATCH($B$3, resultados!$A$1:$ZZ$1, 0))</f>
        <v/>
      </c>
    </row>
    <row r="105">
      <c r="A105">
        <f>INDEX(resultados!$A$2:$ZZ$433, 99, MATCH($B$1, resultados!$A$1:$ZZ$1, 0))</f>
        <v/>
      </c>
      <c r="B105">
        <f>INDEX(resultados!$A$2:$ZZ$433, 99, MATCH($B$2, resultados!$A$1:$ZZ$1, 0))</f>
        <v/>
      </c>
      <c r="C105">
        <f>INDEX(resultados!$A$2:$ZZ$433, 99, MATCH($B$3, resultados!$A$1:$ZZ$1, 0))</f>
        <v/>
      </c>
    </row>
    <row r="106">
      <c r="A106">
        <f>INDEX(resultados!$A$2:$ZZ$433, 100, MATCH($B$1, resultados!$A$1:$ZZ$1, 0))</f>
        <v/>
      </c>
      <c r="B106">
        <f>INDEX(resultados!$A$2:$ZZ$433, 100, MATCH($B$2, resultados!$A$1:$ZZ$1, 0))</f>
        <v/>
      </c>
      <c r="C106">
        <f>INDEX(resultados!$A$2:$ZZ$433, 100, MATCH($B$3, resultados!$A$1:$ZZ$1, 0))</f>
        <v/>
      </c>
    </row>
    <row r="107">
      <c r="A107">
        <f>INDEX(resultados!$A$2:$ZZ$433, 101, MATCH($B$1, resultados!$A$1:$ZZ$1, 0))</f>
        <v/>
      </c>
      <c r="B107">
        <f>INDEX(resultados!$A$2:$ZZ$433, 101, MATCH($B$2, resultados!$A$1:$ZZ$1, 0))</f>
        <v/>
      </c>
      <c r="C107">
        <f>INDEX(resultados!$A$2:$ZZ$433, 101, MATCH($B$3, resultados!$A$1:$ZZ$1, 0))</f>
        <v/>
      </c>
    </row>
    <row r="108">
      <c r="A108">
        <f>INDEX(resultados!$A$2:$ZZ$433, 102, MATCH($B$1, resultados!$A$1:$ZZ$1, 0))</f>
        <v/>
      </c>
      <c r="B108">
        <f>INDEX(resultados!$A$2:$ZZ$433, 102, MATCH($B$2, resultados!$A$1:$ZZ$1, 0))</f>
        <v/>
      </c>
      <c r="C108">
        <f>INDEX(resultados!$A$2:$ZZ$433, 102, MATCH($B$3, resultados!$A$1:$ZZ$1, 0))</f>
        <v/>
      </c>
    </row>
    <row r="109">
      <c r="A109">
        <f>INDEX(resultados!$A$2:$ZZ$433, 103, MATCH($B$1, resultados!$A$1:$ZZ$1, 0))</f>
        <v/>
      </c>
      <c r="B109">
        <f>INDEX(resultados!$A$2:$ZZ$433, 103, MATCH($B$2, resultados!$A$1:$ZZ$1, 0))</f>
        <v/>
      </c>
      <c r="C109">
        <f>INDEX(resultados!$A$2:$ZZ$433, 103, MATCH($B$3, resultados!$A$1:$ZZ$1, 0))</f>
        <v/>
      </c>
    </row>
    <row r="110">
      <c r="A110">
        <f>INDEX(resultados!$A$2:$ZZ$433, 104, MATCH($B$1, resultados!$A$1:$ZZ$1, 0))</f>
        <v/>
      </c>
      <c r="B110">
        <f>INDEX(resultados!$A$2:$ZZ$433, 104, MATCH($B$2, resultados!$A$1:$ZZ$1, 0))</f>
        <v/>
      </c>
      <c r="C110">
        <f>INDEX(resultados!$A$2:$ZZ$433, 104, MATCH($B$3, resultados!$A$1:$ZZ$1, 0))</f>
        <v/>
      </c>
    </row>
    <row r="111">
      <c r="A111">
        <f>INDEX(resultados!$A$2:$ZZ$433, 105, MATCH($B$1, resultados!$A$1:$ZZ$1, 0))</f>
        <v/>
      </c>
      <c r="B111">
        <f>INDEX(resultados!$A$2:$ZZ$433, 105, MATCH($B$2, resultados!$A$1:$ZZ$1, 0))</f>
        <v/>
      </c>
      <c r="C111">
        <f>INDEX(resultados!$A$2:$ZZ$433, 105, MATCH($B$3, resultados!$A$1:$ZZ$1, 0))</f>
        <v/>
      </c>
    </row>
    <row r="112">
      <c r="A112">
        <f>INDEX(resultados!$A$2:$ZZ$433, 106, MATCH($B$1, resultados!$A$1:$ZZ$1, 0))</f>
        <v/>
      </c>
      <c r="B112">
        <f>INDEX(resultados!$A$2:$ZZ$433, 106, MATCH($B$2, resultados!$A$1:$ZZ$1, 0))</f>
        <v/>
      </c>
      <c r="C112">
        <f>INDEX(resultados!$A$2:$ZZ$433, 106, MATCH($B$3, resultados!$A$1:$ZZ$1, 0))</f>
        <v/>
      </c>
    </row>
    <row r="113">
      <c r="A113">
        <f>INDEX(resultados!$A$2:$ZZ$433, 107, MATCH($B$1, resultados!$A$1:$ZZ$1, 0))</f>
        <v/>
      </c>
      <c r="B113">
        <f>INDEX(resultados!$A$2:$ZZ$433, 107, MATCH($B$2, resultados!$A$1:$ZZ$1, 0))</f>
        <v/>
      </c>
      <c r="C113">
        <f>INDEX(resultados!$A$2:$ZZ$433, 107, MATCH($B$3, resultados!$A$1:$ZZ$1, 0))</f>
        <v/>
      </c>
    </row>
    <row r="114">
      <c r="A114">
        <f>INDEX(resultados!$A$2:$ZZ$433, 108, MATCH($B$1, resultados!$A$1:$ZZ$1, 0))</f>
        <v/>
      </c>
      <c r="B114">
        <f>INDEX(resultados!$A$2:$ZZ$433, 108, MATCH($B$2, resultados!$A$1:$ZZ$1, 0))</f>
        <v/>
      </c>
      <c r="C114">
        <f>INDEX(resultados!$A$2:$ZZ$433, 108, MATCH($B$3, resultados!$A$1:$ZZ$1, 0))</f>
        <v/>
      </c>
    </row>
    <row r="115">
      <c r="A115">
        <f>INDEX(resultados!$A$2:$ZZ$433, 109, MATCH($B$1, resultados!$A$1:$ZZ$1, 0))</f>
        <v/>
      </c>
      <c r="B115">
        <f>INDEX(resultados!$A$2:$ZZ$433, 109, MATCH($B$2, resultados!$A$1:$ZZ$1, 0))</f>
        <v/>
      </c>
      <c r="C115">
        <f>INDEX(resultados!$A$2:$ZZ$433, 109, MATCH($B$3, resultados!$A$1:$ZZ$1, 0))</f>
        <v/>
      </c>
    </row>
    <row r="116">
      <c r="A116">
        <f>INDEX(resultados!$A$2:$ZZ$433, 110, MATCH($B$1, resultados!$A$1:$ZZ$1, 0))</f>
        <v/>
      </c>
      <c r="B116">
        <f>INDEX(resultados!$A$2:$ZZ$433, 110, MATCH($B$2, resultados!$A$1:$ZZ$1, 0))</f>
        <v/>
      </c>
      <c r="C116">
        <f>INDEX(resultados!$A$2:$ZZ$433, 110, MATCH($B$3, resultados!$A$1:$ZZ$1, 0))</f>
        <v/>
      </c>
    </row>
    <row r="117">
      <c r="A117">
        <f>INDEX(resultados!$A$2:$ZZ$433, 111, MATCH($B$1, resultados!$A$1:$ZZ$1, 0))</f>
        <v/>
      </c>
      <c r="B117">
        <f>INDEX(resultados!$A$2:$ZZ$433, 111, MATCH($B$2, resultados!$A$1:$ZZ$1, 0))</f>
        <v/>
      </c>
      <c r="C117">
        <f>INDEX(resultados!$A$2:$ZZ$433, 111, MATCH($B$3, resultados!$A$1:$ZZ$1, 0))</f>
        <v/>
      </c>
    </row>
    <row r="118">
      <c r="A118">
        <f>INDEX(resultados!$A$2:$ZZ$433, 112, MATCH($B$1, resultados!$A$1:$ZZ$1, 0))</f>
        <v/>
      </c>
      <c r="B118">
        <f>INDEX(resultados!$A$2:$ZZ$433, 112, MATCH($B$2, resultados!$A$1:$ZZ$1, 0))</f>
        <v/>
      </c>
      <c r="C118">
        <f>INDEX(resultados!$A$2:$ZZ$433, 112, MATCH($B$3, resultados!$A$1:$ZZ$1, 0))</f>
        <v/>
      </c>
    </row>
    <row r="119">
      <c r="A119">
        <f>INDEX(resultados!$A$2:$ZZ$433, 113, MATCH($B$1, resultados!$A$1:$ZZ$1, 0))</f>
        <v/>
      </c>
      <c r="B119">
        <f>INDEX(resultados!$A$2:$ZZ$433, 113, MATCH($B$2, resultados!$A$1:$ZZ$1, 0))</f>
        <v/>
      </c>
      <c r="C119">
        <f>INDEX(resultados!$A$2:$ZZ$433, 113, MATCH($B$3, resultados!$A$1:$ZZ$1, 0))</f>
        <v/>
      </c>
    </row>
    <row r="120">
      <c r="A120">
        <f>INDEX(resultados!$A$2:$ZZ$433, 114, MATCH($B$1, resultados!$A$1:$ZZ$1, 0))</f>
        <v/>
      </c>
      <c r="B120">
        <f>INDEX(resultados!$A$2:$ZZ$433, 114, MATCH($B$2, resultados!$A$1:$ZZ$1, 0))</f>
        <v/>
      </c>
      <c r="C120">
        <f>INDEX(resultados!$A$2:$ZZ$433, 114, MATCH($B$3, resultados!$A$1:$ZZ$1, 0))</f>
        <v/>
      </c>
    </row>
    <row r="121">
      <c r="A121">
        <f>INDEX(resultados!$A$2:$ZZ$433, 115, MATCH($B$1, resultados!$A$1:$ZZ$1, 0))</f>
        <v/>
      </c>
      <c r="B121">
        <f>INDEX(resultados!$A$2:$ZZ$433, 115, MATCH($B$2, resultados!$A$1:$ZZ$1, 0))</f>
        <v/>
      </c>
      <c r="C121">
        <f>INDEX(resultados!$A$2:$ZZ$433, 115, MATCH($B$3, resultados!$A$1:$ZZ$1, 0))</f>
        <v/>
      </c>
    </row>
    <row r="122">
      <c r="A122">
        <f>INDEX(resultados!$A$2:$ZZ$433, 116, MATCH($B$1, resultados!$A$1:$ZZ$1, 0))</f>
        <v/>
      </c>
      <c r="B122">
        <f>INDEX(resultados!$A$2:$ZZ$433, 116, MATCH($B$2, resultados!$A$1:$ZZ$1, 0))</f>
        <v/>
      </c>
      <c r="C122">
        <f>INDEX(resultados!$A$2:$ZZ$433, 116, MATCH($B$3, resultados!$A$1:$ZZ$1, 0))</f>
        <v/>
      </c>
    </row>
    <row r="123">
      <c r="A123">
        <f>INDEX(resultados!$A$2:$ZZ$433, 117, MATCH($B$1, resultados!$A$1:$ZZ$1, 0))</f>
        <v/>
      </c>
      <c r="B123">
        <f>INDEX(resultados!$A$2:$ZZ$433, 117, MATCH($B$2, resultados!$A$1:$ZZ$1, 0))</f>
        <v/>
      </c>
      <c r="C123">
        <f>INDEX(resultados!$A$2:$ZZ$433, 117, MATCH($B$3, resultados!$A$1:$ZZ$1, 0))</f>
        <v/>
      </c>
    </row>
    <row r="124">
      <c r="A124">
        <f>INDEX(resultados!$A$2:$ZZ$433, 118, MATCH($B$1, resultados!$A$1:$ZZ$1, 0))</f>
        <v/>
      </c>
      <c r="B124">
        <f>INDEX(resultados!$A$2:$ZZ$433, 118, MATCH($B$2, resultados!$A$1:$ZZ$1, 0))</f>
        <v/>
      </c>
      <c r="C124">
        <f>INDEX(resultados!$A$2:$ZZ$433, 118, MATCH($B$3, resultados!$A$1:$ZZ$1, 0))</f>
        <v/>
      </c>
    </row>
    <row r="125">
      <c r="A125">
        <f>INDEX(resultados!$A$2:$ZZ$433, 119, MATCH($B$1, resultados!$A$1:$ZZ$1, 0))</f>
        <v/>
      </c>
      <c r="B125">
        <f>INDEX(resultados!$A$2:$ZZ$433, 119, MATCH($B$2, resultados!$A$1:$ZZ$1, 0))</f>
        <v/>
      </c>
      <c r="C125">
        <f>INDEX(resultados!$A$2:$ZZ$433, 119, MATCH($B$3, resultados!$A$1:$ZZ$1, 0))</f>
        <v/>
      </c>
    </row>
    <row r="126">
      <c r="A126">
        <f>INDEX(resultados!$A$2:$ZZ$433, 120, MATCH($B$1, resultados!$A$1:$ZZ$1, 0))</f>
        <v/>
      </c>
      <c r="B126">
        <f>INDEX(resultados!$A$2:$ZZ$433, 120, MATCH($B$2, resultados!$A$1:$ZZ$1, 0))</f>
        <v/>
      </c>
      <c r="C126">
        <f>INDEX(resultados!$A$2:$ZZ$433, 120, MATCH($B$3, resultados!$A$1:$ZZ$1, 0))</f>
        <v/>
      </c>
    </row>
    <row r="127">
      <c r="A127">
        <f>INDEX(resultados!$A$2:$ZZ$433, 121, MATCH($B$1, resultados!$A$1:$ZZ$1, 0))</f>
        <v/>
      </c>
      <c r="B127">
        <f>INDEX(resultados!$A$2:$ZZ$433, 121, MATCH($B$2, resultados!$A$1:$ZZ$1, 0))</f>
        <v/>
      </c>
      <c r="C127">
        <f>INDEX(resultados!$A$2:$ZZ$433, 121, MATCH($B$3, resultados!$A$1:$ZZ$1, 0))</f>
        <v/>
      </c>
    </row>
    <row r="128">
      <c r="A128">
        <f>INDEX(resultados!$A$2:$ZZ$433, 122, MATCH($B$1, resultados!$A$1:$ZZ$1, 0))</f>
        <v/>
      </c>
      <c r="B128">
        <f>INDEX(resultados!$A$2:$ZZ$433, 122, MATCH($B$2, resultados!$A$1:$ZZ$1, 0))</f>
        <v/>
      </c>
      <c r="C128">
        <f>INDEX(resultados!$A$2:$ZZ$433, 122, MATCH($B$3, resultados!$A$1:$ZZ$1, 0))</f>
        <v/>
      </c>
    </row>
    <row r="129">
      <c r="A129">
        <f>INDEX(resultados!$A$2:$ZZ$433, 123, MATCH($B$1, resultados!$A$1:$ZZ$1, 0))</f>
        <v/>
      </c>
      <c r="B129">
        <f>INDEX(resultados!$A$2:$ZZ$433, 123, MATCH($B$2, resultados!$A$1:$ZZ$1, 0))</f>
        <v/>
      </c>
      <c r="C129">
        <f>INDEX(resultados!$A$2:$ZZ$433, 123, MATCH($B$3, resultados!$A$1:$ZZ$1, 0))</f>
        <v/>
      </c>
    </row>
    <row r="130">
      <c r="A130">
        <f>INDEX(resultados!$A$2:$ZZ$433, 124, MATCH($B$1, resultados!$A$1:$ZZ$1, 0))</f>
        <v/>
      </c>
      <c r="B130">
        <f>INDEX(resultados!$A$2:$ZZ$433, 124, MATCH($B$2, resultados!$A$1:$ZZ$1, 0))</f>
        <v/>
      </c>
      <c r="C130">
        <f>INDEX(resultados!$A$2:$ZZ$433, 124, MATCH($B$3, resultados!$A$1:$ZZ$1, 0))</f>
        <v/>
      </c>
    </row>
    <row r="131">
      <c r="A131">
        <f>INDEX(resultados!$A$2:$ZZ$433, 125, MATCH($B$1, resultados!$A$1:$ZZ$1, 0))</f>
        <v/>
      </c>
      <c r="B131">
        <f>INDEX(resultados!$A$2:$ZZ$433, 125, MATCH($B$2, resultados!$A$1:$ZZ$1, 0))</f>
        <v/>
      </c>
      <c r="C131">
        <f>INDEX(resultados!$A$2:$ZZ$433, 125, MATCH($B$3, resultados!$A$1:$ZZ$1, 0))</f>
        <v/>
      </c>
    </row>
    <row r="132">
      <c r="A132">
        <f>INDEX(resultados!$A$2:$ZZ$433, 126, MATCH($B$1, resultados!$A$1:$ZZ$1, 0))</f>
        <v/>
      </c>
      <c r="B132">
        <f>INDEX(resultados!$A$2:$ZZ$433, 126, MATCH($B$2, resultados!$A$1:$ZZ$1, 0))</f>
        <v/>
      </c>
      <c r="C132">
        <f>INDEX(resultados!$A$2:$ZZ$433, 126, MATCH($B$3, resultados!$A$1:$ZZ$1, 0))</f>
        <v/>
      </c>
    </row>
    <row r="133">
      <c r="A133">
        <f>INDEX(resultados!$A$2:$ZZ$433, 127, MATCH($B$1, resultados!$A$1:$ZZ$1, 0))</f>
        <v/>
      </c>
      <c r="B133">
        <f>INDEX(resultados!$A$2:$ZZ$433, 127, MATCH($B$2, resultados!$A$1:$ZZ$1, 0))</f>
        <v/>
      </c>
      <c r="C133">
        <f>INDEX(resultados!$A$2:$ZZ$433, 127, MATCH($B$3, resultados!$A$1:$ZZ$1, 0))</f>
        <v/>
      </c>
    </row>
    <row r="134">
      <c r="A134">
        <f>INDEX(resultados!$A$2:$ZZ$433, 128, MATCH($B$1, resultados!$A$1:$ZZ$1, 0))</f>
        <v/>
      </c>
      <c r="B134">
        <f>INDEX(resultados!$A$2:$ZZ$433, 128, MATCH($B$2, resultados!$A$1:$ZZ$1, 0))</f>
        <v/>
      </c>
      <c r="C134">
        <f>INDEX(resultados!$A$2:$ZZ$433, 128, MATCH($B$3, resultados!$A$1:$ZZ$1, 0))</f>
        <v/>
      </c>
    </row>
    <row r="135">
      <c r="A135">
        <f>INDEX(resultados!$A$2:$ZZ$433, 129, MATCH($B$1, resultados!$A$1:$ZZ$1, 0))</f>
        <v/>
      </c>
      <c r="B135">
        <f>INDEX(resultados!$A$2:$ZZ$433, 129, MATCH($B$2, resultados!$A$1:$ZZ$1, 0))</f>
        <v/>
      </c>
      <c r="C135">
        <f>INDEX(resultados!$A$2:$ZZ$433, 129, MATCH($B$3, resultados!$A$1:$ZZ$1, 0))</f>
        <v/>
      </c>
    </row>
    <row r="136">
      <c r="A136">
        <f>INDEX(resultados!$A$2:$ZZ$433, 130, MATCH($B$1, resultados!$A$1:$ZZ$1, 0))</f>
        <v/>
      </c>
      <c r="B136">
        <f>INDEX(resultados!$A$2:$ZZ$433, 130, MATCH($B$2, resultados!$A$1:$ZZ$1, 0))</f>
        <v/>
      </c>
      <c r="C136">
        <f>INDEX(resultados!$A$2:$ZZ$433, 130, MATCH($B$3, resultados!$A$1:$ZZ$1, 0))</f>
        <v/>
      </c>
    </row>
    <row r="137">
      <c r="A137">
        <f>INDEX(resultados!$A$2:$ZZ$433, 131, MATCH($B$1, resultados!$A$1:$ZZ$1, 0))</f>
        <v/>
      </c>
      <c r="B137">
        <f>INDEX(resultados!$A$2:$ZZ$433, 131, MATCH($B$2, resultados!$A$1:$ZZ$1, 0))</f>
        <v/>
      </c>
      <c r="C137">
        <f>INDEX(resultados!$A$2:$ZZ$433, 131, MATCH($B$3, resultados!$A$1:$ZZ$1, 0))</f>
        <v/>
      </c>
    </row>
    <row r="138">
      <c r="A138">
        <f>INDEX(resultados!$A$2:$ZZ$433, 132, MATCH($B$1, resultados!$A$1:$ZZ$1, 0))</f>
        <v/>
      </c>
      <c r="B138">
        <f>INDEX(resultados!$A$2:$ZZ$433, 132, MATCH($B$2, resultados!$A$1:$ZZ$1, 0))</f>
        <v/>
      </c>
      <c r="C138">
        <f>INDEX(resultados!$A$2:$ZZ$433, 132, MATCH($B$3, resultados!$A$1:$ZZ$1, 0))</f>
        <v/>
      </c>
    </row>
    <row r="139">
      <c r="A139">
        <f>INDEX(resultados!$A$2:$ZZ$433, 133, MATCH($B$1, resultados!$A$1:$ZZ$1, 0))</f>
        <v/>
      </c>
      <c r="B139">
        <f>INDEX(resultados!$A$2:$ZZ$433, 133, MATCH($B$2, resultados!$A$1:$ZZ$1, 0))</f>
        <v/>
      </c>
      <c r="C139">
        <f>INDEX(resultados!$A$2:$ZZ$433, 133, MATCH($B$3, resultados!$A$1:$ZZ$1, 0))</f>
        <v/>
      </c>
    </row>
    <row r="140">
      <c r="A140">
        <f>INDEX(resultados!$A$2:$ZZ$433, 134, MATCH($B$1, resultados!$A$1:$ZZ$1, 0))</f>
        <v/>
      </c>
      <c r="B140">
        <f>INDEX(resultados!$A$2:$ZZ$433, 134, MATCH($B$2, resultados!$A$1:$ZZ$1, 0))</f>
        <v/>
      </c>
      <c r="C140">
        <f>INDEX(resultados!$A$2:$ZZ$433, 134, MATCH($B$3, resultados!$A$1:$ZZ$1, 0))</f>
        <v/>
      </c>
    </row>
    <row r="141">
      <c r="A141">
        <f>INDEX(resultados!$A$2:$ZZ$433, 135, MATCH($B$1, resultados!$A$1:$ZZ$1, 0))</f>
        <v/>
      </c>
      <c r="B141">
        <f>INDEX(resultados!$A$2:$ZZ$433, 135, MATCH($B$2, resultados!$A$1:$ZZ$1, 0))</f>
        <v/>
      </c>
      <c r="C141">
        <f>INDEX(resultados!$A$2:$ZZ$433, 135, MATCH($B$3, resultados!$A$1:$ZZ$1, 0))</f>
        <v/>
      </c>
    </row>
    <row r="142">
      <c r="A142">
        <f>INDEX(resultados!$A$2:$ZZ$433, 136, MATCH($B$1, resultados!$A$1:$ZZ$1, 0))</f>
        <v/>
      </c>
      <c r="B142">
        <f>INDEX(resultados!$A$2:$ZZ$433, 136, MATCH($B$2, resultados!$A$1:$ZZ$1, 0))</f>
        <v/>
      </c>
      <c r="C142">
        <f>INDEX(resultados!$A$2:$ZZ$433, 136, MATCH($B$3, resultados!$A$1:$ZZ$1, 0))</f>
        <v/>
      </c>
    </row>
    <row r="143">
      <c r="A143">
        <f>INDEX(resultados!$A$2:$ZZ$433, 137, MATCH($B$1, resultados!$A$1:$ZZ$1, 0))</f>
        <v/>
      </c>
      <c r="B143">
        <f>INDEX(resultados!$A$2:$ZZ$433, 137, MATCH($B$2, resultados!$A$1:$ZZ$1, 0))</f>
        <v/>
      </c>
      <c r="C143">
        <f>INDEX(resultados!$A$2:$ZZ$433, 137, MATCH($B$3, resultados!$A$1:$ZZ$1, 0))</f>
        <v/>
      </c>
    </row>
    <row r="144">
      <c r="A144">
        <f>INDEX(resultados!$A$2:$ZZ$433, 138, MATCH($B$1, resultados!$A$1:$ZZ$1, 0))</f>
        <v/>
      </c>
      <c r="B144">
        <f>INDEX(resultados!$A$2:$ZZ$433, 138, MATCH($B$2, resultados!$A$1:$ZZ$1, 0))</f>
        <v/>
      </c>
      <c r="C144">
        <f>INDEX(resultados!$A$2:$ZZ$433, 138, MATCH($B$3, resultados!$A$1:$ZZ$1, 0))</f>
        <v/>
      </c>
    </row>
    <row r="145">
      <c r="A145">
        <f>INDEX(resultados!$A$2:$ZZ$433, 139, MATCH($B$1, resultados!$A$1:$ZZ$1, 0))</f>
        <v/>
      </c>
      <c r="B145">
        <f>INDEX(resultados!$A$2:$ZZ$433, 139, MATCH($B$2, resultados!$A$1:$ZZ$1, 0))</f>
        <v/>
      </c>
      <c r="C145">
        <f>INDEX(resultados!$A$2:$ZZ$433, 139, MATCH($B$3, resultados!$A$1:$ZZ$1, 0))</f>
        <v/>
      </c>
    </row>
    <row r="146">
      <c r="A146">
        <f>INDEX(resultados!$A$2:$ZZ$433, 140, MATCH($B$1, resultados!$A$1:$ZZ$1, 0))</f>
        <v/>
      </c>
      <c r="B146">
        <f>INDEX(resultados!$A$2:$ZZ$433, 140, MATCH($B$2, resultados!$A$1:$ZZ$1, 0))</f>
        <v/>
      </c>
      <c r="C146">
        <f>INDEX(resultados!$A$2:$ZZ$433, 140, MATCH($B$3, resultados!$A$1:$ZZ$1, 0))</f>
        <v/>
      </c>
    </row>
    <row r="147">
      <c r="A147">
        <f>INDEX(resultados!$A$2:$ZZ$433, 141, MATCH($B$1, resultados!$A$1:$ZZ$1, 0))</f>
        <v/>
      </c>
      <c r="B147">
        <f>INDEX(resultados!$A$2:$ZZ$433, 141, MATCH($B$2, resultados!$A$1:$ZZ$1, 0))</f>
        <v/>
      </c>
      <c r="C147">
        <f>INDEX(resultados!$A$2:$ZZ$433, 141, MATCH($B$3, resultados!$A$1:$ZZ$1, 0))</f>
        <v/>
      </c>
    </row>
    <row r="148">
      <c r="A148">
        <f>INDEX(resultados!$A$2:$ZZ$433, 142, MATCH($B$1, resultados!$A$1:$ZZ$1, 0))</f>
        <v/>
      </c>
      <c r="B148">
        <f>INDEX(resultados!$A$2:$ZZ$433, 142, MATCH($B$2, resultados!$A$1:$ZZ$1, 0))</f>
        <v/>
      </c>
      <c r="C148">
        <f>INDEX(resultados!$A$2:$ZZ$433, 142, MATCH($B$3, resultados!$A$1:$ZZ$1, 0))</f>
        <v/>
      </c>
    </row>
    <row r="149">
      <c r="A149">
        <f>INDEX(resultados!$A$2:$ZZ$433, 143, MATCH($B$1, resultados!$A$1:$ZZ$1, 0))</f>
        <v/>
      </c>
      <c r="B149">
        <f>INDEX(resultados!$A$2:$ZZ$433, 143, MATCH($B$2, resultados!$A$1:$ZZ$1, 0))</f>
        <v/>
      </c>
      <c r="C149">
        <f>INDEX(resultados!$A$2:$ZZ$433, 143, MATCH($B$3, resultados!$A$1:$ZZ$1, 0))</f>
        <v/>
      </c>
    </row>
    <row r="150">
      <c r="A150">
        <f>INDEX(resultados!$A$2:$ZZ$433, 144, MATCH($B$1, resultados!$A$1:$ZZ$1, 0))</f>
        <v/>
      </c>
      <c r="B150">
        <f>INDEX(resultados!$A$2:$ZZ$433, 144, MATCH($B$2, resultados!$A$1:$ZZ$1, 0))</f>
        <v/>
      </c>
      <c r="C150">
        <f>INDEX(resultados!$A$2:$ZZ$433, 144, MATCH($B$3, resultados!$A$1:$ZZ$1, 0))</f>
        <v/>
      </c>
    </row>
    <row r="151">
      <c r="A151">
        <f>INDEX(resultados!$A$2:$ZZ$433, 145, MATCH($B$1, resultados!$A$1:$ZZ$1, 0))</f>
        <v/>
      </c>
      <c r="B151">
        <f>INDEX(resultados!$A$2:$ZZ$433, 145, MATCH($B$2, resultados!$A$1:$ZZ$1, 0))</f>
        <v/>
      </c>
      <c r="C151">
        <f>INDEX(resultados!$A$2:$ZZ$433, 145, MATCH($B$3, resultados!$A$1:$ZZ$1, 0))</f>
        <v/>
      </c>
    </row>
    <row r="152">
      <c r="A152">
        <f>INDEX(resultados!$A$2:$ZZ$433, 146, MATCH($B$1, resultados!$A$1:$ZZ$1, 0))</f>
        <v/>
      </c>
      <c r="B152">
        <f>INDEX(resultados!$A$2:$ZZ$433, 146, MATCH($B$2, resultados!$A$1:$ZZ$1, 0))</f>
        <v/>
      </c>
      <c r="C152">
        <f>INDEX(resultados!$A$2:$ZZ$433, 146, MATCH($B$3, resultados!$A$1:$ZZ$1, 0))</f>
        <v/>
      </c>
    </row>
    <row r="153">
      <c r="A153">
        <f>INDEX(resultados!$A$2:$ZZ$433, 147, MATCH($B$1, resultados!$A$1:$ZZ$1, 0))</f>
        <v/>
      </c>
      <c r="B153">
        <f>INDEX(resultados!$A$2:$ZZ$433, 147, MATCH($B$2, resultados!$A$1:$ZZ$1, 0))</f>
        <v/>
      </c>
      <c r="C153">
        <f>INDEX(resultados!$A$2:$ZZ$433, 147, MATCH($B$3, resultados!$A$1:$ZZ$1, 0))</f>
        <v/>
      </c>
    </row>
    <row r="154">
      <c r="A154">
        <f>INDEX(resultados!$A$2:$ZZ$433, 148, MATCH($B$1, resultados!$A$1:$ZZ$1, 0))</f>
        <v/>
      </c>
      <c r="B154">
        <f>INDEX(resultados!$A$2:$ZZ$433, 148, MATCH($B$2, resultados!$A$1:$ZZ$1, 0))</f>
        <v/>
      </c>
      <c r="C154">
        <f>INDEX(resultados!$A$2:$ZZ$433, 148, MATCH($B$3, resultados!$A$1:$ZZ$1, 0))</f>
        <v/>
      </c>
    </row>
    <row r="155">
      <c r="A155">
        <f>INDEX(resultados!$A$2:$ZZ$433, 149, MATCH($B$1, resultados!$A$1:$ZZ$1, 0))</f>
        <v/>
      </c>
      <c r="B155">
        <f>INDEX(resultados!$A$2:$ZZ$433, 149, MATCH($B$2, resultados!$A$1:$ZZ$1, 0))</f>
        <v/>
      </c>
      <c r="C155">
        <f>INDEX(resultados!$A$2:$ZZ$433, 149, MATCH($B$3, resultados!$A$1:$ZZ$1, 0))</f>
        <v/>
      </c>
    </row>
    <row r="156">
      <c r="A156">
        <f>INDEX(resultados!$A$2:$ZZ$433, 150, MATCH($B$1, resultados!$A$1:$ZZ$1, 0))</f>
        <v/>
      </c>
      <c r="B156">
        <f>INDEX(resultados!$A$2:$ZZ$433, 150, MATCH($B$2, resultados!$A$1:$ZZ$1, 0))</f>
        <v/>
      </c>
      <c r="C156">
        <f>INDEX(resultados!$A$2:$ZZ$433, 150, MATCH($B$3, resultados!$A$1:$ZZ$1, 0))</f>
        <v/>
      </c>
    </row>
    <row r="157">
      <c r="A157">
        <f>INDEX(resultados!$A$2:$ZZ$433, 151, MATCH($B$1, resultados!$A$1:$ZZ$1, 0))</f>
        <v/>
      </c>
      <c r="B157">
        <f>INDEX(resultados!$A$2:$ZZ$433, 151, MATCH($B$2, resultados!$A$1:$ZZ$1, 0))</f>
        <v/>
      </c>
      <c r="C157">
        <f>INDEX(resultados!$A$2:$ZZ$433, 151, MATCH($B$3, resultados!$A$1:$ZZ$1, 0))</f>
        <v/>
      </c>
    </row>
    <row r="158">
      <c r="A158">
        <f>INDEX(resultados!$A$2:$ZZ$433, 152, MATCH($B$1, resultados!$A$1:$ZZ$1, 0))</f>
        <v/>
      </c>
      <c r="B158">
        <f>INDEX(resultados!$A$2:$ZZ$433, 152, MATCH($B$2, resultados!$A$1:$ZZ$1, 0))</f>
        <v/>
      </c>
      <c r="C158">
        <f>INDEX(resultados!$A$2:$ZZ$433, 152, MATCH($B$3, resultados!$A$1:$ZZ$1, 0))</f>
        <v/>
      </c>
    </row>
    <row r="159">
      <c r="A159">
        <f>INDEX(resultados!$A$2:$ZZ$433, 153, MATCH($B$1, resultados!$A$1:$ZZ$1, 0))</f>
        <v/>
      </c>
      <c r="B159">
        <f>INDEX(resultados!$A$2:$ZZ$433, 153, MATCH($B$2, resultados!$A$1:$ZZ$1, 0))</f>
        <v/>
      </c>
      <c r="C159">
        <f>INDEX(resultados!$A$2:$ZZ$433, 153, MATCH($B$3, resultados!$A$1:$ZZ$1, 0))</f>
        <v/>
      </c>
    </row>
    <row r="160">
      <c r="A160">
        <f>INDEX(resultados!$A$2:$ZZ$433, 154, MATCH($B$1, resultados!$A$1:$ZZ$1, 0))</f>
        <v/>
      </c>
      <c r="B160">
        <f>INDEX(resultados!$A$2:$ZZ$433, 154, MATCH($B$2, resultados!$A$1:$ZZ$1, 0))</f>
        <v/>
      </c>
      <c r="C160">
        <f>INDEX(resultados!$A$2:$ZZ$433, 154, MATCH($B$3, resultados!$A$1:$ZZ$1, 0))</f>
        <v/>
      </c>
    </row>
    <row r="161">
      <c r="A161">
        <f>INDEX(resultados!$A$2:$ZZ$433, 155, MATCH($B$1, resultados!$A$1:$ZZ$1, 0))</f>
        <v/>
      </c>
      <c r="B161">
        <f>INDEX(resultados!$A$2:$ZZ$433, 155, MATCH($B$2, resultados!$A$1:$ZZ$1, 0))</f>
        <v/>
      </c>
      <c r="C161">
        <f>INDEX(resultados!$A$2:$ZZ$433, 155, MATCH($B$3, resultados!$A$1:$ZZ$1, 0))</f>
        <v/>
      </c>
    </row>
    <row r="162">
      <c r="A162">
        <f>INDEX(resultados!$A$2:$ZZ$433, 156, MATCH($B$1, resultados!$A$1:$ZZ$1, 0))</f>
        <v/>
      </c>
      <c r="B162">
        <f>INDEX(resultados!$A$2:$ZZ$433, 156, MATCH($B$2, resultados!$A$1:$ZZ$1, 0))</f>
        <v/>
      </c>
      <c r="C162">
        <f>INDEX(resultados!$A$2:$ZZ$433, 156, MATCH($B$3, resultados!$A$1:$ZZ$1, 0))</f>
        <v/>
      </c>
    </row>
    <row r="163">
      <c r="A163">
        <f>INDEX(resultados!$A$2:$ZZ$433, 157, MATCH($B$1, resultados!$A$1:$ZZ$1, 0))</f>
        <v/>
      </c>
      <c r="B163">
        <f>INDEX(resultados!$A$2:$ZZ$433, 157, MATCH($B$2, resultados!$A$1:$ZZ$1, 0))</f>
        <v/>
      </c>
      <c r="C163">
        <f>INDEX(resultados!$A$2:$ZZ$433, 157, MATCH($B$3, resultados!$A$1:$ZZ$1, 0))</f>
        <v/>
      </c>
    </row>
    <row r="164">
      <c r="A164">
        <f>INDEX(resultados!$A$2:$ZZ$433, 158, MATCH($B$1, resultados!$A$1:$ZZ$1, 0))</f>
        <v/>
      </c>
      <c r="B164">
        <f>INDEX(resultados!$A$2:$ZZ$433, 158, MATCH($B$2, resultados!$A$1:$ZZ$1, 0))</f>
        <v/>
      </c>
      <c r="C164">
        <f>INDEX(resultados!$A$2:$ZZ$433, 158, MATCH($B$3, resultados!$A$1:$ZZ$1, 0))</f>
        <v/>
      </c>
    </row>
    <row r="165">
      <c r="A165">
        <f>INDEX(resultados!$A$2:$ZZ$433, 159, MATCH($B$1, resultados!$A$1:$ZZ$1, 0))</f>
        <v/>
      </c>
      <c r="B165">
        <f>INDEX(resultados!$A$2:$ZZ$433, 159, MATCH($B$2, resultados!$A$1:$ZZ$1, 0))</f>
        <v/>
      </c>
      <c r="C165">
        <f>INDEX(resultados!$A$2:$ZZ$433, 159, MATCH($B$3, resultados!$A$1:$ZZ$1, 0))</f>
        <v/>
      </c>
    </row>
    <row r="166">
      <c r="A166">
        <f>INDEX(resultados!$A$2:$ZZ$433, 160, MATCH($B$1, resultados!$A$1:$ZZ$1, 0))</f>
        <v/>
      </c>
      <c r="B166">
        <f>INDEX(resultados!$A$2:$ZZ$433, 160, MATCH($B$2, resultados!$A$1:$ZZ$1, 0))</f>
        <v/>
      </c>
      <c r="C166">
        <f>INDEX(resultados!$A$2:$ZZ$433, 160, MATCH($B$3, resultados!$A$1:$ZZ$1, 0))</f>
        <v/>
      </c>
    </row>
    <row r="167">
      <c r="A167">
        <f>INDEX(resultados!$A$2:$ZZ$433, 161, MATCH($B$1, resultados!$A$1:$ZZ$1, 0))</f>
        <v/>
      </c>
      <c r="B167">
        <f>INDEX(resultados!$A$2:$ZZ$433, 161, MATCH($B$2, resultados!$A$1:$ZZ$1, 0))</f>
        <v/>
      </c>
      <c r="C167">
        <f>INDEX(resultados!$A$2:$ZZ$433, 161, MATCH($B$3, resultados!$A$1:$ZZ$1, 0))</f>
        <v/>
      </c>
    </row>
    <row r="168">
      <c r="A168">
        <f>INDEX(resultados!$A$2:$ZZ$433, 162, MATCH($B$1, resultados!$A$1:$ZZ$1, 0))</f>
        <v/>
      </c>
      <c r="B168">
        <f>INDEX(resultados!$A$2:$ZZ$433, 162, MATCH($B$2, resultados!$A$1:$ZZ$1, 0))</f>
        <v/>
      </c>
      <c r="C168">
        <f>INDEX(resultados!$A$2:$ZZ$433, 162, MATCH($B$3, resultados!$A$1:$ZZ$1, 0))</f>
        <v/>
      </c>
    </row>
    <row r="169">
      <c r="A169">
        <f>INDEX(resultados!$A$2:$ZZ$433, 163, MATCH($B$1, resultados!$A$1:$ZZ$1, 0))</f>
        <v/>
      </c>
      <c r="B169">
        <f>INDEX(resultados!$A$2:$ZZ$433, 163, MATCH($B$2, resultados!$A$1:$ZZ$1, 0))</f>
        <v/>
      </c>
      <c r="C169">
        <f>INDEX(resultados!$A$2:$ZZ$433, 163, MATCH($B$3, resultados!$A$1:$ZZ$1, 0))</f>
        <v/>
      </c>
    </row>
    <row r="170">
      <c r="A170">
        <f>INDEX(resultados!$A$2:$ZZ$433, 164, MATCH($B$1, resultados!$A$1:$ZZ$1, 0))</f>
        <v/>
      </c>
      <c r="B170">
        <f>INDEX(resultados!$A$2:$ZZ$433, 164, MATCH($B$2, resultados!$A$1:$ZZ$1, 0))</f>
        <v/>
      </c>
      <c r="C170">
        <f>INDEX(resultados!$A$2:$ZZ$433, 164, MATCH($B$3, resultados!$A$1:$ZZ$1, 0))</f>
        <v/>
      </c>
    </row>
    <row r="171">
      <c r="A171">
        <f>INDEX(resultados!$A$2:$ZZ$433, 165, MATCH($B$1, resultados!$A$1:$ZZ$1, 0))</f>
        <v/>
      </c>
      <c r="B171">
        <f>INDEX(resultados!$A$2:$ZZ$433, 165, MATCH($B$2, resultados!$A$1:$ZZ$1, 0))</f>
        <v/>
      </c>
      <c r="C171">
        <f>INDEX(resultados!$A$2:$ZZ$433, 165, MATCH($B$3, resultados!$A$1:$ZZ$1, 0))</f>
        <v/>
      </c>
    </row>
    <row r="172">
      <c r="A172">
        <f>INDEX(resultados!$A$2:$ZZ$433, 166, MATCH($B$1, resultados!$A$1:$ZZ$1, 0))</f>
        <v/>
      </c>
      <c r="B172">
        <f>INDEX(resultados!$A$2:$ZZ$433, 166, MATCH($B$2, resultados!$A$1:$ZZ$1, 0))</f>
        <v/>
      </c>
      <c r="C172">
        <f>INDEX(resultados!$A$2:$ZZ$433, 166, MATCH($B$3, resultados!$A$1:$ZZ$1, 0))</f>
        <v/>
      </c>
    </row>
    <row r="173">
      <c r="A173">
        <f>INDEX(resultados!$A$2:$ZZ$433, 167, MATCH($B$1, resultados!$A$1:$ZZ$1, 0))</f>
        <v/>
      </c>
      <c r="B173">
        <f>INDEX(resultados!$A$2:$ZZ$433, 167, MATCH($B$2, resultados!$A$1:$ZZ$1, 0))</f>
        <v/>
      </c>
      <c r="C173">
        <f>INDEX(resultados!$A$2:$ZZ$433, 167, MATCH($B$3, resultados!$A$1:$ZZ$1, 0))</f>
        <v/>
      </c>
    </row>
    <row r="174">
      <c r="A174">
        <f>INDEX(resultados!$A$2:$ZZ$433, 168, MATCH($B$1, resultados!$A$1:$ZZ$1, 0))</f>
        <v/>
      </c>
      <c r="B174">
        <f>INDEX(resultados!$A$2:$ZZ$433, 168, MATCH($B$2, resultados!$A$1:$ZZ$1, 0))</f>
        <v/>
      </c>
      <c r="C174">
        <f>INDEX(resultados!$A$2:$ZZ$433, 168, MATCH($B$3, resultados!$A$1:$ZZ$1, 0))</f>
        <v/>
      </c>
    </row>
    <row r="175">
      <c r="A175">
        <f>INDEX(resultados!$A$2:$ZZ$433, 169, MATCH($B$1, resultados!$A$1:$ZZ$1, 0))</f>
        <v/>
      </c>
      <c r="B175">
        <f>INDEX(resultados!$A$2:$ZZ$433, 169, MATCH($B$2, resultados!$A$1:$ZZ$1, 0))</f>
        <v/>
      </c>
      <c r="C175">
        <f>INDEX(resultados!$A$2:$ZZ$433, 169, MATCH($B$3, resultados!$A$1:$ZZ$1, 0))</f>
        <v/>
      </c>
    </row>
    <row r="176">
      <c r="A176">
        <f>INDEX(resultados!$A$2:$ZZ$433, 170, MATCH($B$1, resultados!$A$1:$ZZ$1, 0))</f>
        <v/>
      </c>
      <c r="B176">
        <f>INDEX(resultados!$A$2:$ZZ$433, 170, MATCH($B$2, resultados!$A$1:$ZZ$1, 0))</f>
        <v/>
      </c>
      <c r="C176">
        <f>INDEX(resultados!$A$2:$ZZ$433, 170, MATCH($B$3, resultados!$A$1:$ZZ$1, 0))</f>
        <v/>
      </c>
    </row>
    <row r="177">
      <c r="A177">
        <f>INDEX(resultados!$A$2:$ZZ$433, 171, MATCH($B$1, resultados!$A$1:$ZZ$1, 0))</f>
        <v/>
      </c>
      <c r="B177">
        <f>INDEX(resultados!$A$2:$ZZ$433, 171, MATCH($B$2, resultados!$A$1:$ZZ$1, 0))</f>
        <v/>
      </c>
      <c r="C177">
        <f>INDEX(resultados!$A$2:$ZZ$433, 171, MATCH($B$3, resultados!$A$1:$ZZ$1, 0))</f>
        <v/>
      </c>
    </row>
    <row r="178">
      <c r="A178">
        <f>INDEX(resultados!$A$2:$ZZ$433, 172, MATCH($B$1, resultados!$A$1:$ZZ$1, 0))</f>
        <v/>
      </c>
      <c r="B178">
        <f>INDEX(resultados!$A$2:$ZZ$433, 172, MATCH($B$2, resultados!$A$1:$ZZ$1, 0))</f>
        <v/>
      </c>
      <c r="C178">
        <f>INDEX(resultados!$A$2:$ZZ$433, 172, MATCH($B$3, resultados!$A$1:$ZZ$1, 0))</f>
        <v/>
      </c>
    </row>
    <row r="179">
      <c r="A179">
        <f>INDEX(resultados!$A$2:$ZZ$433, 173, MATCH($B$1, resultados!$A$1:$ZZ$1, 0))</f>
        <v/>
      </c>
      <c r="B179">
        <f>INDEX(resultados!$A$2:$ZZ$433, 173, MATCH($B$2, resultados!$A$1:$ZZ$1, 0))</f>
        <v/>
      </c>
      <c r="C179">
        <f>INDEX(resultados!$A$2:$ZZ$433, 173, MATCH($B$3, resultados!$A$1:$ZZ$1, 0))</f>
        <v/>
      </c>
    </row>
    <row r="180">
      <c r="A180">
        <f>INDEX(resultados!$A$2:$ZZ$433, 174, MATCH($B$1, resultados!$A$1:$ZZ$1, 0))</f>
        <v/>
      </c>
      <c r="B180">
        <f>INDEX(resultados!$A$2:$ZZ$433, 174, MATCH($B$2, resultados!$A$1:$ZZ$1, 0))</f>
        <v/>
      </c>
      <c r="C180">
        <f>INDEX(resultados!$A$2:$ZZ$433, 174, MATCH($B$3, resultados!$A$1:$ZZ$1, 0))</f>
        <v/>
      </c>
    </row>
    <row r="181">
      <c r="A181">
        <f>INDEX(resultados!$A$2:$ZZ$433, 175, MATCH($B$1, resultados!$A$1:$ZZ$1, 0))</f>
        <v/>
      </c>
      <c r="B181">
        <f>INDEX(resultados!$A$2:$ZZ$433, 175, MATCH($B$2, resultados!$A$1:$ZZ$1, 0))</f>
        <v/>
      </c>
      <c r="C181">
        <f>INDEX(resultados!$A$2:$ZZ$433, 175, MATCH($B$3, resultados!$A$1:$ZZ$1, 0))</f>
        <v/>
      </c>
    </row>
    <row r="182">
      <c r="A182">
        <f>INDEX(resultados!$A$2:$ZZ$433, 176, MATCH($B$1, resultados!$A$1:$ZZ$1, 0))</f>
        <v/>
      </c>
      <c r="B182">
        <f>INDEX(resultados!$A$2:$ZZ$433, 176, MATCH($B$2, resultados!$A$1:$ZZ$1, 0))</f>
        <v/>
      </c>
      <c r="C182">
        <f>INDEX(resultados!$A$2:$ZZ$433, 176, MATCH($B$3, resultados!$A$1:$ZZ$1, 0))</f>
        <v/>
      </c>
    </row>
    <row r="183">
      <c r="A183">
        <f>INDEX(resultados!$A$2:$ZZ$433, 177, MATCH($B$1, resultados!$A$1:$ZZ$1, 0))</f>
        <v/>
      </c>
      <c r="B183">
        <f>INDEX(resultados!$A$2:$ZZ$433, 177, MATCH($B$2, resultados!$A$1:$ZZ$1, 0))</f>
        <v/>
      </c>
      <c r="C183">
        <f>INDEX(resultados!$A$2:$ZZ$433, 177, MATCH($B$3, resultados!$A$1:$ZZ$1, 0))</f>
        <v/>
      </c>
    </row>
    <row r="184">
      <c r="A184">
        <f>INDEX(resultados!$A$2:$ZZ$433, 178, MATCH($B$1, resultados!$A$1:$ZZ$1, 0))</f>
        <v/>
      </c>
      <c r="B184">
        <f>INDEX(resultados!$A$2:$ZZ$433, 178, MATCH($B$2, resultados!$A$1:$ZZ$1, 0))</f>
        <v/>
      </c>
      <c r="C184">
        <f>INDEX(resultados!$A$2:$ZZ$433, 178, MATCH($B$3, resultados!$A$1:$ZZ$1, 0))</f>
        <v/>
      </c>
    </row>
    <row r="185">
      <c r="A185">
        <f>INDEX(resultados!$A$2:$ZZ$433, 179, MATCH($B$1, resultados!$A$1:$ZZ$1, 0))</f>
        <v/>
      </c>
      <c r="B185">
        <f>INDEX(resultados!$A$2:$ZZ$433, 179, MATCH($B$2, resultados!$A$1:$ZZ$1, 0))</f>
        <v/>
      </c>
      <c r="C185">
        <f>INDEX(resultados!$A$2:$ZZ$433, 179, MATCH($B$3, resultados!$A$1:$ZZ$1, 0))</f>
        <v/>
      </c>
    </row>
    <row r="186">
      <c r="A186">
        <f>INDEX(resultados!$A$2:$ZZ$433, 180, MATCH($B$1, resultados!$A$1:$ZZ$1, 0))</f>
        <v/>
      </c>
      <c r="B186">
        <f>INDEX(resultados!$A$2:$ZZ$433, 180, MATCH($B$2, resultados!$A$1:$ZZ$1, 0))</f>
        <v/>
      </c>
      <c r="C186">
        <f>INDEX(resultados!$A$2:$ZZ$433, 180, MATCH($B$3, resultados!$A$1:$ZZ$1, 0))</f>
        <v/>
      </c>
    </row>
    <row r="187">
      <c r="A187">
        <f>INDEX(resultados!$A$2:$ZZ$433, 181, MATCH($B$1, resultados!$A$1:$ZZ$1, 0))</f>
        <v/>
      </c>
      <c r="B187">
        <f>INDEX(resultados!$A$2:$ZZ$433, 181, MATCH($B$2, resultados!$A$1:$ZZ$1, 0))</f>
        <v/>
      </c>
      <c r="C187">
        <f>INDEX(resultados!$A$2:$ZZ$433, 181, MATCH($B$3, resultados!$A$1:$ZZ$1, 0))</f>
        <v/>
      </c>
    </row>
    <row r="188">
      <c r="A188">
        <f>INDEX(resultados!$A$2:$ZZ$433, 182, MATCH($B$1, resultados!$A$1:$ZZ$1, 0))</f>
        <v/>
      </c>
      <c r="B188">
        <f>INDEX(resultados!$A$2:$ZZ$433, 182, MATCH($B$2, resultados!$A$1:$ZZ$1, 0))</f>
        <v/>
      </c>
      <c r="C188">
        <f>INDEX(resultados!$A$2:$ZZ$433, 182, MATCH($B$3, resultados!$A$1:$ZZ$1, 0))</f>
        <v/>
      </c>
    </row>
    <row r="189">
      <c r="A189">
        <f>INDEX(resultados!$A$2:$ZZ$433, 183, MATCH($B$1, resultados!$A$1:$ZZ$1, 0))</f>
        <v/>
      </c>
      <c r="B189">
        <f>INDEX(resultados!$A$2:$ZZ$433, 183, MATCH($B$2, resultados!$A$1:$ZZ$1, 0))</f>
        <v/>
      </c>
      <c r="C189">
        <f>INDEX(resultados!$A$2:$ZZ$433, 183, MATCH($B$3, resultados!$A$1:$ZZ$1, 0))</f>
        <v/>
      </c>
    </row>
    <row r="190">
      <c r="A190">
        <f>INDEX(resultados!$A$2:$ZZ$433, 184, MATCH($B$1, resultados!$A$1:$ZZ$1, 0))</f>
        <v/>
      </c>
      <c r="B190">
        <f>INDEX(resultados!$A$2:$ZZ$433, 184, MATCH($B$2, resultados!$A$1:$ZZ$1, 0))</f>
        <v/>
      </c>
      <c r="C190">
        <f>INDEX(resultados!$A$2:$ZZ$433, 184, MATCH($B$3, resultados!$A$1:$ZZ$1, 0))</f>
        <v/>
      </c>
    </row>
    <row r="191">
      <c r="A191">
        <f>INDEX(resultados!$A$2:$ZZ$433, 185, MATCH($B$1, resultados!$A$1:$ZZ$1, 0))</f>
        <v/>
      </c>
      <c r="B191">
        <f>INDEX(resultados!$A$2:$ZZ$433, 185, MATCH($B$2, resultados!$A$1:$ZZ$1, 0))</f>
        <v/>
      </c>
      <c r="C191">
        <f>INDEX(resultados!$A$2:$ZZ$433, 185, MATCH($B$3, resultados!$A$1:$ZZ$1, 0))</f>
        <v/>
      </c>
    </row>
    <row r="192">
      <c r="A192">
        <f>INDEX(resultados!$A$2:$ZZ$433, 186, MATCH($B$1, resultados!$A$1:$ZZ$1, 0))</f>
        <v/>
      </c>
      <c r="B192">
        <f>INDEX(resultados!$A$2:$ZZ$433, 186, MATCH($B$2, resultados!$A$1:$ZZ$1, 0))</f>
        <v/>
      </c>
      <c r="C192">
        <f>INDEX(resultados!$A$2:$ZZ$433, 186, MATCH($B$3, resultados!$A$1:$ZZ$1, 0))</f>
        <v/>
      </c>
    </row>
    <row r="193">
      <c r="A193">
        <f>INDEX(resultados!$A$2:$ZZ$433, 187, MATCH($B$1, resultados!$A$1:$ZZ$1, 0))</f>
        <v/>
      </c>
      <c r="B193">
        <f>INDEX(resultados!$A$2:$ZZ$433, 187, MATCH($B$2, resultados!$A$1:$ZZ$1, 0))</f>
        <v/>
      </c>
      <c r="C193">
        <f>INDEX(resultados!$A$2:$ZZ$433, 187, MATCH($B$3, resultados!$A$1:$ZZ$1, 0))</f>
        <v/>
      </c>
    </row>
    <row r="194">
      <c r="A194">
        <f>INDEX(resultados!$A$2:$ZZ$433, 188, MATCH($B$1, resultados!$A$1:$ZZ$1, 0))</f>
        <v/>
      </c>
      <c r="B194">
        <f>INDEX(resultados!$A$2:$ZZ$433, 188, MATCH($B$2, resultados!$A$1:$ZZ$1, 0))</f>
        <v/>
      </c>
      <c r="C194">
        <f>INDEX(resultados!$A$2:$ZZ$433, 188, MATCH($B$3, resultados!$A$1:$ZZ$1, 0))</f>
        <v/>
      </c>
    </row>
    <row r="195">
      <c r="A195">
        <f>INDEX(resultados!$A$2:$ZZ$433, 189, MATCH($B$1, resultados!$A$1:$ZZ$1, 0))</f>
        <v/>
      </c>
      <c r="B195">
        <f>INDEX(resultados!$A$2:$ZZ$433, 189, MATCH($B$2, resultados!$A$1:$ZZ$1, 0))</f>
        <v/>
      </c>
      <c r="C195">
        <f>INDEX(resultados!$A$2:$ZZ$433, 189, MATCH($B$3, resultados!$A$1:$ZZ$1, 0))</f>
        <v/>
      </c>
    </row>
    <row r="196">
      <c r="A196">
        <f>INDEX(resultados!$A$2:$ZZ$433, 190, MATCH($B$1, resultados!$A$1:$ZZ$1, 0))</f>
        <v/>
      </c>
      <c r="B196">
        <f>INDEX(resultados!$A$2:$ZZ$433, 190, MATCH($B$2, resultados!$A$1:$ZZ$1, 0))</f>
        <v/>
      </c>
      <c r="C196">
        <f>INDEX(resultados!$A$2:$ZZ$433, 190, MATCH($B$3, resultados!$A$1:$ZZ$1, 0))</f>
        <v/>
      </c>
    </row>
    <row r="197">
      <c r="A197">
        <f>INDEX(resultados!$A$2:$ZZ$433, 191, MATCH($B$1, resultados!$A$1:$ZZ$1, 0))</f>
        <v/>
      </c>
      <c r="B197">
        <f>INDEX(resultados!$A$2:$ZZ$433, 191, MATCH($B$2, resultados!$A$1:$ZZ$1, 0))</f>
        <v/>
      </c>
      <c r="C197">
        <f>INDEX(resultados!$A$2:$ZZ$433, 191, MATCH($B$3, resultados!$A$1:$ZZ$1, 0))</f>
        <v/>
      </c>
    </row>
    <row r="198">
      <c r="A198">
        <f>INDEX(resultados!$A$2:$ZZ$433, 192, MATCH($B$1, resultados!$A$1:$ZZ$1, 0))</f>
        <v/>
      </c>
      <c r="B198">
        <f>INDEX(resultados!$A$2:$ZZ$433, 192, MATCH($B$2, resultados!$A$1:$ZZ$1, 0))</f>
        <v/>
      </c>
      <c r="C198">
        <f>INDEX(resultados!$A$2:$ZZ$433, 192, MATCH($B$3, resultados!$A$1:$ZZ$1, 0))</f>
        <v/>
      </c>
    </row>
    <row r="199">
      <c r="A199">
        <f>INDEX(resultados!$A$2:$ZZ$433, 193, MATCH($B$1, resultados!$A$1:$ZZ$1, 0))</f>
        <v/>
      </c>
      <c r="B199">
        <f>INDEX(resultados!$A$2:$ZZ$433, 193, MATCH($B$2, resultados!$A$1:$ZZ$1, 0))</f>
        <v/>
      </c>
      <c r="C199">
        <f>INDEX(resultados!$A$2:$ZZ$433, 193, MATCH($B$3, resultados!$A$1:$ZZ$1, 0))</f>
        <v/>
      </c>
    </row>
    <row r="200">
      <c r="A200">
        <f>INDEX(resultados!$A$2:$ZZ$433, 194, MATCH($B$1, resultados!$A$1:$ZZ$1, 0))</f>
        <v/>
      </c>
      <c r="B200">
        <f>INDEX(resultados!$A$2:$ZZ$433, 194, MATCH($B$2, resultados!$A$1:$ZZ$1, 0))</f>
        <v/>
      </c>
      <c r="C200">
        <f>INDEX(resultados!$A$2:$ZZ$433, 194, MATCH($B$3, resultados!$A$1:$ZZ$1, 0))</f>
        <v/>
      </c>
    </row>
    <row r="201">
      <c r="A201">
        <f>INDEX(resultados!$A$2:$ZZ$433, 195, MATCH($B$1, resultados!$A$1:$ZZ$1, 0))</f>
        <v/>
      </c>
      <c r="B201">
        <f>INDEX(resultados!$A$2:$ZZ$433, 195, MATCH($B$2, resultados!$A$1:$ZZ$1, 0))</f>
        <v/>
      </c>
      <c r="C201">
        <f>INDEX(resultados!$A$2:$ZZ$433, 195, MATCH($B$3, resultados!$A$1:$ZZ$1, 0))</f>
        <v/>
      </c>
    </row>
    <row r="202">
      <c r="A202">
        <f>INDEX(resultados!$A$2:$ZZ$433, 196, MATCH($B$1, resultados!$A$1:$ZZ$1, 0))</f>
        <v/>
      </c>
      <c r="B202">
        <f>INDEX(resultados!$A$2:$ZZ$433, 196, MATCH($B$2, resultados!$A$1:$ZZ$1, 0))</f>
        <v/>
      </c>
      <c r="C202">
        <f>INDEX(resultados!$A$2:$ZZ$433, 196, MATCH($B$3, resultados!$A$1:$ZZ$1, 0))</f>
        <v/>
      </c>
    </row>
    <row r="203">
      <c r="A203">
        <f>INDEX(resultados!$A$2:$ZZ$433, 197, MATCH($B$1, resultados!$A$1:$ZZ$1, 0))</f>
        <v/>
      </c>
      <c r="B203">
        <f>INDEX(resultados!$A$2:$ZZ$433, 197, MATCH($B$2, resultados!$A$1:$ZZ$1, 0))</f>
        <v/>
      </c>
      <c r="C203">
        <f>INDEX(resultados!$A$2:$ZZ$433, 197, MATCH($B$3, resultados!$A$1:$ZZ$1, 0))</f>
        <v/>
      </c>
    </row>
    <row r="204">
      <c r="A204">
        <f>INDEX(resultados!$A$2:$ZZ$433, 198, MATCH($B$1, resultados!$A$1:$ZZ$1, 0))</f>
        <v/>
      </c>
      <c r="B204">
        <f>INDEX(resultados!$A$2:$ZZ$433, 198, MATCH($B$2, resultados!$A$1:$ZZ$1, 0))</f>
        <v/>
      </c>
      <c r="C204">
        <f>INDEX(resultados!$A$2:$ZZ$433, 198, MATCH($B$3, resultados!$A$1:$ZZ$1, 0))</f>
        <v/>
      </c>
    </row>
    <row r="205">
      <c r="A205">
        <f>INDEX(resultados!$A$2:$ZZ$433, 199, MATCH($B$1, resultados!$A$1:$ZZ$1, 0))</f>
        <v/>
      </c>
      <c r="B205">
        <f>INDEX(resultados!$A$2:$ZZ$433, 199, MATCH($B$2, resultados!$A$1:$ZZ$1, 0))</f>
        <v/>
      </c>
      <c r="C205">
        <f>INDEX(resultados!$A$2:$ZZ$433, 199, MATCH($B$3, resultados!$A$1:$ZZ$1, 0))</f>
        <v/>
      </c>
    </row>
    <row r="206">
      <c r="A206">
        <f>INDEX(resultados!$A$2:$ZZ$433, 200, MATCH($B$1, resultados!$A$1:$ZZ$1, 0))</f>
        <v/>
      </c>
      <c r="B206">
        <f>INDEX(resultados!$A$2:$ZZ$433, 200, MATCH($B$2, resultados!$A$1:$ZZ$1, 0))</f>
        <v/>
      </c>
      <c r="C206">
        <f>INDEX(resultados!$A$2:$ZZ$433, 200, MATCH($B$3, resultados!$A$1:$ZZ$1, 0))</f>
        <v/>
      </c>
    </row>
    <row r="207">
      <c r="A207">
        <f>INDEX(resultados!$A$2:$ZZ$433, 201, MATCH($B$1, resultados!$A$1:$ZZ$1, 0))</f>
        <v/>
      </c>
      <c r="B207">
        <f>INDEX(resultados!$A$2:$ZZ$433, 201, MATCH($B$2, resultados!$A$1:$ZZ$1, 0))</f>
        <v/>
      </c>
      <c r="C207">
        <f>INDEX(resultados!$A$2:$ZZ$433, 201, MATCH($B$3, resultados!$A$1:$ZZ$1, 0))</f>
        <v/>
      </c>
    </row>
    <row r="208">
      <c r="A208">
        <f>INDEX(resultados!$A$2:$ZZ$433, 202, MATCH($B$1, resultados!$A$1:$ZZ$1, 0))</f>
        <v/>
      </c>
      <c r="B208">
        <f>INDEX(resultados!$A$2:$ZZ$433, 202, MATCH($B$2, resultados!$A$1:$ZZ$1, 0))</f>
        <v/>
      </c>
      <c r="C208">
        <f>INDEX(resultados!$A$2:$ZZ$433, 202, MATCH($B$3, resultados!$A$1:$ZZ$1, 0))</f>
        <v/>
      </c>
    </row>
    <row r="209">
      <c r="A209">
        <f>INDEX(resultados!$A$2:$ZZ$433, 203, MATCH($B$1, resultados!$A$1:$ZZ$1, 0))</f>
        <v/>
      </c>
      <c r="B209">
        <f>INDEX(resultados!$A$2:$ZZ$433, 203, MATCH($B$2, resultados!$A$1:$ZZ$1, 0))</f>
        <v/>
      </c>
      <c r="C209">
        <f>INDEX(resultados!$A$2:$ZZ$433, 203, MATCH($B$3, resultados!$A$1:$ZZ$1, 0))</f>
        <v/>
      </c>
    </row>
    <row r="210">
      <c r="A210">
        <f>INDEX(resultados!$A$2:$ZZ$433, 204, MATCH($B$1, resultados!$A$1:$ZZ$1, 0))</f>
        <v/>
      </c>
      <c r="B210">
        <f>INDEX(resultados!$A$2:$ZZ$433, 204, MATCH($B$2, resultados!$A$1:$ZZ$1, 0))</f>
        <v/>
      </c>
      <c r="C210">
        <f>INDEX(resultados!$A$2:$ZZ$433, 204, MATCH($B$3, resultados!$A$1:$ZZ$1, 0))</f>
        <v/>
      </c>
    </row>
    <row r="211">
      <c r="A211">
        <f>INDEX(resultados!$A$2:$ZZ$433, 205, MATCH($B$1, resultados!$A$1:$ZZ$1, 0))</f>
        <v/>
      </c>
      <c r="B211">
        <f>INDEX(resultados!$A$2:$ZZ$433, 205, MATCH($B$2, resultados!$A$1:$ZZ$1, 0))</f>
        <v/>
      </c>
      <c r="C211">
        <f>INDEX(resultados!$A$2:$ZZ$433, 205, MATCH($B$3, resultados!$A$1:$ZZ$1, 0))</f>
        <v/>
      </c>
    </row>
    <row r="212">
      <c r="A212">
        <f>INDEX(resultados!$A$2:$ZZ$433, 206, MATCH($B$1, resultados!$A$1:$ZZ$1, 0))</f>
        <v/>
      </c>
      <c r="B212">
        <f>INDEX(resultados!$A$2:$ZZ$433, 206, MATCH($B$2, resultados!$A$1:$ZZ$1, 0))</f>
        <v/>
      </c>
      <c r="C212">
        <f>INDEX(resultados!$A$2:$ZZ$433, 206, MATCH($B$3, resultados!$A$1:$ZZ$1, 0))</f>
        <v/>
      </c>
    </row>
    <row r="213">
      <c r="A213">
        <f>INDEX(resultados!$A$2:$ZZ$433, 207, MATCH($B$1, resultados!$A$1:$ZZ$1, 0))</f>
        <v/>
      </c>
      <c r="B213">
        <f>INDEX(resultados!$A$2:$ZZ$433, 207, MATCH($B$2, resultados!$A$1:$ZZ$1, 0))</f>
        <v/>
      </c>
      <c r="C213">
        <f>INDEX(resultados!$A$2:$ZZ$433, 207, MATCH($B$3, resultados!$A$1:$ZZ$1, 0))</f>
        <v/>
      </c>
    </row>
    <row r="214">
      <c r="A214">
        <f>INDEX(resultados!$A$2:$ZZ$433, 208, MATCH($B$1, resultados!$A$1:$ZZ$1, 0))</f>
        <v/>
      </c>
      <c r="B214">
        <f>INDEX(resultados!$A$2:$ZZ$433, 208, MATCH($B$2, resultados!$A$1:$ZZ$1, 0))</f>
        <v/>
      </c>
      <c r="C214">
        <f>INDEX(resultados!$A$2:$ZZ$433, 208, MATCH($B$3, resultados!$A$1:$ZZ$1, 0))</f>
        <v/>
      </c>
    </row>
    <row r="215">
      <c r="A215">
        <f>INDEX(resultados!$A$2:$ZZ$433, 209, MATCH($B$1, resultados!$A$1:$ZZ$1, 0))</f>
        <v/>
      </c>
      <c r="B215">
        <f>INDEX(resultados!$A$2:$ZZ$433, 209, MATCH($B$2, resultados!$A$1:$ZZ$1, 0))</f>
        <v/>
      </c>
      <c r="C215">
        <f>INDEX(resultados!$A$2:$ZZ$433, 209, MATCH($B$3, resultados!$A$1:$ZZ$1, 0))</f>
        <v/>
      </c>
    </row>
    <row r="216">
      <c r="A216">
        <f>INDEX(resultados!$A$2:$ZZ$433, 210, MATCH($B$1, resultados!$A$1:$ZZ$1, 0))</f>
        <v/>
      </c>
      <c r="B216">
        <f>INDEX(resultados!$A$2:$ZZ$433, 210, MATCH($B$2, resultados!$A$1:$ZZ$1, 0))</f>
        <v/>
      </c>
      <c r="C216">
        <f>INDEX(resultados!$A$2:$ZZ$433, 210, MATCH($B$3, resultados!$A$1:$ZZ$1, 0))</f>
        <v/>
      </c>
    </row>
    <row r="217">
      <c r="A217">
        <f>INDEX(resultados!$A$2:$ZZ$433, 211, MATCH($B$1, resultados!$A$1:$ZZ$1, 0))</f>
        <v/>
      </c>
      <c r="B217">
        <f>INDEX(resultados!$A$2:$ZZ$433, 211, MATCH($B$2, resultados!$A$1:$ZZ$1, 0))</f>
        <v/>
      </c>
      <c r="C217">
        <f>INDEX(resultados!$A$2:$ZZ$433, 211, MATCH($B$3, resultados!$A$1:$ZZ$1, 0))</f>
        <v/>
      </c>
    </row>
    <row r="218">
      <c r="A218">
        <f>INDEX(resultados!$A$2:$ZZ$433, 212, MATCH($B$1, resultados!$A$1:$ZZ$1, 0))</f>
        <v/>
      </c>
      <c r="B218">
        <f>INDEX(resultados!$A$2:$ZZ$433, 212, MATCH($B$2, resultados!$A$1:$ZZ$1, 0))</f>
        <v/>
      </c>
      <c r="C218">
        <f>INDEX(resultados!$A$2:$ZZ$433, 212, MATCH($B$3, resultados!$A$1:$ZZ$1, 0))</f>
        <v/>
      </c>
    </row>
    <row r="219">
      <c r="A219">
        <f>INDEX(resultados!$A$2:$ZZ$433, 213, MATCH($B$1, resultados!$A$1:$ZZ$1, 0))</f>
        <v/>
      </c>
      <c r="B219">
        <f>INDEX(resultados!$A$2:$ZZ$433, 213, MATCH($B$2, resultados!$A$1:$ZZ$1, 0))</f>
        <v/>
      </c>
      <c r="C219">
        <f>INDEX(resultados!$A$2:$ZZ$433, 213, MATCH($B$3, resultados!$A$1:$ZZ$1, 0))</f>
        <v/>
      </c>
    </row>
    <row r="220">
      <c r="A220">
        <f>INDEX(resultados!$A$2:$ZZ$433, 214, MATCH($B$1, resultados!$A$1:$ZZ$1, 0))</f>
        <v/>
      </c>
      <c r="B220">
        <f>INDEX(resultados!$A$2:$ZZ$433, 214, MATCH($B$2, resultados!$A$1:$ZZ$1, 0))</f>
        <v/>
      </c>
      <c r="C220">
        <f>INDEX(resultados!$A$2:$ZZ$433, 214, MATCH($B$3, resultados!$A$1:$ZZ$1, 0))</f>
        <v/>
      </c>
    </row>
    <row r="221">
      <c r="A221">
        <f>INDEX(resultados!$A$2:$ZZ$433, 215, MATCH($B$1, resultados!$A$1:$ZZ$1, 0))</f>
        <v/>
      </c>
      <c r="B221">
        <f>INDEX(resultados!$A$2:$ZZ$433, 215, MATCH($B$2, resultados!$A$1:$ZZ$1, 0))</f>
        <v/>
      </c>
      <c r="C221">
        <f>INDEX(resultados!$A$2:$ZZ$433, 215, MATCH($B$3, resultados!$A$1:$ZZ$1, 0))</f>
        <v/>
      </c>
    </row>
    <row r="222">
      <c r="A222">
        <f>INDEX(resultados!$A$2:$ZZ$433, 216, MATCH($B$1, resultados!$A$1:$ZZ$1, 0))</f>
        <v/>
      </c>
      <c r="B222">
        <f>INDEX(resultados!$A$2:$ZZ$433, 216, MATCH($B$2, resultados!$A$1:$ZZ$1, 0))</f>
        <v/>
      </c>
      <c r="C222">
        <f>INDEX(resultados!$A$2:$ZZ$433, 216, MATCH($B$3, resultados!$A$1:$ZZ$1, 0))</f>
        <v/>
      </c>
    </row>
    <row r="223">
      <c r="A223">
        <f>INDEX(resultados!$A$2:$ZZ$433, 217, MATCH($B$1, resultados!$A$1:$ZZ$1, 0))</f>
        <v/>
      </c>
      <c r="B223">
        <f>INDEX(resultados!$A$2:$ZZ$433, 217, MATCH($B$2, resultados!$A$1:$ZZ$1, 0))</f>
        <v/>
      </c>
      <c r="C223">
        <f>INDEX(resultados!$A$2:$ZZ$433, 217, MATCH($B$3, resultados!$A$1:$ZZ$1, 0))</f>
        <v/>
      </c>
    </row>
    <row r="224">
      <c r="A224">
        <f>INDEX(resultados!$A$2:$ZZ$433, 218, MATCH($B$1, resultados!$A$1:$ZZ$1, 0))</f>
        <v/>
      </c>
      <c r="B224">
        <f>INDEX(resultados!$A$2:$ZZ$433, 218, MATCH($B$2, resultados!$A$1:$ZZ$1, 0))</f>
        <v/>
      </c>
      <c r="C224">
        <f>INDEX(resultados!$A$2:$ZZ$433, 218, MATCH($B$3, resultados!$A$1:$ZZ$1, 0))</f>
        <v/>
      </c>
    </row>
    <row r="225">
      <c r="A225">
        <f>INDEX(resultados!$A$2:$ZZ$433, 219, MATCH($B$1, resultados!$A$1:$ZZ$1, 0))</f>
        <v/>
      </c>
      <c r="B225">
        <f>INDEX(resultados!$A$2:$ZZ$433, 219, MATCH($B$2, resultados!$A$1:$ZZ$1, 0))</f>
        <v/>
      </c>
      <c r="C225">
        <f>INDEX(resultados!$A$2:$ZZ$433, 219, MATCH($B$3, resultados!$A$1:$ZZ$1, 0))</f>
        <v/>
      </c>
    </row>
    <row r="226">
      <c r="A226">
        <f>INDEX(resultados!$A$2:$ZZ$433, 220, MATCH($B$1, resultados!$A$1:$ZZ$1, 0))</f>
        <v/>
      </c>
      <c r="B226">
        <f>INDEX(resultados!$A$2:$ZZ$433, 220, MATCH($B$2, resultados!$A$1:$ZZ$1, 0))</f>
        <v/>
      </c>
      <c r="C226">
        <f>INDEX(resultados!$A$2:$ZZ$433, 220, MATCH($B$3, resultados!$A$1:$ZZ$1, 0))</f>
        <v/>
      </c>
    </row>
    <row r="227">
      <c r="A227">
        <f>INDEX(resultados!$A$2:$ZZ$433, 221, MATCH($B$1, resultados!$A$1:$ZZ$1, 0))</f>
        <v/>
      </c>
      <c r="B227">
        <f>INDEX(resultados!$A$2:$ZZ$433, 221, MATCH($B$2, resultados!$A$1:$ZZ$1, 0))</f>
        <v/>
      </c>
      <c r="C227">
        <f>INDEX(resultados!$A$2:$ZZ$433, 221, MATCH($B$3, resultados!$A$1:$ZZ$1, 0))</f>
        <v/>
      </c>
    </row>
    <row r="228">
      <c r="A228">
        <f>INDEX(resultados!$A$2:$ZZ$433, 222, MATCH($B$1, resultados!$A$1:$ZZ$1, 0))</f>
        <v/>
      </c>
      <c r="B228">
        <f>INDEX(resultados!$A$2:$ZZ$433, 222, MATCH($B$2, resultados!$A$1:$ZZ$1, 0))</f>
        <v/>
      </c>
      <c r="C228">
        <f>INDEX(resultados!$A$2:$ZZ$433, 222, MATCH($B$3, resultados!$A$1:$ZZ$1, 0))</f>
        <v/>
      </c>
    </row>
    <row r="229">
      <c r="A229">
        <f>INDEX(resultados!$A$2:$ZZ$433, 223, MATCH($B$1, resultados!$A$1:$ZZ$1, 0))</f>
        <v/>
      </c>
      <c r="B229">
        <f>INDEX(resultados!$A$2:$ZZ$433, 223, MATCH($B$2, resultados!$A$1:$ZZ$1, 0))</f>
        <v/>
      </c>
      <c r="C229">
        <f>INDEX(resultados!$A$2:$ZZ$433, 223, MATCH($B$3, resultados!$A$1:$ZZ$1, 0))</f>
        <v/>
      </c>
    </row>
    <row r="230">
      <c r="A230">
        <f>INDEX(resultados!$A$2:$ZZ$433, 224, MATCH($B$1, resultados!$A$1:$ZZ$1, 0))</f>
        <v/>
      </c>
      <c r="B230">
        <f>INDEX(resultados!$A$2:$ZZ$433, 224, MATCH($B$2, resultados!$A$1:$ZZ$1, 0))</f>
        <v/>
      </c>
      <c r="C230">
        <f>INDEX(resultados!$A$2:$ZZ$433, 224, MATCH($B$3, resultados!$A$1:$ZZ$1, 0))</f>
        <v/>
      </c>
    </row>
    <row r="231">
      <c r="A231">
        <f>INDEX(resultados!$A$2:$ZZ$433, 225, MATCH($B$1, resultados!$A$1:$ZZ$1, 0))</f>
        <v/>
      </c>
      <c r="B231">
        <f>INDEX(resultados!$A$2:$ZZ$433, 225, MATCH($B$2, resultados!$A$1:$ZZ$1, 0))</f>
        <v/>
      </c>
      <c r="C231">
        <f>INDEX(resultados!$A$2:$ZZ$433, 225, MATCH($B$3, resultados!$A$1:$ZZ$1, 0))</f>
        <v/>
      </c>
    </row>
    <row r="232">
      <c r="A232">
        <f>INDEX(resultados!$A$2:$ZZ$433, 226, MATCH($B$1, resultados!$A$1:$ZZ$1, 0))</f>
        <v/>
      </c>
      <c r="B232">
        <f>INDEX(resultados!$A$2:$ZZ$433, 226, MATCH($B$2, resultados!$A$1:$ZZ$1, 0))</f>
        <v/>
      </c>
      <c r="C232">
        <f>INDEX(resultados!$A$2:$ZZ$433, 226, MATCH($B$3, resultados!$A$1:$ZZ$1, 0))</f>
        <v/>
      </c>
    </row>
    <row r="233">
      <c r="A233">
        <f>INDEX(resultados!$A$2:$ZZ$433, 227, MATCH($B$1, resultados!$A$1:$ZZ$1, 0))</f>
        <v/>
      </c>
      <c r="B233">
        <f>INDEX(resultados!$A$2:$ZZ$433, 227, MATCH($B$2, resultados!$A$1:$ZZ$1, 0))</f>
        <v/>
      </c>
      <c r="C233">
        <f>INDEX(resultados!$A$2:$ZZ$433, 227, MATCH($B$3, resultados!$A$1:$ZZ$1, 0))</f>
        <v/>
      </c>
    </row>
    <row r="234">
      <c r="A234">
        <f>INDEX(resultados!$A$2:$ZZ$433, 228, MATCH($B$1, resultados!$A$1:$ZZ$1, 0))</f>
        <v/>
      </c>
      <c r="B234">
        <f>INDEX(resultados!$A$2:$ZZ$433, 228, MATCH($B$2, resultados!$A$1:$ZZ$1, 0))</f>
        <v/>
      </c>
      <c r="C234">
        <f>INDEX(resultados!$A$2:$ZZ$433, 228, MATCH($B$3, resultados!$A$1:$ZZ$1, 0))</f>
        <v/>
      </c>
    </row>
    <row r="235">
      <c r="A235">
        <f>INDEX(resultados!$A$2:$ZZ$433, 229, MATCH($B$1, resultados!$A$1:$ZZ$1, 0))</f>
        <v/>
      </c>
      <c r="B235">
        <f>INDEX(resultados!$A$2:$ZZ$433, 229, MATCH($B$2, resultados!$A$1:$ZZ$1, 0))</f>
        <v/>
      </c>
      <c r="C235">
        <f>INDEX(resultados!$A$2:$ZZ$433, 229, MATCH($B$3, resultados!$A$1:$ZZ$1, 0))</f>
        <v/>
      </c>
    </row>
    <row r="236">
      <c r="A236">
        <f>INDEX(resultados!$A$2:$ZZ$433, 230, MATCH($B$1, resultados!$A$1:$ZZ$1, 0))</f>
        <v/>
      </c>
      <c r="B236">
        <f>INDEX(resultados!$A$2:$ZZ$433, 230, MATCH($B$2, resultados!$A$1:$ZZ$1, 0))</f>
        <v/>
      </c>
      <c r="C236">
        <f>INDEX(resultados!$A$2:$ZZ$433, 230, MATCH($B$3, resultados!$A$1:$ZZ$1, 0))</f>
        <v/>
      </c>
    </row>
    <row r="237">
      <c r="A237">
        <f>INDEX(resultados!$A$2:$ZZ$433, 231, MATCH($B$1, resultados!$A$1:$ZZ$1, 0))</f>
        <v/>
      </c>
      <c r="B237">
        <f>INDEX(resultados!$A$2:$ZZ$433, 231, MATCH($B$2, resultados!$A$1:$ZZ$1, 0))</f>
        <v/>
      </c>
      <c r="C237">
        <f>INDEX(resultados!$A$2:$ZZ$433, 231, MATCH($B$3, resultados!$A$1:$ZZ$1, 0))</f>
        <v/>
      </c>
    </row>
    <row r="238">
      <c r="A238">
        <f>INDEX(resultados!$A$2:$ZZ$433, 232, MATCH($B$1, resultados!$A$1:$ZZ$1, 0))</f>
        <v/>
      </c>
      <c r="B238">
        <f>INDEX(resultados!$A$2:$ZZ$433, 232, MATCH($B$2, resultados!$A$1:$ZZ$1, 0))</f>
        <v/>
      </c>
      <c r="C238">
        <f>INDEX(resultados!$A$2:$ZZ$433, 232, MATCH($B$3, resultados!$A$1:$ZZ$1, 0))</f>
        <v/>
      </c>
    </row>
    <row r="239">
      <c r="A239">
        <f>INDEX(resultados!$A$2:$ZZ$433, 233, MATCH($B$1, resultados!$A$1:$ZZ$1, 0))</f>
        <v/>
      </c>
      <c r="B239">
        <f>INDEX(resultados!$A$2:$ZZ$433, 233, MATCH($B$2, resultados!$A$1:$ZZ$1, 0))</f>
        <v/>
      </c>
      <c r="C239">
        <f>INDEX(resultados!$A$2:$ZZ$433, 233, MATCH($B$3, resultados!$A$1:$ZZ$1, 0))</f>
        <v/>
      </c>
    </row>
    <row r="240">
      <c r="A240">
        <f>INDEX(resultados!$A$2:$ZZ$433, 234, MATCH($B$1, resultados!$A$1:$ZZ$1, 0))</f>
        <v/>
      </c>
      <c r="B240">
        <f>INDEX(resultados!$A$2:$ZZ$433, 234, MATCH($B$2, resultados!$A$1:$ZZ$1, 0))</f>
        <v/>
      </c>
      <c r="C240">
        <f>INDEX(resultados!$A$2:$ZZ$433, 234, MATCH($B$3, resultados!$A$1:$ZZ$1, 0))</f>
        <v/>
      </c>
    </row>
    <row r="241">
      <c r="A241">
        <f>INDEX(resultados!$A$2:$ZZ$433, 235, MATCH($B$1, resultados!$A$1:$ZZ$1, 0))</f>
        <v/>
      </c>
      <c r="B241">
        <f>INDEX(resultados!$A$2:$ZZ$433, 235, MATCH($B$2, resultados!$A$1:$ZZ$1, 0))</f>
        <v/>
      </c>
      <c r="C241">
        <f>INDEX(resultados!$A$2:$ZZ$433, 235, MATCH($B$3, resultados!$A$1:$ZZ$1, 0))</f>
        <v/>
      </c>
    </row>
    <row r="242">
      <c r="A242">
        <f>INDEX(resultados!$A$2:$ZZ$433, 236, MATCH($B$1, resultados!$A$1:$ZZ$1, 0))</f>
        <v/>
      </c>
      <c r="B242">
        <f>INDEX(resultados!$A$2:$ZZ$433, 236, MATCH($B$2, resultados!$A$1:$ZZ$1, 0))</f>
        <v/>
      </c>
      <c r="C242">
        <f>INDEX(resultados!$A$2:$ZZ$433, 236, MATCH($B$3, resultados!$A$1:$ZZ$1, 0))</f>
        <v/>
      </c>
    </row>
    <row r="243">
      <c r="A243">
        <f>INDEX(resultados!$A$2:$ZZ$433, 237, MATCH($B$1, resultados!$A$1:$ZZ$1, 0))</f>
        <v/>
      </c>
      <c r="B243">
        <f>INDEX(resultados!$A$2:$ZZ$433, 237, MATCH($B$2, resultados!$A$1:$ZZ$1, 0))</f>
        <v/>
      </c>
      <c r="C243">
        <f>INDEX(resultados!$A$2:$ZZ$433, 237, MATCH($B$3, resultados!$A$1:$ZZ$1, 0))</f>
        <v/>
      </c>
    </row>
    <row r="244">
      <c r="A244">
        <f>INDEX(resultados!$A$2:$ZZ$433, 238, MATCH($B$1, resultados!$A$1:$ZZ$1, 0))</f>
        <v/>
      </c>
      <c r="B244">
        <f>INDEX(resultados!$A$2:$ZZ$433, 238, MATCH($B$2, resultados!$A$1:$ZZ$1, 0))</f>
        <v/>
      </c>
      <c r="C244">
        <f>INDEX(resultados!$A$2:$ZZ$433, 238, MATCH($B$3, resultados!$A$1:$ZZ$1, 0))</f>
        <v/>
      </c>
    </row>
    <row r="245">
      <c r="A245">
        <f>INDEX(resultados!$A$2:$ZZ$433, 239, MATCH($B$1, resultados!$A$1:$ZZ$1, 0))</f>
        <v/>
      </c>
      <c r="B245">
        <f>INDEX(resultados!$A$2:$ZZ$433, 239, MATCH($B$2, resultados!$A$1:$ZZ$1, 0))</f>
        <v/>
      </c>
      <c r="C245">
        <f>INDEX(resultados!$A$2:$ZZ$433, 239, MATCH($B$3, resultados!$A$1:$ZZ$1, 0))</f>
        <v/>
      </c>
    </row>
    <row r="246">
      <c r="A246">
        <f>INDEX(resultados!$A$2:$ZZ$433, 240, MATCH($B$1, resultados!$A$1:$ZZ$1, 0))</f>
        <v/>
      </c>
      <c r="B246">
        <f>INDEX(resultados!$A$2:$ZZ$433, 240, MATCH($B$2, resultados!$A$1:$ZZ$1, 0))</f>
        <v/>
      </c>
      <c r="C246">
        <f>INDEX(resultados!$A$2:$ZZ$433, 240, MATCH($B$3, resultados!$A$1:$ZZ$1, 0))</f>
        <v/>
      </c>
    </row>
    <row r="247">
      <c r="A247">
        <f>INDEX(resultados!$A$2:$ZZ$433, 241, MATCH($B$1, resultados!$A$1:$ZZ$1, 0))</f>
        <v/>
      </c>
      <c r="B247">
        <f>INDEX(resultados!$A$2:$ZZ$433, 241, MATCH($B$2, resultados!$A$1:$ZZ$1, 0))</f>
        <v/>
      </c>
      <c r="C247">
        <f>INDEX(resultados!$A$2:$ZZ$433, 241, MATCH($B$3, resultados!$A$1:$ZZ$1, 0))</f>
        <v/>
      </c>
    </row>
    <row r="248">
      <c r="A248">
        <f>INDEX(resultados!$A$2:$ZZ$433, 242, MATCH($B$1, resultados!$A$1:$ZZ$1, 0))</f>
        <v/>
      </c>
      <c r="B248">
        <f>INDEX(resultados!$A$2:$ZZ$433, 242, MATCH($B$2, resultados!$A$1:$ZZ$1, 0))</f>
        <v/>
      </c>
      <c r="C248">
        <f>INDEX(resultados!$A$2:$ZZ$433, 242, MATCH($B$3, resultados!$A$1:$ZZ$1, 0))</f>
        <v/>
      </c>
    </row>
    <row r="249">
      <c r="A249">
        <f>INDEX(resultados!$A$2:$ZZ$433, 243, MATCH($B$1, resultados!$A$1:$ZZ$1, 0))</f>
        <v/>
      </c>
      <c r="B249">
        <f>INDEX(resultados!$A$2:$ZZ$433, 243, MATCH($B$2, resultados!$A$1:$ZZ$1, 0))</f>
        <v/>
      </c>
      <c r="C249">
        <f>INDEX(resultados!$A$2:$ZZ$433, 243, MATCH($B$3, resultados!$A$1:$ZZ$1, 0))</f>
        <v/>
      </c>
    </row>
    <row r="250">
      <c r="A250">
        <f>INDEX(resultados!$A$2:$ZZ$433, 244, MATCH($B$1, resultados!$A$1:$ZZ$1, 0))</f>
        <v/>
      </c>
      <c r="B250">
        <f>INDEX(resultados!$A$2:$ZZ$433, 244, MATCH($B$2, resultados!$A$1:$ZZ$1, 0))</f>
        <v/>
      </c>
      <c r="C250">
        <f>INDEX(resultados!$A$2:$ZZ$433, 244, MATCH($B$3, resultados!$A$1:$ZZ$1, 0))</f>
        <v/>
      </c>
    </row>
    <row r="251">
      <c r="A251">
        <f>INDEX(resultados!$A$2:$ZZ$433, 245, MATCH($B$1, resultados!$A$1:$ZZ$1, 0))</f>
        <v/>
      </c>
      <c r="B251">
        <f>INDEX(resultados!$A$2:$ZZ$433, 245, MATCH($B$2, resultados!$A$1:$ZZ$1, 0))</f>
        <v/>
      </c>
      <c r="C251">
        <f>INDEX(resultados!$A$2:$ZZ$433, 245, MATCH($B$3, resultados!$A$1:$ZZ$1, 0))</f>
        <v/>
      </c>
    </row>
    <row r="252">
      <c r="A252">
        <f>INDEX(resultados!$A$2:$ZZ$433, 246, MATCH($B$1, resultados!$A$1:$ZZ$1, 0))</f>
        <v/>
      </c>
      <c r="B252">
        <f>INDEX(resultados!$A$2:$ZZ$433, 246, MATCH($B$2, resultados!$A$1:$ZZ$1, 0))</f>
        <v/>
      </c>
      <c r="C252">
        <f>INDEX(resultados!$A$2:$ZZ$433, 246, MATCH($B$3, resultados!$A$1:$ZZ$1, 0))</f>
        <v/>
      </c>
    </row>
    <row r="253">
      <c r="A253">
        <f>INDEX(resultados!$A$2:$ZZ$433, 247, MATCH($B$1, resultados!$A$1:$ZZ$1, 0))</f>
        <v/>
      </c>
      <c r="B253">
        <f>INDEX(resultados!$A$2:$ZZ$433, 247, MATCH($B$2, resultados!$A$1:$ZZ$1, 0))</f>
        <v/>
      </c>
      <c r="C253">
        <f>INDEX(resultados!$A$2:$ZZ$433, 247, MATCH($B$3, resultados!$A$1:$ZZ$1, 0))</f>
        <v/>
      </c>
    </row>
    <row r="254">
      <c r="A254">
        <f>INDEX(resultados!$A$2:$ZZ$433, 248, MATCH($B$1, resultados!$A$1:$ZZ$1, 0))</f>
        <v/>
      </c>
      <c r="B254">
        <f>INDEX(resultados!$A$2:$ZZ$433, 248, MATCH($B$2, resultados!$A$1:$ZZ$1, 0))</f>
        <v/>
      </c>
      <c r="C254">
        <f>INDEX(resultados!$A$2:$ZZ$433, 248, MATCH($B$3, resultados!$A$1:$ZZ$1, 0))</f>
        <v/>
      </c>
    </row>
    <row r="255">
      <c r="A255">
        <f>INDEX(resultados!$A$2:$ZZ$433, 249, MATCH($B$1, resultados!$A$1:$ZZ$1, 0))</f>
        <v/>
      </c>
      <c r="B255">
        <f>INDEX(resultados!$A$2:$ZZ$433, 249, MATCH($B$2, resultados!$A$1:$ZZ$1, 0))</f>
        <v/>
      </c>
      <c r="C255">
        <f>INDEX(resultados!$A$2:$ZZ$433, 249, MATCH($B$3, resultados!$A$1:$ZZ$1, 0))</f>
        <v/>
      </c>
    </row>
    <row r="256">
      <c r="A256">
        <f>INDEX(resultados!$A$2:$ZZ$433, 250, MATCH($B$1, resultados!$A$1:$ZZ$1, 0))</f>
        <v/>
      </c>
      <c r="B256">
        <f>INDEX(resultados!$A$2:$ZZ$433, 250, MATCH($B$2, resultados!$A$1:$ZZ$1, 0))</f>
        <v/>
      </c>
      <c r="C256">
        <f>INDEX(resultados!$A$2:$ZZ$433, 250, MATCH($B$3, resultados!$A$1:$ZZ$1, 0))</f>
        <v/>
      </c>
    </row>
    <row r="257">
      <c r="A257">
        <f>INDEX(resultados!$A$2:$ZZ$433, 251, MATCH($B$1, resultados!$A$1:$ZZ$1, 0))</f>
        <v/>
      </c>
      <c r="B257">
        <f>INDEX(resultados!$A$2:$ZZ$433, 251, MATCH($B$2, resultados!$A$1:$ZZ$1, 0))</f>
        <v/>
      </c>
      <c r="C257">
        <f>INDEX(resultados!$A$2:$ZZ$433, 251, MATCH($B$3, resultados!$A$1:$ZZ$1, 0))</f>
        <v/>
      </c>
    </row>
    <row r="258">
      <c r="A258">
        <f>INDEX(resultados!$A$2:$ZZ$433, 252, MATCH($B$1, resultados!$A$1:$ZZ$1, 0))</f>
        <v/>
      </c>
      <c r="B258">
        <f>INDEX(resultados!$A$2:$ZZ$433, 252, MATCH($B$2, resultados!$A$1:$ZZ$1, 0))</f>
        <v/>
      </c>
      <c r="C258">
        <f>INDEX(resultados!$A$2:$ZZ$433, 252, MATCH($B$3, resultados!$A$1:$ZZ$1, 0))</f>
        <v/>
      </c>
    </row>
    <row r="259">
      <c r="A259">
        <f>INDEX(resultados!$A$2:$ZZ$433, 253, MATCH($B$1, resultados!$A$1:$ZZ$1, 0))</f>
        <v/>
      </c>
      <c r="B259">
        <f>INDEX(resultados!$A$2:$ZZ$433, 253, MATCH($B$2, resultados!$A$1:$ZZ$1, 0))</f>
        <v/>
      </c>
      <c r="C259">
        <f>INDEX(resultados!$A$2:$ZZ$433, 253, MATCH($B$3, resultados!$A$1:$ZZ$1, 0))</f>
        <v/>
      </c>
    </row>
    <row r="260">
      <c r="A260">
        <f>INDEX(resultados!$A$2:$ZZ$433, 254, MATCH($B$1, resultados!$A$1:$ZZ$1, 0))</f>
        <v/>
      </c>
      <c r="B260">
        <f>INDEX(resultados!$A$2:$ZZ$433, 254, MATCH($B$2, resultados!$A$1:$ZZ$1, 0))</f>
        <v/>
      </c>
      <c r="C260">
        <f>INDEX(resultados!$A$2:$ZZ$433, 254, MATCH($B$3, resultados!$A$1:$ZZ$1, 0))</f>
        <v/>
      </c>
    </row>
    <row r="261">
      <c r="A261">
        <f>INDEX(resultados!$A$2:$ZZ$433, 255, MATCH($B$1, resultados!$A$1:$ZZ$1, 0))</f>
        <v/>
      </c>
      <c r="B261">
        <f>INDEX(resultados!$A$2:$ZZ$433, 255, MATCH($B$2, resultados!$A$1:$ZZ$1, 0))</f>
        <v/>
      </c>
      <c r="C261">
        <f>INDEX(resultados!$A$2:$ZZ$433, 255, MATCH($B$3, resultados!$A$1:$ZZ$1, 0))</f>
        <v/>
      </c>
    </row>
    <row r="262">
      <c r="A262">
        <f>INDEX(resultados!$A$2:$ZZ$433, 256, MATCH($B$1, resultados!$A$1:$ZZ$1, 0))</f>
        <v/>
      </c>
      <c r="B262">
        <f>INDEX(resultados!$A$2:$ZZ$433, 256, MATCH($B$2, resultados!$A$1:$ZZ$1, 0))</f>
        <v/>
      </c>
      <c r="C262">
        <f>INDEX(resultados!$A$2:$ZZ$433, 256, MATCH($B$3, resultados!$A$1:$ZZ$1, 0))</f>
        <v/>
      </c>
    </row>
    <row r="263">
      <c r="A263">
        <f>INDEX(resultados!$A$2:$ZZ$433, 257, MATCH($B$1, resultados!$A$1:$ZZ$1, 0))</f>
        <v/>
      </c>
      <c r="B263">
        <f>INDEX(resultados!$A$2:$ZZ$433, 257, MATCH($B$2, resultados!$A$1:$ZZ$1, 0))</f>
        <v/>
      </c>
      <c r="C263">
        <f>INDEX(resultados!$A$2:$ZZ$433, 257, MATCH($B$3, resultados!$A$1:$ZZ$1, 0))</f>
        <v/>
      </c>
    </row>
    <row r="264">
      <c r="A264">
        <f>INDEX(resultados!$A$2:$ZZ$433, 258, MATCH($B$1, resultados!$A$1:$ZZ$1, 0))</f>
        <v/>
      </c>
      <c r="B264">
        <f>INDEX(resultados!$A$2:$ZZ$433, 258, MATCH($B$2, resultados!$A$1:$ZZ$1, 0))</f>
        <v/>
      </c>
      <c r="C264">
        <f>INDEX(resultados!$A$2:$ZZ$433, 258, MATCH($B$3, resultados!$A$1:$ZZ$1, 0))</f>
        <v/>
      </c>
    </row>
    <row r="265">
      <c r="A265">
        <f>INDEX(resultados!$A$2:$ZZ$433, 259, MATCH($B$1, resultados!$A$1:$ZZ$1, 0))</f>
        <v/>
      </c>
      <c r="B265">
        <f>INDEX(resultados!$A$2:$ZZ$433, 259, MATCH($B$2, resultados!$A$1:$ZZ$1, 0))</f>
        <v/>
      </c>
      <c r="C265">
        <f>INDEX(resultados!$A$2:$ZZ$433, 259, MATCH($B$3, resultados!$A$1:$ZZ$1, 0))</f>
        <v/>
      </c>
    </row>
    <row r="266">
      <c r="A266">
        <f>INDEX(resultados!$A$2:$ZZ$433, 260, MATCH($B$1, resultados!$A$1:$ZZ$1, 0))</f>
        <v/>
      </c>
      <c r="B266">
        <f>INDEX(resultados!$A$2:$ZZ$433, 260, MATCH($B$2, resultados!$A$1:$ZZ$1, 0))</f>
        <v/>
      </c>
      <c r="C266">
        <f>INDEX(resultados!$A$2:$ZZ$433, 260, MATCH($B$3, resultados!$A$1:$ZZ$1, 0))</f>
        <v/>
      </c>
    </row>
    <row r="267">
      <c r="A267">
        <f>INDEX(resultados!$A$2:$ZZ$433, 261, MATCH($B$1, resultados!$A$1:$ZZ$1, 0))</f>
        <v/>
      </c>
      <c r="B267">
        <f>INDEX(resultados!$A$2:$ZZ$433, 261, MATCH($B$2, resultados!$A$1:$ZZ$1, 0))</f>
        <v/>
      </c>
      <c r="C267">
        <f>INDEX(resultados!$A$2:$ZZ$433, 261, MATCH($B$3, resultados!$A$1:$ZZ$1, 0))</f>
        <v/>
      </c>
    </row>
    <row r="268">
      <c r="A268">
        <f>INDEX(resultados!$A$2:$ZZ$433, 262, MATCH($B$1, resultados!$A$1:$ZZ$1, 0))</f>
        <v/>
      </c>
      <c r="B268">
        <f>INDEX(resultados!$A$2:$ZZ$433, 262, MATCH($B$2, resultados!$A$1:$ZZ$1, 0))</f>
        <v/>
      </c>
      <c r="C268">
        <f>INDEX(resultados!$A$2:$ZZ$433, 262, MATCH($B$3, resultados!$A$1:$ZZ$1, 0))</f>
        <v/>
      </c>
    </row>
    <row r="269">
      <c r="A269">
        <f>INDEX(resultados!$A$2:$ZZ$433, 263, MATCH($B$1, resultados!$A$1:$ZZ$1, 0))</f>
        <v/>
      </c>
      <c r="B269">
        <f>INDEX(resultados!$A$2:$ZZ$433, 263, MATCH($B$2, resultados!$A$1:$ZZ$1, 0))</f>
        <v/>
      </c>
      <c r="C269">
        <f>INDEX(resultados!$A$2:$ZZ$433, 263, MATCH($B$3, resultados!$A$1:$ZZ$1, 0))</f>
        <v/>
      </c>
    </row>
    <row r="270">
      <c r="A270">
        <f>INDEX(resultados!$A$2:$ZZ$433, 264, MATCH($B$1, resultados!$A$1:$ZZ$1, 0))</f>
        <v/>
      </c>
      <c r="B270">
        <f>INDEX(resultados!$A$2:$ZZ$433, 264, MATCH($B$2, resultados!$A$1:$ZZ$1, 0))</f>
        <v/>
      </c>
      <c r="C270">
        <f>INDEX(resultados!$A$2:$ZZ$433, 264, MATCH($B$3, resultados!$A$1:$ZZ$1, 0))</f>
        <v/>
      </c>
    </row>
    <row r="271">
      <c r="A271">
        <f>INDEX(resultados!$A$2:$ZZ$433, 265, MATCH($B$1, resultados!$A$1:$ZZ$1, 0))</f>
        <v/>
      </c>
      <c r="B271">
        <f>INDEX(resultados!$A$2:$ZZ$433, 265, MATCH($B$2, resultados!$A$1:$ZZ$1, 0))</f>
        <v/>
      </c>
      <c r="C271">
        <f>INDEX(resultados!$A$2:$ZZ$433, 265, MATCH($B$3, resultados!$A$1:$ZZ$1, 0))</f>
        <v/>
      </c>
    </row>
    <row r="272">
      <c r="A272">
        <f>INDEX(resultados!$A$2:$ZZ$433, 266, MATCH($B$1, resultados!$A$1:$ZZ$1, 0))</f>
        <v/>
      </c>
      <c r="B272">
        <f>INDEX(resultados!$A$2:$ZZ$433, 266, MATCH($B$2, resultados!$A$1:$ZZ$1, 0))</f>
        <v/>
      </c>
      <c r="C272">
        <f>INDEX(resultados!$A$2:$ZZ$433, 266, MATCH($B$3, resultados!$A$1:$ZZ$1, 0))</f>
        <v/>
      </c>
    </row>
    <row r="273">
      <c r="A273">
        <f>INDEX(resultados!$A$2:$ZZ$433, 267, MATCH($B$1, resultados!$A$1:$ZZ$1, 0))</f>
        <v/>
      </c>
      <c r="B273">
        <f>INDEX(resultados!$A$2:$ZZ$433, 267, MATCH($B$2, resultados!$A$1:$ZZ$1, 0))</f>
        <v/>
      </c>
      <c r="C273">
        <f>INDEX(resultados!$A$2:$ZZ$433, 267, MATCH($B$3, resultados!$A$1:$ZZ$1, 0))</f>
        <v/>
      </c>
    </row>
    <row r="274">
      <c r="A274">
        <f>INDEX(resultados!$A$2:$ZZ$433, 268, MATCH($B$1, resultados!$A$1:$ZZ$1, 0))</f>
        <v/>
      </c>
      <c r="B274">
        <f>INDEX(resultados!$A$2:$ZZ$433, 268, MATCH($B$2, resultados!$A$1:$ZZ$1, 0))</f>
        <v/>
      </c>
      <c r="C274">
        <f>INDEX(resultados!$A$2:$ZZ$433, 268, MATCH($B$3, resultados!$A$1:$ZZ$1, 0))</f>
        <v/>
      </c>
    </row>
    <row r="275">
      <c r="A275">
        <f>INDEX(resultados!$A$2:$ZZ$433, 269, MATCH($B$1, resultados!$A$1:$ZZ$1, 0))</f>
        <v/>
      </c>
      <c r="B275">
        <f>INDEX(resultados!$A$2:$ZZ$433, 269, MATCH($B$2, resultados!$A$1:$ZZ$1, 0))</f>
        <v/>
      </c>
      <c r="C275">
        <f>INDEX(resultados!$A$2:$ZZ$433, 269, MATCH($B$3, resultados!$A$1:$ZZ$1, 0))</f>
        <v/>
      </c>
    </row>
    <row r="276">
      <c r="A276">
        <f>INDEX(resultados!$A$2:$ZZ$433, 270, MATCH($B$1, resultados!$A$1:$ZZ$1, 0))</f>
        <v/>
      </c>
      <c r="B276">
        <f>INDEX(resultados!$A$2:$ZZ$433, 270, MATCH($B$2, resultados!$A$1:$ZZ$1, 0))</f>
        <v/>
      </c>
      <c r="C276">
        <f>INDEX(resultados!$A$2:$ZZ$433, 270, MATCH($B$3, resultados!$A$1:$ZZ$1, 0))</f>
        <v/>
      </c>
    </row>
    <row r="277">
      <c r="A277">
        <f>INDEX(resultados!$A$2:$ZZ$433, 271, MATCH($B$1, resultados!$A$1:$ZZ$1, 0))</f>
        <v/>
      </c>
      <c r="B277">
        <f>INDEX(resultados!$A$2:$ZZ$433, 271, MATCH($B$2, resultados!$A$1:$ZZ$1, 0))</f>
        <v/>
      </c>
      <c r="C277">
        <f>INDEX(resultados!$A$2:$ZZ$433, 271, MATCH($B$3, resultados!$A$1:$ZZ$1, 0))</f>
        <v/>
      </c>
    </row>
    <row r="278">
      <c r="A278">
        <f>INDEX(resultados!$A$2:$ZZ$433, 272, MATCH($B$1, resultados!$A$1:$ZZ$1, 0))</f>
        <v/>
      </c>
      <c r="B278">
        <f>INDEX(resultados!$A$2:$ZZ$433, 272, MATCH($B$2, resultados!$A$1:$ZZ$1, 0))</f>
        <v/>
      </c>
      <c r="C278">
        <f>INDEX(resultados!$A$2:$ZZ$433, 272, MATCH($B$3, resultados!$A$1:$ZZ$1, 0))</f>
        <v/>
      </c>
    </row>
    <row r="279">
      <c r="A279">
        <f>INDEX(resultados!$A$2:$ZZ$433, 273, MATCH($B$1, resultados!$A$1:$ZZ$1, 0))</f>
        <v/>
      </c>
      <c r="B279">
        <f>INDEX(resultados!$A$2:$ZZ$433, 273, MATCH($B$2, resultados!$A$1:$ZZ$1, 0))</f>
        <v/>
      </c>
      <c r="C279">
        <f>INDEX(resultados!$A$2:$ZZ$433, 273, MATCH($B$3, resultados!$A$1:$ZZ$1, 0))</f>
        <v/>
      </c>
    </row>
    <row r="280">
      <c r="A280">
        <f>INDEX(resultados!$A$2:$ZZ$433, 274, MATCH($B$1, resultados!$A$1:$ZZ$1, 0))</f>
        <v/>
      </c>
      <c r="B280">
        <f>INDEX(resultados!$A$2:$ZZ$433, 274, MATCH($B$2, resultados!$A$1:$ZZ$1, 0))</f>
        <v/>
      </c>
      <c r="C280">
        <f>INDEX(resultados!$A$2:$ZZ$433, 274, MATCH($B$3, resultados!$A$1:$ZZ$1, 0))</f>
        <v/>
      </c>
    </row>
    <row r="281">
      <c r="A281">
        <f>INDEX(resultados!$A$2:$ZZ$433, 275, MATCH($B$1, resultados!$A$1:$ZZ$1, 0))</f>
        <v/>
      </c>
      <c r="B281">
        <f>INDEX(resultados!$A$2:$ZZ$433, 275, MATCH($B$2, resultados!$A$1:$ZZ$1, 0))</f>
        <v/>
      </c>
      <c r="C281">
        <f>INDEX(resultados!$A$2:$ZZ$433, 275, MATCH($B$3, resultados!$A$1:$ZZ$1, 0))</f>
        <v/>
      </c>
    </row>
    <row r="282">
      <c r="A282">
        <f>INDEX(resultados!$A$2:$ZZ$433, 276, MATCH($B$1, resultados!$A$1:$ZZ$1, 0))</f>
        <v/>
      </c>
      <c r="B282">
        <f>INDEX(resultados!$A$2:$ZZ$433, 276, MATCH($B$2, resultados!$A$1:$ZZ$1, 0))</f>
        <v/>
      </c>
      <c r="C282">
        <f>INDEX(resultados!$A$2:$ZZ$433, 276, MATCH($B$3, resultados!$A$1:$ZZ$1, 0))</f>
        <v/>
      </c>
    </row>
    <row r="283">
      <c r="A283">
        <f>INDEX(resultados!$A$2:$ZZ$433, 277, MATCH($B$1, resultados!$A$1:$ZZ$1, 0))</f>
        <v/>
      </c>
      <c r="B283">
        <f>INDEX(resultados!$A$2:$ZZ$433, 277, MATCH($B$2, resultados!$A$1:$ZZ$1, 0))</f>
        <v/>
      </c>
      <c r="C283">
        <f>INDEX(resultados!$A$2:$ZZ$433, 277, MATCH($B$3, resultados!$A$1:$ZZ$1, 0))</f>
        <v/>
      </c>
    </row>
    <row r="284">
      <c r="A284">
        <f>INDEX(resultados!$A$2:$ZZ$433, 278, MATCH($B$1, resultados!$A$1:$ZZ$1, 0))</f>
        <v/>
      </c>
      <c r="B284">
        <f>INDEX(resultados!$A$2:$ZZ$433, 278, MATCH($B$2, resultados!$A$1:$ZZ$1, 0))</f>
        <v/>
      </c>
      <c r="C284">
        <f>INDEX(resultados!$A$2:$ZZ$433, 278, MATCH($B$3, resultados!$A$1:$ZZ$1, 0))</f>
        <v/>
      </c>
    </row>
    <row r="285">
      <c r="A285">
        <f>INDEX(resultados!$A$2:$ZZ$433, 279, MATCH($B$1, resultados!$A$1:$ZZ$1, 0))</f>
        <v/>
      </c>
      <c r="B285">
        <f>INDEX(resultados!$A$2:$ZZ$433, 279, MATCH($B$2, resultados!$A$1:$ZZ$1, 0))</f>
        <v/>
      </c>
      <c r="C285">
        <f>INDEX(resultados!$A$2:$ZZ$433, 279, MATCH($B$3, resultados!$A$1:$ZZ$1, 0))</f>
        <v/>
      </c>
    </row>
    <row r="286">
      <c r="A286">
        <f>INDEX(resultados!$A$2:$ZZ$433, 280, MATCH($B$1, resultados!$A$1:$ZZ$1, 0))</f>
        <v/>
      </c>
      <c r="B286">
        <f>INDEX(resultados!$A$2:$ZZ$433, 280, MATCH($B$2, resultados!$A$1:$ZZ$1, 0))</f>
        <v/>
      </c>
      <c r="C286">
        <f>INDEX(resultados!$A$2:$ZZ$433, 280, MATCH($B$3, resultados!$A$1:$ZZ$1, 0))</f>
        <v/>
      </c>
    </row>
    <row r="287">
      <c r="A287">
        <f>INDEX(resultados!$A$2:$ZZ$433, 281, MATCH($B$1, resultados!$A$1:$ZZ$1, 0))</f>
        <v/>
      </c>
      <c r="B287">
        <f>INDEX(resultados!$A$2:$ZZ$433, 281, MATCH($B$2, resultados!$A$1:$ZZ$1, 0))</f>
        <v/>
      </c>
      <c r="C287">
        <f>INDEX(resultados!$A$2:$ZZ$433, 281, MATCH($B$3, resultados!$A$1:$ZZ$1, 0))</f>
        <v/>
      </c>
    </row>
    <row r="288">
      <c r="A288">
        <f>INDEX(resultados!$A$2:$ZZ$433, 282, MATCH($B$1, resultados!$A$1:$ZZ$1, 0))</f>
        <v/>
      </c>
      <c r="B288">
        <f>INDEX(resultados!$A$2:$ZZ$433, 282, MATCH($B$2, resultados!$A$1:$ZZ$1, 0))</f>
        <v/>
      </c>
      <c r="C288">
        <f>INDEX(resultados!$A$2:$ZZ$433, 282, MATCH($B$3, resultados!$A$1:$ZZ$1, 0))</f>
        <v/>
      </c>
    </row>
    <row r="289">
      <c r="A289">
        <f>INDEX(resultados!$A$2:$ZZ$433, 283, MATCH($B$1, resultados!$A$1:$ZZ$1, 0))</f>
        <v/>
      </c>
      <c r="B289">
        <f>INDEX(resultados!$A$2:$ZZ$433, 283, MATCH($B$2, resultados!$A$1:$ZZ$1, 0))</f>
        <v/>
      </c>
      <c r="C289">
        <f>INDEX(resultados!$A$2:$ZZ$433, 283, MATCH($B$3, resultados!$A$1:$ZZ$1, 0))</f>
        <v/>
      </c>
    </row>
    <row r="290">
      <c r="A290">
        <f>INDEX(resultados!$A$2:$ZZ$433, 284, MATCH($B$1, resultados!$A$1:$ZZ$1, 0))</f>
        <v/>
      </c>
      <c r="B290">
        <f>INDEX(resultados!$A$2:$ZZ$433, 284, MATCH($B$2, resultados!$A$1:$ZZ$1, 0))</f>
        <v/>
      </c>
      <c r="C290">
        <f>INDEX(resultados!$A$2:$ZZ$433, 284, MATCH($B$3, resultados!$A$1:$ZZ$1, 0))</f>
        <v/>
      </c>
    </row>
    <row r="291">
      <c r="A291">
        <f>INDEX(resultados!$A$2:$ZZ$433, 285, MATCH($B$1, resultados!$A$1:$ZZ$1, 0))</f>
        <v/>
      </c>
      <c r="B291">
        <f>INDEX(resultados!$A$2:$ZZ$433, 285, MATCH($B$2, resultados!$A$1:$ZZ$1, 0))</f>
        <v/>
      </c>
      <c r="C291">
        <f>INDEX(resultados!$A$2:$ZZ$433, 285, MATCH($B$3, resultados!$A$1:$ZZ$1, 0))</f>
        <v/>
      </c>
    </row>
    <row r="292">
      <c r="A292">
        <f>INDEX(resultados!$A$2:$ZZ$433, 286, MATCH($B$1, resultados!$A$1:$ZZ$1, 0))</f>
        <v/>
      </c>
      <c r="B292">
        <f>INDEX(resultados!$A$2:$ZZ$433, 286, MATCH($B$2, resultados!$A$1:$ZZ$1, 0))</f>
        <v/>
      </c>
      <c r="C292">
        <f>INDEX(resultados!$A$2:$ZZ$433, 286, MATCH($B$3, resultados!$A$1:$ZZ$1, 0))</f>
        <v/>
      </c>
    </row>
    <row r="293">
      <c r="A293">
        <f>INDEX(resultados!$A$2:$ZZ$433, 287, MATCH($B$1, resultados!$A$1:$ZZ$1, 0))</f>
        <v/>
      </c>
      <c r="B293">
        <f>INDEX(resultados!$A$2:$ZZ$433, 287, MATCH($B$2, resultados!$A$1:$ZZ$1, 0))</f>
        <v/>
      </c>
      <c r="C293">
        <f>INDEX(resultados!$A$2:$ZZ$433, 287, MATCH($B$3, resultados!$A$1:$ZZ$1, 0))</f>
        <v/>
      </c>
    </row>
    <row r="294">
      <c r="A294">
        <f>INDEX(resultados!$A$2:$ZZ$433, 288, MATCH($B$1, resultados!$A$1:$ZZ$1, 0))</f>
        <v/>
      </c>
      <c r="B294">
        <f>INDEX(resultados!$A$2:$ZZ$433, 288, MATCH($B$2, resultados!$A$1:$ZZ$1, 0))</f>
        <v/>
      </c>
      <c r="C294">
        <f>INDEX(resultados!$A$2:$ZZ$433, 288, MATCH($B$3, resultados!$A$1:$ZZ$1, 0))</f>
        <v/>
      </c>
    </row>
    <row r="295">
      <c r="A295">
        <f>INDEX(resultados!$A$2:$ZZ$433, 289, MATCH($B$1, resultados!$A$1:$ZZ$1, 0))</f>
        <v/>
      </c>
      <c r="B295">
        <f>INDEX(resultados!$A$2:$ZZ$433, 289, MATCH($B$2, resultados!$A$1:$ZZ$1, 0))</f>
        <v/>
      </c>
      <c r="C295">
        <f>INDEX(resultados!$A$2:$ZZ$433, 289, MATCH($B$3, resultados!$A$1:$ZZ$1, 0))</f>
        <v/>
      </c>
    </row>
    <row r="296">
      <c r="A296">
        <f>INDEX(resultados!$A$2:$ZZ$433, 290, MATCH($B$1, resultados!$A$1:$ZZ$1, 0))</f>
        <v/>
      </c>
      <c r="B296">
        <f>INDEX(resultados!$A$2:$ZZ$433, 290, MATCH($B$2, resultados!$A$1:$ZZ$1, 0))</f>
        <v/>
      </c>
      <c r="C296">
        <f>INDEX(resultados!$A$2:$ZZ$433, 290, MATCH($B$3, resultados!$A$1:$ZZ$1, 0))</f>
        <v/>
      </c>
    </row>
    <row r="297">
      <c r="A297">
        <f>INDEX(resultados!$A$2:$ZZ$433, 291, MATCH($B$1, resultados!$A$1:$ZZ$1, 0))</f>
        <v/>
      </c>
      <c r="B297">
        <f>INDEX(resultados!$A$2:$ZZ$433, 291, MATCH($B$2, resultados!$A$1:$ZZ$1, 0))</f>
        <v/>
      </c>
      <c r="C297">
        <f>INDEX(resultados!$A$2:$ZZ$433, 291, MATCH($B$3, resultados!$A$1:$ZZ$1, 0))</f>
        <v/>
      </c>
    </row>
    <row r="298">
      <c r="A298">
        <f>INDEX(resultados!$A$2:$ZZ$433, 292, MATCH($B$1, resultados!$A$1:$ZZ$1, 0))</f>
        <v/>
      </c>
      <c r="B298">
        <f>INDEX(resultados!$A$2:$ZZ$433, 292, MATCH($B$2, resultados!$A$1:$ZZ$1, 0))</f>
        <v/>
      </c>
      <c r="C298">
        <f>INDEX(resultados!$A$2:$ZZ$433, 292, MATCH($B$3, resultados!$A$1:$ZZ$1, 0))</f>
        <v/>
      </c>
    </row>
    <row r="299">
      <c r="A299">
        <f>INDEX(resultados!$A$2:$ZZ$433, 293, MATCH($B$1, resultados!$A$1:$ZZ$1, 0))</f>
        <v/>
      </c>
      <c r="B299">
        <f>INDEX(resultados!$A$2:$ZZ$433, 293, MATCH($B$2, resultados!$A$1:$ZZ$1, 0))</f>
        <v/>
      </c>
      <c r="C299">
        <f>INDEX(resultados!$A$2:$ZZ$433, 293, MATCH($B$3, resultados!$A$1:$ZZ$1, 0))</f>
        <v/>
      </c>
    </row>
    <row r="300">
      <c r="A300">
        <f>INDEX(resultados!$A$2:$ZZ$433, 294, MATCH($B$1, resultados!$A$1:$ZZ$1, 0))</f>
        <v/>
      </c>
      <c r="B300">
        <f>INDEX(resultados!$A$2:$ZZ$433, 294, MATCH($B$2, resultados!$A$1:$ZZ$1, 0))</f>
        <v/>
      </c>
      <c r="C300">
        <f>INDEX(resultados!$A$2:$ZZ$433, 294, MATCH($B$3, resultados!$A$1:$ZZ$1, 0))</f>
        <v/>
      </c>
    </row>
    <row r="301">
      <c r="A301">
        <f>INDEX(resultados!$A$2:$ZZ$433, 295, MATCH($B$1, resultados!$A$1:$ZZ$1, 0))</f>
        <v/>
      </c>
      <c r="B301">
        <f>INDEX(resultados!$A$2:$ZZ$433, 295, MATCH($B$2, resultados!$A$1:$ZZ$1, 0))</f>
        <v/>
      </c>
      <c r="C301">
        <f>INDEX(resultados!$A$2:$ZZ$433, 295, MATCH($B$3, resultados!$A$1:$ZZ$1, 0))</f>
        <v/>
      </c>
    </row>
    <row r="302">
      <c r="A302">
        <f>INDEX(resultados!$A$2:$ZZ$433, 296, MATCH($B$1, resultados!$A$1:$ZZ$1, 0))</f>
        <v/>
      </c>
      <c r="B302">
        <f>INDEX(resultados!$A$2:$ZZ$433, 296, MATCH($B$2, resultados!$A$1:$ZZ$1, 0))</f>
        <v/>
      </c>
      <c r="C302">
        <f>INDEX(resultados!$A$2:$ZZ$433, 296, MATCH($B$3, resultados!$A$1:$ZZ$1, 0))</f>
        <v/>
      </c>
    </row>
    <row r="303">
      <c r="A303">
        <f>INDEX(resultados!$A$2:$ZZ$433, 297, MATCH($B$1, resultados!$A$1:$ZZ$1, 0))</f>
        <v/>
      </c>
      <c r="B303">
        <f>INDEX(resultados!$A$2:$ZZ$433, 297, MATCH($B$2, resultados!$A$1:$ZZ$1, 0))</f>
        <v/>
      </c>
      <c r="C303">
        <f>INDEX(resultados!$A$2:$ZZ$433, 297, MATCH($B$3, resultados!$A$1:$ZZ$1, 0))</f>
        <v/>
      </c>
    </row>
    <row r="304">
      <c r="A304">
        <f>INDEX(resultados!$A$2:$ZZ$433, 298, MATCH($B$1, resultados!$A$1:$ZZ$1, 0))</f>
        <v/>
      </c>
      <c r="B304">
        <f>INDEX(resultados!$A$2:$ZZ$433, 298, MATCH($B$2, resultados!$A$1:$ZZ$1, 0))</f>
        <v/>
      </c>
      <c r="C304">
        <f>INDEX(resultados!$A$2:$ZZ$433, 298, MATCH($B$3, resultados!$A$1:$ZZ$1, 0))</f>
        <v/>
      </c>
    </row>
    <row r="305">
      <c r="A305">
        <f>INDEX(resultados!$A$2:$ZZ$433, 299, MATCH($B$1, resultados!$A$1:$ZZ$1, 0))</f>
        <v/>
      </c>
      <c r="B305">
        <f>INDEX(resultados!$A$2:$ZZ$433, 299, MATCH($B$2, resultados!$A$1:$ZZ$1, 0))</f>
        <v/>
      </c>
      <c r="C305">
        <f>INDEX(resultados!$A$2:$ZZ$433, 299, MATCH($B$3, resultados!$A$1:$ZZ$1, 0))</f>
        <v/>
      </c>
    </row>
    <row r="306">
      <c r="A306">
        <f>INDEX(resultados!$A$2:$ZZ$433, 300, MATCH($B$1, resultados!$A$1:$ZZ$1, 0))</f>
        <v/>
      </c>
      <c r="B306">
        <f>INDEX(resultados!$A$2:$ZZ$433, 300, MATCH($B$2, resultados!$A$1:$ZZ$1, 0))</f>
        <v/>
      </c>
      <c r="C306">
        <f>INDEX(resultados!$A$2:$ZZ$433, 300, MATCH($B$3, resultados!$A$1:$ZZ$1, 0))</f>
        <v/>
      </c>
    </row>
    <row r="307">
      <c r="A307">
        <f>INDEX(resultados!$A$2:$ZZ$433, 301, MATCH($B$1, resultados!$A$1:$ZZ$1, 0))</f>
        <v/>
      </c>
      <c r="B307">
        <f>INDEX(resultados!$A$2:$ZZ$433, 301, MATCH($B$2, resultados!$A$1:$ZZ$1, 0))</f>
        <v/>
      </c>
      <c r="C307">
        <f>INDEX(resultados!$A$2:$ZZ$433, 301, MATCH($B$3, resultados!$A$1:$ZZ$1, 0))</f>
        <v/>
      </c>
    </row>
    <row r="308">
      <c r="A308">
        <f>INDEX(resultados!$A$2:$ZZ$433, 302, MATCH($B$1, resultados!$A$1:$ZZ$1, 0))</f>
        <v/>
      </c>
      <c r="B308">
        <f>INDEX(resultados!$A$2:$ZZ$433, 302, MATCH($B$2, resultados!$A$1:$ZZ$1, 0))</f>
        <v/>
      </c>
      <c r="C308">
        <f>INDEX(resultados!$A$2:$ZZ$433, 302, MATCH($B$3, resultados!$A$1:$ZZ$1, 0))</f>
        <v/>
      </c>
    </row>
    <row r="309">
      <c r="A309">
        <f>INDEX(resultados!$A$2:$ZZ$433, 303, MATCH($B$1, resultados!$A$1:$ZZ$1, 0))</f>
        <v/>
      </c>
      <c r="B309">
        <f>INDEX(resultados!$A$2:$ZZ$433, 303, MATCH($B$2, resultados!$A$1:$ZZ$1, 0))</f>
        <v/>
      </c>
      <c r="C309">
        <f>INDEX(resultados!$A$2:$ZZ$433, 303, MATCH($B$3, resultados!$A$1:$ZZ$1, 0))</f>
        <v/>
      </c>
    </row>
    <row r="310">
      <c r="A310">
        <f>INDEX(resultados!$A$2:$ZZ$433, 304, MATCH($B$1, resultados!$A$1:$ZZ$1, 0))</f>
        <v/>
      </c>
      <c r="B310">
        <f>INDEX(resultados!$A$2:$ZZ$433, 304, MATCH($B$2, resultados!$A$1:$ZZ$1, 0))</f>
        <v/>
      </c>
      <c r="C310">
        <f>INDEX(resultados!$A$2:$ZZ$433, 304, MATCH($B$3, resultados!$A$1:$ZZ$1, 0))</f>
        <v/>
      </c>
    </row>
    <row r="311">
      <c r="A311">
        <f>INDEX(resultados!$A$2:$ZZ$433, 305, MATCH($B$1, resultados!$A$1:$ZZ$1, 0))</f>
        <v/>
      </c>
      <c r="B311">
        <f>INDEX(resultados!$A$2:$ZZ$433, 305, MATCH($B$2, resultados!$A$1:$ZZ$1, 0))</f>
        <v/>
      </c>
      <c r="C311">
        <f>INDEX(resultados!$A$2:$ZZ$433, 305, MATCH($B$3, resultados!$A$1:$ZZ$1, 0))</f>
        <v/>
      </c>
    </row>
    <row r="312">
      <c r="A312">
        <f>INDEX(resultados!$A$2:$ZZ$433, 306, MATCH($B$1, resultados!$A$1:$ZZ$1, 0))</f>
        <v/>
      </c>
      <c r="B312">
        <f>INDEX(resultados!$A$2:$ZZ$433, 306, MATCH($B$2, resultados!$A$1:$ZZ$1, 0))</f>
        <v/>
      </c>
      <c r="C312">
        <f>INDEX(resultados!$A$2:$ZZ$433, 306, MATCH($B$3, resultados!$A$1:$ZZ$1, 0))</f>
        <v/>
      </c>
    </row>
    <row r="313">
      <c r="A313">
        <f>INDEX(resultados!$A$2:$ZZ$433, 307, MATCH($B$1, resultados!$A$1:$ZZ$1, 0))</f>
        <v/>
      </c>
      <c r="B313">
        <f>INDEX(resultados!$A$2:$ZZ$433, 307, MATCH($B$2, resultados!$A$1:$ZZ$1, 0))</f>
        <v/>
      </c>
      <c r="C313">
        <f>INDEX(resultados!$A$2:$ZZ$433, 307, MATCH($B$3, resultados!$A$1:$ZZ$1, 0))</f>
        <v/>
      </c>
    </row>
    <row r="314">
      <c r="A314">
        <f>INDEX(resultados!$A$2:$ZZ$433, 308, MATCH($B$1, resultados!$A$1:$ZZ$1, 0))</f>
        <v/>
      </c>
      <c r="B314">
        <f>INDEX(resultados!$A$2:$ZZ$433, 308, MATCH($B$2, resultados!$A$1:$ZZ$1, 0))</f>
        <v/>
      </c>
      <c r="C314">
        <f>INDEX(resultados!$A$2:$ZZ$433, 308, MATCH($B$3, resultados!$A$1:$ZZ$1, 0))</f>
        <v/>
      </c>
    </row>
    <row r="315">
      <c r="A315">
        <f>INDEX(resultados!$A$2:$ZZ$433, 309, MATCH($B$1, resultados!$A$1:$ZZ$1, 0))</f>
        <v/>
      </c>
      <c r="B315">
        <f>INDEX(resultados!$A$2:$ZZ$433, 309, MATCH($B$2, resultados!$A$1:$ZZ$1, 0))</f>
        <v/>
      </c>
      <c r="C315">
        <f>INDEX(resultados!$A$2:$ZZ$433, 309, MATCH($B$3, resultados!$A$1:$ZZ$1, 0))</f>
        <v/>
      </c>
    </row>
    <row r="316">
      <c r="A316">
        <f>INDEX(resultados!$A$2:$ZZ$433, 310, MATCH($B$1, resultados!$A$1:$ZZ$1, 0))</f>
        <v/>
      </c>
      <c r="B316">
        <f>INDEX(resultados!$A$2:$ZZ$433, 310, MATCH($B$2, resultados!$A$1:$ZZ$1, 0))</f>
        <v/>
      </c>
      <c r="C316">
        <f>INDEX(resultados!$A$2:$ZZ$433, 310, MATCH($B$3, resultados!$A$1:$ZZ$1, 0))</f>
        <v/>
      </c>
    </row>
    <row r="317">
      <c r="A317">
        <f>INDEX(resultados!$A$2:$ZZ$433, 311, MATCH($B$1, resultados!$A$1:$ZZ$1, 0))</f>
        <v/>
      </c>
      <c r="B317">
        <f>INDEX(resultados!$A$2:$ZZ$433, 311, MATCH($B$2, resultados!$A$1:$ZZ$1, 0))</f>
        <v/>
      </c>
      <c r="C317">
        <f>INDEX(resultados!$A$2:$ZZ$433, 311, MATCH($B$3, resultados!$A$1:$ZZ$1, 0))</f>
        <v/>
      </c>
    </row>
    <row r="318">
      <c r="A318">
        <f>INDEX(resultados!$A$2:$ZZ$433, 312, MATCH($B$1, resultados!$A$1:$ZZ$1, 0))</f>
        <v/>
      </c>
      <c r="B318">
        <f>INDEX(resultados!$A$2:$ZZ$433, 312, MATCH($B$2, resultados!$A$1:$ZZ$1, 0))</f>
        <v/>
      </c>
      <c r="C318">
        <f>INDEX(resultados!$A$2:$ZZ$433, 312, MATCH($B$3, resultados!$A$1:$ZZ$1, 0))</f>
        <v/>
      </c>
    </row>
    <row r="319">
      <c r="A319">
        <f>INDEX(resultados!$A$2:$ZZ$433, 313, MATCH($B$1, resultados!$A$1:$ZZ$1, 0))</f>
        <v/>
      </c>
      <c r="B319">
        <f>INDEX(resultados!$A$2:$ZZ$433, 313, MATCH($B$2, resultados!$A$1:$ZZ$1, 0))</f>
        <v/>
      </c>
      <c r="C319">
        <f>INDEX(resultados!$A$2:$ZZ$433, 313, MATCH($B$3, resultados!$A$1:$ZZ$1, 0))</f>
        <v/>
      </c>
    </row>
    <row r="320">
      <c r="A320">
        <f>INDEX(resultados!$A$2:$ZZ$433, 314, MATCH($B$1, resultados!$A$1:$ZZ$1, 0))</f>
        <v/>
      </c>
      <c r="B320">
        <f>INDEX(resultados!$A$2:$ZZ$433, 314, MATCH($B$2, resultados!$A$1:$ZZ$1, 0))</f>
        <v/>
      </c>
      <c r="C320">
        <f>INDEX(resultados!$A$2:$ZZ$433, 314, MATCH($B$3, resultados!$A$1:$ZZ$1, 0))</f>
        <v/>
      </c>
    </row>
    <row r="321">
      <c r="A321">
        <f>INDEX(resultados!$A$2:$ZZ$433, 315, MATCH($B$1, resultados!$A$1:$ZZ$1, 0))</f>
        <v/>
      </c>
      <c r="B321">
        <f>INDEX(resultados!$A$2:$ZZ$433, 315, MATCH($B$2, resultados!$A$1:$ZZ$1, 0))</f>
        <v/>
      </c>
      <c r="C321">
        <f>INDEX(resultados!$A$2:$ZZ$433, 315, MATCH($B$3, resultados!$A$1:$ZZ$1, 0))</f>
        <v/>
      </c>
    </row>
    <row r="322">
      <c r="A322">
        <f>INDEX(resultados!$A$2:$ZZ$433, 316, MATCH($B$1, resultados!$A$1:$ZZ$1, 0))</f>
        <v/>
      </c>
      <c r="B322">
        <f>INDEX(resultados!$A$2:$ZZ$433, 316, MATCH($B$2, resultados!$A$1:$ZZ$1, 0))</f>
        <v/>
      </c>
      <c r="C322">
        <f>INDEX(resultados!$A$2:$ZZ$433, 316, MATCH($B$3, resultados!$A$1:$ZZ$1, 0))</f>
        <v/>
      </c>
    </row>
    <row r="323">
      <c r="A323">
        <f>INDEX(resultados!$A$2:$ZZ$433, 317, MATCH($B$1, resultados!$A$1:$ZZ$1, 0))</f>
        <v/>
      </c>
      <c r="B323">
        <f>INDEX(resultados!$A$2:$ZZ$433, 317, MATCH($B$2, resultados!$A$1:$ZZ$1, 0))</f>
        <v/>
      </c>
      <c r="C323">
        <f>INDEX(resultados!$A$2:$ZZ$433, 317, MATCH($B$3, resultados!$A$1:$ZZ$1, 0))</f>
        <v/>
      </c>
    </row>
    <row r="324">
      <c r="A324">
        <f>INDEX(resultados!$A$2:$ZZ$433, 318, MATCH($B$1, resultados!$A$1:$ZZ$1, 0))</f>
        <v/>
      </c>
      <c r="B324">
        <f>INDEX(resultados!$A$2:$ZZ$433, 318, MATCH($B$2, resultados!$A$1:$ZZ$1, 0))</f>
        <v/>
      </c>
      <c r="C324">
        <f>INDEX(resultados!$A$2:$ZZ$433, 318, MATCH($B$3, resultados!$A$1:$ZZ$1, 0))</f>
        <v/>
      </c>
    </row>
    <row r="325">
      <c r="A325">
        <f>INDEX(resultados!$A$2:$ZZ$433, 319, MATCH($B$1, resultados!$A$1:$ZZ$1, 0))</f>
        <v/>
      </c>
      <c r="B325">
        <f>INDEX(resultados!$A$2:$ZZ$433, 319, MATCH($B$2, resultados!$A$1:$ZZ$1, 0))</f>
        <v/>
      </c>
      <c r="C325">
        <f>INDEX(resultados!$A$2:$ZZ$433, 319, MATCH($B$3, resultados!$A$1:$ZZ$1, 0))</f>
        <v/>
      </c>
    </row>
    <row r="326">
      <c r="A326">
        <f>INDEX(resultados!$A$2:$ZZ$433, 320, MATCH($B$1, resultados!$A$1:$ZZ$1, 0))</f>
        <v/>
      </c>
      <c r="B326">
        <f>INDEX(resultados!$A$2:$ZZ$433, 320, MATCH($B$2, resultados!$A$1:$ZZ$1, 0))</f>
        <v/>
      </c>
      <c r="C326">
        <f>INDEX(resultados!$A$2:$ZZ$433, 320, MATCH($B$3, resultados!$A$1:$ZZ$1, 0))</f>
        <v/>
      </c>
    </row>
    <row r="327">
      <c r="A327">
        <f>INDEX(resultados!$A$2:$ZZ$433, 321, MATCH($B$1, resultados!$A$1:$ZZ$1, 0))</f>
        <v/>
      </c>
      <c r="B327">
        <f>INDEX(resultados!$A$2:$ZZ$433, 321, MATCH($B$2, resultados!$A$1:$ZZ$1, 0))</f>
        <v/>
      </c>
      <c r="C327">
        <f>INDEX(resultados!$A$2:$ZZ$433, 321, MATCH($B$3, resultados!$A$1:$ZZ$1, 0))</f>
        <v/>
      </c>
    </row>
    <row r="328">
      <c r="A328">
        <f>INDEX(resultados!$A$2:$ZZ$433, 322, MATCH($B$1, resultados!$A$1:$ZZ$1, 0))</f>
        <v/>
      </c>
      <c r="B328">
        <f>INDEX(resultados!$A$2:$ZZ$433, 322, MATCH($B$2, resultados!$A$1:$ZZ$1, 0))</f>
        <v/>
      </c>
      <c r="C328">
        <f>INDEX(resultados!$A$2:$ZZ$433, 322, MATCH($B$3, resultados!$A$1:$ZZ$1, 0))</f>
        <v/>
      </c>
    </row>
    <row r="329">
      <c r="A329">
        <f>INDEX(resultados!$A$2:$ZZ$433, 323, MATCH($B$1, resultados!$A$1:$ZZ$1, 0))</f>
        <v/>
      </c>
      <c r="B329">
        <f>INDEX(resultados!$A$2:$ZZ$433, 323, MATCH($B$2, resultados!$A$1:$ZZ$1, 0))</f>
        <v/>
      </c>
      <c r="C329">
        <f>INDEX(resultados!$A$2:$ZZ$433, 323, MATCH($B$3, resultados!$A$1:$ZZ$1, 0))</f>
        <v/>
      </c>
    </row>
    <row r="330">
      <c r="A330">
        <f>INDEX(resultados!$A$2:$ZZ$433, 324, MATCH($B$1, resultados!$A$1:$ZZ$1, 0))</f>
        <v/>
      </c>
      <c r="B330">
        <f>INDEX(resultados!$A$2:$ZZ$433, 324, MATCH($B$2, resultados!$A$1:$ZZ$1, 0))</f>
        <v/>
      </c>
      <c r="C330">
        <f>INDEX(resultados!$A$2:$ZZ$433, 324, MATCH($B$3, resultados!$A$1:$ZZ$1, 0))</f>
        <v/>
      </c>
    </row>
    <row r="331">
      <c r="A331">
        <f>INDEX(resultados!$A$2:$ZZ$433, 325, MATCH($B$1, resultados!$A$1:$ZZ$1, 0))</f>
        <v/>
      </c>
      <c r="B331">
        <f>INDEX(resultados!$A$2:$ZZ$433, 325, MATCH($B$2, resultados!$A$1:$ZZ$1, 0))</f>
        <v/>
      </c>
      <c r="C331">
        <f>INDEX(resultados!$A$2:$ZZ$433, 325, MATCH($B$3, resultados!$A$1:$ZZ$1, 0))</f>
        <v/>
      </c>
    </row>
    <row r="332">
      <c r="A332">
        <f>INDEX(resultados!$A$2:$ZZ$433, 326, MATCH($B$1, resultados!$A$1:$ZZ$1, 0))</f>
        <v/>
      </c>
      <c r="B332">
        <f>INDEX(resultados!$A$2:$ZZ$433, 326, MATCH($B$2, resultados!$A$1:$ZZ$1, 0))</f>
        <v/>
      </c>
      <c r="C332">
        <f>INDEX(resultados!$A$2:$ZZ$433, 326, MATCH($B$3, resultados!$A$1:$ZZ$1, 0))</f>
        <v/>
      </c>
    </row>
    <row r="333">
      <c r="A333">
        <f>INDEX(resultados!$A$2:$ZZ$433, 327, MATCH($B$1, resultados!$A$1:$ZZ$1, 0))</f>
        <v/>
      </c>
      <c r="B333">
        <f>INDEX(resultados!$A$2:$ZZ$433, 327, MATCH($B$2, resultados!$A$1:$ZZ$1, 0))</f>
        <v/>
      </c>
      <c r="C333">
        <f>INDEX(resultados!$A$2:$ZZ$433, 327, MATCH($B$3, resultados!$A$1:$ZZ$1, 0))</f>
        <v/>
      </c>
    </row>
    <row r="334">
      <c r="A334">
        <f>INDEX(resultados!$A$2:$ZZ$433, 328, MATCH($B$1, resultados!$A$1:$ZZ$1, 0))</f>
        <v/>
      </c>
      <c r="B334">
        <f>INDEX(resultados!$A$2:$ZZ$433, 328, MATCH($B$2, resultados!$A$1:$ZZ$1, 0))</f>
        <v/>
      </c>
      <c r="C334">
        <f>INDEX(resultados!$A$2:$ZZ$433, 328, MATCH($B$3, resultados!$A$1:$ZZ$1, 0))</f>
        <v/>
      </c>
    </row>
    <row r="335">
      <c r="A335">
        <f>INDEX(resultados!$A$2:$ZZ$433, 329, MATCH($B$1, resultados!$A$1:$ZZ$1, 0))</f>
        <v/>
      </c>
      <c r="B335">
        <f>INDEX(resultados!$A$2:$ZZ$433, 329, MATCH($B$2, resultados!$A$1:$ZZ$1, 0))</f>
        <v/>
      </c>
      <c r="C335">
        <f>INDEX(resultados!$A$2:$ZZ$433, 329, MATCH($B$3, resultados!$A$1:$ZZ$1, 0))</f>
        <v/>
      </c>
    </row>
    <row r="336">
      <c r="A336">
        <f>INDEX(resultados!$A$2:$ZZ$433, 330, MATCH($B$1, resultados!$A$1:$ZZ$1, 0))</f>
        <v/>
      </c>
      <c r="B336">
        <f>INDEX(resultados!$A$2:$ZZ$433, 330, MATCH($B$2, resultados!$A$1:$ZZ$1, 0))</f>
        <v/>
      </c>
      <c r="C336">
        <f>INDEX(resultados!$A$2:$ZZ$433, 330, MATCH($B$3, resultados!$A$1:$ZZ$1, 0))</f>
        <v/>
      </c>
    </row>
    <row r="337">
      <c r="A337">
        <f>INDEX(resultados!$A$2:$ZZ$433, 331, MATCH($B$1, resultados!$A$1:$ZZ$1, 0))</f>
        <v/>
      </c>
      <c r="B337">
        <f>INDEX(resultados!$A$2:$ZZ$433, 331, MATCH($B$2, resultados!$A$1:$ZZ$1, 0))</f>
        <v/>
      </c>
      <c r="C337">
        <f>INDEX(resultados!$A$2:$ZZ$433, 331, MATCH($B$3, resultados!$A$1:$ZZ$1, 0))</f>
        <v/>
      </c>
    </row>
    <row r="338">
      <c r="A338">
        <f>INDEX(resultados!$A$2:$ZZ$433, 332, MATCH($B$1, resultados!$A$1:$ZZ$1, 0))</f>
        <v/>
      </c>
      <c r="B338">
        <f>INDEX(resultados!$A$2:$ZZ$433, 332, MATCH($B$2, resultados!$A$1:$ZZ$1, 0))</f>
        <v/>
      </c>
      <c r="C338">
        <f>INDEX(resultados!$A$2:$ZZ$433, 332, MATCH($B$3, resultados!$A$1:$ZZ$1, 0))</f>
        <v/>
      </c>
    </row>
    <row r="339">
      <c r="A339">
        <f>INDEX(resultados!$A$2:$ZZ$433, 333, MATCH($B$1, resultados!$A$1:$ZZ$1, 0))</f>
        <v/>
      </c>
      <c r="B339">
        <f>INDEX(resultados!$A$2:$ZZ$433, 333, MATCH($B$2, resultados!$A$1:$ZZ$1, 0))</f>
        <v/>
      </c>
      <c r="C339">
        <f>INDEX(resultados!$A$2:$ZZ$433, 333, MATCH($B$3, resultados!$A$1:$ZZ$1, 0))</f>
        <v/>
      </c>
    </row>
    <row r="340">
      <c r="A340">
        <f>INDEX(resultados!$A$2:$ZZ$433, 334, MATCH($B$1, resultados!$A$1:$ZZ$1, 0))</f>
        <v/>
      </c>
      <c r="B340">
        <f>INDEX(resultados!$A$2:$ZZ$433, 334, MATCH($B$2, resultados!$A$1:$ZZ$1, 0))</f>
        <v/>
      </c>
      <c r="C340">
        <f>INDEX(resultados!$A$2:$ZZ$433, 334, MATCH($B$3, resultados!$A$1:$ZZ$1, 0))</f>
        <v/>
      </c>
    </row>
    <row r="341">
      <c r="A341">
        <f>INDEX(resultados!$A$2:$ZZ$433, 335, MATCH($B$1, resultados!$A$1:$ZZ$1, 0))</f>
        <v/>
      </c>
      <c r="B341">
        <f>INDEX(resultados!$A$2:$ZZ$433, 335, MATCH($B$2, resultados!$A$1:$ZZ$1, 0))</f>
        <v/>
      </c>
      <c r="C341">
        <f>INDEX(resultados!$A$2:$ZZ$433, 335, MATCH($B$3, resultados!$A$1:$ZZ$1, 0))</f>
        <v/>
      </c>
    </row>
    <row r="342">
      <c r="A342">
        <f>INDEX(resultados!$A$2:$ZZ$433, 336, MATCH($B$1, resultados!$A$1:$ZZ$1, 0))</f>
        <v/>
      </c>
      <c r="B342">
        <f>INDEX(resultados!$A$2:$ZZ$433, 336, MATCH($B$2, resultados!$A$1:$ZZ$1, 0))</f>
        <v/>
      </c>
      <c r="C342">
        <f>INDEX(resultados!$A$2:$ZZ$433, 336, MATCH($B$3, resultados!$A$1:$ZZ$1, 0))</f>
        <v/>
      </c>
    </row>
    <row r="343">
      <c r="A343">
        <f>INDEX(resultados!$A$2:$ZZ$433, 337, MATCH($B$1, resultados!$A$1:$ZZ$1, 0))</f>
        <v/>
      </c>
      <c r="B343">
        <f>INDEX(resultados!$A$2:$ZZ$433, 337, MATCH($B$2, resultados!$A$1:$ZZ$1, 0))</f>
        <v/>
      </c>
      <c r="C343">
        <f>INDEX(resultados!$A$2:$ZZ$433, 337, MATCH($B$3, resultados!$A$1:$ZZ$1, 0))</f>
        <v/>
      </c>
    </row>
    <row r="344">
      <c r="A344">
        <f>INDEX(resultados!$A$2:$ZZ$433, 338, MATCH($B$1, resultados!$A$1:$ZZ$1, 0))</f>
        <v/>
      </c>
      <c r="B344">
        <f>INDEX(resultados!$A$2:$ZZ$433, 338, MATCH($B$2, resultados!$A$1:$ZZ$1, 0))</f>
        <v/>
      </c>
      <c r="C344">
        <f>INDEX(resultados!$A$2:$ZZ$433, 338, MATCH($B$3, resultados!$A$1:$ZZ$1, 0))</f>
        <v/>
      </c>
    </row>
    <row r="345">
      <c r="A345">
        <f>INDEX(resultados!$A$2:$ZZ$433, 339, MATCH($B$1, resultados!$A$1:$ZZ$1, 0))</f>
        <v/>
      </c>
      <c r="B345">
        <f>INDEX(resultados!$A$2:$ZZ$433, 339, MATCH($B$2, resultados!$A$1:$ZZ$1, 0))</f>
        <v/>
      </c>
      <c r="C345">
        <f>INDEX(resultados!$A$2:$ZZ$433, 339, MATCH($B$3, resultados!$A$1:$ZZ$1, 0))</f>
        <v/>
      </c>
    </row>
    <row r="346">
      <c r="A346">
        <f>INDEX(resultados!$A$2:$ZZ$433, 340, MATCH($B$1, resultados!$A$1:$ZZ$1, 0))</f>
        <v/>
      </c>
      <c r="B346">
        <f>INDEX(resultados!$A$2:$ZZ$433, 340, MATCH($B$2, resultados!$A$1:$ZZ$1, 0))</f>
        <v/>
      </c>
      <c r="C346">
        <f>INDEX(resultados!$A$2:$ZZ$433, 340, MATCH($B$3, resultados!$A$1:$ZZ$1, 0))</f>
        <v/>
      </c>
    </row>
    <row r="347">
      <c r="A347">
        <f>INDEX(resultados!$A$2:$ZZ$433, 341, MATCH($B$1, resultados!$A$1:$ZZ$1, 0))</f>
        <v/>
      </c>
      <c r="B347">
        <f>INDEX(resultados!$A$2:$ZZ$433, 341, MATCH($B$2, resultados!$A$1:$ZZ$1, 0))</f>
        <v/>
      </c>
      <c r="C347">
        <f>INDEX(resultados!$A$2:$ZZ$433, 341, MATCH($B$3, resultados!$A$1:$ZZ$1, 0))</f>
        <v/>
      </c>
    </row>
    <row r="348">
      <c r="A348">
        <f>INDEX(resultados!$A$2:$ZZ$433, 342, MATCH($B$1, resultados!$A$1:$ZZ$1, 0))</f>
        <v/>
      </c>
      <c r="B348">
        <f>INDEX(resultados!$A$2:$ZZ$433, 342, MATCH($B$2, resultados!$A$1:$ZZ$1, 0))</f>
        <v/>
      </c>
      <c r="C348">
        <f>INDEX(resultados!$A$2:$ZZ$433, 342, MATCH($B$3, resultados!$A$1:$ZZ$1, 0))</f>
        <v/>
      </c>
    </row>
    <row r="349">
      <c r="A349">
        <f>INDEX(resultados!$A$2:$ZZ$433, 343, MATCH($B$1, resultados!$A$1:$ZZ$1, 0))</f>
        <v/>
      </c>
      <c r="B349">
        <f>INDEX(resultados!$A$2:$ZZ$433, 343, MATCH($B$2, resultados!$A$1:$ZZ$1, 0))</f>
        <v/>
      </c>
      <c r="C349">
        <f>INDEX(resultados!$A$2:$ZZ$433, 343, MATCH($B$3, resultados!$A$1:$ZZ$1, 0))</f>
        <v/>
      </c>
    </row>
    <row r="350">
      <c r="A350">
        <f>INDEX(resultados!$A$2:$ZZ$433, 344, MATCH($B$1, resultados!$A$1:$ZZ$1, 0))</f>
        <v/>
      </c>
      <c r="B350">
        <f>INDEX(resultados!$A$2:$ZZ$433, 344, MATCH($B$2, resultados!$A$1:$ZZ$1, 0))</f>
        <v/>
      </c>
      <c r="C350">
        <f>INDEX(resultados!$A$2:$ZZ$433, 344, MATCH($B$3, resultados!$A$1:$ZZ$1, 0))</f>
        <v/>
      </c>
    </row>
    <row r="351">
      <c r="A351">
        <f>INDEX(resultados!$A$2:$ZZ$433, 345, MATCH($B$1, resultados!$A$1:$ZZ$1, 0))</f>
        <v/>
      </c>
      <c r="B351">
        <f>INDEX(resultados!$A$2:$ZZ$433, 345, MATCH($B$2, resultados!$A$1:$ZZ$1, 0))</f>
        <v/>
      </c>
      <c r="C351">
        <f>INDEX(resultados!$A$2:$ZZ$433, 345, MATCH($B$3, resultados!$A$1:$ZZ$1, 0))</f>
        <v/>
      </c>
    </row>
    <row r="352">
      <c r="A352">
        <f>INDEX(resultados!$A$2:$ZZ$433, 346, MATCH($B$1, resultados!$A$1:$ZZ$1, 0))</f>
        <v/>
      </c>
      <c r="B352">
        <f>INDEX(resultados!$A$2:$ZZ$433, 346, MATCH($B$2, resultados!$A$1:$ZZ$1, 0))</f>
        <v/>
      </c>
      <c r="C352">
        <f>INDEX(resultados!$A$2:$ZZ$433, 346, MATCH($B$3, resultados!$A$1:$ZZ$1, 0))</f>
        <v/>
      </c>
    </row>
    <row r="353">
      <c r="A353">
        <f>INDEX(resultados!$A$2:$ZZ$433, 347, MATCH($B$1, resultados!$A$1:$ZZ$1, 0))</f>
        <v/>
      </c>
      <c r="B353">
        <f>INDEX(resultados!$A$2:$ZZ$433, 347, MATCH($B$2, resultados!$A$1:$ZZ$1, 0))</f>
        <v/>
      </c>
      <c r="C353">
        <f>INDEX(resultados!$A$2:$ZZ$433, 347, MATCH($B$3, resultados!$A$1:$ZZ$1, 0))</f>
        <v/>
      </c>
    </row>
    <row r="354">
      <c r="A354">
        <f>INDEX(resultados!$A$2:$ZZ$433, 348, MATCH($B$1, resultados!$A$1:$ZZ$1, 0))</f>
        <v/>
      </c>
      <c r="B354">
        <f>INDEX(resultados!$A$2:$ZZ$433, 348, MATCH($B$2, resultados!$A$1:$ZZ$1, 0))</f>
        <v/>
      </c>
      <c r="C354">
        <f>INDEX(resultados!$A$2:$ZZ$433, 348, MATCH($B$3, resultados!$A$1:$ZZ$1, 0))</f>
        <v/>
      </c>
    </row>
    <row r="355">
      <c r="A355">
        <f>INDEX(resultados!$A$2:$ZZ$433, 349, MATCH($B$1, resultados!$A$1:$ZZ$1, 0))</f>
        <v/>
      </c>
      <c r="B355">
        <f>INDEX(resultados!$A$2:$ZZ$433, 349, MATCH($B$2, resultados!$A$1:$ZZ$1, 0))</f>
        <v/>
      </c>
      <c r="C355">
        <f>INDEX(resultados!$A$2:$ZZ$433, 349, MATCH($B$3, resultados!$A$1:$ZZ$1, 0))</f>
        <v/>
      </c>
    </row>
    <row r="356">
      <c r="A356">
        <f>INDEX(resultados!$A$2:$ZZ$433, 350, MATCH($B$1, resultados!$A$1:$ZZ$1, 0))</f>
        <v/>
      </c>
      <c r="B356">
        <f>INDEX(resultados!$A$2:$ZZ$433, 350, MATCH($B$2, resultados!$A$1:$ZZ$1, 0))</f>
        <v/>
      </c>
      <c r="C356">
        <f>INDEX(resultados!$A$2:$ZZ$433, 350, MATCH($B$3, resultados!$A$1:$ZZ$1, 0))</f>
        <v/>
      </c>
    </row>
    <row r="357">
      <c r="A357">
        <f>INDEX(resultados!$A$2:$ZZ$433, 351, MATCH($B$1, resultados!$A$1:$ZZ$1, 0))</f>
        <v/>
      </c>
      <c r="B357">
        <f>INDEX(resultados!$A$2:$ZZ$433, 351, MATCH($B$2, resultados!$A$1:$ZZ$1, 0))</f>
        <v/>
      </c>
      <c r="C357">
        <f>INDEX(resultados!$A$2:$ZZ$433, 351, MATCH($B$3, resultados!$A$1:$ZZ$1, 0))</f>
        <v/>
      </c>
    </row>
    <row r="358">
      <c r="A358">
        <f>INDEX(resultados!$A$2:$ZZ$433, 352, MATCH($B$1, resultados!$A$1:$ZZ$1, 0))</f>
        <v/>
      </c>
      <c r="B358">
        <f>INDEX(resultados!$A$2:$ZZ$433, 352, MATCH($B$2, resultados!$A$1:$ZZ$1, 0))</f>
        <v/>
      </c>
      <c r="C358">
        <f>INDEX(resultados!$A$2:$ZZ$433, 352, MATCH($B$3, resultados!$A$1:$ZZ$1, 0))</f>
        <v/>
      </c>
    </row>
    <row r="359">
      <c r="A359">
        <f>INDEX(resultados!$A$2:$ZZ$433, 353, MATCH($B$1, resultados!$A$1:$ZZ$1, 0))</f>
        <v/>
      </c>
      <c r="B359">
        <f>INDEX(resultados!$A$2:$ZZ$433, 353, MATCH($B$2, resultados!$A$1:$ZZ$1, 0))</f>
        <v/>
      </c>
      <c r="C359">
        <f>INDEX(resultados!$A$2:$ZZ$433, 353, MATCH($B$3, resultados!$A$1:$ZZ$1, 0))</f>
        <v/>
      </c>
    </row>
    <row r="360">
      <c r="A360">
        <f>INDEX(resultados!$A$2:$ZZ$433, 354, MATCH($B$1, resultados!$A$1:$ZZ$1, 0))</f>
        <v/>
      </c>
      <c r="B360">
        <f>INDEX(resultados!$A$2:$ZZ$433, 354, MATCH($B$2, resultados!$A$1:$ZZ$1, 0))</f>
        <v/>
      </c>
      <c r="C360">
        <f>INDEX(resultados!$A$2:$ZZ$433, 354, MATCH($B$3, resultados!$A$1:$ZZ$1, 0))</f>
        <v/>
      </c>
    </row>
    <row r="361">
      <c r="A361">
        <f>INDEX(resultados!$A$2:$ZZ$433, 355, MATCH($B$1, resultados!$A$1:$ZZ$1, 0))</f>
        <v/>
      </c>
      <c r="B361">
        <f>INDEX(resultados!$A$2:$ZZ$433, 355, MATCH($B$2, resultados!$A$1:$ZZ$1, 0))</f>
        <v/>
      </c>
      <c r="C361">
        <f>INDEX(resultados!$A$2:$ZZ$433, 355, MATCH($B$3, resultados!$A$1:$ZZ$1, 0))</f>
        <v/>
      </c>
    </row>
    <row r="362">
      <c r="A362">
        <f>INDEX(resultados!$A$2:$ZZ$433, 356, MATCH($B$1, resultados!$A$1:$ZZ$1, 0))</f>
        <v/>
      </c>
      <c r="B362">
        <f>INDEX(resultados!$A$2:$ZZ$433, 356, MATCH($B$2, resultados!$A$1:$ZZ$1, 0))</f>
        <v/>
      </c>
      <c r="C362">
        <f>INDEX(resultados!$A$2:$ZZ$433, 356, MATCH($B$3, resultados!$A$1:$ZZ$1, 0))</f>
        <v/>
      </c>
    </row>
    <row r="363">
      <c r="A363">
        <f>INDEX(resultados!$A$2:$ZZ$433, 357, MATCH($B$1, resultados!$A$1:$ZZ$1, 0))</f>
        <v/>
      </c>
      <c r="B363">
        <f>INDEX(resultados!$A$2:$ZZ$433, 357, MATCH($B$2, resultados!$A$1:$ZZ$1, 0))</f>
        <v/>
      </c>
      <c r="C363">
        <f>INDEX(resultados!$A$2:$ZZ$433, 357, MATCH($B$3, resultados!$A$1:$ZZ$1, 0))</f>
        <v/>
      </c>
    </row>
    <row r="364">
      <c r="A364">
        <f>INDEX(resultados!$A$2:$ZZ$433, 358, MATCH($B$1, resultados!$A$1:$ZZ$1, 0))</f>
        <v/>
      </c>
      <c r="B364">
        <f>INDEX(resultados!$A$2:$ZZ$433, 358, MATCH($B$2, resultados!$A$1:$ZZ$1, 0))</f>
        <v/>
      </c>
      <c r="C364">
        <f>INDEX(resultados!$A$2:$ZZ$433, 358, MATCH($B$3, resultados!$A$1:$ZZ$1, 0))</f>
        <v/>
      </c>
    </row>
    <row r="365">
      <c r="A365">
        <f>INDEX(resultados!$A$2:$ZZ$433, 359, MATCH($B$1, resultados!$A$1:$ZZ$1, 0))</f>
        <v/>
      </c>
      <c r="B365">
        <f>INDEX(resultados!$A$2:$ZZ$433, 359, MATCH($B$2, resultados!$A$1:$ZZ$1, 0))</f>
        <v/>
      </c>
      <c r="C365">
        <f>INDEX(resultados!$A$2:$ZZ$433, 359, MATCH($B$3, resultados!$A$1:$ZZ$1, 0))</f>
        <v/>
      </c>
    </row>
    <row r="366">
      <c r="A366">
        <f>INDEX(resultados!$A$2:$ZZ$433, 360, MATCH($B$1, resultados!$A$1:$ZZ$1, 0))</f>
        <v/>
      </c>
      <c r="B366">
        <f>INDEX(resultados!$A$2:$ZZ$433, 360, MATCH($B$2, resultados!$A$1:$ZZ$1, 0))</f>
        <v/>
      </c>
      <c r="C366">
        <f>INDEX(resultados!$A$2:$ZZ$433, 360, MATCH($B$3, resultados!$A$1:$ZZ$1, 0))</f>
        <v/>
      </c>
    </row>
    <row r="367">
      <c r="A367">
        <f>INDEX(resultados!$A$2:$ZZ$433, 361, MATCH($B$1, resultados!$A$1:$ZZ$1, 0))</f>
        <v/>
      </c>
      <c r="B367">
        <f>INDEX(resultados!$A$2:$ZZ$433, 361, MATCH($B$2, resultados!$A$1:$ZZ$1, 0))</f>
        <v/>
      </c>
      <c r="C367">
        <f>INDEX(resultados!$A$2:$ZZ$433, 361, MATCH($B$3, resultados!$A$1:$ZZ$1, 0))</f>
        <v/>
      </c>
    </row>
    <row r="368">
      <c r="A368">
        <f>INDEX(resultados!$A$2:$ZZ$433, 362, MATCH($B$1, resultados!$A$1:$ZZ$1, 0))</f>
        <v/>
      </c>
      <c r="B368">
        <f>INDEX(resultados!$A$2:$ZZ$433, 362, MATCH($B$2, resultados!$A$1:$ZZ$1, 0))</f>
        <v/>
      </c>
      <c r="C368">
        <f>INDEX(resultados!$A$2:$ZZ$433, 362, MATCH($B$3, resultados!$A$1:$ZZ$1, 0))</f>
        <v/>
      </c>
    </row>
    <row r="369">
      <c r="A369">
        <f>INDEX(resultados!$A$2:$ZZ$433, 363, MATCH($B$1, resultados!$A$1:$ZZ$1, 0))</f>
        <v/>
      </c>
      <c r="B369">
        <f>INDEX(resultados!$A$2:$ZZ$433, 363, MATCH($B$2, resultados!$A$1:$ZZ$1, 0))</f>
        <v/>
      </c>
      <c r="C369">
        <f>INDEX(resultados!$A$2:$ZZ$433, 363, MATCH($B$3, resultados!$A$1:$ZZ$1, 0))</f>
        <v/>
      </c>
    </row>
    <row r="370">
      <c r="A370">
        <f>INDEX(resultados!$A$2:$ZZ$433, 364, MATCH($B$1, resultados!$A$1:$ZZ$1, 0))</f>
        <v/>
      </c>
      <c r="B370">
        <f>INDEX(resultados!$A$2:$ZZ$433, 364, MATCH($B$2, resultados!$A$1:$ZZ$1, 0))</f>
        <v/>
      </c>
      <c r="C370">
        <f>INDEX(resultados!$A$2:$ZZ$433, 364, MATCH($B$3, resultados!$A$1:$ZZ$1, 0))</f>
        <v/>
      </c>
    </row>
    <row r="371">
      <c r="A371">
        <f>INDEX(resultados!$A$2:$ZZ$433, 365, MATCH($B$1, resultados!$A$1:$ZZ$1, 0))</f>
        <v/>
      </c>
      <c r="B371">
        <f>INDEX(resultados!$A$2:$ZZ$433, 365, MATCH($B$2, resultados!$A$1:$ZZ$1, 0))</f>
        <v/>
      </c>
      <c r="C371">
        <f>INDEX(resultados!$A$2:$ZZ$433, 365, MATCH($B$3, resultados!$A$1:$ZZ$1, 0))</f>
        <v/>
      </c>
    </row>
    <row r="372">
      <c r="A372">
        <f>INDEX(resultados!$A$2:$ZZ$433, 366, MATCH($B$1, resultados!$A$1:$ZZ$1, 0))</f>
        <v/>
      </c>
      <c r="B372">
        <f>INDEX(resultados!$A$2:$ZZ$433, 366, MATCH($B$2, resultados!$A$1:$ZZ$1, 0))</f>
        <v/>
      </c>
      <c r="C372">
        <f>INDEX(resultados!$A$2:$ZZ$433, 366, MATCH($B$3, resultados!$A$1:$ZZ$1, 0))</f>
        <v/>
      </c>
    </row>
    <row r="373">
      <c r="A373">
        <f>INDEX(resultados!$A$2:$ZZ$433, 367, MATCH($B$1, resultados!$A$1:$ZZ$1, 0))</f>
        <v/>
      </c>
      <c r="B373">
        <f>INDEX(resultados!$A$2:$ZZ$433, 367, MATCH($B$2, resultados!$A$1:$ZZ$1, 0))</f>
        <v/>
      </c>
      <c r="C373">
        <f>INDEX(resultados!$A$2:$ZZ$433, 367, MATCH($B$3, resultados!$A$1:$ZZ$1, 0))</f>
        <v/>
      </c>
    </row>
    <row r="374">
      <c r="A374">
        <f>INDEX(resultados!$A$2:$ZZ$433, 368, MATCH($B$1, resultados!$A$1:$ZZ$1, 0))</f>
        <v/>
      </c>
      <c r="B374">
        <f>INDEX(resultados!$A$2:$ZZ$433, 368, MATCH($B$2, resultados!$A$1:$ZZ$1, 0))</f>
        <v/>
      </c>
      <c r="C374">
        <f>INDEX(resultados!$A$2:$ZZ$433, 368, MATCH($B$3, resultados!$A$1:$ZZ$1, 0))</f>
        <v/>
      </c>
    </row>
    <row r="375">
      <c r="A375">
        <f>INDEX(resultados!$A$2:$ZZ$433, 369, MATCH($B$1, resultados!$A$1:$ZZ$1, 0))</f>
        <v/>
      </c>
      <c r="B375">
        <f>INDEX(resultados!$A$2:$ZZ$433, 369, MATCH($B$2, resultados!$A$1:$ZZ$1, 0))</f>
        <v/>
      </c>
      <c r="C375">
        <f>INDEX(resultados!$A$2:$ZZ$433, 369, MATCH($B$3, resultados!$A$1:$ZZ$1, 0))</f>
        <v/>
      </c>
    </row>
    <row r="376">
      <c r="A376">
        <f>INDEX(resultados!$A$2:$ZZ$433, 370, MATCH($B$1, resultados!$A$1:$ZZ$1, 0))</f>
        <v/>
      </c>
      <c r="B376">
        <f>INDEX(resultados!$A$2:$ZZ$433, 370, MATCH($B$2, resultados!$A$1:$ZZ$1, 0))</f>
        <v/>
      </c>
      <c r="C376">
        <f>INDEX(resultados!$A$2:$ZZ$433, 370, MATCH($B$3, resultados!$A$1:$ZZ$1, 0))</f>
        <v/>
      </c>
    </row>
    <row r="377">
      <c r="A377">
        <f>INDEX(resultados!$A$2:$ZZ$433, 371, MATCH($B$1, resultados!$A$1:$ZZ$1, 0))</f>
        <v/>
      </c>
      <c r="B377">
        <f>INDEX(resultados!$A$2:$ZZ$433, 371, MATCH($B$2, resultados!$A$1:$ZZ$1, 0))</f>
        <v/>
      </c>
      <c r="C377">
        <f>INDEX(resultados!$A$2:$ZZ$433, 371, MATCH($B$3, resultados!$A$1:$ZZ$1, 0))</f>
        <v/>
      </c>
    </row>
    <row r="378">
      <c r="A378">
        <f>INDEX(resultados!$A$2:$ZZ$433, 372, MATCH($B$1, resultados!$A$1:$ZZ$1, 0))</f>
        <v/>
      </c>
      <c r="B378">
        <f>INDEX(resultados!$A$2:$ZZ$433, 372, MATCH($B$2, resultados!$A$1:$ZZ$1, 0))</f>
        <v/>
      </c>
      <c r="C378">
        <f>INDEX(resultados!$A$2:$ZZ$433, 372, MATCH($B$3, resultados!$A$1:$ZZ$1, 0))</f>
        <v/>
      </c>
    </row>
    <row r="379">
      <c r="A379">
        <f>INDEX(resultados!$A$2:$ZZ$433, 373, MATCH($B$1, resultados!$A$1:$ZZ$1, 0))</f>
        <v/>
      </c>
      <c r="B379">
        <f>INDEX(resultados!$A$2:$ZZ$433, 373, MATCH($B$2, resultados!$A$1:$ZZ$1, 0))</f>
        <v/>
      </c>
      <c r="C379">
        <f>INDEX(resultados!$A$2:$ZZ$433, 373, MATCH($B$3, resultados!$A$1:$ZZ$1, 0))</f>
        <v/>
      </c>
    </row>
    <row r="380">
      <c r="A380">
        <f>INDEX(resultados!$A$2:$ZZ$433, 374, MATCH($B$1, resultados!$A$1:$ZZ$1, 0))</f>
        <v/>
      </c>
      <c r="B380">
        <f>INDEX(resultados!$A$2:$ZZ$433, 374, MATCH($B$2, resultados!$A$1:$ZZ$1, 0))</f>
        <v/>
      </c>
      <c r="C380">
        <f>INDEX(resultados!$A$2:$ZZ$433, 374, MATCH($B$3, resultados!$A$1:$ZZ$1, 0))</f>
        <v/>
      </c>
    </row>
    <row r="381">
      <c r="A381">
        <f>INDEX(resultados!$A$2:$ZZ$433, 375, MATCH($B$1, resultados!$A$1:$ZZ$1, 0))</f>
        <v/>
      </c>
      <c r="B381">
        <f>INDEX(resultados!$A$2:$ZZ$433, 375, MATCH($B$2, resultados!$A$1:$ZZ$1, 0))</f>
        <v/>
      </c>
      <c r="C381">
        <f>INDEX(resultados!$A$2:$ZZ$433, 375, MATCH($B$3, resultados!$A$1:$ZZ$1, 0))</f>
        <v/>
      </c>
    </row>
    <row r="382">
      <c r="A382">
        <f>INDEX(resultados!$A$2:$ZZ$433, 376, MATCH($B$1, resultados!$A$1:$ZZ$1, 0))</f>
        <v/>
      </c>
      <c r="B382">
        <f>INDEX(resultados!$A$2:$ZZ$433, 376, MATCH($B$2, resultados!$A$1:$ZZ$1, 0))</f>
        <v/>
      </c>
      <c r="C382">
        <f>INDEX(resultados!$A$2:$ZZ$433, 376, MATCH($B$3, resultados!$A$1:$ZZ$1, 0))</f>
        <v/>
      </c>
    </row>
    <row r="383">
      <c r="A383">
        <f>INDEX(resultados!$A$2:$ZZ$433, 377, MATCH($B$1, resultados!$A$1:$ZZ$1, 0))</f>
        <v/>
      </c>
      <c r="B383">
        <f>INDEX(resultados!$A$2:$ZZ$433, 377, MATCH($B$2, resultados!$A$1:$ZZ$1, 0))</f>
        <v/>
      </c>
      <c r="C383">
        <f>INDEX(resultados!$A$2:$ZZ$433, 377, MATCH($B$3, resultados!$A$1:$ZZ$1, 0))</f>
        <v/>
      </c>
    </row>
    <row r="384">
      <c r="A384">
        <f>INDEX(resultados!$A$2:$ZZ$433, 378, MATCH($B$1, resultados!$A$1:$ZZ$1, 0))</f>
        <v/>
      </c>
      <c r="B384">
        <f>INDEX(resultados!$A$2:$ZZ$433, 378, MATCH($B$2, resultados!$A$1:$ZZ$1, 0))</f>
        <v/>
      </c>
      <c r="C384">
        <f>INDEX(resultados!$A$2:$ZZ$433, 378, MATCH($B$3, resultados!$A$1:$ZZ$1, 0))</f>
        <v/>
      </c>
    </row>
    <row r="385">
      <c r="A385">
        <f>INDEX(resultados!$A$2:$ZZ$433, 379, MATCH($B$1, resultados!$A$1:$ZZ$1, 0))</f>
        <v/>
      </c>
      <c r="B385">
        <f>INDEX(resultados!$A$2:$ZZ$433, 379, MATCH($B$2, resultados!$A$1:$ZZ$1, 0))</f>
        <v/>
      </c>
      <c r="C385">
        <f>INDEX(resultados!$A$2:$ZZ$433, 379, MATCH($B$3, resultados!$A$1:$ZZ$1, 0))</f>
        <v/>
      </c>
    </row>
    <row r="386">
      <c r="A386">
        <f>INDEX(resultados!$A$2:$ZZ$433, 380, MATCH($B$1, resultados!$A$1:$ZZ$1, 0))</f>
        <v/>
      </c>
      <c r="B386">
        <f>INDEX(resultados!$A$2:$ZZ$433, 380, MATCH($B$2, resultados!$A$1:$ZZ$1, 0))</f>
        <v/>
      </c>
      <c r="C386">
        <f>INDEX(resultados!$A$2:$ZZ$433, 380, MATCH($B$3, resultados!$A$1:$ZZ$1, 0))</f>
        <v/>
      </c>
    </row>
    <row r="387">
      <c r="A387">
        <f>INDEX(resultados!$A$2:$ZZ$433, 381, MATCH($B$1, resultados!$A$1:$ZZ$1, 0))</f>
        <v/>
      </c>
      <c r="B387">
        <f>INDEX(resultados!$A$2:$ZZ$433, 381, MATCH($B$2, resultados!$A$1:$ZZ$1, 0))</f>
        <v/>
      </c>
      <c r="C387">
        <f>INDEX(resultados!$A$2:$ZZ$433, 381, MATCH($B$3, resultados!$A$1:$ZZ$1, 0))</f>
        <v/>
      </c>
    </row>
    <row r="388">
      <c r="A388">
        <f>INDEX(resultados!$A$2:$ZZ$433, 382, MATCH($B$1, resultados!$A$1:$ZZ$1, 0))</f>
        <v/>
      </c>
      <c r="B388">
        <f>INDEX(resultados!$A$2:$ZZ$433, 382, MATCH($B$2, resultados!$A$1:$ZZ$1, 0))</f>
        <v/>
      </c>
      <c r="C388">
        <f>INDEX(resultados!$A$2:$ZZ$433, 382, MATCH($B$3, resultados!$A$1:$ZZ$1, 0))</f>
        <v/>
      </c>
    </row>
    <row r="389">
      <c r="A389">
        <f>INDEX(resultados!$A$2:$ZZ$433, 383, MATCH($B$1, resultados!$A$1:$ZZ$1, 0))</f>
        <v/>
      </c>
      <c r="B389">
        <f>INDEX(resultados!$A$2:$ZZ$433, 383, MATCH($B$2, resultados!$A$1:$ZZ$1, 0))</f>
        <v/>
      </c>
      <c r="C389">
        <f>INDEX(resultados!$A$2:$ZZ$433, 383, MATCH($B$3, resultados!$A$1:$ZZ$1, 0))</f>
        <v/>
      </c>
    </row>
    <row r="390">
      <c r="A390">
        <f>INDEX(resultados!$A$2:$ZZ$433, 384, MATCH($B$1, resultados!$A$1:$ZZ$1, 0))</f>
        <v/>
      </c>
      <c r="B390">
        <f>INDEX(resultados!$A$2:$ZZ$433, 384, MATCH($B$2, resultados!$A$1:$ZZ$1, 0))</f>
        <v/>
      </c>
      <c r="C390">
        <f>INDEX(resultados!$A$2:$ZZ$433, 384, MATCH($B$3, resultados!$A$1:$ZZ$1, 0))</f>
        <v/>
      </c>
    </row>
    <row r="391">
      <c r="A391">
        <f>INDEX(resultados!$A$2:$ZZ$433, 385, MATCH($B$1, resultados!$A$1:$ZZ$1, 0))</f>
        <v/>
      </c>
      <c r="B391">
        <f>INDEX(resultados!$A$2:$ZZ$433, 385, MATCH($B$2, resultados!$A$1:$ZZ$1, 0))</f>
        <v/>
      </c>
      <c r="C391">
        <f>INDEX(resultados!$A$2:$ZZ$433, 385, MATCH($B$3, resultados!$A$1:$ZZ$1, 0))</f>
        <v/>
      </c>
    </row>
    <row r="392">
      <c r="A392">
        <f>INDEX(resultados!$A$2:$ZZ$433, 386, MATCH($B$1, resultados!$A$1:$ZZ$1, 0))</f>
        <v/>
      </c>
      <c r="B392">
        <f>INDEX(resultados!$A$2:$ZZ$433, 386, MATCH($B$2, resultados!$A$1:$ZZ$1, 0))</f>
        <v/>
      </c>
      <c r="C392">
        <f>INDEX(resultados!$A$2:$ZZ$433, 386, MATCH($B$3, resultados!$A$1:$ZZ$1, 0))</f>
        <v/>
      </c>
    </row>
    <row r="393">
      <c r="A393">
        <f>INDEX(resultados!$A$2:$ZZ$433, 387, MATCH($B$1, resultados!$A$1:$ZZ$1, 0))</f>
        <v/>
      </c>
      <c r="B393">
        <f>INDEX(resultados!$A$2:$ZZ$433, 387, MATCH($B$2, resultados!$A$1:$ZZ$1, 0))</f>
        <v/>
      </c>
      <c r="C393">
        <f>INDEX(resultados!$A$2:$ZZ$433, 387, MATCH($B$3, resultados!$A$1:$ZZ$1, 0))</f>
        <v/>
      </c>
    </row>
    <row r="394">
      <c r="A394">
        <f>INDEX(resultados!$A$2:$ZZ$433, 388, MATCH($B$1, resultados!$A$1:$ZZ$1, 0))</f>
        <v/>
      </c>
      <c r="B394">
        <f>INDEX(resultados!$A$2:$ZZ$433, 388, MATCH($B$2, resultados!$A$1:$ZZ$1, 0))</f>
        <v/>
      </c>
      <c r="C394">
        <f>INDEX(resultados!$A$2:$ZZ$433, 388, MATCH($B$3, resultados!$A$1:$ZZ$1, 0))</f>
        <v/>
      </c>
    </row>
    <row r="395">
      <c r="A395">
        <f>INDEX(resultados!$A$2:$ZZ$433, 389, MATCH($B$1, resultados!$A$1:$ZZ$1, 0))</f>
        <v/>
      </c>
      <c r="B395">
        <f>INDEX(resultados!$A$2:$ZZ$433, 389, MATCH($B$2, resultados!$A$1:$ZZ$1, 0))</f>
        <v/>
      </c>
      <c r="C395">
        <f>INDEX(resultados!$A$2:$ZZ$433, 389, MATCH($B$3, resultados!$A$1:$ZZ$1, 0))</f>
        <v/>
      </c>
    </row>
    <row r="396">
      <c r="A396">
        <f>INDEX(resultados!$A$2:$ZZ$433, 390, MATCH($B$1, resultados!$A$1:$ZZ$1, 0))</f>
        <v/>
      </c>
      <c r="B396">
        <f>INDEX(resultados!$A$2:$ZZ$433, 390, MATCH($B$2, resultados!$A$1:$ZZ$1, 0))</f>
        <v/>
      </c>
      <c r="C396">
        <f>INDEX(resultados!$A$2:$ZZ$433, 390, MATCH($B$3, resultados!$A$1:$ZZ$1, 0))</f>
        <v/>
      </c>
    </row>
    <row r="397">
      <c r="A397">
        <f>INDEX(resultados!$A$2:$ZZ$433, 391, MATCH($B$1, resultados!$A$1:$ZZ$1, 0))</f>
        <v/>
      </c>
      <c r="B397">
        <f>INDEX(resultados!$A$2:$ZZ$433, 391, MATCH($B$2, resultados!$A$1:$ZZ$1, 0))</f>
        <v/>
      </c>
      <c r="C397">
        <f>INDEX(resultados!$A$2:$ZZ$433, 391, MATCH($B$3, resultados!$A$1:$ZZ$1, 0))</f>
        <v/>
      </c>
    </row>
    <row r="398">
      <c r="A398">
        <f>INDEX(resultados!$A$2:$ZZ$433, 392, MATCH($B$1, resultados!$A$1:$ZZ$1, 0))</f>
        <v/>
      </c>
      <c r="B398">
        <f>INDEX(resultados!$A$2:$ZZ$433, 392, MATCH($B$2, resultados!$A$1:$ZZ$1, 0))</f>
        <v/>
      </c>
      <c r="C398">
        <f>INDEX(resultados!$A$2:$ZZ$433, 392, MATCH($B$3, resultados!$A$1:$ZZ$1, 0))</f>
        <v/>
      </c>
    </row>
    <row r="399">
      <c r="A399">
        <f>INDEX(resultados!$A$2:$ZZ$433, 393, MATCH($B$1, resultados!$A$1:$ZZ$1, 0))</f>
        <v/>
      </c>
      <c r="B399">
        <f>INDEX(resultados!$A$2:$ZZ$433, 393, MATCH($B$2, resultados!$A$1:$ZZ$1, 0))</f>
        <v/>
      </c>
      <c r="C399">
        <f>INDEX(resultados!$A$2:$ZZ$433, 393, MATCH($B$3, resultados!$A$1:$ZZ$1, 0))</f>
        <v/>
      </c>
    </row>
    <row r="400">
      <c r="A400">
        <f>INDEX(resultados!$A$2:$ZZ$433, 394, MATCH($B$1, resultados!$A$1:$ZZ$1, 0))</f>
        <v/>
      </c>
      <c r="B400">
        <f>INDEX(resultados!$A$2:$ZZ$433, 394, MATCH($B$2, resultados!$A$1:$ZZ$1, 0))</f>
        <v/>
      </c>
      <c r="C400">
        <f>INDEX(resultados!$A$2:$ZZ$433, 394, MATCH($B$3, resultados!$A$1:$ZZ$1, 0))</f>
        <v/>
      </c>
    </row>
    <row r="401">
      <c r="A401">
        <f>INDEX(resultados!$A$2:$ZZ$433, 395, MATCH($B$1, resultados!$A$1:$ZZ$1, 0))</f>
        <v/>
      </c>
      <c r="B401">
        <f>INDEX(resultados!$A$2:$ZZ$433, 395, MATCH($B$2, resultados!$A$1:$ZZ$1, 0))</f>
        <v/>
      </c>
      <c r="C401">
        <f>INDEX(resultados!$A$2:$ZZ$433, 395, MATCH($B$3, resultados!$A$1:$ZZ$1, 0))</f>
        <v/>
      </c>
    </row>
    <row r="402">
      <c r="A402">
        <f>INDEX(resultados!$A$2:$ZZ$433, 396, MATCH($B$1, resultados!$A$1:$ZZ$1, 0))</f>
        <v/>
      </c>
      <c r="B402">
        <f>INDEX(resultados!$A$2:$ZZ$433, 396, MATCH($B$2, resultados!$A$1:$ZZ$1, 0))</f>
        <v/>
      </c>
      <c r="C402">
        <f>INDEX(resultados!$A$2:$ZZ$433, 396, MATCH($B$3, resultados!$A$1:$ZZ$1, 0))</f>
        <v/>
      </c>
    </row>
    <row r="403">
      <c r="A403">
        <f>INDEX(resultados!$A$2:$ZZ$433, 397, MATCH($B$1, resultados!$A$1:$ZZ$1, 0))</f>
        <v/>
      </c>
      <c r="B403">
        <f>INDEX(resultados!$A$2:$ZZ$433, 397, MATCH($B$2, resultados!$A$1:$ZZ$1, 0))</f>
        <v/>
      </c>
      <c r="C403">
        <f>INDEX(resultados!$A$2:$ZZ$433, 397, MATCH($B$3, resultados!$A$1:$ZZ$1, 0))</f>
        <v/>
      </c>
    </row>
    <row r="404">
      <c r="A404">
        <f>INDEX(resultados!$A$2:$ZZ$433, 398, MATCH($B$1, resultados!$A$1:$ZZ$1, 0))</f>
        <v/>
      </c>
      <c r="B404">
        <f>INDEX(resultados!$A$2:$ZZ$433, 398, MATCH($B$2, resultados!$A$1:$ZZ$1, 0))</f>
        <v/>
      </c>
      <c r="C404">
        <f>INDEX(resultados!$A$2:$ZZ$433, 398, MATCH($B$3, resultados!$A$1:$ZZ$1, 0))</f>
        <v/>
      </c>
    </row>
    <row r="405">
      <c r="A405">
        <f>INDEX(resultados!$A$2:$ZZ$433, 399, MATCH($B$1, resultados!$A$1:$ZZ$1, 0))</f>
        <v/>
      </c>
      <c r="B405">
        <f>INDEX(resultados!$A$2:$ZZ$433, 399, MATCH($B$2, resultados!$A$1:$ZZ$1, 0))</f>
        <v/>
      </c>
      <c r="C405">
        <f>INDEX(resultados!$A$2:$ZZ$433, 399, MATCH($B$3, resultados!$A$1:$ZZ$1, 0))</f>
        <v/>
      </c>
    </row>
    <row r="406">
      <c r="A406">
        <f>INDEX(resultados!$A$2:$ZZ$433, 400, MATCH($B$1, resultados!$A$1:$ZZ$1, 0))</f>
        <v/>
      </c>
      <c r="B406">
        <f>INDEX(resultados!$A$2:$ZZ$433, 400, MATCH($B$2, resultados!$A$1:$ZZ$1, 0))</f>
        <v/>
      </c>
      <c r="C406">
        <f>INDEX(resultados!$A$2:$ZZ$433, 400, MATCH($B$3, resultados!$A$1:$ZZ$1, 0))</f>
        <v/>
      </c>
    </row>
    <row r="407">
      <c r="A407">
        <f>INDEX(resultados!$A$2:$ZZ$433, 401, MATCH($B$1, resultados!$A$1:$ZZ$1, 0))</f>
        <v/>
      </c>
      <c r="B407">
        <f>INDEX(resultados!$A$2:$ZZ$433, 401, MATCH($B$2, resultados!$A$1:$ZZ$1, 0))</f>
        <v/>
      </c>
      <c r="C407">
        <f>INDEX(resultados!$A$2:$ZZ$433, 401, MATCH($B$3, resultados!$A$1:$ZZ$1, 0))</f>
        <v/>
      </c>
    </row>
    <row r="408">
      <c r="A408">
        <f>INDEX(resultados!$A$2:$ZZ$433, 402, MATCH($B$1, resultados!$A$1:$ZZ$1, 0))</f>
        <v/>
      </c>
      <c r="B408">
        <f>INDEX(resultados!$A$2:$ZZ$433, 402, MATCH($B$2, resultados!$A$1:$ZZ$1, 0))</f>
        <v/>
      </c>
      <c r="C408">
        <f>INDEX(resultados!$A$2:$ZZ$433, 402, MATCH($B$3, resultados!$A$1:$ZZ$1, 0))</f>
        <v/>
      </c>
    </row>
    <row r="409">
      <c r="A409">
        <f>INDEX(resultados!$A$2:$ZZ$433, 403, MATCH($B$1, resultados!$A$1:$ZZ$1, 0))</f>
        <v/>
      </c>
      <c r="B409">
        <f>INDEX(resultados!$A$2:$ZZ$433, 403, MATCH($B$2, resultados!$A$1:$ZZ$1, 0))</f>
        <v/>
      </c>
      <c r="C409">
        <f>INDEX(resultados!$A$2:$ZZ$433, 403, MATCH($B$3, resultados!$A$1:$ZZ$1, 0))</f>
        <v/>
      </c>
    </row>
    <row r="410">
      <c r="A410">
        <f>INDEX(resultados!$A$2:$ZZ$433, 404, MATCH($B$1, resultados!$A$1:$ZZ$1, 0))</f>
        <v/>
      </c>
      <c r="B410">
        <f>INDEX(resultados!$A$2:$ZZ$433, 404, MATCH($B$2, resultados!$A$1:$ZZ$1, 0))</f>
        <v/>
      </c>
      <c r="C410">
        <f>INDEX(resultados!$A$2:$ZZ$433, 404, MATCH($B$3, resultados!$A$1:$ZZ$1, 0))</f>
        <v/>
      </c>
    </row>
    <row r="411">
      <c r="A411">
        <f>INDEX(resultados!$A$2:$ZZ$433, 405, MATCH($B$1, resultados!$A$1:$ZZ$1, 0))</f>
        <v/>
      </c>
      <c r="B411">
        <f>INDEX(resultados!$A$2:$ZZ$433, 405, MATCH($B$2, resultados!$A$1:$ZZ$1, 0))</f>
        <v/>
      </c>
      <c r="C411">
        <f>INDEX(resultados!$A$2:$ZZ$433, 405, MATCH($B$3, resultados!$A$1:$ZZ$1, 0))</f>
        <v/>
      </c>
    </row>
    <row r="412">
      <c r="A412">
        <f>INDEX(resultados!$A$2:$ZZ$433, 406, MATCH($B$1, resultados!$A$1:$ZZ$1, 0))</f>
        <v/>
      </c>
      <c r="B412">
        <f>INDEX(resultados!$A$2:$ZZ$433, 406, MATCH($B$2, resultados!$A$1:$ZZ$1, 0))</f>
        <v/>
      </c>
      <c r="C412">
        <f>INDEX(resultados!$A$2:$ZZ$433, 406, MATCH($B$3, resultados!$A$1:$ZZ$1, 0))</f>
        <v/>
      </c>
    </row>
    <row r="413">
      <c r="A413">
        <f>INDEX(resultados!$A$2:$ZZ$433, 407, MATCH($B$1, resultados!$A$1:$ZZ$1, 0))</f>
        <v/>
      </c>
      <c r="B413">
        <f>INDEX(resultados!$A$2:$ZZ$433, 407, MATCH($B$2, resultados!$A$1:$ZZ$1, 0))</f>
        <v/>
      </c>
      <c r="C413">
        <f>INDEX(resultados!$A$2:$ZZ$433, 407, MATCH($B$3, resultados!$A$1:$ZZ$1, 0))</f>
        <v/>
      </c>
    </row>
    <row r="414">
      <c r="A414">
        <f>INDEX(resultados!$A$2:$ZZ$433, 408, MATCH($B$1, resultados!$A$1:$ZZ$1, 0))</f>
        <v/>
      </c>
      <c r="B414">
        <f>INDEX(resultados!$A$2:$ZZ$433, 408, MATCH($B$2, resultados!$A$1:$ZZ$1, 0))</f>
        <v/>
      </c>
      <c r="C414">
        <f>INDEX(resultados!$A$2:$ZZ$433, 408, MATCH($B$3, resultados!$A$1:$ZZ$1, 0))</f>
        <v/>
      </c>
    </row>
    <row r="415">
      <c r="A415">
        <f>INDEX(resultados!$A$2:$ZZ$433, 409, MATCH($B$1, resultados!$A$1:$ZZ$1, 0))</f>
        <v/>
      </c>
      <c r="B415">
        <f>INDEX(resultados!$A$2:$ZZ$433, 409, MATCH($B$2, resultados!$A$1:$ZZ$1, 0))</f>
        <v/>
      </c>
      <c r="C415">
        <f>INDEX(resultados!$A$2:$ZZ$433, 409, MATCH($B$3, resultados!$A$1:$ZZ$1, 0))</f>
        <v/>
      </c>
    </row>
    <row r="416">
      <c r="A416">
        <f>INDEX(resultados!$A$2:$ZZ$433, 410, MATCH($B$1, resultados!$A$1:$ZZ$1, 0))</f>
        <v/>
      </c>
      <c r="B416">
        <f>INDEX(resultados!$A$2:$ZZ$433, 410, MATCH($B$2, resultados!$A$1:$ZZ$1, 0))</f>
        <v/>
      </c>
      <c r="C416">
        <f>INDEX(resultados!$A$2:$ZZ$433, 410, MATCH($B$3, resultados!$A$1:$ZZ$1, 0))</f>
        <v/>
      </c>
    </row>
    <row r="417">
      <c r="A417">
        <f>INDEX(resultados!$A$2:$ZZ$433, 411, MATCH($B$1, resultados!$A$1:$ZZ$1, 0))</f>
        <v/>
      </c>
      <c r="B417">
        <f>INDEX(resultados!$A$2:$ZZ$433, 411, MATCH($B$2, resultados!$A$1:$ZZ$1, 0))</f>
        <v/>
      </c>
      <c r="C417">
        <f>INDEX(resultados!$A$2:$ZZ$433, 411, MATCH($B$3, resultados!$A$1:$ZZ$1, 0))</f>
        <v/>
      </c>
    </row>
    <row r="418">
      <c r="A418">
        <f>INDEX(resultados!$A$2:$ZZ$433, 412, MATCH($B$1, resultados!$A$1:$ZZ$1, 0))</f>
        <v/>
      </c>
      <c r="B418">
        <f>INDEX(resultados!$A$2:$ZZ$433, 412, MATCH($B$2, resultados!$A$1:$ZZ$1, 0))</f>
        <v/>
      </c>
      <c r="C418">
        <f>INDEX(resultados!$A$2:$ZZ$433, 412, MATCH($B$3, resultados!$A$1:$ZZ$1, 0))</f>
        <v/>
      </c>
    </row>
    <row r="419">
      <c r="A419">
        <f>INDEX(resultados!$A$2:$ZZ$433, 413, MATCH($B$1, resultados!$A$1:$ZZ$1, 0))</f>
        <v/>
      </c>
      <c r="B419">
        <f>INDEX(resultados!$A$2:$ZZ$433, 413, MATCH($B$2, resultados!$A$1:$ZZ$1, 0))</f>
        <v/>
      </c>
      <c r="C419">
        <f>INDEX(resultados!$A$2:$ZZ$433, 413, MATCH($B$3, resultados!$A$1:$ZZ$1, 0))</f>
        <v/>
      </c>
    </row>
    <row r="420">
      <c r="A420">
        <f>INDEX(resultados!$A$2:$ZZ$433, 414, MATCH($B$1, resultados!$A$1:$ZZ$1, 0))</f>
        <v/>
      </c>
      <c r="B420">
        <f>INDEX(resultados!$A$2:$ZZ$433, 414, MATCH($B$2, resultados!$A$1:$ZZ$1, 0))</f>
        <v/>
      </c>
      <c r="C420">
        <f>INDEX(resultados!$A$2:$ZZ$433, 414, MATCH($B$3, resultados!$A$1:$ZZ$1, 0))</f>
        <v/>
      </c>
    </row>
    <row r="421">
      <c r="A421">
        <f>INDEX(resultados!$A$2:$ZZ$433, 415, MATCH($B$1, resultados!$A$1:$ZZ$1, 0))</f>
        <v/>
      </c>
      <c r="B421">
        <f>INDEX(resultados!$A$2:$ZZ$433, 415, MATCH($B$2, resultados!$A$1:$ZZ$1, 0))</f>
        <v/>
      </c>
      <c r="C421">
        <f>INDEX(resultados!$A$2:$ZZ$433, 415, MATCH($B$3, resultados!$A$1:$ZZ$1, 0))</f>
        <v/>
      </c>
    </row>
    <row r="422">
      <c r="A422">
        <f>INDEX(resultados!$A$2:$ZZ$433, 416, MATCH($B$1, resultados!$A$1:$ZZ$1, 0))</f>
        <v/>
      </c>
      <c r="B422">
        <f>INDEX(resultados!$A$2:$ZZ$433, 416, MATCH($B$2, resultados!$A$1:$ZZ$1, 0))</f>
        <v/>
      </c>
      <c r="C422">
        <f>INDEX(resultados!$A$2:$ZZ$433, 416, MATCH($B$3, resultados!$A$1:$ZZ$1, 0))</f>
        <v/>
      </c>
    </row>
    <row r="423">
      <c r="A423">
        <f>INDEX(resultados!$A$2:$ZZ$433, 417, MATCH($B$1, resultados!$A$1:$ZZ$1, 0))</f>
        <v/>
      </c>
      <c r="B423">
        <f>INDEX(resultados!$A$2:$ZZ$433, 417, MATCH($B$2, resultados!$A$1:$ZZ$1, 0))</f>
        <v/>
      </c>
      <c r="C423">
        <f>INDEX(resultados!$A$2:$ZZ$433, 417, MATCH($B$3, resultados!$A$1:$ZZ$1, 0))</f>
        <v/>
      </c>
    </row>
    <row r="424">
      <c r="A424">
        <f>INDEX(resultados!$A$2:$ZZ$433, 418, MATCH($B$1, resultados!$A$1:$ZZ$1, 0))</f>
        <v/>
      </c>
      <c r="B424">
        <f>INDEX(resultados!$A$2:$ZZ$433, 418, MATCH($B$2, resultados!$A$1:$ZZ$1, 0))</f>
        <v/>
      </c>
      <c r="C424">
        <f>INDEX(resultados!$A$2:$ZZ$433, 418, MATCH($B$3, resultados!$A$1:$ZZ$1, 0))</f>
        <v/>
      </c>
    </row>
    <row r="425">
      <c r="A425">
        <f>INDEX(resultados!$A$2:$ZZ$433, 419, MATCH($B$1, resultados!$A$1:$ZZ$1, 0))</f>
        <v/>
      </c>
      <c r="B425">
        <f>INDEX(resultados!$A$2:$ZZ$433, 419, MATCH($B$2, resultados!$A$1:$ZZ$1, 0))</f>
        <v/>
      </c>
      <c r="C425">
        <f>INDEX(resultados!$A$2:$ZZ$433, 419, MATCH($B$3, resultados!$A$1:$ZZ$1, 0))</f>
        <v/>
      </c>
    </row>
    <row r="426">
      <c r="A426">
        <f>INDEX(resultados!$A$2:$ZZ$433, 420, MATCH($B$1, resultados!$A$1:$ZZ$1, 0))</f>
        <v/>
      </c>
      <c r="B426">
        <f>INDEX(resultados!$A$2:$ZZ$433, 420, MATCH($B$2, resultados!$A$1:$ZZ$1, 0))</f>
        <v/>
      </c>
      <c r="C426">
        <f>INDEX(resultados!$A$2:$ZZ$433, 420, MATCH($B$3, resultados!$A$1:$ZZ$1, 0))</f>
        <v/>
      </c>
    </row>
    <row r="427">
      <c r="A427">
        <f>INDEX(resultados!$A$2:$ZZ$433, 421, MATCH($B$1, resultados!$A$1:$ZZ$1, 0))</f>
        <v/>
      </c>
      <c r="B427">
        <f>INDEX(resultados!$A$2:$ZZ$433, 421, MATCH($B$2, resultados!$A$1:$ZZ$1, 0))</f>
        <v/>
      </c>
      <c r="C427">
        <f>INDEX(resultados!$A$2:$ZZ$433, 421, MATCH($B$3, resultados!$A$1:$ZZ$1, 0))</f>
        <v/>
      </c>
    </row>
    <row r="428">
      <c r="A428">
        <f>INDEX(resultados!$A$2:$ZZ$433, 422, MATCH($B$1, resultados!$A$1:$ZZ$1, 0))</f>
        <v/>
      </c>
      <c r="B428">
        <f>INDEX(resultados!$A$2:$ZZ$433, 422, MATCH($B$2, resultados!$A$1:$ZZ$1, 0))</f>
        <v/>
      </c>
      <c r="C428">
        <f>INDEX(resultados!$A$2:$ZZ$433, 422, MATCH($B$3, resultados!$A$1:$ZZ$1, 0))</f>
        <v/>
      </c>
    </row>
    <row r="429">
      <c r="A429">
        <f>INDEX(resultados!$A$2:$ZZ$433, 423, MATCH($B$1, resultados!$A$1:$ZZ$1, 0))</f>
        <v/>
      </c>
      <c r="B429">
        <f>INDEX(resultados!$A$2:$ZZ$433, 423, MATCH($B$2, resultados!$A$1:$ZZ$1, 0))</f>
        <v/>
      </c>
      <c r="C429">
        <f>INDEX(resultados!$A$2:$ZZ$433, 423, MATCH($B$3, resultados!$A$1:$ZZ$1, 0))</f>
        <v/>
      </c>
    </row>
    <row r="430">
      <c r="A430">
        <f>INDEX(resultados!$A$2:$ZZ$433, 424, MATCH($B$1, resultados!$A$1:$ZZ$1, 0))</f>
        <v/>
      </c>
      <c r="B430">
        <f>INDEX(resultados!$A$2:$ZZ$433, 424, MATCH($B$2, resultados!$A$1:$ZZ$1, 0))</f>
        <v/>
      </c>
      <c r="C430">
        <f>INDEX(resultados!$A$2:$ZZ$433, 424, MATCH($B$3, resultados!$A$1:$ZZ$1, 0))</f>
        <v/>
      </c>
    </row>
    <row r="431">
      <c r="A431">
        <f>INDEX(resultados!$A$2:$ZZ$433, 425, MATCH($B$1, resultados!$A$1:$ZZ$1, 0))</f>
        <v/>
      </c>
      <c r="B431">
        <f>INDEX(resultados!$A$2:$ZZ$433, 425, MATCH($B$2, resultados!$A$1:$ZZ$1, 0))</f>
        <v/>
      </c>
      <c r="C431">
        <f>INDEX(resultados!$A$2:$ZZ$433, 425, MATCH($B$3, resultados!$A$1:$ZZ$1, 0))</f>
        <v/>
      </c>
    </row>
    <row r="432">
      <c r="A432">
        <f>INDEX(resultados!$A$2:$ZZ$433, 426, MATCH($B$1, resultados!$A$1:$ZZ$1, 0))</f>
        <v/>
      </c>
      <c r="B432">
        <f>INDEX(resultados!$A$2:$ZZ$433, 426, MATCH($B$2, resultados!$A$1:$ZZ$1, 0))</f>
        <v/>
      </c>
      <c r="C432">
        <f>INDEX(resultados!$A$2:$ZZ$433, 426, MATCH($B$3, resultados!$A$1:$ZZ$1, 0))</f>
        <v/>
      </c>
    </row>
    <row r="433">
      <c r="A433">
        <f>INDEX(resultados!$A$2:$ZZ$433, 427, MATCH($B$1, resultados!$A$1:$ZZ$1, 0))</f>
        <v/>
      </c>
      <c r="B433">
        <f>INDEX(resultados!$A$2:$ZZ$433, 427, MATCH($B$2, resultados!$A$1:$ZZ$1, 0))</f>
        <v/>
      </c>
      <c r="C433">
        <f>INDEX(resultados!$A$2:$ZZ$433, 427, MATCH($B$3, resultados!$A$1:$ZZ$1, 0))</f>
        <v/>
      </c>
    </row>
    <row r="434">
      <c r="A434">
        <f>INDEX(resultados!$A$2:$ZZ$433, 428, MATCH($B$1, resultados!$A$1:$ZZ$1, 0))</f>
        <v/>
      </c>
      <c r="B434">
        <f>INDEX(resultados!$A$2:$ZZ$433, 428, MATCH($B$2, resultados!$A$1:$ZZ$1, 0))</f>
        <v/>
      </c>
      <c r="C434">
        <f>INDEX(resultados!$A$2:$ZZ$433, 428, MATCH($B$3, resultados!$A$1:$ZZ$1, 0))</f>
        <v/>
      </c>
    </row>
    <row r="435">
      <c r="A435">
        <f>INDEX(resultados!$A$2:$ZZ$433, 429, MATCH($B$1, resultados!$A$1:$ZZ$1, 0))</f>
        <v/>
      </c>
      <c r="B435">
        <f>INDEX(resultados!$A$2:$ZZ$433, 429, MATCH($B$2, resultados!$A$1:$ZZ$1, 0))</f>
        <v/>
      </c>
      <c r="C435">
        <f>INDEX(resultados!$A$2:$ZZ$433, 429, MATCH($B$3, resultados!$A$1:$ZZ$1, 0))</f>
        <v/>
      </c>
    </row>
    <row r="436">
      <c r="A436">
        <f>INDEX(resultados!$A$2:$ZZ$433, 430, MATCH($B$1, resultados!$A$1:$ZZ$1, 0))</f>
        <v/>
      </c>
      <c r="B436">
        <f>INDEX(resultados!$A$2:$ZZ$433, 430, MATCH($B$2, resultados!$A$1:$ZZ$1, 0))</f>
        <v/>
      </c>
      <c r="C436">
        <f>INDEX(resultados!$A$2:$ZZ$433, 430, MATCH($B$3, resultados!$A$1:$ZZ$1, 0))</f>
        <v/>
      </c>
    </row>
    <row r="437">
      <c r="A437">
        <f>INDEX(resultados!$A$2:$ZZ$433, 431, MATCH($B$1, resultados!$A$1:$ZZ$1, 0))</f>
        <v/>
      </c>
      <c r="B437">
        <f>INDEX(resultados!$A$2:$ZZ$433, 431, MATCH($B$2, resultados!$A$1:$ZZ$1, 0))</f>
        <v/>
      </c>
      <c r="C437">
        <f>INDEX(resultados!$A$2:$ZZ$433, 431, MATCH($B$3, resultados!$A$1:$ZZ$1, 0))</f>
        <v/>
      </c>
    </row>
    <row r="438">
      <c r="A438">
        <f>INDEX(resultados!$A$2:$ZZ$433, 432, MATCH($B$1, resultados!$A$1:$ZZ$1, 0))</f>
        <v/>
      </c>
      <c r="B438">
        <f>INDEX(resultados!$A$2:$ZZ$433, 432, MATCH($B$2, resultados!$A$1:$ZZ$1, 0))</f>
        <v/>
      </c>
      <c r="C438">
        <f>INDEX(resultados!$A$2:$ZZ$433, 432,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2024-09-24T15:41:38Z</dcterms:created>
  <dcterms:modified xmlns:dcterms="http://purl.org/dc/terms/" xmlns:xsi="http://www.w3.org/2001/XMLSchema-instance" xsi:type="dcterms:W3CDTF">2024-09-24T15:41:38Z</dcterms:modified>
</cp:coreProperties>
</file>