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gráficos!$A$7:$A$375</f>
              <numCache>
                <formatCode>General</formatCode>
                <ptCount val="3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</numCache>
            </numRef>
          </xVal>
          <yVal>
            <numRef>
              <f>gráficos!$B$7:$B$375</f>
              <numCache>
                <formatCode>General</formatCode>
                <ptCount val="3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0.5809</v>
      </c>
      <c r="E2" t="n">
        <v>172.15</v>
      </c>
      <c r="F2" t="n">
        <v>121.06</v>
      </c>
      <c r="G2" t="n">
        <v>5.82</v>
      </c>
      <c r="H2" t="n">
        <v>0.09</v>
      </c>
      <c r="I2" t="n">
        <v>1249</v>
      </c>
      <c r="J2" t="n">
        <v>194.77</v>
      </c>
      <c r="K2" t="n">
        <v>54.38</v>
      </c>
      <c r="L2" t="n">
        <v>1</v>
      </c>
      <c r="M2" t="n">
        <v>1247</v>
      </c>
      <c r="N2" t="n">
        <v>39.4</v>
      </c>
      <c r="O2" t="n">
        <v>24256.19</v>
      </c>
      <c r="P2" t="n">
        <v>1690.9</v>
      </c>
      <c r="Q2" t="n">
        <v>1214.46</v>
      </c>
      <c r="R2" t="n">
        <v>2286.53</v>
      </c>
      <c r="S2" t="n">
        <v>90.51000000000001</v>
      </c>
      <c r="T2" t="n">
        <v>1080728.42</v>
      </c>
      <c r="U2" t="n">
        <v>0.04</v>
      </c>
      <c r="V2" t="n">
        <v>0.37</v>
      </c>
      <c r="W2" t="n">
        <v>6.1</v>
      </c>
      <c r="X2" t="n">
        <v>63.84</v>
      </c>
      <c r="Y2" t="n">
        <v>0.5</v>
      </c>
      <c r="Z2" t="n">
        <v>10</v>
      </c>
      <c r="AA2" t="n">
        <v>3507.757762838553</v>
      </c>
      <c r="AB2" t="n">
        <v>4799.468922466676</v>
      </c>
      <c r="AC2" t="n">
        <v>4341.414344603217</v>
      </c>
      <c r="AD2" t="n">
        <v>3507757.762838553</v>
      </c>
      <c r="AE2" t="n">
        <v>4799468.922466677</v>
      </c>
      <c r="AF2" t="n">
        <v>8.467105867848095e-06</v>
      </c>
      <c r="AG2" t="n">
        <v>72</v>
      </c>
      <c r="AH2" t="n">
        <v>4341414.344603216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1.0822</v>
      </c>
      <c r="E3" t="n">
        <v>92.41</v>
      </c>
      <c r="F3" t="n">
        <v>75.11</v>
      </c>
      <c r="G3" t="n">
        <v>11.86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1044.19</v>
      </c>
      <c r="Q3" t="n">
        <v>1214.12</v>
      </c>
      <c r="R3" t="n">
        <v>720.21</v>
      </c>
      <c r="S3" t="n">
        <v>90.51000000000001</v>
      </c>
      <c r="T3" t="n">
        <v>301910.79</v>
      </c>
      <c r="U3" t="n">
        <v>0.13</v>
      </c>
      <c r="V3" t="n">
        <v>0.6</v>
      </c>
      <c r="W3" t="n">
        <v>4.65</v>
      </c>
      <c r="X3" t="n">
        <v>17.91</v>
      </c>
      <c r="Y3" t="n">
        <v>0.5</v>
      </c>
      <c r="Z3" t="n">
        <v>10</v>
      </c>
      <c r="AA3" t="n">
        <v>1299.416145917611</v>
      </c>
      <c r="AB3" t="n">
        <v>1777.918497038954</v>
      </c>
      <c r="AC3" t="n">
        <v>1608.236451005838</v>
      </c>
      <c r="AD3" t="n">
        <v>1299416.145917611</v>
      </c>
      <c r="AE3" t="n">
        <v>1777918.497038954</v>
      </c>
      <c r="AF3" t="n">
        <v>1.577397481526116e-05</v>
      </c>
      <c r="AG3" t="n">
        <v>39</v>
      </c>
      <c r="AH3" t="n">
        <v>1608236.451005838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1.2651</v>
      </c>
      <c r="E4" t="n">
        <v>79.05</v>
      </c>
      <c r="F4" t="n">
        <v>67.7</v>
      </c>
      <c r="G4" t="n">
        <v>17.89</v>
      </c>
      <c r="H4" t="n">
        <v>0.27</v>
      </c>
      <c r="I4" t="n">
        <v>227</v>
      </c>
      <c r="J4" t="n">
        <v>197.88</v>
      </c>
      <c r="K4" t="n">
        <v>54.38</v>
      </c>
      <c r="L4" t="n">
        <v>3</v>
      </c>
      <c r="M4" t="n">
        <v>225</v>
      </c>
      <c r="N4" t="n">
        <v>40.5</v>
      </c>
      <c r="O4" t="n">
        <v>24639</v>
      </c>
      <c r="P4" t="n">
        <v>937.13</v>
      </c>
      <c r="Q4" t="n">
        <v>1214.05</v>
      </c>
      <c r="R4" t="n">
        <v>469.92</v>
      </c>
      <c r="S4" t="n">
        <v>90.51000000000001</v>
      </c>
      <c r="T4" t="n">
        <v>177532.04</v>
      </c>
      <c r="U4" t="n">
        <v>0.19</v>
      </c>
      <c r="V4" t="n">
        <v>0.66</v>
      </c>
      <c r="W4" t="n">
        <v>4.37</v>
      </c>
      <c r="X4" t="n">
        <v>10.5</v>
      </c>
      <c r="Y4" t="n">
        <v>0.5</v>
      </c>
      <c r="Z4" t="n">
        <v>10</v>
      </c>
      <c r="AA4" t="n">
        <v>1025.555559643201</v>
      </c>
      <c r="AB4" t="n">
        <v>1403.210361021936</v>
      </c>
      <c r="AC4" t="n">
        <v>1269.289933584112</v>
      </c>
      <c r="AD4" t="n">
        <v>1025555.559643201</v>
      </c>
      <c r="AE4" t="n">
        <v>1403210.361021935</v>
      </c>
      <c r="AF4" t="n">
        <v>1.843989608093411e-05</v>
      </c>
      <c r="AG4" t="n">
        <v>33</v>
      </c>
      <c r="AH4" t="n">
        <v>1269289.933584112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1.3614</v>
      </c>
      <c r="E5" t="n">
        <v>73.45999999999999</v>
      </c>
      <c r="F5" t="n">
        <v>64.64</v>
      </c>
      <c r="G5" t="n">
        <v>23.94</v>
      </c>
      <c r="H5" t="n">
        <v>0.36</v>
      </c>
      <c r="I5" t="n">
        <v>162</v>
      </c>
      <c r="J5" t="n">
        <v>199.44</v>
      </c>
      <c r="K5" t="n">
        <v>54.38</v>
      </c>
      <c r="L5" t="n">
        <v>4</v>
      </c>
      <c r="M5" t="n">
        <v>160</v>
      </c>
      <c r="N5" t="n">
        <v>41.06</v>
      </c>
      <c r="O5" t="n">
        <v>24831.54</v>
      </c>
      <c r="P5" t="n">
        <v>891.37</v>
      </c>
      <c r="Q5" t="n">
        <v>1213.94</v>
      </c>
      <c r="R5" t="n">
        <v>365.81</v>
      </c>
      <c r="S5" t="n">
        <v>90.51000000000001</v>
      </c>
      <c r="T5" t="n">
        <v>125799.14</v>
      </c>
      <c r="U5" t="n">
        <v>0.25</v>
      </c>
      <c r="V5" t="n">
        <v>0.6899999999999999</v>
      </c>
      <c r="W5" t="n">
        <v>4.27</v>
      </c>
      <c r="X5" t="n">
        <v>7.44</v>
      </c>
      <c r="Y5" t="n">
        <v>0.5</v>
      </c>
      <c r="Z5" t="n">
        <v>10</v>
      </c>
      <c r="AA5" t="n">
        <v>923.2707044830315</v>
      </c>
      <c r="AB5" t="n">
        <v>1263.259709702458</v>
      </c>
      <c r="AC5" t="n">
        <v>1142.695976004593</v>
      </c>
      <c r="AD5" t="n">
        <v>923270.7044830315</v>
      </c>
      <c r="AE5" t="n">
        <v>1263259.709702458</v>
      </c>
      <c r="AF5" t="n">
        <v>1.984354954120916e-05</v>
      </c>
      <c r="AG5" t="n">
        <v>31</v>
      </c>
      <c r="AH5" t="n">
        <v>1142695.976004593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1.4204</v>
      </c>
      <c r="E6" t="n">
        <v>70.40000000000001</v>
      </c>
      <c r="F6" t="n">
        <v>62.98</v>
      </c>
      <c r="G6" t="n">
        <v>29.99</v>
      </c>
      <c r="H6" t="n">
        <v>0.44</v>
      </c>
      <c r="I6" t="n">
        <v>126</v>
      </c>
      <c r="J6" t="n">
        <v>201.01</v>
      </c>
      <c r="K6" t="n">
        <v>54.38</v>
      </c>
      <c r="L6" t="n">
        <v>5</v>
      </c>
      <c r="M6" t="n">
        <v>124</v>
      </c>
      <c r="N6" t="n">
        <v>41.63</v>
      </c>
      <c r="O6" t="n">
        <v>25024.84</v>
      </c>
      <c r="P6" t="n">
        <v>865.14</v>
      </c>
      <c r="Q6" t="n">
        <v>1213.93</v>
      </c>
      <c r="R6" t="n">
        <v>309.22</v>
      </c>
      <c r="S6" t="n">
        <v>90.51000000000001</v>
      </c>
      <c r="T6" t="n">
        <v>97688.13</v>
      </c>
      <c r="U6" t="n">
        <v>0.29</v>
      </c>
      <c r="V6" t="n">
        <v>0.71</v>
      </c>
      <c r="W6" t="n">
        <v>4.23</v>
      </c>
      <c r="X6" t="n">
        <v>5.79</v>
      </c>
      <c r="Y6" t="n">
        <v>0.5</v>
      </c>
      <c r="Z6" t="n">
        <v>10</v>
      </c>
      <c r="AA6" t="n">
        <v>869.6186071358737</v>
      </c>
      <c r="AB6" t="n">
        <v>1189.850543148593</v>
      </c>
      <c r="AC6" t="n">
        <v>1076.292877276217</v>
      </c>
      <c r="AD6" t="n">
        <v>869618.6071358738</v>
      </c>
      <c r="AE6" t="n">
        <v>1189850.543148594</v>
      </c>
      <c r="AF6" t="n">
        <v>2.070352414303914e-05</v>
      </c>
      <c r="AG6" t="n">
        <v>30</v>
      </c>
      <c r="AH6" t="n">
        <v>1076292.877276217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1.462</v>
      </c>
      <c r="E7" t="n">
        <v>68.40000000000001</v>
      </c>
      <c r="F7" t="n">
        <v>61.88</v>
      </c>
      <c r="G7" t="n">
        <v>36.05</v>
      </c>
      <c r="H7" t="n">
        <v>0.53</v>
      </c>
      <c r="I7" t="n">
        <v>103</v>
      </c>
      <c r="J7" t="n">
        <v>202.58</v>
      </c>
      <c r="K7" t="n">
        <v>54.38</v>
      </c>
      <c r="L7" t="n">
        <v>6</v>
      </c>
      <c r="M7" t="n">
        <v>101</v>
      </c>
      <c r="N7" t="n">
        <v>42.2</v>
      </c>
      <c r="O7" t="n">
        <v>25218.93</v>
      </c>
      <c r="P7" t="n">
        <v>847.03</v>
      </c>
      <c r="Q7" t="n">
        <v>1213.93</v>
      </c>
      <c r="R7" t="n">
        <v>272.18</v>
      </c>
      <c r="S7" t="n">
        <v>90.51000000000001</v>
      </c>
      <c r="T7" t="n">
        <v>79281.69</v>
      </c>
      <c r="U7" t="n">
        <v>0.33</v>
      </c>
      <c r="V7" t="n">
        <v>0.73</v>
      </c>
      <c r="W7" t="n">
        <v>4.18</v>
      </c>
      <c r="X7" t="n">
        <v>4.68</v>
      </c>
      <c r="Y7" t="n">
        <v>0.5</v>
      </c>
      <c r="Z7" t="n">
        <v>10</v>
      </c>
      <c r="AA7" t="n">
        <v>831.6202225507506</v>
      </c>
      <c r="AB7" t="n">
        <v>1137.859476988813</v>
      </c>
      <c r="AC7" t="n">
        <v>1029.263765500805</v>
      </c>
      <c r="AD7" t="n">
        <v>831620.2225507506</v>
      </c>
      <c r="AE7" t="n">
        <v>1137859.476988812</v>
      </c>
      <c r="AF7" t="n">
        <v>2.130987911653282e-05</v>
      </c>
      <c r="AG7" t="n">
        <v>29</v>
      </c>
      <c r="AH7" t="n">
        <v>1029263.765500805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1.4905</v>
      </c>
      <c r="E8" t="n">
        <v>67.09</v>
      </c>
      <c r="F8" t="n">
        <v>61.19</v>
      </c>
      <c r="G8" t="n">
        <v>42.2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834.86</v>
      </c>
      <c r="Q8" t="n">
        <v>1213.92</v>
      </c>
      <c r="R8" t="n">
        <v>248.4</v>
      </c>
      <c r="S8" t="n">
        <v>90.51000000000001</v>
      </c>
      <c r="T8" t="n">
        <v>67469.39999999999</v>
      </c>
      <c r="U8" t="n">
        <v>0.36</v>
      </c>
      <c r="V8" t="n">
        <v>0.73</v>
      </c>
      <c r="W8" t="n">
        <v>4.17</v>
      </c>
      <c r="X8" t="n">
        <v>4</v>
      </c>
      <c r="Y8" t="n">
        <v>0.5</v>
      </c>
      <c r="Z8" t="n">
        <v>10</v>
      </c>
      <c r="AA8" t="n">
        <v>803.9077334065664</v>
      </c>
      <c r="AB8" t="n">
        <v>1099.942026753005</v>
      </c>
      <c r="AC8" t="n">
        <v>994.9651034980276</v>
      </c>
      <c r="AD8" t="n">
        <v>803907.7334065664</v>
      </c>
      <c r="AE8" t="n">
        <v>1099942.026753005</v>
      </c>
      <c r="AF8" t="n">
        <v>2.172529057673883e-05</v>
      </c>
      <c r="AG8" t="n">
        <v>28</v>
      </c>
      <c r="AH8" t="n">
        <v>994965.1034980275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1.5152</v>
      </c>
      <c r="E9" t="n">
        <v>66</v>
      </c>
      <c r="F9" t="n">
        <v>60.57</v>
      </c>
      <c r="G9" t="n">
        <v>48.45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822.7</v>
      </c>
      <c r="Q9" t="n">
        <v>1213.91</v>
      </c>
      <c r="R9" t="n">
        <v>227.44</v>
      </c>
      <c r="S9" t="n">
        <v>90.51000000000001</v>
      </c>
      <c r="T9" t="n">
        <v>57053.39</v>
      </c>
      <c r="U9" t="n">
        <v>0.4</v>
      </c>
      <c r="V9" t="n">
        <v>0.74</v>
      </c>
      <c r="W9" t="n">
        <v>4.14</v>
      </c>
      <c r="X9" t="n">
        <v>3.37</v>
      </c>
      <c r="Y9" t="n">
        <v>0.5</v>
      </c>
      <c r="Z9" t="n">
        <v>10</v>
      </c>
      <c r="AA9" t="n">
        <v>787.27566644434</v>
      </c>
      <c r="AB9" t="n">
        <v>1077.185298980278</v>
      </c>
      <c r="AC9" t="n">
        <v>974.3802458846621</v>
      </c>
      <c r="AD9" t="n">
        <v>787275.66644434</v>
      </c>
      <c r="AE9" t="n">
        <v>1077185.298980278</v>
      </c>
      <c r="AF9" t="n">
        <v>2.208531384225071e-05</v>
      </c>
      <c r="AG9" t="n">
        <v>28</v>
      </c>
      <c r="AH9" t="n">
        <v>974380.2458846621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1.5332</v>
      </c>
      <c r="E10" t="n">
        <v>65.22</v>
      </c>
      <c r="F10" t="n">
        <v>60.14</v>
      </c>
      <c r="G10" t="n">
        <v>54.67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813.8200000000001</v>
      </c>
      <c r="Q10" t="n">
        <v>1213.95</v>
      </c>
      <c r="R10" t="n">
        <v>213.35</v>
      </c>
      <c r="S10" t="n">
        <v>90.51000000000001</v>
      </c>
      <c r="T10" t="n">
        <v>50050.9</v>
      </c>
      <c r="U10" t="n">
        <v>0.42</v>
      </c>
      <c r="V10" t="n">
        <v>0.75</v>
      </c>
      <c r="W10" t="n">
        <v>4.11</v>
      </c>
      <c r="X10" t="n">
        <v>2.94</v>
      </c>
      <c r="Y10" t="n">
        <v>0.5</v>
      </c>
      <c r="Z10" t="n">
        <v>10</v>
      </c>
      <c r="AA10" t="n">
        <v>775.5045644338737</v>
      </c>
      <c r="AB10" t="n">
        <v>1061.079557905188</v>
      </c>
      <c r="AC10" t="n">
        <v>959.811614133229</v>
      </c>
      <c r="AD10" t="n">
        <v>775504.5644338737</v>
      </c>
      <c r="AE10" t="n">
        <v>1061079.557905188</v>
      </c>
      <c r="AF10" t="n">
        <v>2.234767897501239e-05</v>
      </c>
      <c r="AG10" t="n">
        <v>28</v>
      </c>
      <c r="AH10" t="n">
        <v>959811.614133229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1.5463</v>
      </c>
      <c r="E11" t="n">
        <v>64.67</v>
      </c>
      <c r="F11" t="n">
        <v>59.86</v>
      </c>
      <c r="G11" t="n">
        <v>60.87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806.73</v>
      </c>
      <c r="Q11" t="n">
        <v>1213.93</v>
      </c>
      <c r="R11" t="n">
        <v>203.41</v>
      </c>
      <c r="S11" t="n">
        <v>90.51000000000001</v>
      </c>
      <c r="T11" t="n">
        <v>45117.93</v>
      </c>
      <c r="U11" t="n">
        <v>0.44</v>
      </c>
      <c r="V11" t="n">
        <v>0.75</v>
      </c>
      <c r="W11" t="n">
        <v>4.11</v>
      </c>
      <c r="X11" t="n">
        <v>2.67</v>
      </c>
      <c r="Y11" t="n">
        <v>0.5</v>
      </c>
      <c r="Z11" t="n">
        <v>10</v>
      </c>
      <c r="AA11" t="n">
        <v>757.8315395505796</v>
      </c>
      <c r="AB11" t="n">
        <v>1036.898545581034</v>
      </c>
      <c r="AC11" t="n">
        <v>937.9384036870284</v>
      </c>
      <c r="AD11" t="n">
        <v>757831.5395505796</v>
      </c>
      <c r="AE11" t="n">
        <v>1036898.545581034</v>
      </c>
      <c r="AF11" t="n">
        <v>2.253862248830007e-05</v>
      </c>
      <c r="AG11" t="n">
        <v>27</v>
      </c>
      <c r="AH11" t="n">
        <v>937938.4036870284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1.5567</v>
      </c>
      <c r="E12" t="n">
        <v>64.23999999999999</v>
      </c>
      <c r="F12" t="n">
        <v>59.62</v>
      </c>
      <c r="G12" t="n">
        <v>66.25</v>
      </c>
      <c r="H12" t="n">
        <v>0.93</v>
      </c>
      <c r="I12" t="n">
        <v>54</v>
      </c>
      <c r="J12" t="n">
        <v>210.55</v>
      </c>
      <c r="K12" t="n">
        <v>54.38</v>
      </c>
      <c r="L12" t="n">
        <v>11</v>
      </c>
      <c r="M12" t="n">
        <v>52</v>
      </c>
      <c r="N12" t="n">
        <v>45.17</v>
      </c>
      <c r="O12" t="n">
        <v>26201.54</v>
      </c>
      <c r="P12" t="n">
        <v>800.72</v>
      </c>
      <c r="Q12" t="n">
        <v>1213.91</v>
      </c>
      <c r="R12" t="n">
        <v>195.58</v>
      </c>
      <c r="S12" t="n">
        <v>90.51000000000001</v>
      </c>
      <c r="T12" t="n">
        <v>41225.72</v>
      </c>
      <c r="U12" t="n">
        <v>0.46</v>
      </c>
      <c r="V12" t="n">
        <v>0.75</v>
      </c>
      <c r="W12" t="n">
        <v>4.1</v>
      </c>
      <c r="X12" t="n">
        <v>2.43</v>
      </c>
      <c r="Y12" t="n">
        <v>0.5</v>
      </c>
      <c r="Z12" t="n">
        <v>10</v>
      </c>
      <c r="AA12" t="n">
        <v>750.7866671418307</v>
      </c>
      <c r="AB12" t="n">
        <v>1027.259440353548</v>
      </c>
      <c r="AC12" t="n">
        <v>929.2192411338846</v>
      </c>
      <c r="AD12" t="n">
        <v>750786.6671418307</v>
      </c>
      <c r="AE12" t="n">
        <v>1027259.440353548</v>
      </c>
      <c r="AF12" t="n">
        <v>2.269021123167349e-05</v>
      </c>
      <c r="AG12" t="n">
        <v>27</v>
      </c>
      <c r="AH12" t="n">
        <v>929219.2411338845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1.5674</v>
      </c>
      <c r="E13" t="n">
        <v>63.8</v>
      </c>
      <c r="F13" t="n">
        <v>59.38</v>
      </c>
      <c r="G13" t="n">
        <v>72.70999999999999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793.75</v>
      </c>
      <c r="Q13" t="n">
        <v>1213.92</v>
      </c>
      <c r="R13" t="n">
        <v>187.03</v>
      </c>
      <c r="S13" t="n">
        <v>90.51000000000001</v>
      </c>
      <c r="T13" t="n">
        <v>36975.88</v>
      </c>
      <c r="U13" t="n">
        <v>0.48</v>
      </c>
      <c r="V13" t="n">
        <v>0.76</v>
      </c>
      <c r="W13" t="n">
        <v>4.1</v>
      </c>
      <c r="X13" t="n">
        <v>2.18</v>
      </c>
      <c r="Y13" t="n">
        <v>0.5</v>
      </c>
      <c r="Z13" t="n">
        <v>10</v>
      </c>
      <c r="AA13" t="n">
        <v>743.2061007049087</v>
      </c>
      <c r="AB13" t="n">
        <v>1016.887374923563</v>
      </c>
      <c r="AC13" t="n">
        <v>919.8370710712522</v>
      </c>
      <c r="AD13" t="n">
        <v>743206.1007049087</v>
      </c>
      <c r="AE13" t="n">
        <v>1016887.374923563</v>
      </c>
      <c r="AF13" t="n">
        <v>2.284617272725961e-05</v>
      </c>
      <c r="AG13" t="n">
        <v>27</v>
      </c>
      <c r="AH13" t="n">
        <v>919837.0710712522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1.5754</v>
      </c>
      <c r="E14" t="n">
        <v>63.48</v>
      </c>
      <c r="F14" t="n">
        <v>59.21</v>
      </c>
      <c r="G14" t="n">
        <v>78.95</v>
      </c>
      <c r="H14" t="n">
        <v>1.08</v>
      </c>
      <c r="I14" t="n">
        <v>45</v>
      </c>
      <c r="J14" t="n">
        <v>213.78</v>
      </c>
      <c r="K14" t="n">
        <v>54.38</v>
      </c>
      <c r="L14" t="n">
        <v>13</v>
      </c>
      <c r="M14" t="n">
        <v>43</v>
      </c>
      <c r="N14" t="n">
        <v>46.4</v>
      </c>
      <c r="O14" t="n">
        <v>26600.32</v>
      </c>
      <c r="P14" t="n">
        <v>789.72</v>
      </c>
      <c r="Q14" t="n">
        <v>1213.92</v>
      </c>
      <c r="R14" t="n">
        <v>181.56</v>
      </c>
      <c r="S14" t="n">
        <v>90.51000000000001</v>
      </c>
      <c r="T14" t="n">
        <v>34263.14</v>
      </c>
      <c r="U14" t="n">
        <v>0.5</v>
      </c>
      <c r="V14" t="n">
        <v>0.76</v>
      </c>
      <c r="W14" t="n">
        <v>4.09</v>
      </c>
      <c r="X14" t="n">
        <v>2.02</v>
      </c>
      <c r="Y14" t="n">
        <v>0.5</v>
      </c>
      <c r="Z14" t="n">
        <v>10</v>
      </c>
      <c r="AA14" t="n">
        <v>738.2679248364577</v>
      </c>
      <c r="AB14" t="n">
        <v>1010.130744843405</v>
      </c>
      <c r="AC14" t="n">
        <v>913.7252842829544</v>
      </c>
      <c r="AD14" t="n">
        <v>738267.9248364577</v>
      </c>
      <c r="AE14" t="n">
        <v>1010130.744843405</v>
      </c>
      <c r="AF14" t="n">
        <v>2.296277945293147e-05</v>
      </c>
      <c r="AG14" t="n">
        <v>27</v>
      </c>
      <c r="AH14" t="n">
        <v>913725.2842829544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1.5815</v>
      </c>
      <c r="E15" t="n">
        <v>63.23</v>
      </c>
      <c r="F15" t="n">
        <v>59.08</v>
      </c>
      <c r="G15" t="n">
        <v>84.40000000000001</v>
      </c>
      <c r="H15" t="n">
        <v>1.15</v>
      </c>
      <c r="I15" t="n">
        <v>42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784.28</v>
      </c>
      <c r="Q15" t="n">
        <v>1213.93</v>
      </c>
      <c r="R15" t="n">
        <v>177.42</v>
      </c>
      <c r="S15" t="n">
        <v>90.51000000000001</v>
      </c>
      <c r="T15" t="n">
        <v>32206.85</v>
      </c>
      <c r="U15" t="n">
        <v>0.51</v>
      </c>
      <c r="V15" t="n">
        <v>0.76</v>
      </c>
      <c r="W15" t="n">
        <v>4.08</v>
      </c>
      <c r="X15" t="n">
        <v>1.89</v>
      </c>
      <c r="Y15" t="n">
        <v>0.5</v>
      </c>
      <c r="Z15" t="n">
        <v>10</v>
      </c>
      <c r="AA15" t="n">
        <v>733.2325152292856</v>
      </c>
      <c r="AB15" t="n">
        <v>1003.241075272278</v>
      </c>
      <c r="AC15" t="n">
        <v>907.4931551059843</v>
      </c>
      <c r="AD15" t="n">
        <v>733232.5152292856</v>
      </c>
      <c r="AE15" t="n">
        <v>1003241.075272278</v>
      </c>
      <c r="AF15" t="n">
        <v>2.305169208125626e-05</v>
      </c>
      <c r="AG15" t="n">
        <v>27</v>
      </c>
      <c r="AH15" t="n">
        <v>907493.1551059843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1.5878</v>
      </c>
      <c r="E16" t="n">
        <v>62.98</v>
      </c>
      <c r="F16" t="n">
        <v>58.95</v>
      </c>
      <c r="G16" t="n">
        <v>90.69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37</v>
      </c>
      <c r="N16" t="n">
        <v>47.66</v>
      </c>
      <c r="O16" t="n">
        <v>27002.55</v>
      </c>
      <c r="P16" t="n">
        <v>780.79</v>
      </c>
      <c r="Q16" t="n">
        <v>1213.91</v>
      </c>
      <c r="R16" t="n">
        <v>172.66</v>
      </c>
      <c r="S16" t="n">
        <v>90.51000000000001</v>
      </c>
      <c r="T16" t="n">
        <v>29842.22</v>
      </c>
      <c r="U16" t="n">
        <v>0.52</v>
      </c>
      <c r="V16" t="n">
        <v>0.76</v>
      </c>
      <c r="W16" t="n">
        <v>4.08</v>
      </c>
      <c r="X16" t="n">
        <v>1.75</v>
      </c>
      <c r="Y16" t="n">
        <v>0.5</v>
      </c>
      <c r="Z16" t="n">
        <v>10</v>
      </c>
      <c r="AA16" t="n">
        <v>729.2439850283804</v>
      </c>
      <c r="AB16" t="n">
        <v>997.7837922898661</v>
      </c>
      <c r="AC16" t="n">
        <v>902.5567075520686</v>
      </c>
      <c r="AD16" t="n">
        <v>729243.9850283804</v>
      </c>
      <c r="AE16" t="n">
        <v>997783.7922898661</v>
      </c>
      <c r="AF16" t="n">
        <v>2.314351987772286e-05</v>
      </c>
      <c r="AG16" t="n">
        <v>27</v>
      </c>
      <c r="AH16" t="n">
        <v>902556.7075520686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1.5948</v>
      </c>
      <c r="E17" t="n">
        <v>62.7</v>
      </c>
      <c r="F17" t="n">
        <v>58.79</v>
      </c>
      <c r="G17" t="n">
        <v>97.98</v>
      </c>
      <c r="H17" t="n">
        <v>1.3</v>
      </c>
      <c r="I17" t="n">
        <v>36</v>
      </c>
      <c r="J17" t="n">
        <v>218.68</v>
      </c>
      <c r="K17" t="n">
        <v>54.38</v>
      </c>
      <c r="L17" t="n">
        <v>16</v>
      </c>
      <c r="M17" t="n">
        <v>34</v>
      </c>
      <c r="N17" t="n">
        <v>48.31</v>
      </c>
      <c r="O17" t="n">
        <v>27204.98</v>
      </c>
      <c r="P17" t="n">
        <v>774.3200000000001</v>
      </c>
      <c r="Q17" t="n">
        <v>1213.92</v>
      </c>
      <c r="R17" t="n">
        <v>167.47</v>
      </c>
      <c r="S17" t="n">
        <v>90.51000000000001</v>
      </c>
      <c r="T17" t="n">
        <v>27263.53</v>
      </c>
      <c r="U17" t="n">
        <v>0.54</v>
      </c>
      <c r="V17" t="n">
        <v>0.76</v>
      </c>
      <c r="W17" t="n">
        <v>4.06</v>
      </c>
      <c r="X17" t="n">
        <v>1.59</v>
      </c>
      <c r="Y17" t="n">
        <v>0.5</v>
      </c>
      <c r="Z17" t="n">
        <v>10</v>
      </c>
      <c r="AA17" t="n">
        <v>723.4186456425392</v>
      </c>
      <c r="AB17" t="n">
        <v>989.8133059463227</v>
      </c>
      <c r="AC17" t="n">
        <v>895.346913238505</v>
      </c>
      <c r="AD17" t="n">
        <v>723418.6456425393</v>
      </c>
      <c r="AE17" t="n">
        <v>989813.3059463226</v>
      </c>
      <c r="AF17" t="n">
        <v>2.324555076268573e-05</v>
      </c>
      <c r="AG17" t="n">
        <v>27</v>
      </c>
      <c r="AH17" t="n">
        <v>895346.9132385049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1.5989</v>
      </c>
      <c r="E18" t="n">
        <v>62.54</v>
      </c>
      <c r="F18" t="n">
        <v>58.7</v>
      </c>
      <c r="G18" t="n">
        <v>103.59</v>
      </c>
      <c r="H18" t="n">
        <v>1.37</v>
      </c>
      <c r="I18" t="n">
        <v>34</v>
      </c>
      <c r="J18" t="n">
        <v>220.33</v>
      </c>
      <c r="K18" t="n">
        <v>54.38</v>
      </c>
      <c r="L18" t="n">
        <v>17</v>
      </c>
      <c r="M18" t="n">
        <v>32</v>
      </c>
      <c r="N18" t="n">
        <v>48.95</v>
      </c>
      <c r="O18" t="n">
        <v>27408.3</v>
      </c>
      <c r="P18" t="n">
        <v>769.9</v>
      </c>
      <c r="Q18" t="n">
        <v>1213.91</v>
      </c>
      <c r="R18" t="n">
        <v>164.7</v>
      </c>
      <c r="S18" t="n">
        <v>90.51000000000001</v>
      </c>
      <c r="T18" t="n">
        <v>25885.87</v>
      </c>
      <c r="U18" t="n">
        <v>0.55</v>
      </c>
      <c r="V18" t="n">
        <v>0.76</v>
      </c>
      <c r="W18" t="n">
        <v>4.06</v>
      </c>
      <c r="X18" t="n">
        <v>1.51</v>
      </c>
      <c r="Y18" t="n">
        <v>0.5</v>
      </c>
      <c r="Z18" t="n">
        <v>10</v>
      </c>
      <c r="AA18" t="n">
        <v>719.6906844570924</v>
      </c>
      <c r="AB18" t="n">
        <v>984.7125449863541</v>
      </c>
      <c r="AC18" t="n">
        <v>890.732961745593</v>
      </c>
      <c r="AD18" t="n">
        <v>719690.6844570924</v>
      </c>
      <c r="AE18" t="n">
        <v>984712.5449863542</v>
      </c>
      <c r="AF18" t="n">
        <v>2.330531170959256e-05</v>
      </c>
      <c r="AG18" t="n">
        <v>27</v>
      </c>
      <c r="AH18" t="n">
        <v>890732.961745593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1.6035</v>
      </c>
      <c r="E19" t="n">
        <v>62.36</v>
      </c>
      <c r="F19" t="n">
        <v>58.6</v>
      </c>
      <c r="G19" t="n">
        <v>109.88</v>
      </c>
      <c r="H19" t="n">
        <v>1.44</v>
      </c>
      <c r="I19" t="n">
        <v>32</v>
      </c>
      <c r="J19" t="n">
        <v>221.99</v>
      </c>
      <c r="K19" t="n">
        <v>54.38</v>
      </c>
      <c r="L19" t="n">
        <v>18</v>
      </c>
      <c r="M19" t="n">
        <v>30</v>
      </c>
      <c r="N19" t="n">
        <v>49.61</v>
      </c>
      <c r="O19" t="n">
        <v>27612.53</v>
      </c>
      <c r="P19" t="n">
        <v>766.23</v>
      </c>
      <c r="Q19" t="n">
        <v>1213.93</v>
      </c>
      <c r="R19" t="n">
        <v>161.17</v>
      </c>
      <c r="S19" t="n">
        <v>90.51000000000001</v>
      </c>
      <c r="T19" t="n">
        <v>24131.69</v>
      </c>
      <c r="U19" t="n">
        <v>0.5600000000000001</v>
      </c>
      <c r="V19" t="n">
        <v>0.77</v>
      </c>
      <c r="W19" t="n">
        <v>4.06</v>
      </c>
      <c r="X19" t="n">
        <v>1.41</v>
      </c>
      <c r="Y19" t="n">
        <v>0.5</v>
      </c>
      <c r="Z19" t="n">
        <v>10</v>
      </c>
      <c r="AA19" t="n">
        <v>707.2728975077375</v>
      </c>
      <c r="AB19" t="n">
        <v>967.7219810481507</v>
      </c>
      <c r="AC19" t="n">
        <v>875.3639533832453</v>
      </c>
      <c r="AD19" t="n">
        <v>707272.8975077375</v>
      </c>
      <c r="AE19" t="n">
        <v>967721.9810481507</v>
      </c>
      <c r="AF19" t="n">
        <v>2.337236057685388e-05</v>
      </c>
      <c r="AG19" t="n">
        <v>26</v>
      </c>
      <c r="AH19" t="n">
        <v>875363.9533832453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1.608</v>
      </c>
      <c r="E20" t="n">
        <v>62.19</v>
      </c>
      <c r="F20" t="n">
        <v>58.51</v>
      </c>
      <c r="G20" t="n">
        <v>117.01</v>
      </c>
      <c r="H20" t="n">
        <v>1.51</v>
      </c>
      <c r="I20" t="n">
        <v>30</v>
      </c>
      <c r="J20" t="n">
        <v>223.65</v>
      </c>
      <c r="K20" t="n">
        <v>54.38</v>
      </c>
      <c r="L20" t="n">
        <v>19</v>
      </c>
      <c r="M20" t="n">
        <v>28</v>
      </c>
      <c r="N20" t="n">
        <v>50.27</v>
      </c>
      <c r="O20" t="n">
        <v>27817.81</v>
      </c>
      <c r="P20" t="n">
        <v>762.08</v>
      </c>
      <c r="Q20" t="n">
        <v>1213.91</v>
      </c>
      <c r="R20" t="n">
        <v>157.83</v>
      </c>
      <c r="S20" t="n">
        <v>90.51000000000001</v>
      </c>
      <c r="T20" t="n">
        <v>22470.79</v>
      </c>
      <c r="U20" t="n">
        <v>0.57</v>
      </c>
      <c r="V20" t="n">
        <v>0.77</v>
      </c>
      <c r="W20" t="n">
        <v>4.06</v>
      </c>
      <c r="X20" t="n">
        <v>1.31</v>
      </c>
      <c r="Y20" t="n">
        <v>0.5</v>
      </c>
      <c r="Z20" t="n">
        <v>10</v>
      </c>
      <c r="AA20" t="n">
        <v>703.6127807429813</v>
      </c>
      <c r="AB20" t="n">
        <v>962.7140478176556</v>
      </c>
      <c r="AC20" t="n">
        <v>870.8339702715903</v>
      </c>
      <c r="AD20" t="n">
        <v>703612.7807429812</v>
      </c>
      <c r="AE20" t="n">
        <v>962714.0478176556</v>
      </c>
      <c r="AF20" t="n">
        <v>2.343795186004431e-05</v>
      </c>
      <c r="AG20" t="n">
        <v>26</v>
      </c>
      <c r="AH20" t="n">
        <v>870833.9702715903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1.6101</v>
      </c>
      <c r="E21" t="n">
        <v>62.11</v>
      </c>
      <c r="F21" t="n">
        <v>58.46</v>
      </c>
      <c r="G21" t="n">
        <v>120.96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760.16</v>
      </c>
      <c r="Q21" t="n">
        <v>1213.91</v>
      </c>
      <c r="R21" t="n">
        <v>156.47</v>
      </c>
      <c r="S21" t="n">
        <v>90.51000000000001</v>
      </c>
      <c r="T21" t="n">
        <v>21794.06</v>
      </c>
      <c r="U21" t="n">
        <v>0.58</v>
      </c>
      <c r="V21" t="n">
        <v>0.77</v>
      </c>
      <c r="W21" t="n">
        <v>4.05</v>
      </c>
      <c r="X21" t="n">
        <v>1.27</v>
      </c>
      <c r="Y21" t="n">
        <v>0.5</v>
      </c>
      <c r="Z21" t="n">
        <v>10</v>
      </c>
      <c r="AA21" t="n">
        <v>701.9129360410898</v>
      </c>
      <c r="AB21" t="n">
        <v>960.3882453046724</v>
      </c>
      <c r="AC21" t="n">
        <v>868.7301390861618</v>
      </c>
      <c r="AD21" t="n">
        <v>701912.9360410898</v>
      </c>
      <c r="AE21" t="n">
        <v>960388.2453046724</v>
      </c>
      <c r="AF21" t="n">
        <v>2.346856112553317e-05</v>
      </c>
      <c r="AG21" t="n">
        <v>26</v>
      </c>
      <c r="AH21" t="n">
        <v>868730.1390861617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1.6142</v>
      </c>
      <c r="E22" t="n">
        <v>61.95</v>
      </c>
      <c r="F22" t="n">
        <v>58.38</v>
      </c>
      <c r="G22" t="n">
        <v>129.74</v>
      </c>
      <c r="H22" t="n">
        <v>1.64</v>
      </c>
      <c r="I22" t="n">
        <v>27</v>
      </c>
      <c r="J22" t="n">
        <v>227</v>
      </c>
      <c r="K22" t="n">
        <v>54.38</v>
      </c>
      <c r="L22" t="n">
        <v>21</v>
      </c>
      <c r="M22" t="n">
        <v>25</v>
      </c>
      <c r="N22" t="n">
        <v>51.62</v>
      </c>
      <c r="O22" t="n">
        <v>28230.92</v>
      </c>
      <c r="P22" t="n">
        <v>754.63</v>
      </c>
      <c r="Q22" t="n">
        <v>1213.91</v>
      </c>
      <c r="R22" t="n">
        <v>153.65</v>
      </c>
      <c r="S22" t="n">
        <v>90.51000000000001</v>
      </c>
      <c r="T22" t="n">
        <v>20395.17</v>
      </c>
      <c r="U22" t="n">
        <v>0.59</v>
      </c>
      <c r="V22" t="n">
        <v>0.77</v>
      </c>
      <c r="W22" t="n">
        <v>4.05</v>
      </c>
      <c r="X22" t="n">
        <v>1.19</v>
      </c>
      <c r="Y22" t="n">
        <v>0.5</v>
      </c>
      <c r="Z22" t="n">
        <v>10</v>
      </c>
      <c r="AA22" t="n">
        <v>697.6631661561024</v>
      </c>
      <c r="AB22" t="n">
        <v>954.5735226614174</v>
      </c>
      <c r="AC22" t="n">
        <v>863.4703654109646</v>
      </c>
      <c r="AD22" t="n">
        <v>697663.1661561024</v>
      </c>
      <c r="AE22" t="n">
        <v>954573.5226614174</v>
      </c>
      <c r="AF22" t="n">
        <v>2.352832207244e-05</v>
      </c>
      <c r="AG22" t="n">
        <v>26</v>
      </c>
      <c r="AH22" t="n">
        <v>863470.3654109646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1.6165</v>
      </c>
      <c r="E23" t="n">
        <v>61.86</v>
      </c>
      <c r="F23" t="n">
        <v>58.34</v>
      </c>
      <c r="G23" t="n">
        <v>134.62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750.2</v>
      </c>
      <c r="Q23" t="n">
        <v>1213.91</v>
      </c>
      <c r="R23" t="n">
        <v>152.1</v>
      </c>
      <c r="S23" t="n">
        <v>90.51000000000001</v>
      </c>
      <c r="T23" t="n">
        <v>19628.26</v>
      </c>
      <c r="U23" t="n">
        <v>0.6</v>
      </c>
      <c r="V23" t="n">
        <v>0.77</v>
      </c>
      <c r="W23" t="n">
        <v>4.05</v>
      </c>
      <c r="X23" t="n">
        <v>1.14</v>
      </c>
      <c r="Y23" t="n">
        <v>0.5</v>
      </c>
      <c r="Z23" t="n">
        <v>10</v>
      </c>
      <c r="AA23" t="n">
        <v>694.5781174964802</v>
      </c>
      <c r="AB23" t="n">
        <v>950.3524229825811</v>
      </c>
      <c r="AC23" t="n">
        <v>859.6521215611257</v>
      </c>
      <c r="AD23" t="n">
        <v>694578.1174964802</v>
      </c>
      <c r="AE23" t="n">
        <v>950352.4229825811</v>
      </c>
      <c r="AF23" t="n">
        <v>2.356184650607066e-05</v>
      </c>
      <c r="AG23" t="n">
        <v>26</v>
      </c>
      <c r="AH23" t="n">
        <v>859652.1215611257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1.6186</v>
      </c>
      <c r="E24" t="n">
        <v>61.78</v>
      </c>
      <c r="F24" t="n">
        <v>58.29</v>
      </c>
      <c r="G24" t="n">
        <v>139.9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745.96</v>
      </c>
      <c r="Q24" t="n">
        <v>1213.91</v>
      </c>
      <c r="R24" t="n">
        <v>150.58</v>
      </c>
      <c r="S24" t="n">
        <v>90.51000000000001</v>
      </c>
      <c r="T24" t="n">
        <v>18872.24</v>
      </c>
      <c r="U24" t="n">
        <v>0.6</v>
      </c>
      <c r="V24" t="n">
        <v>0.77</v>
      </c>
      <c r="W24" t="n">
        <v>4.05</v>
      </c>
      <c r="X24" t="n">
        <v>1.1</v>
      </c>
      <c r="Y24" t="n">
        <v>0.5</v>
      </c>
      <c r="Z24" t="n">
        <v>10</v>
      </c>
      <c r="AA24" t="n">
        <v>691.6508950933217</v>
      </c>
      <c r="AB24" t="n">
        <v>946.3472681506412</v>
      </c>
      <c r="AC24" t="n">
        <v>856.0292130850763</v>
      </c>
      <c r="AD24" t="n">
        <v>691650.8950933217</v>
      </c>
      <c r="AE24" t="n">
        <v>946347.2681506412</v>
      </c>
      <c r="AF24" t="n">
        <v>2.359245577155953e-05</v>
      </c>
      <c r="AG24" t="n">
        <v>26</v>
      </c>
      <c r="AH24" t="n">
        <v>856029.2130850763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1.6207</v>
      </c>
      <c r="E25" t="n">
        <v>61.7</v>
      </c>
      <c r="F25" t="n">
        <v>58.25</v>
      </c>
      <c r="G25" t="n">
        <v>145.63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745.4299999999999</v>
      </c>
      <c r="Q25" t="n">
        <v>1213.91</v>
      </c>
      <c r="R25" t="n">
        <v>149.3</v>
      </c>
      <c r="S25" t="n">
        <v>90.51000000000001</v>
      </c>
      <c r="T25" t="n">
        <v>18234.47</v>
      </c>
      <c r="U25" t="n">
        <v>0.61</v>
      </c>
      <c r="V25" t="n">
        <v>0.77</v>
      </c>
      <c r="W25" t="n">
        <v>4.05</v>
      </c>
      <c r="X25" t="n">
        <v>1.06</v>
      </c>
      <c r="Y25" t="n">
        <v>0.5</v>
      </c>
      <c r="Z25" t="n">
        <v>10</v>
      </c>
      <c r="AA25" t="n">
        <v>690.7341305328482</v>
      </c>
      <c r="AB25" t="n">
        <v>945.0929104342033</v>
      </c>
      <c r="AC25" t="n">
        <v>854.8945695085932</v>
      </c>
      <c r="AD25" t="n">
        <v>690734.1305328482</v>
      </c>
      <c r="AE25" t="n">
        <v>945092.9104342033</v>
      </c>
      <c r="AF25" t="n">
        <v>2.362306503704839e-05</v>
      </c>
      <c r="AG25" t="n">
        <v>26</v>
      </c>
      <c r="AH25" t="n">
        <v>854894.5695085932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1.6229</v>
      </c>
      <c r="E26" t="n">
        <v>61.62</v>
      </c>
      <c r="F26" t="n">
        <v>58.21</v>
      </c>
      <c r="G26" t="n">
        <v>151.85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21</v>
      </c>
      <c r="N26" t="n">
        <v>54.42</v>
      </c>
      <c r="O26" t="n">
        <v>29068.74</v>
      </c>
      <c r="P26" t="n">
        <v>738.6900000000001</v>
      </c>
      <c r="Q26" t="n">
        <v>1213.92</v>
      </c>
      <c r="R26" t="n">
        <v>147.93</v>
      </c>
      <c r="S26" t="n">
        <v>90.51000000000001</v>
      </c>
      <c r="T26" t="n">
        <v>17556.82</v>
      </c>
      <c r="U26" t="n">
        <v>0.61</v>
      </c>
      <c r="V26" t="n">
        <v>0.77</v>
      </c>
      <c r="W26" t="n">
        <v>4.04</v>
      </c>
      <c r="X26" t="n">
        <v>1.01</v>
      </c>
      <c r="Y26" t="n">
        <v>0.5</v>
      </c>
      <c r="Z26" t="n">
        <v>10</v>
      </c>
      <c r="AA26" t="n">
        <v>686.4598692067017</v>
      </c>
      <c r="AB26" t="n">
        <v>939.2446775206686</v>
      </c>
      <c r="AC26" t="n">
        <v>849.6044837362796</v>
      </c>
      <c r="AD26" t="n">
        <v>686459.8692067016</v>
      </c>
      <c r="AE26" t="n">
        <v>939244.6775206686</v>
      </c>
      <c r="AF26" t="n">
        <v>2.365513188660815e-05</v>
      </c>
      <c r="AG26" t="n">
        <v>26</v>
      </c>
      <c r="AH26" t="n">
        <v>849604.4837362795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1.6254</v>
      </c>
      <c r="E27" t="n">
        <v>61.52</v>
      </c>
      <c r="F27" t="n">
        <v>58.15</v>
      </c>
      <c r="G27" t="n">
        <v>158.6</v>
      </c>
      <c r="H27" t="n">
        <v>1.96</v>
      </c>
      <c r="I27" t="n">
        <v>22</v>
      </c>
      <c r="J27" t="n">
        <v>235.51</v>
      </c>
      <c r="K27" t="n">
        <v>54.38</v>
      </c>
      <c r="L27" t="n">
        <v>26</v>
      </c>
      <c r="M27" t="n">
        <v>20</v>
      </c>
      <c r="N27" t="n">
        <v>55.14</v>
      </c>
      <c r="O27" t="n">
        <v>29280.69</v>
      </c>
      <c r="P27" t="n">
        <v>736.26</v>
      </c>
      <c r="Q27" t="n">
        <v>1213.91</v>
      </c>
      <c r="R27" t="n">
        <v>146.1</v>
      </c>
      <c r="S27" t="n">
        <v>90.51000000000001</v>
      </c>
      <c r="T27" t="n">
        <v>16648.02</v>
      </c>
      <c r="U27" t="n">
        <v>0.62</v>
      </c>
      <c r="V27" t="n">
        <v>0.77</v>
      </c>
      <c r="W27" t="n">
        <v>4.04</v>
      </c>
      <c r="X27" t="n">
        <v>0.96</v>
      </c>
      <c r="Y27" t="n">
        <v>0.5</v>
      </c>
      <c r="Z27" t="n">
        <v>10</v>
      </c>
      <c r="AA27" t="n">
        <v>684.403922813823</v>
      </c>
      <c r="AB27" t="n">
        <v>936.4316409639786</v>
      </c>
      <c r="AC27" t="n">
        <v>847.0599194404386</v>
      </c>
      <c r="AD27" t="n">
        <v>684403.922813823</v>
      </c>
      <c r="AE27" t="n">
        <v>936431.6409639786</v>
      </c>
      <c r="AF27" t="n">
        <v>2.369157148838061e-05</v>
      </c>
      <c r="AG27" t="n">
        <v>26</v>
      </c>
      <c r="AH27" t="n">
        <v>847059.9194404386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1.6276</v>
      </c>
      <c r="E28" t="n">
        <v>61.44</v>
      </c>
      <c r="F28" t="n">
        <v>58.11</v>
      </c>
      <c r="G28" t="n">
        <v>166.02</v>
      </c>
      <c r="H28" t="n">
        <v>2.02</v>
      </c>
      <c r="I28" t="n">
        <v>21</v>
      </c>
      <c r="J28" t="n">
        <v>237.24</v>
      </c>
      <c r="K28" t="n">
        <v>54.38</v>
      </c>
      <c r="L28" t="n">
        <v>27</v>
      </c>
      <c r="M28" t="n">
        <v>19</v>
      </c>
      <c r="N28" t="n">
        <v>55.86</v>
      </c>
      <c r="O28" t="n">
        <v>29493.67</v>
      </c>
      <c r="P28" t="n">
        <v>733.55</v>
      </c>
      <c r="Q28" t="n">
        <v>1213.92</v>
      </c>
      <c r="R28" t="n">
        <v>144.47</v>
      </c>
      <c r="S28" t="n">
        <v>90.51000000000001</v>
      </c>
      <c r="T28" t="n">
        <v>15834.62</v>
      </c>
      <c r="U28" t="n">
        <v>0.63</v>
      </c>
      <c r="V28" t="n">
        <v>0.77</v>
      </c>
      <c r="W28" t="n">
        <v>4.04</v>
      </c>
      <c r="X28" t="n">
        <v>0.91</v>
      </c>
      <c r="Y28" t="n">
        <v>0.5</v>
      </c>
      <c r="Z28" t="n">
        <v>10</v>
      </c>
      <c r="AA28" t="n">
        <v>682.3064803431628</v>
      </c>
      <c r="AB28" t="n">
        <v>933.56182764299</v>
      </c>
      <c r="AC28" t="n">
        <v>844.4639970749968</v>
      </c>
      <c r="AD28" t="n">
        <v>682306.4803431628</v>
      </c>
      <c r="AE28" t="n">
        <v>933561.82764299</v>
      </c>
      <c r="AF28" t="n">
        <v>2.372363833794037e-05</v>
      </c>
      <c r="AG28" t="n">
        <v>26</v>
      </c>
      <c r="AH28" t="n">
        <v>844463.9970749968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1.63</v>
      </c>
      <c r="E29" t="n">
        <v>61.35</v>
      </c>
      <c r="F29" t="n">
        <v>58.06</v>
      </c>
      <c r="G29" t="n">
        <v>174.17</v>
      </c>
      <c r="H29" t="n">
        <v>2.08</v>
      </c>
      <c r="I29" t="n">
        <v>20</v>
      </c>
      <c r="J29" t="n">
        <v>238.97</v>
      </c>
      <c r="K29" t="n">
        <v>54.38</v>
      </c>
      <c r="L29" t="n">
        <v>28</v>
      </c>
      <c r="M29" t="n">
        <v>18</v>
      </c>
      <c r="N29" t="n">
        <v>56.6</v>
      </c>
      <c r="O29" t="n">
        <v>29707.68</v>
      </c>
      <c r="P29" t="n">
        <v>731.8099999999999</v>
      </c>
      <c r="Q29" t="n">
        <v>1213.91</v>
      </c>
      <c r="R29" t="n">
        <v>142.79</v>
      </c>
      <c r="S29" t="n">
        <v>90.51000000000001</v>
      </c>
      <c r="T29" t="n">
        <v>15001.38</v>
      </c>
      <c r="U29" t="n">
        <v>0.63</v>
      </c>
      <c r="V29" t="n">
        <v>0.77</v>
      </c>
      <c r="W29" t="n">
        <v>4.04</v>
      </c>
      <c r="X29" t="n">
        <v>0.86</v>
      </c>
      <c r="Y29" t="n">
        <v>0.5</v>
      </c>
      <c r="Z29" t="n">
        <v>10</v>
      </c>
      <c r="AA29" t="n">
        <v>680.6684431091983</v>
      </c>
      <c r="AB29" t="n">
        <v>931.3205928343772</v>
      </c>
      <c r="AC29" t="n">
        <v>842.4366625709253</v>
      </c>
      <c r="AD29" t="n">
        <v>680668.4431091982</v>
      </c>
      <c r="AE29" t="n">
        <v>931320.5928343772</v>
      </c>
      <c r="AF29" t="n">
        <v>2.375862035564193e-05</v>
      </c>
      <c r="AG29" t="n">
        <v>26</v>
      </c>
      <c r="AH29" t="n">
        <v>842436.6625709252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1.6321</v>
      </c>
      <c r="E30" t="n">
        <v>61.27</v>
      </c>
      <c r="F30" t="n">
        <v>58.01</v>
      </c>
      <c r="G30" t="n">
        <v>183.2</v>
      </c>
      <c r="H30" t="n">
        <v>2.14</v>
      </c>
      <c r="I30" t="n">
        <v>19</v>
      </c>
      <c r="J30" t="n">
        <v>240.72</v>
      </c>
      <c r="K30" t="n">
        <v>54.38</v>
      </c>
      <c r="L30" t="n">
        <v>29</v>
      </c>
      <c r="M30" t="n">
        <v>17</v>
      </c>
      <c r="N30" t="n">
        <v>57.34</v>
      </c>
      <c r="O30" t="n">
        <v>29922.88</v>
      </c>
      <c r="P30" t="n">
        <v>724.61</v>
      </c>
      <c r="Q30" t="n">
        <v>1213.92</v>
      </c>
      <c r="R30" t="n">
        <v>141.29</v>
      </c>
      <c r="S30" t="n">
        <v>90.51000000000001</v>
      </c>
      <c r="T30" t="n">
        <v>14257.36</v>
      </c>
      <c r="U30" t="n">
        <v>0.64</v>
      </c>
      <c r="V30" t="n">
        <v>0.77</v>
      </c>
      <c r="W30" t="n">
        <v>4.04</v>
      </c>
      <c r="X30" t="n">
        <v>0.82</v>
      </c>
      <c r="Y30" t="n">
        <v>0.5</v>
      </c>
      <c r="Z30" t="n">
        <v>10</v>
      </c>
      <c r="AA30" t="n">
        <v>676.2041924855534</v>
      </c>
      <c r="AB30" t="n">
        <v>925.212408182269</v>
      </c>
      <c r="AC30" t="n">
        <v>836.9114344891231</v>
      </c>
      <c r="AD30" t="n">
        <v>676204.1924855534</v>
      </c>
      <c r="AE30" t="n">
        <v>925212.408182269</v>
      </c>
      <c r="AF30" t="n">
        <v>2.378922962113079e-05</v>
      </c>
      <c r="AG30" t="n">
        <v>26</v>
      </c>
      <c r="AH30" t="n">
        <v>836911.4344891231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1.6324</v>
      </c>
      <c r="E31" t="n">
        <v>61.26</v>
      </c>
      <c r="F31" t="n">
        <v>58</v>
      </c>
      <c r="G31" t="n">
        <v>183.17</v>
      </c>
      <c r="H31" t="n">
        <v>2.2</v>
      </c>
      <c r="I31" t="n">
        <v>19</v>
      </c>
      <c r="J31" t="n">
        <v>242.47</v>
      </c>
      <c r="K31" t="n">
        <v>54.38</v>
      </c>
      <c r="L31" t="n">
        <v>30</v>
      </c>
      <c r="M31" t="n">
        <v>17</v>
      </c>
      <c r="N31" t="n">
        <v>58.1</v>
      </c>
      <c r="O31" t="n">
        <v>30139.04</v>
      </c>
      <c r="P31" t="n">
        <v>725.24</v>
      </c>
      <c r="Q31" t="n">
        <v>1213.93</v>
      </c>
      <c r="R31" t="n">
        <v>140.99</v>
      </c>
      <c r="S31" t="n">
        <v>90.51000000000001</v>
      </c>
      <c r="T31" t="n">
        <v>14106.59</v>
      </c>
      <c r="U31" t="n">
        <v>0.64</v>
      </c>
      <c r="V31" t="n">
        <v>0.77</v>
      </c>
      <c r="W31" t="n">
        <v>4.04</v>
      </c>
      <c r="X31" t="n">
        <v>0.8100000000000001</v>
      </c>
      <c r="Y31" t="n">
        <v>0.5</v>
      </c>
      <c r="Z31" t="n">
        <v>10</v>
      </c>
      <c r="AA31" t="n">
        <v>676.4493037629926</v>
      </c>
      <c r="AB31" t="n">
        <v>925.5477802456074</v>
      </c>
      <c r="AC31" t="n">
        <v>837.2147991134343</v>
      </c>
      <c r="AD31" t="n">
        <v>676449.3037629926</v>
      </c>
      <c r="AE31" t="n">
        <v>925547.7802456075</v>
      </c>
      <c r="AF31" t="n">
        <v>2.379360237334349e-05</v>
      </c>
      <c r="AG31" t="n">
        <v>26</v>
      </c>
      <c r="AH31" t="n">
        <v>837214.7991134343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1.6349</v>
      </c>
      <c r="E32" t="n">
        <v>61.17</v>
      </c>
      <c r="F32" t="n">
        <v>57.95</v>
      </c>
      <c r="G32" t="n">
        <v>193.17</v>
      </c>
      <c r="H32" t="n">
        <v>2.26</v>
      </c>
      <c r="I32" t="n">
        <v>18</v>
      </c>
      <c r="J32" t="n">
        <v>244.23</v>
      </c>
      <c r="K32" t="n">
        <v>54.38</v>
      </c>
      <c r="L32" t="n">
        <v>31</v>
      </c>
      <c r="M32" t="n">
        <v>16</v>
      </c>
      <c r="N32" t="n">
        <v>58.86</v>
      </c>
      <c r="O32" t="n">
        <v>30356.28</v>
      </c>
      <c r="P32" t="n">
        <v>720.27</v>
      </c>
      <c r="Q32" t="n">
        <v>1213.91</v>
      </c>
      <c r="R32" t="n">
        <v>139.43</v>
      </c>
      <c r="S32" t="n">
        <v>90.51000000000001</v>
      </c>
      <c r="T32" t="n">
        <v>13330.64</v>
      </c>
      <c r="U32" t="n">
        <v>0.65</v>
      </c>
      <c r="V32" t="n">
        <v>0.77</v>
      </c>
      <c r="W32" t="n">
        <v>4.03</v>
      </c>
      <c r="X32" t="n">
        <v>0.76</v>
      </c>
      <c r="Y32" t="n">
        <v>0.5</v>
      </c>
      <c r="Z32" t="n">
        <v>10</v>
      </c>
      <c r="AA32" t="n">
        <v>673.0774689542654</v>
      </c>
      <c r="AB32" t="n">
        <v>920.934287105454</v>
      </c>
      <c r="AC32" t="n">
        <v>833.0416112834986</v>
      </c>
      <c r="AD32" t="n">
        <v>673077.4689542655</v>
      </c>
      <c r="AE32" t="n">
        <v>920934.287105454</v>
      </c>
      <c r="AF32" t="n">
        <v>2.383004197511595e-05</v>
      </c>
      <c r="AG32" t="n">
        <v>26</v>
      </c>
      <c r="AH32" t="n">
        <v>833041.6112834986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1.6342</v>
      </c>
      <c r="E33" t="n">
        <v>61.19</v>
      </c>
      <c r="F33" t="n">
        <v>57.97</v>
      </c>
      <c r="G33" t="n">
        <v>193.25</v>
      </c>
      <c r="H33" t="n">
        <v>2.31</v>
      </c>
      <c r="I33" t="n">
        <v>18</v>
      </c>
      <c r="J33" t="n">
        <v>246</v>
      </c>
      <c r="K33" t="n">
        <v>54.38</v>
      </c>
      <c r="L33" t="n">
        <v>32</v>
      </c>
      <c r="M33" t="n">
        <v>16</v>
      </c>
      <c r="N33" t="n">
        <v>59.63</v>
      </c>
      <c r="O33" t="n">
        <v>30574.64</v>
      </c>
      <c r="P33" t="n">
        <v>716.71</v>
      </c>
      <c r="Q33" t="n">
        <v>1213.91</v>
      </c>
      <c r="R33" t="n">
        <v>139.93</v>
      </c>
      <c r="S33" t="n">
        <v>90.51000000000001</v>
      </c>
      <c r="T33" t="n">
        <v>13579.32</v>
      </c>
      <c r="U33" t="n">
        <v>0.65</v>
      </c>
      <c r="V33" t="n">
        <v>0.77</v>
      </c>
      <c r="W33" t="n">
        <v>4.04</v>
      </c>
      <c r="X33" t="n">
        <v>0.78</v>
      </c>
      <c r="Y33" t="n">
        <v>0.5</v>
      </c>
      <c r="Z33" t="n">
        <v>10</v>
      </c>
      <c r="AA33" t="n">
        <v>671.3880623975344</v>
      </c>
      <c r="AB33" t="n">
        <v>918.6227665231772</v>
      </c>
      <c r="AC33" t="n">
        <v>830.9506989813549</v>
      </c>
      <c r="AD33" t="n">
        <v>671388.0623975345</v>
      </c>
      <c r="AE33" t="n">
        <v>918622.7665231773</v>
      </c>
      <c r="AF33" t="n">
        <v>2.381983888661966e-05</v>
      </c>
      <c r="AG33" t="n">
        <v>26</v>
      </c>
      <c r="AH33" t="n">
        <v>830950.6989813549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1.6367</v>
      </c>
      <c r="E34" t="n">
        <v>61.1</v>
      </c>
      <c r="F34" t="n">
        <v>57.92</v>
      </c>
      <c r="G34" t="n">
        <v>204.42</v>
      </c>
      <c r="H34" t="n">
        <v>2.37</v>
      </c>
      <c r="I34" t="n">
        <v>17</v>
      </c>
      <c r="J34" t="n">
        <v>247.78</v>
      </c>
      <c r="K34" t="n">
        <v>54.38</v>
      </c>
      <c r="L34" t="n">
        <v>33</v>
      </c>
      <c r="M34" t="n">
        <v>15</v>
      </c>
      <c r="N34" t="n">
        <v>60.41</v>
      </c>
      <c r="O34" t="n">
        <v>30794.11</v>
      </c>
      <c r="P34" t="n">
        <v>714.74</v>
      </c>
      <c r="Q34" t="n">
        <v>1213.91</v>
      </c>
      <c r="R34" t="n">
        <v>138.03</v>
      </c>
      <c r="S34" t="n">
        <v>90.51000000000001</v>
      </c>
      <c r="T34" t="n">
        <v>12635.9</v>
      </c>
      <c r="U34" t="n">
        <v>0.66</v>
      </c>
      <c r="V34" t="n">
        <v>0.77</v>
      </c>
      <c r="W34" t="n">
        <v>4.04</v>
      </c>
      <c r="X34" t="n">
        <v>0.73</v>
      </c>
      <c r="Y34" t="n">
        <v>0.5</v>
      </c>
      <c r="Z34" t="n">
        <v>10</v>
      </c>
      <c r="AA34" t="n">
        <v>669.6236464916054</v>
      </c>
      <c r="AB34" t="n">
        <v>916.2086148401493</v>
      </c>
      <c r="AC34" t="n">
        <v>828.766950546672</v>
      </c>
      <c r="AD34" t="n">
        <v>669623.6464916054</v>
      </c>
      <c r="AE34" t="n">
        <v>916208.6148401493</v>
      </c>
      <c r="AF34" t="n">
        <v>2.385627848839211e-05</v>
      </c>
      <c r="AG34" t="n">
        <v>26</v>
      </c>
      <c r="AH34" t="n">
        <v>828766.950546672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1.6389</v>
      </c>
      <c r="E35" t="n">
        <v>61.02</v>
      </c>
      <c r="F35" t="n">
        <v>57.88</v>
      </c>
      <c r="G35" t="n">
        <v>217.04</v>
      </c>
      <c r="H35" t="n">
        <v>2.42</v>
      </c>
      <c r="I35" t="n">
        <v>16</v>
      </c>
      <c r="J35" t="n">
        <v>249.57</v>
      </c>
      <c r="K35" t="n">
        <v>54.38</v>
      </c>
      <c r="L35" t="n">
        <v>34</v>
      </c>
      <c r="M35" t="n">
        <v>14</v>
      </c>
      <c r="N35" t="n">
        <v>61.2</v>
      </c>
      <c r="O35" t="n">
        <v>31014.73</v>
      </c>
      <c r="P35" t="n">
        <v>708.6</v>
      </c>
      <c r="Q35" t="n">
        <v>1213.91</v>
      </c>
      <c r="R35" t="n">
        <v>136.75</v>
      </c>
      <c r="S35" t="n">
        <v>90.51000000000001</v>
      </c>
      <c r="T35" t="n">
        <v>12000.18</v>
      </c>
      <c r="U35" t="n">
        <v>0.66</v>
      </c>
      <c r="V35" t="n">
        <v>0.78</v>
      </c>
      <c r="W35" t="n">
        <v>4.03</v>
      </c>
      <c r="X35" t="n">
        <v>0.6899999999999999</v>
      </c>
      <c r="Y35" t="n">
        <v>0.5</v>
      </c>
      <c r="Z35" t="n">
        <v>10</v>
      </c>
      <c r="AA35" t="n">
        <v>665.7382186931527</v>
      </c>
      <c r="AB35" t="n">
        <v>910.8924011133295</v>
      </c>
      <c r="AC35" t="n">
        <v>823.958108796587</v>
      </c>
      <c r="AD35" t="n">
        <v>665738.2186931527</v>
      </c>
      <c r="AE35" t="n">
        <v>910892.4011133295</v>
      </c>
      <c r="AF35" t="n">
        <v>2.388834533795187e-05</v>
      </c>
      <c r="AG35" t="n">
        <v>26</v>
      </c>
      <c r="AH35" t="n">
        <v>823958.108796587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1.6389</v>
      </c>
      <c r="E36" t="n">
        <v>61.01</v>
      </c>
      <c r="F36" t="n">
        <v>57.88</v>
      </c>
      <c r="G36" t="n">
        <v>217.03</v>
      </c>
      <c r="H36" t="n">
        <v>2.48</v>
      </c>
      <c r="I36" t="n">
        <v>16</v>
      </c>
      <c r="J36" t="n">
        <v>251.37</v>
      </c>
      <c r="K36" t="n">
        <v>54.38</v>
      </c>
      <c r="L36" t="n">
        <v>35</v>
      </c>
      <c r="M36" t="n">
        <v>14</v>
      </c>
      <c r="N36" t="n">
        <v>61.99</v>
      </c>
      <c r="O36" t="n">
        <v>31236.5</v>
      </c>
      <c r="P36" t="n">
        <v>707.8</v>
      </c>
      <c r="Q36" t="n">
        <v>1213.91</v>
      </c>
      <c r="R36" t="n">
        <v>136.74</v>
      </c>
      <c r="S36" t="n">
        <v>90.51000000000001</v>
      </c>
      <c r="T36" t="n">
        <v>11996.85</v>
      </c>
      <c r="U36" t="n">
        <v>0.66</v>
      </c>
      <c r="V36" t="n">
        <v>0.78</v>
      </c>
      <c r="W36" t="n">
        <v>4.03</v>
      </c>
      <c r="X36" t="n">
        <v>0.68</v>
      </c>
      <c r="Y36" t="n">
        <v>0.5</v>
      </c>
      <c r="Z36" t="n">
        <v>10</v>
      </c>
      <c r="AA36" t="n">
        <v>665.3131953869286</v>
      </c>
      <c r="AB36" t="n">
        <v>910.3108654750484</v>
      </c>
      <c r="AC36" t="n">
        <v>823.4320741034331</v>
      </c>
      <c r="AD36" t="n">
        <v>665313.1953869285</v>
      </c>
      <c r="AE36" t="n">
        <v>910310.8654750484</v>
      </c>
      <c r="AF36" t="n">
        <v>2.388834533795187e-05</v>
      </c>
      <c r="AG36" t="n">
        <v>26</v>
      </c>
      <c r="AH36" t="n">
        <v>823432.0741034332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1.6415</v>
      </c>
      <c r="E37" t="n">
        <v>60.92</v>
      </c>
      <c r="F37" t="n">
        <v>57.82</v>
      </c>
      <c r="G37" t="n">
        <v>231.28</v>
      </c>
      <c r="H37" t="n">
        <v>2.53</v>
      </c>
      <c r="I37" t="n">
        <v>15</v>
      </c>
      <c r="J37" t="n">
        <v>253.18</v>
      </c>
      <c r="K37" t="n">
        <v>54.38</v>
      </c>
      <c r="L37" t="n">
        <v>36</v>
      </c>
      <c r="M37" t="n">
        <v>13</v>
      </c>
      <c r="N37" t="n">
        <v>62.8</v>
      </c>
      <c r="O37" t="n">
        <v>31459.45</v>
      </c>
      <c r="P37" t="n">
        <v>700.35</v>
      </c>
      <c r="Q37" t="n">
        <v>1213.91</v>
      </c>
      <c r="R37" t="n">
        <v>134.8</v>
      </c>
      <c r="S37" t="n">
        <v>90.51000000000001</v>
      </c>
      <c r="T37" t="n">
        <v>11031.2</v>
      </c>
      <c r="U37" t="n">
        <v>0.67</v>
      </c>
      <c r="V37" t="n">
        <v>0.78</v>
      </c>
      <c r="W37" t="n">
        <v>4.03</v>
      </c>
      <c r="X37" t="n">
        <v>0.63</v>
      </c>
      <c r="Y37" t="n">
        <v>0.5</v>
      </c>
      <c r="Z37" t="n">
        <v>10</v>
      </c>
      <c r="AA37" t="n">
        <v>660.6205355231498</v>
      </c>
      <c r="AB37" t="n">
        <v>903.8901612238845</v>
      </c>
      <c r="AC37" t="n">
        <v>817.6241528544854</v>
      </c>
      <c r="AD37" t="n">
        <v>660620.5355231498</v>
      </c>
      <c r="AE37" t="n">
        <v>903890.1612238846</v>
      </c>
      <c r="AF37" t="n">
        <v>2.392624252379523e-05</v>
      </c>
      <c r="AG37" t="n">
        <v>26</v>
      </c>
      <c r="AH37" t="n">
        <v>817624.1528544853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1.6413</v>
      </c>
      <c r="E38" t="n">
        <v>60.93</v>
      </c>
      <c r="F38" t="n">
        <v>57.83</v>
      </c>
      <c r="G38" t="n">
        <v>231.31</v>
      </c>
      <c r="H38" t="n">
        <v>2.58</v>
      </c>
      <c r="I38" t="n">
        <v>15</v>
      </c>
      <c r="J38" t="n">
        <v>255</v>
      </c>
      <c r="K38" t="n">
        <v>54.38</v>
      </c>
      <c r="L38" t="n">
        <v>37</v>
      </c>
      <c r="M38" t="n">
        <v>13</v>
      </c>
      <c r="N38" t="n">
        <v>63.62</v>
      </c>
      <c r="O38" t="n">
        <v>31683.59</v>
      </c>
      <c r="P38" t="n">
        <v>702.0599999999999</v>
      </c>
      <c r="Q38" t="n">
        <v>1213.93</v>
      </c>
      <c r="R38" t="n">
        <v>135.06</v>
      </c>
      <c r="S38" t="n">
        <v>90.51000000000001</v>
      </c>
      <c r="T38" t="n">
        <v>11161.4</v>
      </c>
      <c r="U38" t="n">
        <v>0.67</v>
      </c>
      <c r="V38" t="n">
        <v>0.78</v>
      </c>
      <c r="W38" t="n">
        <v>4.03</v>
      </c>
      <c r="X38" t="n">
        <v>0.63</v>
      </c>
      <c r="Y38" t="n">
        <v>0.5</v>
      </c>
      <c r="Z38" t="n">
        <v>10</v>
      </c>
      <c r="AA38" t="n">
        <v>661.5892751466794</v>
      </c>
      <c r="AB38" t="n">
        <v>905.2156335145736</v>
      </c>
      <c r="AC38" t="n">
        <v>818.823123930063</v>
      </c>
      <c r="AD38" t="n">
        <v>661589.2751466794</v>
      </c>
      <c r="AE38" t="n">
        <v>905215.6335145736</v>
      </c>
      <c r="AF38" t="n">
        <v>2.392332735565343e-05</v>
      </c>
      <c r="AG38" t="n">
        <v>26</v>
      </c>
      <c r="AH38" t="n">
        <v>818823.1239300631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1.6408</v>
      </c>
      <c r="E39" t="n">
        <v>60.95</v>
      </c>
      <c r="F39" t="n">
        <v>57.85</v>
      </c>
      <c r="G39" t="n">
        <v>231.39</v>
      </c>
      <c r="H39" t="n">
        <v>2.63</v>
      </c>
      <c r="I39" t="n">
        <v>15</v>
      </c>
      <c r="J39" t="n">
        <v>256.82</v>
      </c>
      <c r="K39" t="n">
        <v>54.38</v>
      </c>
      <c r="L39" t="n">
        <v>38</v>
      </c>
      <c r="M39" t="n">
        <v>12</v>
      </c>
      <c r="N39" t="n">
        <v>64.45</v>
      </c>
      <c r="O39" t="n">
        <v>31909.08</v>
      </c>
      <c r="P39" t="n">
        <v>698.29</v>
      </c>
      <c r="Q39" t="n">
        <v>1213.91</v>
      </c>
      <c r="R39" t="n">
        <v>135.73</v>
      </c>
      <c r="S39" t="n">
        <v>90.51000000000001</v>
      </c>
      <c r="T39" t="n">
        <v>11495.89</v>
      </c>
      <c r="U39" t="n">
        <v>0.67</v>
      </c>
      <c r="V39" t="n">
        <v>0.78</v>
      </c>
      <c r="W39" t="n">
        <v>4.03</v>
      </c>
      <c r="X39" t="n">
        <v>0.65</v>
      </c>
      <c r="Y39" t="n">
        <v>0.5</v>
      </c>
      <c r="Z39" t="n">
        <v>10</v>
      </c>
      <c r="AA39" t="n">
        <v>659.7381794126294</v>
      </c>
      <c r="AB39" t="n">
        <v>902.6828826666662</v>
      </c>
      <c r="AC39" t="n">
        <v>816.5320952683418</v>
      </c>
      <c r="AD39" t="n">
        <v>659738.1794126293</v>
      </c>
      <c r="AE39" t="n">
        <v>902682.8826666662</v>
      </c>
      <c r="AF39" t="n">
        <v>2.391603943529894e-05</v>
      </c>
      <c r="AG39" t="n">
        <v>26</v>
      </c>
      <c r="AH39" t="n">
        <v>816532.0952683418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1.6431</v>
      </c>
      <c r="E40" t="n">
        <v>60.86</v>
      </c>
      <c r="F40" t="n">
        <v>57.8</v>
      </c>
      <c r="G40" t="n">
        <v>247.71</v>
      </c>
      <c r="H40" t="n">
        <v>2.68</v>
      </c>
      <c r="I40" t="n">
        <v>14</v>
      </c>
      <c r="J40" t="n">
        <v>258.66</v>
      </c>
      <c r="K40" t="n">
        <v>54.38</v>
      </c>
      <c r="L40" t="n">
        <v>39</v>
      </c>
      <c r="M40" t="n">
        <v>7</v>
      </c>
      <c r="N40" t="n">
        <v>65.28</v>
      </c>
      <c r="O40" t="n">
        <v>32135.68</v>
      </c>
      <c r="P40" t="n">
        <v>696.8099999999999</v>
      </c>
      <c r="Q40" t="n">
        <v>1213.91</v>
      </c>
      <c r="R40" t="n">
        <v>133.58</v>
      </c>
      <c r="S40" t="n">
        <v>90.51000000000001</v>
      </c>
      <c r="T40" t="n">
        <v>10427.2</v>
      </c>
      <c r="U40" t="n">
        <v>0.68</v>
      </c>
      <c r="V40" t="n">
        <v>0.78</v>
      </c>
      <c r="W40" t="n">
        <v>4.04</v>
      </c>
      <c r="X40" t="n">
        <v>0.61</v>
      </c>
      <c r="Y40" t="n">
        <v>0.5</v>
      </c>
      <c r="Z40" t="n">
        <v>10</v>
      </c>
      <c r="AA40" t="n">
        <v>658.3098687003386</v>
      </c>
      <c r="AB40" t="n">
        <v>900.7286049374886</v>
      </c>
      <c r="AC40" t="n">
        <v>814.7643310627909</v>
      </c>
      <c r="AD40" t="n">
        <v>658309.8687003386</v>
      </c>
      <c r="AE40" t="n">
        <v>900728.6049374887</v>
      </c>
      <c r="AF40" t="n">
        <v>2.39495638689296e-05</v>
      </c>
      <c r="AG40" t="n">
        <v>26</v>
      </c>
      <c r="AH40" t="n">
        <v>814764.3310627909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1.6431</v>
      </c>
      <c r="E41" t="n">
        <v>60.86</v>
      </c>
      <c r="F41" t="n">
        <v>57.8</v>
      </c>
      <c r="G41" t="n">
        <v>247.71</v>
      </c>
      <c r="H41" t="n">
        <v>2.73</v>
      </c>
      <c r="I41" t="n">
        <v>14</v>
      </c>
      <c r="J41" t="n">
        <v>260.51</v>
      </c>
      <c r="K41" t="n">
        <v>54.38</v>
      </c>
      <c r="L41" t="n">
        <v>40</v>
      </c>
      <c r="M41" t="n">
        <v>7</v>
      </c>
      <c r="N41" t="n">
        <v>66.13</v>
      </c>
      <c r="O41" t="n">
        <v>32363.54</v>
      </c>
      <c r="P41" t="n">
        <v>700.48</v>
      </c>
      <c r="Q41" t="n">
        <v>1213.91</v>
      </c>
      <c r="R41" t="n">
        <v>133.76</v>
      </c>
      <c r="S41" t="n">
        <v>90.51000000000001</v>
      </c>
      <c r="T41" t="n">
        <v>10514.29</v>
      </c>
      <c r="U41" t="n">
        <v>0.68</v>
      </c>
      <c r="V41" t="n">
        <v>0.78</v>
      </c>
      <c r="W41" t="n">
        <v>4.04</v>
      </c>
      <c r="X41" t="n">
        <v>0.61</v>
      </c>
      <c r="Y41" t="n">
        <v>0.5</v>
      </c>
      <c r="Z41" t="n">
        <v>10</v>
      </c>
      <c r="AA41" t="n">
        <v>660.2546791625857</v>
      </c>
      <c r="AB41" t="n">
        <v>903.3895804109172</v>
      </c>
      <c r="AC41" t="n">
        <v>817.1713467717382</v>
      </c>
      <c r="AD41" t="n">
        <v>660254.6791625858</v>
      </c>
      <c r="AE41" t="n">
        <v>903389.5804109173</v>
      </c>
      <c r="AF41" t="n">
        <v>2.39495638689296e-05</v>
      </c>
      <c r="AG41" t="n">
        <v>26</v>
      </c>
      <c r="AH41" t="n">
        <v>817171.3467717381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0.7364000000000001</v>
      </c>
      <c r="E2" t="n">
        <v>135.8</v>
      </c>
      <c r="F2" t="n">
        <v>103.45</v>
      </c>
      <c r="G2" t="n">
        <v>6.66</v>
      </c>
      <c r="H2" t="n">
        <v>0.11</v>
      </c>
      <c r="I2" t="n">
        <v>932</v>
      </c>
      <c r="J2" t="n">
        <v>159.12</v>
      </c>
      <c r="K2" t="n">
        <v>50.28</v>
      </c>
      <c r="L2" t="n">
        <v>1</v>
      </c>
      <c r="M2" t="n">
        <v>930</v>
      </c>
      <c r="N2" t="n">
        <v>27.84</v>
      </c>
      <c r="O2" t="n">
        <v>19859.16</v>
      </c>
      <c r="P2" t="n">
        <v>1267.77</v>
      </c>
      <c r="Q2" t="n">
        <v>1214.07</v>
      </c>
      <c r="R2" t="n">
        <v>1685.35</v>
      </c>
      <c r="S2" t="n">
        <v>90.51000000000001</v>
      </c>
      <c r="T2" t="n">
        <v>781719.09</v>
      </c>
      <c r="U2" t="n">
        <v>0.05</v>
      </c>
      <c r="V2" t="n">
        <v>0.43</v>
      </c>
      <c r="W2" t="n">
        <v>5.56</v>
      </c>
      <c r="X2" t="n">
        <v>46.24</v>
      </c>
      <c r="Y2" t="n">
        <v>0.5</v>
      </c>
      <c r="Z2" t="n">
        <v>10</v>
      </c>
      <c r="AA2" t="n">
        <v>2210.603976234564</v>
      </c>
      <c r="AB2" t="n">
        <v>3024.645885248768</v>
      </c>
      <c r="AC2" t="n">
        <v>2735.977927077673</v>
      </c>
      <c r="AD2" t="n">
        <v>2210603.976234564</v>
      </c>
      <c r="AE2" t="n">
        <v>3024645.885248768</v>
      </c>
      <c r="AF2" t="n">
        <v>1.17446720021525e-05</v>
      </c>
      <c r="AG2" t="n">
        <v>57</v>
      </c>
      <c r="AH2" t="n">
        <v>2735977.927077673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1.1804</v>
      </c>
      <c r="E3" t="n">
        <v>84.72</v>
      </c>
      <c r="F3" t="n">
        <v>72.12</v>
      </c>
      <c r="G3" t="n">
        <v>13.56</v>
      </c>
      <c r="H3" t="n">
        <v>0.22</v>
      </c>
      <c r="I3" t="n">
        <v>319</v>
      </c>
      <c r="J3" t="n">
        <v>160.54</v>
      </c>
      <c r="K3" t="n">
        <v>50.28</v>
      </c>
      <c r="L3" t="n">
        <v>2</v>
      </c>
      <c r="M3" t="n">
        <v>317</v>
      </c>
      <c r="N3" t="n">
        <v>28.26</v>
      </c>
      <c r="O3" t="n">
        <v>20034.4</v>
      </c>
      <c r="P3" t="n">
        <v>877.48</v>
      </c>
      <c r="Q3" t="n">
        <v>1213.96</v>
      </c>
      <c r="R3" t="n">
        <v>618.76</v>
      </c>
      <c r="S3" t="n">
        <v>90.51000000000001</v>
      </c>
      <c r="T3" t="n">
        <v>251493.98</v>
      </c>
      <c r="U3" t="n">
        <v>0.15</v>
      </c>
      <c r="V3" t="n">
        <v>0.62</v>
      </c>
      <c r="W3" t="n">
        <v>4.54</v>
      </c>
      <c r="X3" t="n">
        <v>14.92</v>
      </c>
      <c r="Y3" t="n">
        <v>0.5</v>
      </c>
      <c r="Z3" t="n">
        <v>10</v>
      </c>
      <c r="AA3" t="n">
        <v>1057.360041918651</v>
      </c>
      <c r="AB3" t="n">
        <v>1446.726656785938</v>
      </c>
      <c r="AC3" t="n">
        <v>1308.653095155903</v>
      </c>
      <c r="AD3" t="n">
        <v>1057360.041918651</v>
      </c>
      <c r="AE3" t="n">
        <v>1446726.656785938</v>
      </c>
      <c r="AF3" t="n">
        <v>1.882592454011516e-05</v>
      </c>
      <c r="AG3" t="n">
        <v>36</v>
      </c>
      <c r="AH3" t="n">
        <v>1308653.095155903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1.3377</v>
      </c>
      <c r="E4" t="n">
        <v>74.76000000000001</v>
      </c>
      <c r="F4" t="n">
        <v>66.18000000000001</v>
      </c>
      <c r="G4" t="n">
        <v>20.47</v>
      </c>
      <c r="H4" t="n">
        <v>0.33</v>
      </c>
      <c r="I4" t="n">
        <v>194</v>
      </c>
      <c r="J4" t="n">
        <v>161.97</v>
      </c>
      <c r="K4" t="n">
        <v>50.28</v>
      </c>
      <c r="L4" t="n">
        <v>3</v>
      </c>
      <c r="M4" t="n">
        <v>192</v>
      </c>
      <c r="N4" t="n">
        <v>28.69</v>
      </c>
      <c r="O4" t="n">
        <v>20210.21</v>
      </c>
      <c r="P4" t="n">
        <v>800.3200000000001</v>
      </c>
      <c r="Q4" t="n">
        <v>1213.95</v>
      </c>
      <c r="R4" t="n">
        <v>417.59</v>
      </c>
      <c r="S4" t="n">
        <v>90.51000000000001</v>
      </c>
      <c r="T4" t="n">
        <v>151532.3</v>
      </c>
      <c r="U4" t="n">
        <v>0.22</v>
      </c>
      <c r="V4" t="n">
        <v>0.68</v>
      </c>
      <c r="W4" t="n">
        <v>4.33</v>
      </c>
      <c r="X4" t="n">
        <v>8.98</v>
      </c>
      <c r="Y4" t="n">
        <v>0.5</v>
      </c>
      <c r="Z4" t="n">
        <v>10</v>
      </c>
      <c r="AA4" t="n">
        <v>878.6121154304417</v>
      </c>
      <c r="AB4" t="n">
        <v>1202.155857962805</v>
      </c>
      <c r="AC4" t="n">
        <v>1087.423790115178</v>
      </c>
      <c r="AD4" t="n">
        <v>878612.1154304417</v>
      </c>
      <c r="AE4" t="n">
        <v>1202155.857962805</v>
      </c>
      <c r="AF4" t="n">
        <v>2.133466558565915e-05</v>
      </c>
      <c r="AG4" t="n">
        <v>32</v>
      </c>
      <c r="AH4" t="n">
        <v>1087423.790115178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1.4207</v>
      </c>
      <c r="E5" t="n">
        <v>70.39</v>
      </c>
      <c r="F5" t="n">
        <v>63.58</v>
      </c>
      <c r="G5" t="n">
        <v>27.45</v>
      </c>
      <c r="H5" t="n">
        <v>0.43</v>
      </c>
      <c r="I5" t="n">
        <v>139</v>
      </c>
      <c r="J5" t="n">
        <v>163.4</v>
      </c>
      <c r="K5" t="n">
        <v>50.28</v>
      </c>
      <c r="L5" t="n">
        <v>4</v>
      </c>
      <c r="M5" t="n">
        <v>137</v>
      </c>
      <c r="N5" t="n">
        <v>29.12</v>
      </c>
      <c r="O5" t="n">
        <v>20386.62</v>
      </c>
      <c r="P5" t="n">
        <v>764.11</v>
      </c>
      <c r="Q5" t="n">
        <v>1213.94</v>
      </c>
      <c r="R5" t="n">
        <v>329.71</v>
      </c>
      <c r="S5" t="n">
        <v>90.51000000000001</v>
      </c>
      <c r="T5" t="n">
        <v>107865.34</v>
      </c>
      <c r="U5" t="n">
        <v>0.27</v>
      </c>
      <c r="V5" t="n">
        <v>0.71</v>
      </c>
      <c r="W5" t="n">
        <v>4.24</v>
      </c>
      <c r="X5" t="n">
        <v>6.39</v>
      </c>
      <c r="Y5" t="n">
        <v>0.5</v>
      </c>
      <c r="Z5" t="n">
        <v>10</v>
      </c>
      <c r="AA5" t="n">
        <v>801.3477719651207</v>
      </c>
      <c r="AB5" t="n">
        <v>1096.439374571291</v>
      </c>
      <c r="AC5" t="n">
        <v>991.796739524533</v>
      </c>
      <c r="AD5" t="n">
        <v>801347.7719651207</v>
      </c>
      <c r="AE5" t="n">
        <v>1096439.374571291</v>
      </c>
      <c r="AF5" t="n">
        <v>2.26584132447828e-05</v>
      </c>
      <c r="AG5" t="n">
        <v>30</v>
      </c>
      <c r="AH5" t="n">
        <v>991796.739524533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1.4716</v>
      </c>
      <c r="E6" t="n">
        <v>67.95</v>
      </c>
      <c r="F6" t="n">
        <v>62.15</v>
      </c>
      <c r="G6" t="n">
        <v>34.53</v>
      </c>
      <c r="H6" t="n">
        <v>0.54</v>
      </c>
      <c r="I6" t="n">
        <v>108</v>
      </c>
      <c r="J6" t="n">
        <v>164.83</v>
      </c>
      <c r="K6" t="n">
        <v>50.28</v>
      </c>
      <c r="L6" t="n">
        <v>5</v>
      </c>
      <c r="M6" t="n">
        <v>106</v>
      </c>
      <c r="N6" t="n">
        <v>29.55</v>
      </c>
      <c r="O6" t="n">
        <v>20563.61</v>
      </c>
      <c r="P6" t="n">
        <v>741.85</v>
      </c>
      <c r="Q6" t="n">
        <v>1213.94</v>
      </c>
      <c r="R6" t="n">
        <v>281.02</v>
      </c>
      <c r="S6" t="n">
        <v>90.51000000000001</v>
      </c>
      <c r="T6" t="n">
        <v>83675.39999999999</v>
      </c>
      <c r="U6" t="n">
        <v>0.32</v>
      </c>
      <c r="V6" t="n">
        <v>0.72</v>
      </c>
      <c r="W6" t="n">
        <v>4.19</v>
      </c>
      <c r="X6" t="n">
        <v>4.95</v>
      </c>
      <c r="Y6" t="n">
        <v>0.5</v>
      </c>
      <c r="Z6" t="n">
        <v>10</v>
      </c>
      <c r="AA6" t="n">
        <v>759.4311343064178</v>
      </c>
      <c r="AB6" t="n">
        <v>1039.087181695112</v>
      </c>
      <c r="AC6" t="n">
        <v>939.9181594421487</v>
      </c>
      <c r="AD6" t="n">
        <v>759431.1343064178</v>
      </c>
      <c r="AE6" t="n">
        <v>1039087.181695112</v>
      </c>
      <c r="AF6" t="n">
        <v>2.347020548393213e-05</v>
      </c>
      <c r="AG6" t="n">
        <v>29</v>
      </c>
      <c r="AH6" t="n">
        <v>939918.1594421488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1.5076</v>
      </c>
      <c r="E7" t="n">
        <v>66.33</v>
      </c>
      <c r="F7" t="n">
        <v>61.17</v>
      </c>
      <c r="G7" t="n">
        <v>41.71</v>
      </c>
      <c r="H7" t="n">
        <v>0.64</v>
      </c>
      <c r="I7" t="n">
        <v>88</v>
      </c>
      <c r="J7" t="n">
        <v>166.27</v>
      </c>
      <c r="K7" t="n">
        <v>50.28</v>
      </c>
      <c r="L7" t="n">
        <v>6</v>
      </c>
      <c r="M7" t="n">
        <v>86</v>
      </c>
      <c r="N7" t="n">
        <v>29.99</v>
      </c>
      <c r="O7" t="n">
        <v>20741.2</v>
      </c>
      <c r="P7" t="n">
        <v>725.59</v>
      </c>
      <c r="Q7" t="n">
        <v>1213.92</v>
      </c>
      <c r="R7" t="n">
        <v>248.28</v>
      </c>
      <c r="S7" t="n">
        <v>90.51000000000001</v>
      </c>
      <c r="T7" t="n">
        <v>67407.60000000001</v>
      </c>
      <c r="U7" t="n">
        <v>0.36</v>
      </c>
      <c r="V7" t="n">
        <v>0.73</v>
      </c>
      <c r="W7" t="n">
        <v>4.14</v>
      </c>
      <c r="X7" t="n">
        <v>3.98</v>
      </c>
      <c r="Y7" t="n">
        <v>0.5</v>
      </c>
      <c r="Z7" t="n">
        <v>10</v>
      </c>
      <c r="AA7" t="n">
        <v>728.2469729216011</v>
      </c>
      <c r="AB7" t="n">
        <v>996.4196363403011</v>
      </c>
      <c r="AC7" t="n">
        <v>901.3227447317247</v>
      </c>
      <c r="AD7" t="n">
        <v>728246.9729216011</v>
      </c>
      <c r="AE7" t="n">
        <v>996419.636340301</v>
      </c>
      <c r="AF7" t="n">
        <v>2.404436109511829e-05</v>
      </c>
      <c r="AG7" t="n">
        <v>28</v>
      </c>
      <c r="AH7" t="n">
        <v>901322.7447317247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1.531</v>
      </c>
      <c r="E8" t="n">
        <v>65.31999999999999</v>
      </c>
      <c r="F8" t="n">
        <v>60.58</v>
      </c>
      <c r="G8" t="n">
        <v>48.46</v>
      </c>
      <c r="H8" t="n">
        <v>0.74</v>
      </c>
      <c r="I8" t="n">
        <v>75</v>
      </c>
      <c r="J8" t="n">
        <v>167.72</v>
      </c>
      <c r="K8" t="n">
        <v>50.28</v>
      </c>
      <c r="L8" t="n">
        <v>7</v>
      </c>
      <c r="M8" t="n">
        <v>73</v>
      </c>
      <c r="N8" t="n">
        <v>30.44</v>
      </c>
      <c r="O8" t="n">
        <v>20919.39</v>
      </c>
      <c r="P8" t="n">
        <v>714.5</v>
      </c>
      <c r="Q8" t="n">
        <v>1213.92</v>
      </c>
      <c r="R8" t="n">
        <v>227.9</v>
      </c>
      <c r="S8" t="n">
        <v>90.51000000000001</v>
      </c>
      <c r="T8" t="n">
        <v>57279.78</v>
      </c>
      <c r="U8" t="n">
        <v>0.4</v>
      </c>
      <c r="V8" t="n">
        <v>0.74</v>
      </c>
      <c r="W8" t="n">
        <v>4.13</v>
      </c>
      <c r="X8" t="n">
        <v>3.38</v>
      </c>
      <c r="Y8" t="n">
        <v>0.5</v>
      </c>
      <c r="Z8" t="n">
        <v>10</v>
      </c>
      <c r="AA8" t="n">
        <v>714.0913146324074</v>
      </c>
      <c r="AB8" t="n">
        <v>977.0512401654577</v>
      </c>
      <c r="AC8" t="n">
        <v>883.8028411040939</v>
      </c>
      <c r="AD8" t="n">
        <v>714091.3146324074</v>
      </c>
      <c r="AE8" t="n">
        <v>977051.2401654577</v>
      </c>
      <c r="AF8" t="n">
        <v>2.441756224238929e-05</v>
      </c>
      <c r="AG8" t="n">
        <v>28</v>
      </c>
      <c r="AH8" t="n">
        <v>883802.8411040939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1.5491</v>
      </c>
      <c r="E9" t="n">
        <v>64.55</v>
      </c>
      <c r="F9" t="n">
        <v>60.13</v>
      </c>
      <c r="G9" t="n">
        <v>55.51</v>
      </c>
      <c r="H9" t="n">
        <v>0.84</v>
      </c>
      <c r="I9" t="n">
        <v>65</v>
      </c>
      <c r="J9" t="n">
        <v>169.17</v>
      </c>
      <c r="K9" t="n">
        <v>50.28</v>
      </c>
      <c r="L9" t="n">
        <v>8</v>
      </c>
      <c r="M9" t="n">
        <v>63</v>
      </c>
      <c r="N9" t="n">
        <v>30.89</v>
      </c>
      <c r="O9" t="n">
        <v>21098.19</v>
      </c>
      <c r="P9" t="n">
        <v>703.97</v>
      </c>
      <c r="Q9" t="n">
        <v>1213.91</v>
      </c>
      <c r="R9" t="n">
        <v>213.17</v>
      </c>
      <c r="S9" t="n">
        <v>90.51000000000001</v>
      </c>
      <c r="T9" t="n">
        <v>49968.62</v>
      </c>
      <c r="U9" t="n">
        <v>0.42</v>
      </c>
      <c r="V9" t="n">
        <v>0.75</v>
      </c>
      <c r="W9" t="n">
        <v>4.11</v>
      </c>
      <c r="X9" t="n">
        <v>2.94</v>
      </c>
      <c r="Y9" t="n">
        <v>0.5</v>
      </c>
      <c r="Z9" t="n">
        <v>10</v>
      </c>
      <c r="AA9" t="n">
        <v>693.4131134145001</v>
      </c>
      <c r="AB9" t="n">
        <v>948.7584130012632</v>
      </c>
      <c r="AC9" t="n">
        <v>858.2102416552178</v>
      </c>
      <c r="AD9" t="n">
        <v>693413.1134145001</v>
      </c>
      <c r="AE9" t="n">
        <v>948758.4130012632</v>
      </c>
      <c r="AF9" t="n">
        <v>2.470623492468011e-05</v>
      </c>
      <c r="AG9" t="n">
        <v>27</v>
      </c>
      <c r="AH9" t="n">
        <v>858210.2416552178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1.5646</v>
      </c>
      <c r="E10" t="n">
        <v>63.91</v>
      </c>
      <c r="F10" t="n">
        <v>59.75</v>
      </c>
      <c r="G10" t="n">
        <v>62.9</v>
      </c>
      <c r="H10" t="n">
        <v>0.9399999999999999</v>
      </c>
      <c r="I10" t="n">
        <v>57</v>
      </c>
      <c r="J10" t="n">
        <v>170.62</v>
      </c>
      <c r="K10" t="n">
        <v>50.28</v>
      </c>
      <c r="L10" t="n">
        <v>9</v>
      </c>
      <c r="M10" t="n">
        <v>55</v>
      </c>
      <c r="N10" t="n">
        <v>31.34</v>
      </c>
      <c r="O10" t="n">
        <v>21277.6</v>
      </c>
      <c r="P10" t="n">
        <v>695.52</v>
      </c>
      <c r="Q10" t="n">
        <v>1213.92</v>
      </c>
      <c r="R10" t="n">
        <v>200.27</v>
      </c>
      <c r="S10" t="n">
        <v>90.51000000000001</v>
      </c>
      <c r="T10" t="n">
        <v>43555.39</v>
      </c>
      <c r="U10" t="n">
        <v>0.45</v>
      </c>
      <c r="V10" t="n">
        <v>0.75</v>
      </c>
      <c r="W10" t="n">
        <v>4.1</v>
      </c>
      <c r="X10" t="n">
        <v>2.56</v>
      </c>
      <c r="Y10" t="n">
        <v>0.5</v>
      </c>
      <c r="Z10" t="n">
        <v>10</v>
      </c>
      <c r="AA10" t="n">
        <v>683.8899803794923</v>
      </c>
      <c r="AB10" t="n">
        <v>935.7284422517871</v>
      </c>
      <c r="AC10" t="n">
        <v>846.4238330263929</v>
      </c>
      <c r="AD10" t="n">
        <v>683889.9803794923</v>
      </c>
      <c r="AE10" t="n">
        <v>935728.4422517871</v>
      </c>
      <c r="AF10" t="n">
        <v>2.495344081282971e-05</v>
      </c>
      <c r="AG10" t="n">
        <v>27</v>
      </c>
      <c r="AH10" t="n">
        <v>846423.833026393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1.5762</v>
      </c>
      <c r="E11" t="n">
        <v>63.44</v>
      </c>
      <c r="F11" t="n">
        <v>59.48</v>
      </c>
      <c r="G11" t="n">
        <v>69.97</v>
      </c>
      <c r="H11" t="n">
        <v>1.03</v>
      </c>
      <c r="I11" t="n">
        <v>51</v>
      </c>
      <c r="J11" t="n">
        <v>172.08</v>
      </c>
      <c r="K11" t="n">
        <v>50.28</v>
      </c>
      <c r="L11" t="n">
        <v>10</v>
      </c>
      <c r="M11" t="n">
        <v>49</v>
      </c>
      <c r="N11" t="n">
        <v>31.8</v>
      </c>
      <c r="O11" t="n">
        <v>21457.64</v>
      </c>
      <c r="P11" t="n">
        <v>686.54</v>
      </c>
      <c r="Q11" t="n">
        <v>1213.91</v>
      </c>
      <c r="R11" t="n">
        <v>190.79</v>
      </c>
      <c r="S11" t="n">
        <v>90.51000000000001</v>
      </c>
      <c r="T11" t="n">
        <v>38845.89</v>
      </c>
      <c r="U11" t="n">
        <v>0.47</v>
      </c>
      <c r="V11" t="n">
        <v>0.75</v>
      </c>
      <c r="W11" t="n">
        <v>4.09</v>
      </c>
      <c r="X11" t="n">
        <v>2.28</v>
      </c>
      <c r="Y11" t="n">
        <v>0.5</v>
      </c>
      <c r="Z11" t="n">
        <v>10</v>
      </c>
      <c r="AA11" t="n">
        <v>675.4313500337277</v>
      </c>
      <c r="AB11" t="n">
        <v>924.1549710442782</v>
      </c>
      <c r="AC11" t="n">
        <v>835.9549176674598</v>
      </c>
      <c r="AD11" t="n">
        <v>675431.3500337277</v>
      </c>
      <c r="AE11" t="n">
        <v>924154.9710442782</v>
      </c>
      <c r="AF11" t="n">
        <v>2.513844650976748e-05</v>
      </c>
      <c r="AG11" t="n">
        <v>27</v>
      </c>
      <c r="AH11" t="n">
        <v>835954.9176674598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1.586</v>
      </c>
      <c r="E12" t="n">
        <v>63.05</v>
      </c>
      <c r="F12" t="n">
        <v>59.24</v>
      </c>
      <c r="G12" t="n">
        <v>77.27</v>
      </c>
      <c r="H12" t="n">
        <v>1.12</v>
      </c>
      <c r="I12" t="n">
        <v>46</v>
      </c>
      <c r="J12" t="n">
        <v>173.55</v>
      </c>
      <c r="K12" t="n">
        <v>50.28</v>
      </c>
      <c r="L12" t="n">
        <v>11</v>
      </c>
      <c r="M12" t="n">
        <v>44</v>
      </c>
      <c r="N12" t="n">
        <v>32.27</v>
      </c>
      <c r="O12" t="n">
        <v>21638.31</v>
      </c>
      <c r="P12" t="n">
        <v>680.5599999999999</v>
      </c>
      <c r="Q12" t="n">
        <v>1213.92</v>
      </c>
      <c r="R12" t="n">
        <v>182.98</v>
      </c>
      <c r="S12" t="n">
        <v>90.51000000000001</v>
      </c>
      <c r="T12" t="n">
        <v>34965.5</v>
      </c>
      <c r="U12" t="n">
        <v>0.49</v>
      </c>
      <c r="V12" t="n">
        <v>0.76</v>
      </c>
      <c r="W12" t="n">
        <v>4.08</v>
      </c>
      <c r="X12" t="n">
        <v>2.05</v>
      </c>
      <c r="Y12" t="n">
        <v>0.5</v>
      </c>
      <c r="Z12" t="n">
        <v>10</v>
      </c>
      <c r="AA12" t="n">
        <v>669.2529162961818</v>
      </c>
      <c r="AB12" t="n">
        <v>915.7013654313084</v>
      </c>
      <c r="AC12" t="n">
        <v>828.308112309482</v>
      </c>
      <c r="AD12" t="n">
        <v>669252.9162961817</v>
      </c>
      <c r="AE12" t="n">
        <v>915701.3654313084</v>
      </c>
      <c r="AF12" t="n">
        <v>2.529474442614593e-05</v>
      </c>
      <c r="AG12" t="n">
        <v>27</v>
      </c>
      <c r="AH12" t="n">
        <v>828308.1123094819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1.5934</v>
      </c>
      <c r="E13" t="n">
        <v>62.76</v>
      </c>
      <c r="F13" t="n">
        <v>59.08</v>
      </c>
      <c r="G13" t="n">
        <v>84.40000000000001</v>
      </c>
      <c r="H13" t="n">
        <v>1.22</v>
      </c>
      <c r="I13" t="n">
        <v>42</v>
      </c>
      <c r="J13" t="n">
        <v>175.02</v>
      </c>
      <c r="K13" t="n">
        <v>50.28</v>
      </c>
      <c r="L13" t="n">
        <v>12</v>
      </c>
      <c r="M13" t="n">
        <v>40</v>
      </c>
      <c r="N13" t="n">
        <v>32.74</v>
      </c>
      <c r="O13" t="n">
        <v>21819.6</v>
      </c>
      <c r="P13" t="n">
        <v>673.86</v>
      </c>
      <c r="Q13" t="n">
        <v>1213.92</v>
      </c>
      <c r="R13" t="n">
        <v>177.11</v>
      </c>
      <c r="S13" t="n">
        <v>90.51000000000001</v>
      </c>
      <c r="T13" t="n">
        <v>32053.84</v>
      </c>
      <c r="U13" t="n">
        <v>0.51</v>
      </c>
      <c r="V13" t="n">
        <v>0.76</v>
      </c>
      <c r="W13" t="n">
        <v>4.08</v>
      </c>
      <c r="X13" t="n">
        <v>1.89</v>
      </c>
      <c r="Y13" t="n">
        <v>0.5</v>
      </c>
      <c r="Z13" t="n">
        <v>10</v>
      </c>
      <c r="AA13" t="n">
        <v>663.4633366226066</v>
      </c>
      <c r="AB13" t="n">
        <v>907.7798071036943</v>
      </c>
      <c r="AC13" t="n">
        <v>821.1425763906782</v>
      </c>
      <c r="AD13" t="n">
        <v>663463.3366226066</v>
      </c>
      <c r="AE13" t="n">
        <v>907779.8071036943</v>
      </c>
      <c r="AF13" t="n">
        <v>2.541276530177864e-05</v>
      </c>
      <c r="AG13" t="n">
        <v>27</v>
      </c>
      <c r="AH13" t="n">
        <v>821142.5763906782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1.6024</v>
      </c>
      <c r="E14" t="n">
        <v>62.41</v>
      </c>
      <c r="F14" t="n">
        <v>58.86</v>
      </c>
      <c r="G14" t="n">
        <v>92.93000000000001</v>
      </c>
      <c r="H14" t="n">
        <v>1.31</v>
      </c>
      <c r="I14" t="n">
        <v>38</v>
      </c>
      <c r="J14" t="n">
        <v>176.49</v>
      </c>
      <c r="K14" t="n">
        <v>50.28</v>
      </c>
      <c r="L14" t="n">
        <v>13</v>
      </c>
      <c r="M14" t="n">
        <v>36</v>
      </c>
      <c r="N14" t="n">
        <v>33.21</v>
      </c>
      <c r="O14" t="n">
        <v>22001.54</v>
      </c>
      <c r="P14" t="n">
        <v>666.79</v>
      </c>
      <c r="Q14" t="n">
        <v>1213.93</v>
      </c>
      <c r="R14" t="n">
        <v>169.59</v>
      </c>
      <c r="S14" t="n">
        <v>90.51000000000001</v>
      </c>
      <c r="T14" t="n">
        <v>28309.53</v>
      </c>
      <c r="U14" t="n">
        <v>0.53</v>
      </c>
      <c r="V14" t="n">
        <v>0.76</v>
      </c>
      <c r="W14" t="n">
        <v>4.07</v>
      </c>
      <c r="X14" t="n">
        <v>1.66</v>
      </c>
      <c r="Y14" t="n">
        <v>0.5</v>
      </c>
      <c r="Z14" t="n">
        <v>10</v>
      </c>
      <c r="AA14" t="n">
        <v>657.0573782752491</v>
      </c>
      <c r="AB14" t="n">
        <v>899.0148922819034</v>
      </c>
      <c r="AC14" t="n">
        <v>813.2141727378438</v>
      </c>
      <c r="AD14" t="n">
        <v>657057.3782752492</v>
      </c>
      <c r="AE14" t="n">
        <v>899014.8922819034</v>
      </c>
      <c r="AF14" t="n">
        <v>2.555630420457518e-05</v>
      </c>
      <c r="AG14" t="n">
        <v>27</v>
      </c>
      <c r="AH14" t="n">
        <v>813214.1727378438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1.6077</v>
      </c>
      <c r="E15" t="n">
        <v>62.2</v>
      </c>
      <c r="F15" t="n">
        <v>58.75</v>
      </c>
      <c r="G15" t="n">
        <v>100.71</v>
      </c>
      <c r="H15" t="n">
        <v>1.4</v>
      </c>
      <c r="I15" t="n">
        <v>35</v>
      </c>
      <c r="J15" t="n">
        <v>177.97</v>
      </c>
      <c r="K15" t="n">
        <v>50.28</v>
      </c>
      <c r="L15" t="n">
        <v>14</v>
      </c>
      <c r="M15" t="n">
        <v>33</v>
      </c>
      <c r="N15" t="n">
        <v>33.69</v>
      </c>
      <c r="O15" t="n">
        <v>22184.13</v>
      </c>
      <c r="P15" t="n">
        <v>662.27</v>
      </c>
      <c r="Q15" t="n">
        <v>1213.93</v>
      </c>
      <c r="R15" t="n">
        <v>166.04</v>
      </c>
      <c r="S15" t="n">
        <v>90.51000000000001</v>
      </c>
      <c r="T15" t="n">
        <v>26550.17</v>
      </c>
      <c r="U15" t="n">
        <v>0.55</v>
      </c>
      <c r="V15" t="n">
        <v>0.76</v>
      </c>
      <c r="W15" t="n">
        <v>4.07</v>
      </c>
      <c r="X15" t="n">
        <v>1.56</v>
      </c>
      <c r="Y15" t="n">
        <v>0.5</v>
      </c>
      <c r="Z15" t="n">
        <v>10</v>
      </c>
      <c r="AA15" t="n">
        <v>644.2119997889542</v>
      </c>
      <c r="AB15" t="n">
        <v>881.4392787388514</v>
      </c>
      <c r="AC15" t="n">
        <v>797.3159510838123</v>
      </c>
      <c r="AD15" t="n">
        <v>644211.9997889543</v>
      </c>
      <c r="AE15" t="n">
        <v>881439.2787388514</v>
      </c>
      <c r="AF15" t="n">
        <v>2.564083266955536e-05</v>
      </c>
      <c r="AG15" t="n">
        <v>26</v>
      </c>
      <c r="AH15" t="n">
        <v>797315.9510838123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1.6122</v>
      </c>
      <c r="E16" t="n">
        <v>62.03</v>
      </c>
      <c r="F16" t="n">
        <v>58.64</v>
      </c>
      <c r="G16" t="n">
        <v>106.62</v>
      </c>
      <c r="H16" t="n">
        <v>1.48</v>
      </c>
      <c r="I16" t="n">
        <v>33</v>
      </c>
      <c r="J16" t="n">
        <v>179.46</v>
      </c>
      <c r="K16" t="n">
        <v>50.28</v>
      </c>
      <c r="L16" t="n">
        <v>15</v>
      </c>
      <c r="M16" t="n">
        <v>31</v>
      </c>
      <c r="N16" t="n">
        <v>34.18</v>
      </c>
      <c r="O16" t="n">
        <v>22367.38</v>
      </c>
      <c r="P16" t="n">
        <v>654.66</v>
      </c>
      <c r="Q16" t="n">
        <v>1213.91</v>
      </c>
      <c r="R16" t="n">
        <v>162.63</v>
      </c>
      <c r="S16" t="n">
        <v>90.51000000000001</v>
      </c>
      <c r="T16" t="n">
        <v>24858.01</v>
      </c>
      <c r="U16" t="n">
        <v>0.5600000000000001</v>
      </c>
      <c r="V16" t="n">
        <v>0.77</v>
      </c>
      <c r="W16" t="n">
        <v>4.06</v>
      </c>
      <c r="X16" t="n">
        <v>1.45</v>
      </c>
      <c r="Y16" t="n">
        <v>0.5</v>
      </c>
      <c r="Z16" t="n">
        <v>10</v>
      </c>
      <c r="AA16" t="n">
        <v>638.8564801234536</v>
      </c>
      <c r="AB16" t="n">
        <v>874.1116204636605</v>
      </c>
      <c r="AC16" t="n">
        <v>790.6876342299727</v>
      </c>
      <c r="AD16" t="n">
        <v>638856.4801234535</v>
      </c>
      <c r="AE16" t="n">
        <v>874111.6204636606</v>
      </c>
      <c r="AF16" t="n">
        <v>2.571260212095364e-05</v>
      </c>
      <c r="AG16" t="n">
        <v>26</v>
      </c>
      <c r="AH16" t="n">
        <v>790687.6342299727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1.6182</v>
      </c>
      <c r="E17" t="n">
        <v>61.8</v>
      </c>
      <c r="F17" t="n">
        <v>58.51</v>
      </c>
      <c r="G17" t="n">
        <v>117.01</v>
      </c>
      <c r="H17" t="n">
        <v>1.57</v>
      </c>
      <c r="I17" t="n">
        <v>30</v>
      </c>
      <c r="J17" t="n">
        <v>180.95</v>
      </c>
      <c r="K17" t="n">
        <v>50.28</v>
      </c>
      <c r="L17" t="n">
        <v>16</v>
      </c>
      <c r="M17" t="n">
        <v>28</v>
      </c>
      <c r="N17" t="n">
        <v>34.67</v>
      </c>
      <c r="O17" t="n">
        <v>22551.28</v>
      </c>
      <c r="P17" t="n">
        <v>646.55</v>
      </c>
      <c r="Q17" t="n">
        <v>1213.91</v>
      </c>
      <c r="R17" t="n">
        <v>158.06</v>
      </c>
      <c r="S17" t="n">
        <v>90.51000000000001</v>
      </c>
      <c r="T17" t="n">
        <v>22588.46</v>
      </c>
      <c r="U17" t="n">
        <v>0.57</v>
      </c>
      <c r="V17" t="n">
        <v>0.77</v>
      </c>
      <c r="W17" t="n">
        <v>4.05</v>
      </c>
      <c r="X17" t="n">
        <v>1.31</v>
      </c>
      <c r="Y17" t="n">
        <v>0.5</v>
      </c>
      <c r="Z17" t="n">
        <v>10</v>
      </c>
      <c r="AA17" t="n">
        <v>632.8727867652111</v>
      </c>
      <c r="AB17" t="n">
        <v>865.9244672289933</v>
      </c>
      <c r="AC17" t="n">
        <v>783.2818514092803</v>
      </c>
      <c r="AD17" t="n">
        <v>632872.7867652111</v>
      </c>
      <c r="AE17" t="n">
        <v>865924.4672289933</v>
      </c>
      <c r="AF17" t="n">
        <v>2.5808294722818e-05</v>
      </c>
      <c r="AG17" t="n">
        <v>26</v>
      </c>
      <c r="AH17" t="n">
        <v>783281.8514092803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1.6199</v>
      </c>
      <c r="E18" t="n">
        <v>61.73</v>
      </c>
      <c r="F18" t="n">
        <v>58.47</v>
      </c>
      <c r="G18" t="n">
        <v>120.98</v>
      </c>
      <c r="H18" t="n">
        <v>1.65</v>
      </c>
      <c r="I18" t="n">
        <v>29</v>
      </c>
      <c r="J18" t="n">
        <v>182.45</v>
      </c>
      <c r="K18" t="n">
        <v>50.28</v>
      </c>
      <c r="L18" t="n">
        <v>17</v>
      </c>
      <c r="M18" t="n">
        <v>27</v>
      </c>
      <c r="N18" t="n">
        <v>35.17</v>
      </c>
      <c r="O18" t="n">
        <v>22735.98</v>
      </c>
      <c r="P18" t="n">
        <v>643.74</v>
      </c>
      <c r="Q18" t="n">
        <v>1213.91</v>
      </c>
      <c r="R18" t="n">
        <v>156.71</v>
      </c>
      <c r="S18" t="n">
        <v>90.51000000000001</v>
      </c>
      <c r="T18" t="n">
        <v>21916.97</v>
      </c>
      <c r="U18" t="n">
        <v>0.58</v>
      </c>
      <c r="V18" t="n">
        <v>0.77</v>
      </c>
      <c r="W18" t="n">
        <v>4.06</v>
      </c>
      <c r="X18" t="n">
        <v>1.28</v>
      </c>
      <c r="Y18" t="n">
        <v>0.5</v>
      </c>
      <c r="Z18" t="n">
        <v>10</v>
      </c>
      <c r="AA18" t="n">
        <v>630.9073644045528</v>
      </c>
      <c r="AB18" t="n">
        <v>863.2352896468258</v>
      </c>
      <c r="AC18" t="n">
        <v>780.8493251612704</v>
      </c>
      <c r="AD18" t="n">
        <v>630907.3644045528</v>
      </c>
      <c r="AE18" t="n">
        <v>863235.2896468258</v>
      </c>
      <c r="AF18" t="n">
        <v>2.583540762667956e-05</v>
      </c>
      <c r="AG18" t="n">
        <v>26</v>
      </c>
      <c r="AH18" t="n">
        <v>780849.3251612703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1.6243</v>
      </c>
      <c r="E19" t="n">
        <v>61.57</v>
      </c>
      <c r="F19" t="n">
        <v>58.37</v>
      </c>
      <c r="G19" t="n">
        <v>129.71</v>
      </c>
      <c r="H19" t="n">
        <v>1.74</v>
      </c>
      <c r="I19" t="n">
        <v>27</v>
      </c>
      <c r="J19" t="n">
        <v>183.95</v>
      </c>
      <c r="K19" t="n">
        <v>50.28</v>
      </c>
      <c r="L19" t="n">
        <v>18</v>
      </c>
      <c r="M19" t="n">
        <v>25</v>
      </c>
      <c r="N19" t="n">
        <v>35.67</v>
      </c>
      <c r="O19" t="n">
        <v>22921.24</v>
      </c>
      <c r="P19" t="n">
        <v>639.2</v>
      </c>
      <c r="Q19" t="n">
        <v>1213.91</v>
      </c>
      <c r="R19" t="n">
        <v>153.62</v>
      </c>
      <c r="S19" t="n">
        <v>90.51000000000001</v>
      </c>
      <c r="T19" t="n">
        <v>20382.27</v>
      </c>
      <c r="U19" t="n">
        <v>0.59</v>
      </c>
      <c r="V19" t="n">
        <v>0.77</v>
      </c>
      <c r="W19" t="n">
        <v>4.04</v>
      </c>
      <c r="X19" t="n">
        <v>1.18</v>
      </c>
      <c r="Y19" t="n">
        <v>0.5</v>
      </c>
      <c r="Z19" t="n">
        <v>10</v>
      </c>
      <c r="AA19" t="n">
        <v>627.3076176922349</v>
      </c>
      <c r="AB19" t="n">
        <v>858.3099573854157</v>
      </c>
      <c r="AC19" t="n">
        <v>776.394059698142</v>
      </c>
      <c r="AD19" t="n">
        <v>627307.6176922349</v>
      </c>
      <c r="AE19" t="n">
        <v>858309.9573854157</v>
      </c>
      <c r="AF19" t="n">
        <v>2.59055822013801e-05</v>
      </c>
      <c r="AG19" t="n">
        <v>26</v>
      </c>
      <c r="AH19" t="n">
        <v>776394.059698142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1.6287</v>
      </c>
      <c r="E20" t="n">
        <v>61.4</v>
      </c>
      <c r="F20" t="n">
        <v>58.27</v>
      </c>
      <c r="G20" t="n">
        <v>139.84</v>
      </c>
      <c r="H20" t="n">
        <v>1.82</v>
      </c>
      <c r="I20" t="n">
        <v>25</v>
      </c>
      <c r="J20" t="n">
        <v>185.46</v>
      </c>
      <c r="K20" t="n">
        <v>50.28</v>
      </c>
      <c r="L20" t="n">
        <v>19</v>
      </c>
      <c r="M20" t="n">
        <v>23</v>
      </c>
      <c r="N20" t="n">
        <v>36.18</v>
      </c>
      <c r="O20" t="n">
        <v>23107.19</v>
      </c>
      <c r="P20" t="n">
        <v>628.59</v>
      </c>
      <c r="Q20" t="n">
        <v>1213.91</v>
      </c>
      <c r="R20" t="n">
        <v>150.01</v>
      </c>
      <c r="S20" t="n">
        <v>90.51000000000001</v>
      </c>
      <c r="T20" t="n">
        <v>18588.59</v>
      </c>
      <c r="U20" t="n">
        <v>0.6</v>
      </c>
      <c r="V20" t="n">
        <v>0.77</v>
      </c>
      <c r="W20" t="n">
        <v>4.04</v>
      </c>
      <c r="X20" t="n">
        <v>1.07</v>
      </c>
      <c r="Y20" t="n">
        <v>0.5</v>
      </c>
      <c r="Z20" t="n">
        <v>10</v>
      </c>
      <c r="AA20" t="n">
        <v>620.4822601312883</v>
      </c>
      <c r="AB20" t="n">
        <v>848.9712020570045</v>
      </c>
      <c r="AC20" t="n">
        <v>767.9465820712489</v>
      </c>
      <c r="AD20" t="n">
        <v>620482.2601312883</v>
      </c>
      <c r="AE20" t="n">
        <v>848971.2020570044</v>
      </c>
      <c r="AF20" t="n">
        <v>2.597575677608063e-05</v>
      </c>
      <c r="AG20" t="n">
        <v>26</v>
      </c>
      <c r="AH20" t="n">
        <v>767946.5820712489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1.6302</v>
      </c>
      <c r="E21" t="n">
        <v>61.34</v>
      </c>
      <c r="F21" t="n">
        <v>58.24</v>
      </c>
      <c r="G21" t="n">
        <v>145.61</v>
      </c>
      <c r="H21" t="n">
        <v>1.9</v>
      </c>
      <c r="I21" t="n">
        <v>24</v>
      </c>
      <c r="J21" t="n">
        <v>186.97</v>
      </c>
      <c r="K21" t="n">
        <v>50.28</v>
      </c>
      <c r="L21" t="n">
        <v>20</v>
      </c>
      <c r="M21" t="n">
        <v>22</v>
      </c>
      <c r="N21" t="n">
        <v>36.69</v>
      </c>
      <c r="O21" t="n">
        <v>23293.82</v>
      </c>
      <c r="P21" t="n">
        <v>626.36</v>
      </c>
      <c r="Q21" t="n">
        <v>1213.91</v>
      </c>
      <c r="R21" t="n">
        <v>149.28</v>
      </c>
      <c r="S21" t="n">
        <v>90.51000000000001</v>
      </c>
      <c r="T21" t="n">
        <v>18225.83</v>
      </c>
      <c r="U21" t="n">
        <v>0.61</v>
      </c>
      <c r="V21" t="n">
        <v>0.77</v>
      </c>
      <c r="W21" t="n">
        <v>4.04</v>
      </c>
      <c r="X21" t="n">
        <v>1.05</v>
      </c>
      <c r="Y21" t="n">
        <v>0.5</v>
      </c>
      <c r="Z21" t="n">
        <v>10</v>
      </c>
      <c r="AA21" t="n">
        <v>618.9082984664544</v>
      </c>
      <c r="AB21" t="n">
        <v>846.8176382688908</v>
      </c>
      <c r="AC21" t="n">
        <v>765.9985513885271</v>
      </c>
      <c r="AD21" t="n">
        <v>618908.2984664544</v>
      </c>
      <c r="AE21" t="n">
        <v>846817.6382688908</v>
      </c>
      <c r="AF21" t="n">
        <v>2.599967992654672e-05</v>
      </c>
      <c r="AG21" t="n">
        <v>26</v>
      </c>
      <c r="AH21" t="n">
        <v>765998.551388527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1.6346</v>
      </c>
      <c r="E22" t="n">
        <v>61.18</v>
      </c>
      <c r="F22" t="n">
        <v>58.15</v>
      </c>
      <c r="G22" t="n">
        <v>158.58</v>
      </c>
      <c r="H22" t="n">
        <v>1.98</v>
      </c>
      <c r="I22" t="n">
        <v>22</v>
      </c>
      <c r="J22" t="n">
        <v>188.49</v>
      </c>
      <c r="K22" t="n">
        <v>50.28</v>
      </c>
      <c r="L22" t="n">
        <v>21</v>
      </c>
      <c r="M22" t="n">
        <v>20</v>
      </c>
      <c r="N22" t="n">
        <v>37.21</v>
      </c>
      <c r="O22" t="n">
        <v>23481.16</v>
      </c>
      <c r="P22" t="n">
        <v>616.38</v>
      </c>
      <c r="Q22" t="n">
        <v>1213.92</v>
      </c>
      <c r="R22" t="n">
        <v>145.89</v>
      </c>
      <c r="S22" t="n">
        <v>90.51000000000001</v>
      </c>
      <c r="T22" t="n">
        <v>16543.49</v>
      </c>
      <c r="U22" t="n">
        <v>0.62</v>
      </c>
      <c r="V22" t="n">
        <v>0.77</v>
      </c>
      <c r="W22" t="n">
        <v>4.04</v>
      </c>
      <c r="X22" t="n">
        <v>0.95</v>
      </c>
      <c r="Y22" t="n">
        <v>0.5</v>
      </c>
      <c r="Z22" t="n">
        <v>10</v>
      </c>
      <c r="AA22" t="n">
        <v>612.4745547048082</v>
      </c>
      <c r="AB22" t="n">
        <v>838.0147062174636</v>
      </c>
      <c r="AC22" t="n">
        <v>758.0357588170956</v>
      </c>
      <c r="AD22" t="n">
        <v>612474.5547048082</v>
      </c>
      <c r="AE22" t="n">
        <v>838014.7062174636</v>
      </c>
      <c r="AF22" t="n">
        <v>2.606985450124725e-05</v>
      </c>
      <c r="AG22" t="n">
        <v>26</v>
      </c>
      <c r="AH22" t="n">
        <v>758035.7588170955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1.6356</v>
      </c>
      <c r="E23" t="n">
        <v>61.14</v>
      </c>
      <c r="F23" t="n">
        <v>58.14</v>
      </c>
      <c r="G23" t="n">
        <v>166.11</v>
      </c>
      <c r="H23" t="n">
        <v>2.05</v>
      </c>
      <c r="I23" t="n">
        <v>21</v>
      </c>
      <c r="J23" t="n">
        <v>190.01</v>
      </c>
      <c r="K23" t="n">
        <v>50.28</v>
      </c>
      <c r="L23" t="n">
        <v>22</v>
      </c>
      <c r="M23" t="n">
        <v>19</v>
      </c>
      <c r="N23" t="n">
        <v>37.74</v>
      </c>
      <c r="O23" t="n">
        <v>23669.2</v>
      </c>
      <c r="P23" t="n">
        <v>611.37</v>
      </c>
      <c r="Q23" t="n">
        <v>1213.93</v>
      </c>
      <c r="R23" t="n">
        <v>145.45</v>
      </c>
      <c r="S23" t="n">
        <v>90.51000000000001</v>
      </c>
      <c r="T23" t="n">
        <v>16326.16</v>
      </c>
      <c r="U23" t="n">
        <v>0.62</v>
      </c>
      <c r="V23" t="n">
        <v>0.77</v>
      </c>
      <c r="W23" t="n">
        <v>4.04</v>
      </c>
      <c r="X23" t="n">
        <v>0.9399999999999999</v>
      </c>
      <c r="Y23" t="n">
        <v>0.5</v>
      </c>
      <c r="Z23" t="n">
        <v>10</v>
      </c>
      <c r="AA23" t="n">
        <v>609.5667340908778</v>
      </c>
      <c r="AB23" t="n">
        <v>834.0360977694926</v>
      </c>
      <c r="AC23" t="n">
        <v>754.4368631753867</v>
      </c>
      <c r="AD23" t="n">
        <v>609566.7340908778</v>
      </c>
      <c r="AE23" t="n">
        <v>834036.0977694925</v>
      </c>
      <c r="AF23" t="n">
        <v>2.608580326822464e-05</v>
      </c>
      <c r="AG23" t="n">
        <v>26</v>
      </c>
      <c r="AH23" t="n">
        <v>754436.8631753868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1.6387</v>
      </c>
      <c r="E24" t="n">
        <v>61.02</v>
      </c>
      <c r="F24" t="n">
        <v>58.05</v>
      </c>
      <c r="G24" t="n">
        <v>174.16</v>
      </c>
      <c r="H24" t="n">
        <v>2.13</v>
      </c>
      <c r="I24" t="n">
        <v>20</v>
      </c>
      <c r="J24" t="n">
        <v>191.55</v>
      </c>
      <c r="K24" t="n">
        <v>50.28</v>
      </c>
      <c r="L24" t="n">
        <v>23</v>
      </c>
      <c r="M24" t="n">
        <v>18</v>
      </c>
      <c r="N24" t="n">
        <v>38.27</v>
      </c>
      <c r="O24" t="n">
        <v>23857.96</v>
      </c>
      <c r="P24" t="n">
        <v>607.01</v>
      </c>
      <c r="Q24" t="n">
        <v>1213.92</v>
      </c>
      <c r="R24" t="n">
        <v>142.59</v>
      </c>
      <c r="S24" t="n">
        <v>90.51000000000001</v>
      </c>
      <c r="T24" t="n">
        <v>14899.94</v>
      </c>
      <c r="U24" t="n">
        <v>0.63</v>
      </c>
      <c r="V24" t="n">
        <v>0.77</v>
      </c>
      <c r="W24" t="n">
        <v>4.04</v>
      </c>
      <c r="X24" t="n">
        <v>0.86</v>
      </c>
      <c r="Y24" t="n">
        <v>0.5</v>
      </c>
      <c r="Z24" t="n">
        <v>10</v>
      </c>
      <c r="AA24" t="n">
        <v>606.4590000922502</v>
      </c>
      <c r="AB24" t="n">
        <v>829.7839590090226</v>
      </c>
      <c r="AC24" t="n">
        <v>750.5905425703016</v>
      </c>
      <c r="AD24" t="n">
        <v>606459.0000922502</v>
      </c>
      <c r="AE24" t="n">
        <v>829783.9590090226</v>
      </c>
      <c r="AF24" t="n">
        <v>2.613524444585456e-05</v>
      </c>
      <c r="AG24" t="n">
        <v>26</v>
      </c>
      <c r="AH24" t="n">
        <v>750590.5425703017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1.6407</v>
      </c>
      <c r="E25" t="n">
        <v>60.95</v>
      </c>
      <c r="F25" t="n">
        <v>58.01</v>
      </c>
      <c r="G25" t="n">
        <v>183.2</v>
      </c>
      <c r="H25" t="n">
        <v>2.21</v>
      </c>
      <c r="I25" t="n">
        <v>19</v>
      </c>
      <c r="J25" t="n">
        <v>193.08</v>
      </c>
      <c r="K25" t="n">
        <v>50.28</v>
      </c>
      <c r="L25" t="n">
        <v>24</v>
      </c>
      <c r="M25" t="n">
        <v>16</v>
      </c>
      <c r="N25" t="n">
        <v>38.8</v>
      </c>
      <c r="O25" t="n">
        <v>24047.45</v>
      </c>
      <c r="P25" t="n">
        <v>599.36</v>
      </c>
      <c r="Q25" t="n">
        <v>1213.91</v>
      </c>
      <c r="R25" t="n">
        <v>141.31</v>
      </c>
      <c r="S25" t="n">
        <v>90.51000000000001</v>
      </c>
      <c r="T25" t="n">
        <v>14267.32</v>
      </c>
      <c r="U25" t="n">
        <v>0.64</v>
      </c>
      <c r="V25" t="n">
        <v>0.77</v>
      </c>
      <c r="W25" t="n">
        <v>4.04</v>
      </c>
      <c r="X25" t="n">
        <v>0.82</v>
      </c>
      <c r="Y25" t="n">
        <v>0.5</v>
      </c>
      <c r="Z25" t="n">
        <v>10</v>
      </c>
      <c r="AA25" t="n">
        <v>601.9090197474942</v>
      </c>
      <c r="AB25" t="n">
        <v>823.5584751703616</v>
      </c>
      <c r="AC25" t="n">
        <v>744.959210171681</v>
      </c>
      <c r="AD25" t="n">
        <v>601909.0197474943</v>
      </c>
      <c r="AE25" t="n">
        <v>823558.4751703616</v>
      </c>
      <c r="AF25" t="n">
        <v>2.616714197980935e-05</v>
      </c>
      <c r="AG25" t="n">
        <v>26</v>
      </c>
      <c r="AH25" t="n">
        <v>744959.210171681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1.6408</v>
      </c>
      <c r="E26" t="n">
        <v>60.95</v>
      </c>
      <c r="F26" t="n">
        <v>58.01</v>
      </c>
      <c r="G26" t="n">
        <v>183.19</v>
      </c>
      <c r="H26" t="n">
        <v>2.28</v>
      </c>
      <c r="I26" t="n">
        <v>19</v>
      </c>
      <c r="J26" t="n">
        <v>194.62</v>
      </c>
      <c r="K26" t="n">
        <v>50.28</v>
      </c>
      <c r="L26" t="n">
        <v>25</v>
      </c>
      <c r="M26" t="n">
        <v>16</v>
      </c>
      <c r="N26" t="n">
        <v>39.34</v>
      </c>
      <c r="O26" t="n">
        <v>24237.67</v>
      </c>
      <c r="P26" t="n">
        <v>595.72</v>
      </c>
      <c r="Q26" t="n">
        <v>1213.91</v>
      </c>
      <c r="R26" t="n">
        <v>141.41</v>
      </c>
      <c r="S26" t="n">
        <v>90.51000000000001</v>
      </c>
      <c r="T26" t="n">
        <v>14316.75</v>
      </c>
      <c r="U26" t="n">
        <v>0.64</v>
      </c>
      <c r="V26" t="n">
        <v>0.77</v>
      </c>
      <c r="W26" t="n">
        <v>4.03</v>
      </c>
      <c r="X26" t="n">
        <v>0.82</v>
      </c>
      <c r="Y26" t="n">
        <v>0.5</v>
      </c>
      <c r="Z26" t="n">
        <v>10</v>
      </c>
      <c r="AA26" t="n">
        <v>599.9549240204531</v>
      </c>
      <c r="AB26" t="n">
        <v>820.8847951880045</v>
      </c>
      <c r="AC26" t="n">
        <v>742.5407024543066</v>
      </c>
      <c r="AD26" t="n">
        <v>599954.924020453</v>
      </c>
      <c r="AE26" t="n">
        <v>820884.7951880045</v>
      </c>
      <c r="AF26" t="n">
        <v>2.616873685650709e-05</v>
      </c>
      <c r="AG26" t="n">
        <v>26</v>
      </c>
      <c r="AH26" t="n">
        <v>742540.7024543067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1.6429</v>
      </c>
      <c r="E27" t="n">
        <v>60.87</v>
      </c>
      <c r="F27" t="n">
        <v>57.96</v>
      </c>
      <c r="G27" t="n">
        <v>193.21</v>
      </c>
      <c r="H27" t="n">
        <v>2.35</v>
      </c>
      <c r="I27" t="n">
        <v>18</v>
      </c>
      <c r="J27" t="n">
        <v>196.17</v>
      </c>
      <c r="K27" t="n">
        <v>50.28</v>
      </c>
      <c r="L27" t="n">
        <v>26</v>
      </c>
      <c r="M27" t="n">
        <v>12</v>
      </c>
      <c r="N27" t="n">
        <v>39.89</v>
      </c>
      <c r="O27" t="n">
        <v>24428.62</v>
      </c>
      <c r="P27" t="n">
        <v>594.1</v>
      </c>
      <c r="Q27" t="n">
        <v>1213.93</v>
      </c>
      <c r="R27" t="n">
        <v>139.44</v>
      </c>
      <c r="S27" t="n">
        <v>90.51000000000001</v>
      </c>
      <c r="T27" t="n">
        <v>13334.29</v>
      </c>
      <c r="U27" t="n">
        <v>0.65</v>
      </c>
      <c r="V27" t="n">
        <v>0.77</v>
      </c>
      <c r="W27" t="n">
        <v>4.04</v>
      </c>
      <c r="X27" t="n">
        <v>0.77</v>
      </c>
      <c r="Y27" t="n">
        <v>0.5</v>
      </c>
      <c r="Z27" t="n">
        <v>10</v>
      </c>
      <c r="AA27" t="n">
        <v>598.5836981134347</v>
      </c>
      <c r="AB27" t="n">
        <v>819.0086234078046</v>
      </c>
      <c r="AC27" t="n">
        <v>740.8435898755855</v>
      </c>
      <c r="AD27" t="n">
        <v>598583.6981134347</v>
      </c>
      <c r="AE27" t="n">
        <v>819008.6234078046</v>
      </c>
      <c r="AF27" t="n">
        <v>2.620222926715961e-05</v>
      </c>
      <c r="AG27" t="n">
        <v>26</v>
      </c>
      <c r="AH27" t="n">
        <v>740843.5898755855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1.6447</v>
      </c>
      <c r="E28" t="n">
        <v>60.8</v>
      </c>
      <c r="F28" t="n">
        <v>57.93</v>
      </c>
      <c r="G28" t="n">
        <v>204.46</v>
      </c>
      <c r="H28" t="n">
        <v>2.42</v>
      </c>
      <c r="I28" t="n">
        <v>17</v>
      </c>
      <c r="J28" t="n">
        <v>197.73</v>
      </c>
      <c r="K28" t="n">
        <v>50.28</v>
      </c>
      <c r="L28" t="n">
        <v>27</v>
      </c>
      <c r="M28" t="n">
        <v>8</v>
      </c>
      <c r="N28" t="n">
        <v>40.45</v>
      </c>
      <c r="O28" t="n">
        <v>24620.33</v>
      </c>
      <c r="P28" t="n">
        <v>587.42</v>
      </c>
      <c r="Q28" t="n">
        <v>1213.91</v>
      </c>
      <c r="R28" t="n">
        <v>138.29</v>
      </c>
      <c r="S28" t="n">
        <v>90.51000000000001</v>
      </c>
      <c r="T28" t="n">
        <v>12767.09</v>
      </c>
      <c r="U28" t="n">
        <v>0.65</v>
      </c>
      <c r="V28" t="n">
        <v>0.77</v>
      </c>
      <c r="W28" t="n">
        <v>4.04</v>
      </c>
      <c r="X28" t="n">
        <v>0.74</v>
      </c>
      <c r="Y28" t="n">
        <v>0.5</v>
      </c>
      <c r="Z28" t="n">
        <v>10</v>
      </c>
      <c r="AA28" t="n">
        <v>594.6210592341446</v>
      </c>
      <c r="AB28" t="n">
        <v>813.5867660738706</v>
      </c>
      <c r="AC28" t="n">
        <v>735.9391869959777</v>
      </c>
      <c r="AD28" t="n">
        <v>594621.0592341446</v>
      </c>
      <c r="AE28" t="n">
        <v>813586.7660738707</v>
      </c>
      <c r="AF28" t="n">
        <v>2.623093704771892e-05</v>
      </c>
      <c r="AG28" t="n">
        <v>26</v>
      </c>
      <c r="AH28" t="n">
        <v>735939.1869959777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1.6446</v>
      </c>
      <c r="E29" t="n">
        <v>60.81</v>
      </c>
      <c r="F29" t="n">
        <v>57.93</v>
      </c>
      <c r="G29" t="n">
        <v>204.47</v>
      </c>
      <c r="H29" t="n">
        <v>2.49</v>
      </c>
      <c r="I29" t="n">
        <v>17</v>
      </c>
      <c r="J29" t="n">
        <v>199.29</v>
      </c>
      <c r="K29" t="n">
        <v>50.28</v>
      </c>
      <c r="L29" t="n">
        <v>28</v>
      </c>
      <c r="M29" t="n">
        <v>5</v>
      </c>
      <c r="N29" t="n">
        <v>41.01</v>
      </c>
      <c r="O29" t="n">
        <v>24812.8</v>
      </c>
      <c r="P29" t="n">
        <v>590.14</v>
      </c>
      <c r="Q29" t="n">
        <v>1213.91</v>
      </c>
      <c r="R29" t="n">
        <v>138.04</v>
      </c>
      <c r="S29" t="n">
        <v>90.51000000000001</v>
      </c>
      <c r="T29" t="n">
        <v>12642.35</v>
      </c>
      <c r="U29" t="n">
        <v>0.66</v>
      </c>
      <c r="V29" t="n">
        <v>0.77</v>
      </c>
      <c r="W29" t="n">
        <v>4.05</v>
      </c>
      <c r="X29" t="n">
        <v>0.74</v>
      </c>
      <c r="Y29" t="n">
        <v>0.5</v>
      </c>
      <c r="Z29" t="n">
        <v>10</v>
      </c>
      <c r="AA29" t="n">
        <v>596.0831139415641</v>
      </c>
      <c r="AB29" t="n">
        <v>815.5872138258634</v>
      </c>
      <c r="AC29" t="n">
        <v>737.7487148221661</v>
      </c>
      <c r="AD29" t="n">
        <v>596083.1139415641</v>
      </c>
      <c r="AE29" t="n">
        <v>815587.2138258634</v>
      </c>
      <c r="AF29" t="n">
        <v>2.622934217102118e-05</v>
      </c>
      <c r="AG29" t="n">
        <v>26</v>
      </c>
      <c r="AH29" t="n">
        <v>737748.7148221661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1.6447</v>
      </c>
      <c r="E30" t="n">
        <v>60.8</v>
      </c>
      <c r="F30" t="n">
        <v>57.93</v>
      </c>
      <c r="G30" t="n">
        <v>204.45</v>
      </c>
      <c r="H30" t="n">
        <v>2.56</v>
      </c>
      <c r="I30" t="n">
        <v>17</v>
      </c>
      <c r="J30" t="n">
        <v>200.85</v>
      </c>
      <c r="K30" t="n">
        <v>50.28</v>
      </c>
      <c r="L30" t="n">
        <v>29</v>
      </c>
      <c r="M30" t="n">
        <v>3</v>
      </c>
      <c r="N30" t="n">
        <v>41.57</v>
      </c>
      <c r="O30" t="n">
        <v>25006.03</v>
      </c>
      <c r="P30" t="n">
        <v>591.45</v>
      </c>
      <c r="Q30" t="n">
        <v>1213.91</v>
      </c>
      <c r="R30" t="n">
        <v>137.92</v>
      </c>
      <c r="S30" t="n">
        <v>90.51000000000001</v>
      </c>
      <c r="T30" t="n">
        <v>12580.45</v>
      </c>
      <c r="U30" t="n">
        <v>0.66</v>
      </c>
      <c r="V30" t="n">
        <v>0.77</v>
      </c>
      <c r="W30" t="n">
        <v>4.05</v>
      </c>
      <c r="X30" t="n">
        <v>0.73</v>
      </c>
      <c r="Y30" t="n">
        <v>0.5</v>
      </c>
      <c r="Z30" t="n">
        <v>10</v>
      </c>
      <c r="AA30" t="n">
        <v>596.7545637541027</v>
      </c>
      <c r="AB30" t="n">
        <v>816.5059210816537</v>
      </c>
      <c r="AC30" t="n">
        <v>738.5797419468776</v>
      </c>
      <c r="AD30" t="n">
        <v>596754.5637541027</v>
      </c>
      <c r="AE30" t="n">
        <v>816505.9210816537</v>
      </c>
      <c r="AF30" t="n">
        <v>2.623093704771892e-05</v>
      </c>
      <c r="AG30" t="n">
        <v>26</v>
      </c>
      <c r="AH30" t="n">
        <v>738579.7419468776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1.6445</v>
      </c>
      <c r="E31" t="n">
        <v>60.81</v>
      </c>
      <c r="F31" t="n">
        <v>57.93</v>
      </c>
      <c r="G31" t="n">
        <v>204.48</v>
      </c>
      <c r="H31" t="n">
        <v>2.63</v>
      </c>
      <c r="I31" t="n">
        <v>17</v>
      </c>
      <c r="J31" t="n">
        <v>202.43</v>
      </c>
      <c r="K31" t="n">
        <v>50.28</v>
      </c>
      <c r="L31" t="n">
        <v>30</v>
      </c>
      <c r="M31" t="n">
        <v>3</v>
      </c>
      <c r="N31" t="n">
        <v>42.15</v>
      </c>
      <c r="O31" t="n">
        <v>25200.04</v>
      </c>
      <c r="P31" t="n">
        <v>594.24</v>
      </c>
      <c r="Q31" t="n">
        <v>1213.91</v>
      </c>
      <c r="R31" t="n">
        <v>138.13</v>
      </c>
      <c r="S31" t="n">
        <v>90.51000000000001</v>
      </c>
      <c r="T31" t="n">
        <v>12688.44</v>
      </c>
      <c r="U31" t="n">
        <v>0.66</v>
      </c>
      <c r="V31" t="n">
        <v>0.77</v>
      </c>
      <c r="W31" t="n">
        <v>4.05</v>
      </c>
      <c r="X31" t="n">
        <v>0.74</v>
      </c>
      <c r="Y31" t="n">
        <v>0.5</v>
      </c>
      <c r="Z31" t="n">
        <v>10</v>
      </c>
      <c r="AA31" t="n">
        <v>598.2760150232772</v>
      </c>
      <c r="AB31" t="n">
        <v>818.5876378298309</v>
      </c>
      <c r="AC31" t="n">
        <v>740.4627825703167</v>
      </c>
      <c r="AD31" t="n">
        <v>598276.0150232771</v>
      </c>
      <c r="AE31" t="n">
        <v>818587.6378298309</v>
      </c>
      <c r="AF31" t="n">
        <v>2.622774729432345e-05</v>
      </c>
      <c r="AG31" t="n">
        <v>26</v>
      </c>
      <c r="AH31" t="n">
        <v>740462.7825703167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1.6444</v>
      </c>
      <c r="E32" t="n">
        <v>60.81</v>
      </c>
      <c r="F32" t="n">
        <v>57.94</v>
      </c>
      <c r="G32" t="n">
        <v>204.5</v>
      </c>
      <c r="H32" t="n">
        <v>2.7</v>
      </c>
      <c r="I32" t="n">
        <v>17</v>
      </c>
      <c r="J32" t="n">
        <v>204.01</v>
      </c>
      <c r="K32" t="n">
        <v>50.28</v>
      </c>
      <c r="L32" t="n">
        <v>31</v>
      </c>
      <c r="M32" t="n">
        <v>0</v>
      </c>
      <c r="N32" t="n">
        <v>42.73</v>
      </c>
      <c r="O32" t="n">
        <v>25394.96</v>
      </c>
      <c r="P32" t="n">
        <v>596.24</v>
      </c>
      <c r="Q32" t="n">
        <v>1213.92</v>
      </c>
      <c r="R32" t="n">
        <v>138.18</v>
      </c>
      <c r="S32" t="n">
        <v>90.51000000000001</v>
      </c>
      <c r="T32" t="n">
        <v>12711.37</v>
      </c>
      <c r="U32" t="n">
        <v>0.66</v>
      </c>
      <c r="V32" t="n">
        <v>0.77</v>
      </c>
      <c r="W32" t="n">
        <v>4.05</v>
      </c>
      <c r="X32" t="n">
        <v>0.75</v>
      </c>
      <c r="Y32" t="n">
        <v>0.5</v>
      </c>
      <c r="Z32" t="n">
        <v>10</v>
      </c>
      <c r="AA32" t="n">
        <v>599.3659584184797</v>
      </c>
      <c r="AB32" t="n">
        <v>820.0789464680562</v>
      </c>
      <c r="AC32" t="n">
        <v>741.8117628051746</v>
      </c>
      <c r="AD32" t="n">
        <v>599365.9584184798</v>
      </c>
      <c r="AE32" t="n">
        <v>820078.9464680562</v>
      </c>
      <c r="AF32" t="n">
        <v>2.622615241762571e-05</v>
      </c>
      <c r="AG32" t="n">
        <v>26</v>
      </c>
      <c r="AH32" t="n">
        <v>741811.7628051746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1.1429</v>
      </c>
      <c r="E2" t="n">
        <v>87.48999999999999</v>
      </c>
      <c r="F2" t="n">
        <v>78.02</v>
      </c>
      <c r="G2" t="n">
        <v>10.64</v>
      </c>
      <c r="H2" t="n">
        <v>0.22</v>
      </c>
      <c r="I2" t="n">
        <v>440</v>
      </c>
      <c r="J2" t="n">
        <v>80.84</v>
      </c>
      <c r="K2" t="n">
        <v>35.1</v>
      </c>
      <c r="L2" t="n">
        <v>1</v>
      </c>
      <c r="M2" t="n">
        <v>438</v>
      </c>
      <c r="N2" t="n">
        <v>9.74</v>
      </c>
      <c r="O2" t="n">
        <v>10204.21</v>
      </c>
      <c r="P2" t="n">
        <v>603.76</v>
      </c>
      <c r="Q2" t="n">
        <v>1214.09</v>
      </c>
      <c r="R2" t="n">
        <v>819.67</v>
      </c>
      <c r="S2" t="n">
        <v>90.51000000000001</v>
      </c>
      <c r="T2" t="n">
        <v>351340.73</v>
      </c>
      <c r="U2" t="n">
        <v>0.11</v>
      </c>
      <c r="V2" t="n">
        <v>0.58</v>
      </c>
      <c r="W2" t="n">
        <v>4.73</v>
      </c>
      <c r="X2" t="n">
        <v>20.82</v>
      </c>
      <c r="Y2" t="n">
        <v>0.5</v>
      </c>
      <c r="Z2" t="n">
        <v>10</v>
      </c>
      <c r="AA2" t="n">
        <v>858.3861257661612</v>
      </c>
      <c r="AB2" t="n">
        <v>1174.481766596448</v>
      </c>
      <c r="AC2" t="n">
        <v>1062.390875187995</v>
      </c>
      <c r="AD2" t="n">
        <v>858386.1257661611</v>
      </c>
      <c r="AE2" t="n">
        <v>1174481.766596448</v>
      </c>
      <c r="AF2" t="n">
        <v>2.54427937356159e-05</v>
      </c>
      <c r="AG2" t="n">
        <v>37</v>
      </c>
      <c r="AH2" t="n">
        <v>1062390.875187995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1.4182</v>
      </c>
      <c r="E3" t="n">
        <v>70.51000000000001</v>
      </c>
      <c r="F3" t="n">
        <v>65.52</v>
      </c>
      <c r="G3" t="n">
        <v>21.84</v>
      </c>
      <c r="H3" t="n">
        <v>0.43</v>
      </c>
      <c r="I3" t="n">
        <v>180</v>
      </c>
      <c r="J3" t="n">
        <v>82.04000000000001</v>
      </c>
      <c r="K3" t="n">
        <v>35.1</v>
      </c>
      <c r="L3" t="n">
        <v>2</v>
      </c>
      <c r="M3" t="n">
        <v>178</v>
      </c>
      <c r="N3" t="n">
        <v>9.94</v>
      </c>
      <c r="O3" t="n">
        <v>10352.53</v>
      </c>
      <c r="P3" t="n">
        <v>495.09</v>
      </c>
      <c r="Q3" t="n">
        <v>1214</v>
      </c>
      <c r="R3" t="n">
        <v>395.04</v>
      </c>
      <c r="S3" t="n">
        <v>90.51000000000001</v>
      </c>
      <c r="T3" t="n">
        <v>140324.33</v>
      </c>
      <c r="U3" t="n">
        <v>0.23</v>
      </c>
      <c r="V3" t="n">
        <v>0.68</v>
      </c>
      <c r="W3" t="n">
        <v>4.31</v>
      </c>
      <c r="X3" t="n">
        <v>8.33</v>
      </c>
      <c r="Y3" t="n">
        <v>0.5</v>
      </c>
      <c r="Z3" t="n">
        <v>10</v>
      </c>
      <c r="AA3" t="n">
        <v>617.7556847929376</v>
      </c>
      <c r="AB3" t="n">
        <v>845.2405813910586</v>
      </c>
      <c r="AC3" t="n">
        <v>764.572006605702</v>
      </c>
      <c r="AD3" t="n">
        <v>617755.6847929376</v>
      </c>
      <c r="AE3" t="n">
        <v>845240.5813910586</v>
      </c>
      <c r="AF3" t="n">
        <v>3.157141488831085e-05</v>
      </c>
      <c r="AG3" t="n">
        <v>30</v>
      </c>
      <c r="AH3" t="n">
        <v>764572.006605702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1.5141</v>
      </c>
      <c r="E4" t="n">
        <v>66.04000000000001</v>
      </c>
      <c r="F4" t="n">
        <v>62.24</v>
      </c>
      <c r="G4" t="n">
        <v>33.64</v>
      </c>
      <c r="H4" t="n">
        <v>0.63</v>
      </c>
      <c r="I4" t="n">
        <v>111</v>
      </c>
      <c r="J4" t="n">
        <v>83.25</v>
      </c>
      <c r="K4" t="n">
        <v>35.1</v>
      </c>
      <c r="L4" t="n">
        <v>3</v>
      </c>
      <c r="M4" t="n">
        <v>109</v>
      </c>
      <c r="N4" t="n">
        <v>10.15</v>
      </c>
      <c r="O4" t="n">
        <v>10501.19</v>
      </c>
      <c r="P4" t="n">
        <v>458.8</v>
      </c>
      <c r="Q4" t="n">
        <v>1213.97</v>
      </c>
      <c r="R4" t="n">
        <v>284.75</v>
      </c>
      <c r="S4" t="n">
        <v>90.51000000000001</v>
      </c>
      <c r="T4" t="n">
        <v>85527.98</v>
      </c>
      <c r="U4" t="n">
        <v>0.32</v>
      </c>
      <c r="V4" t="n">
        <v>0.72</v>
      </c>
      <c r="W4" t="n">
        <v>4.18</v>
      </c>
      <c r="X4" t="n">
        <v>5.05</v>
      </c>
      <c r="Y4" t="n">
        <v>0.5</v>
      </c>
      <c r="Z4" t="n">
        <v>10</v>
      </c>
      <c r="AA4" t="n">
        <v>554.70262710491</v>
      </c>
      <c r="AB4" t="n">
        <v>758.968606157717</v>
      </c>
      <c r="AC4" t="n">
        <v>686.5337076051526</v>
      </c>
      <c r="AD4" t="n">
        <v>554702.62710491</v>
      </c>
      <c r="AE4" t="n">
        <v>758968.6061577169</v>
      </c>
      <c r="AF4" t="n">
        <v>3.37063032593368e-05</v>
      </c>
      <c r="AG4" t="n">
        <v>28</v>
      </c>
      <c r="AH4" t="n">
        <v>686533.7076051526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1.56</v>
      </c>
      <c r="E5" t="n">
        <v>64.09999999999999</v>
      </c>
      <c r="F5" t="n">
        <v>60.83</v>
      </c>
      <c r="G5" t="n">
        <v>45.62</v>
      </c>
      <c r="H5" t="n">
        <v>0.83</v>
      </c>
      <c r="I5" t="n">
        <v>80</v>
      </c>
      <c r="J5" t="n">
        <v>84.45999999999999</v>
      </c>
      <c r="K5" t="n">
        <v>35.1</v>
      </c>
      <c r="L5" t="n">
        <v>4</v>
      </c>
      <c r="M5" t="n">
        <v>78</v>
      </c>
      <c r="N5" t="n">
        <v>10.36</v>
      </c>
      <c r="O5" t="n">
        <v>10650.22</v>
      </c>
      <c r="P5" t="n">
        <v>436.37</v>
      </c>
      <c r="Q5" t="n">
        <v>1213.96</v>
      </c>
      <c r="R5" t="n">
        <v>236.83</v>
      </c>
      <c r="S5" t="n">
        <v>90.51000000000001</v>
      </c>
      <c r="T5" t="n">
        <v>61720.94</v>
      </c>
      <c r="U5" t="n">
        <v>0.38</v>
      </c>
      <c r="V5" t="n">
        <v>0.74</v>
      </c>
      <c r="W5" t="n">
        <v>4.14</v>
      </c>
      <c r="X5" t="n">
        <v>3.64</v>
      </c>
      <c r="Y5" t="n">
        <v>0.5</v>
      </c>
      <c r="Z5" t="n">
        <v>10</v>
      </c>
      <c r="AA5" t="n">
        <v>523.3998590826205</v>
      </c>
      <c r="AB5" t="n">
        <v>716.1387779689601</v>
      </c>
      <c r="AC5" t="n">
        <v>647.7914981066895</v>
      </c>
      <c r="AD5" t="n">
        <v>523399.8590826205</v>
      </c>
      <c r="AE5" t="n">
        <v>716138.7779689601</v>
      </c>
      <c r="AF5" t="n">
        <v>3.472811114494777e-05</v>
      </c>
      <c r="AG5" t="n">
        <v>27</v>
      </c>
      <c r="AH5" t="n">
        <v>647791.4981066894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1.5901</v>
      </c>
      <c r="E6" t="n">
        <v>62.89</v>
      </c>
      <c r="F6" t="n">
        <v>59.95</v>
      </c>
      <c r="G6" t="n">
        <v>58.96</v>
      </c>
      <c r="H6" t="n">
        <v>1.02</v>
      </c>
      <c r="I6" t="n">
        <v>61</v>
      </c>
      <c r="J6" t="n">
        <v>85.67</v>
      </c>
      <c r="K6" t="n">
        <v>35.1</v>
      </c>
      <c r="L6" t="n">
        <v>5</v>
      </c>
      <c r="M6" t="n">
        <v>59</v>
      </c>
      <c r="N6" t="n">
        <v>10.57</v>
      </c>
      <c r="O6" t="n">
        <v>10799.59</v>
      </c>
      <c r="P6" t="n">
        <v>416.57</v>
      </c>
      <c r="Q6" t="n">
        <v>1213.99</v>
      </c>
      <c r="R6" t="n">
        <v>207.07</v>
      </c>
      <c r="S6" t="n">
        <v>90.51000000000001</v>
      </c>
      <c r="T6" t="n">
        <v>46935.34</v>
      </c>
      <c r="U6" t="n">
        <v>0.44</v>
      </c>
      <c r="V6" t="n">
        <v>0.75</v>
      </c>
      <c r="W6" t="n">
        <v>4.1</v>
      </c>
      <c r="X6" t="n">
        <v>2.75</v>
      </c>
      <c r="Y6" t="n">
        <v>0.5</v>
      </c>
      <c r="Z6" t="n">
        <v>10</v>
      </c>
      <c r="AA6" t="n">
        <v>506.6188445006775</v>
      </c>
      <c r="AB6" t="n">
        <v>693.1782534918319</v>
      </c>
      <c r="AC6" t="n">
        <v>627.0222938603598</v>
      </c>
      <c r="AD6" t="n">
        <v>506618.8445006775</v>
      </c>
      <c r="AE6" t="n">
        <v>693178.2534918319</v>
      </c>
      <c r="AF6" t="n">
        <v>3.539818559716759e-05</v>
      </c>
      <c r="AG6" t="n">
        <v>27</v>
      </c>
      <c r="AH6" t="n">
        <v>627022.2938603598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1.6102</v>
      </c>
      <c r="E7" t="n">
        <v>62.1</v>
      </c>
      <c r="F7" t="n">
        <v>59.37</v>
      </c>
      <c r="G7" t="n">
        <v>72.69</v>
      </c>
      <c r="H7" t="n">
        <v>1.21</v>
      </c>
      <c r="I7" t="n">
        <v>49</v>
      </c>
      <c r="J7" t="n">
        <v>86.88</v>
      </c>
      <c r="K7" t="n">
        <v>35.1</v>
      </c>
      <c r="L7" t="n">
        <v>6</v>
      </c>
      <c r="M7" t="n">
        <v>47</v>
      </c>
      <c r="N7" t="n">
        <v>10.78</v>
      </c>
      <c r="O7" t="n">
        <v>10949.33</v>
      </c>
      <c r="P7" t="n">
        <v>397.96</v>
      </c>
      <c r="Q7" t="n">
        <v>1213.91</v>
      </c>
      <c r="R7" t="n">
        <v>187.04</v>
      </c>
      <c r="S7" t="n">
        <v>90.51000000000001</v>
      </c>
      <c r="T7" t="n">
        <v>36980.97</v>
      </c>
      <c r="U7" t="n">
        <v>0.48</v>
      </c>
      <c r="V7" t="n">
        <v>0.76</v>
      </c>
      <c r="W7" t="n">
        <v>4.09</v>
      </c>
      <c r="X7" t="n">
        <v>2.17</v>
      </c>
      <c r="Y7" t="n">
        <v>0.5</v>
      </c>
      <c r="Z7" t="n">
        <v>10</v>
      </c>
      <c r="AA7" t="n">
        <v>484.0066864115413</v>
      </c>
      <c r="AB7" t="n">
        <v>662.2393012162663</v>
      </c>
      <c r="AC7" t="n">
        <v>599.036111766882</v>
      </c>
      <c r="AD7" t="n">
        <v>484006.6864115413</v>
      </c>
      <c r="AE7" t="n">
        <v>662239.3012162664</v>
      </c>
      <c r="AF7" t="n">
        <v>3.584564395230442e-05</v>
      </c>
      <c r="AG7" t="n">
        <v>26</v>
      </c>
      <c r="AH7" t="n">
        <v>599036.111766882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1.6226</v>
      </c>
      <c r="E8" t="n">
        <v>61.63</v>
      </c>
      <c r="F8" t="n">
        <v>59.03</v>
      </c>
      <c r="G8" t="n">
        <v>86.39</v>
      </c>
      <c r="H8" t="n">
        <v>1.39</v>
      </c>
      <c r="I8" t="n">
        <v>41</v>
      </c>
      <c r="J8" t="n">
        <v>88.09999999999999</v>
      </c>
      <c r="K8" t="n">
        <v>35.1</v>
      </c>
      <c r="L8" t="n">
        <v>7</v>
      </c>
      <c r="M8" t="n">
        <v>32</v>
      </c>
      <c r="N8" t="n">
        <v>11</v>
      </c>
      <c r="O8" t="n">
        <v>11099.43</v>
      </c>
      <c r="P8" t="n">
        <v>383.07</v>
      </c>
      <c r="Q8" t="n">
        <v>1213.92</v>
      </c>
      <c r="R8" t="n">
        <v>175.47</v>
      </c>
      <c r="S8" t="n">
        <v>90.51000000000001</v>
      </c>
      <c r="T8" t="n">
        <v>31234.69</v>
      </c>
      <c r="U8" t="n">
        <v>0.52</v>
      </c>
      <c r="V8" t="n">
        <v>0.76</v>
      </c>
      <c r="W8" t="n">
        <v>4.08</v>
      </c>
      <c r="X8" t="n">
        <v>1.84</v>
      </c>
      <c r="Y8" t="n">
        <v>0.5</v>
      </c>
      <c r="Z8" t="n">
        <v>10</v>
      </c>
      <c r="AA8" t="n">
        <v>473.8666199082822</v>
      </c>
      <c r="AB8" t="n">
        <v>648.3652148783453</v>
      </c>
      <c r="AC8" t="n">
        <v>586.4861487566496</v>
      </c>
      <c r="AD8" t="n">
        <v>473866.6199082822</v>
      </c>
      <c r="AE8" t="n">
        <v>648365.2148783454</v>
      </c>
      <c r="AF8" t="n">
        <v>3.612168791268734e-05</v>
      </c>
      <c r="AG8" t="n">
        <v>26</v>
      </c>
      <c r="AH8" t="n">
        <v>586486.1487566497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1.629</v>
      </c>
      <c r="E9" t="n">
        <v>61.39</v>
      </c>
      <c r="F9" t="n">
        <v>58.86</v>
      </c>
      <c r="G9" t="n">
        <v>95.45</v>
      </c>
      <c r="H9" t="n">
        <v>1.57</v>
      </c>
      <c r="I9" t="n">
        <v>37</v>
      </c>
      <c r="J9" t="n">
        <v>89.31999999999999</v>
      </c>
      <c r="K9" t="n">
        <v>35.1</v>
      </c>
      <c r="L9" t="n">
        <v>8</v>
      </c>
      <c r="M9" t="n">
        <v>11</v>
      </c>
      <c r="N9" t="n">
        <v>11.22</v>
      </c>
      <c r="O9" t="n">
        <v>11249.89</v>
      </c>
      <c r="P9" t="n">
        <v>374.05</v>
      </c>
      <c r="Q9" t="n">
        <v>1213.94</v>
      </c>
      <c r="R9" t="n">
        <v>168.81</v>
      </c>
      <c r="S9" t="n">
        <v>90.51000000000001</v>
      </c>
      <c r="T9" t="n">
        <v>27924.71</v>
      </c>
      <c r="U9" t="n">
        <v>0.54</v>
      </c>
      <c r="V9" t="n">
        <v>0.76</v>
      </c>
      <c r="W9" t="n">
        <v>4.1</v>
      </c>
      <c r="X9" t="n">
        <v>1.67</v>
      </c>
      <c r="Y9" t="n">
        <v>0.5</v>
      </c>
      <c r="Z9" t="n">
        <v>10</v>
      </c>
      <c r="AA9" t="n">
        <v>467.9834175237671</v>
      </c>
      <c r="AB9" t="n">
        <v>640.3155578272806</v>
      </c>
      <c r="AC9" t="n">
        <v>579.2047396767739</v>
      </c>
      <c r="AD9" t="n">
        <v>467983.417523767</v>
      </c>
      <c r="AE9" t="n">
        <v>640315.5578272806</v>
      </c>
      <c r="AF9" t="n">
        <v>3.626416221482046e-05</v>
      </c>
      <c r="AG9" t="n">
        <v>26</v>
      </c>
      <c r="AH9" t="n">
        <v>579204.7396767739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1.6297</v>
      </c>
      <c r="E10" t="n">
        <v>61.36</v>
      </c>
      <c r="F10" t="n">
        <v>58.85</v>
      </c>
      <c r="G10" t="n">
        <v>98.08</v>
      </c>
      <c r="H10" t="n">
        <v>1.75</v>
      </c>
      <c r="I10" t="n">
        <v>36</v>
      </c>
      <c r="J10" t="n">
        <v>90.54000000000001</v>
      </c>
      <c r="K10" t="n">
        <v>35.1</v>
      </c>
      <c r="L10" t="n">
        <v>9</v>
      </c>
      <c r="M10" t="n">
        <v>1</v>
      </c>
      <c r="N10" t="n">
        <v>11.44</v>
      </c>
      <c r="O10" t="n">
        <v>11400.71</v>
      </c>
      <c r="P10" t="n">
        <v>377.36</v>
      </c>
      <c r="Q10" t="n">
        <v>1213.93</v>
      </c>
      <c r="R10" t="n">
        <v>167.97</v>
      </c>
      <c r="S10" t="n">
        <v>90.51000000000001</v>
      </c>
      <c r="T10" t="n">
        <v>27510.24</v>
      </c>
      <c r="U10" t="n">
        <v>0.54</v>
      </c>
      <c r="V10" t="n">
        <v>0.76</v>
      </c>
      <c r="W10" t="n">
        <v>4.11</v>
      </c>
      <c r="X10" t="n">
        <v>1.66</v>
      </c>
      <c r="Y10" t="n">
        <v>0.5</v>
      </c>
      <c r="Z10" t="n">
        <v>10</v>
      </c>
      <c r="AA10" t="n">
        <v>469.643729268093</v>
      </c>
      <c r="AB10" t="n">
        <v>642.587269603652</v>
      </c>
      <c r="AC10" t="n">
        <v>581.2596424695757</v>
      </c>
      <c r="AD10" t="n">
        <v>469643.729268093</v>
      </c>
      <c r="AE10" t="n">
        <v>642587.2696036519</v>
      </c>
      <c r="AF10" t="n">
        <v>3.627974534161627e-05</v>
      </c>
      <c r="AG10" t="n">
        <v>26</v>
      </c>
      <c r="AH10" t="n">
        <v>581259.6424695757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1.6296</v>
      </c>
      <c r="E11" t="n">
        <v>61.36</v>
      </c>
      <c r="F11" t="n">
        <v>58.85</v>
      </c>
      <c r="G11" t="n">
        <v>98.09</v>
      </c>
      <c r="H11" t="n">
        <v>1.91</v>
      </c>
      <c r="I11" t="n">
        <v>36</v>
      </c>
      <c r="J11" t="n">
        <v>91.77</v>
      </c>
      <c r="K11" t="n">
        <v>35.1</v>
      </c>
      <c r="L11" t="n">
        <v>10</v>
      </c>
      <c r="M11" t="n">
        <v>0</v>
      </c>
      <c r="N11" t="n">
        <v>11.67</v>
      </c>
      <c r="O11" t="n">
        <v>11551.91</v>
      </c>
      <c r="P11" t="n">
        <v>382.11</v>
      </c>
      <c r="Q11" t="n">
        <v>1213.97</v>
      </c>
      <c r="R11" t="n">
        <v>167.95</v>
      </c>
      <c r="S11" t="n">
        <v>90.51000000000001</v>
      </c>
      <c r="T11" t="n">
        <v>27502.25</v>
      </c>
      <c r="U11" t="n">
        <v>0.54</v>
      </c>
      <c r="V11" t="n">
        <v>0.76</v>
      </c>
      <c r="W11" t="n">
        <v>4.11</v>
      </c>
      <c r="X11" t="n">
        <v>1.66</v>
      </c>
      <c r="Y11" t="n">
        <v>0.5</v>
      </c>
      <c r="Z11" t="n">
        <v>10</v>
      </c>
      <c r="AA11" t="n">
        <v>472.1963581424721</v>
      </c>
      <c r="AB11" t="n">
        <v>646.0798890436155</v>
      </c>
      <c r="AC11" t="n">
        <v>584.4189312121114</v>
      </c>
      <c r="AD11" t="n">
        <v>472196.3581424721</v>
      </c>
      <c r="AE11" t="n">
        <v>646079.8890436154</v>
      </c>
      <c r="AF11" t="n">
        <v>3.627751918064543e-05</v>
      </c>
      <c r="AG11" t="n">
        <v>26</v>
      </c>
      <c r="AH11" t="n">
        <v>584418.9312121114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0.9938</v>
      </c>
      <c r="E2" t="n">
        <v>100.62</v>
      </c>
      <c r="F2" t="n">
        <v>85.5</v>
      </c>
      <c r="G2" t="n">
        <v>8.710000000000001</v>
      </c>
      <c r="H2" t="n">
        <v>0.16</v>
      </c>
      <c r="I2" t="n">
        <v>589</v>
      </c>
      <c r="J2" t="n">
        <v>107.41</v>
      </c>
      <c r="K2" t="n">
        <v>41.65</v>
      </c>
      <c r="L2" t="n">
        <v>1</v>
      </c>
      <c r="M2" t="n">
        <v>587</v>
      </c>
      <c r="N2" t="n">
        <v>14.77</v>
      </c>
      <c r="O2" t="n">
        <v>13481.73</v>
      </c>
      <c r="P2" t="n">
        <v>806.49</v>
      </c>
      <c r="Q2" t="n">
        <v>1214.04</v>
      </c>
      <c r="R2" t="n">
        <v>1074.06</v>
      </c>
      <c r="S2" t="n">
        <v>90.52</v>
      </c>
      <c r="T2" t="n">
        <v>477792.07</v>
      </c>
      <c r="U2" t="n">
        <v>0.08</v>
      </c>
      <c r="V2" t="n">
        <v>0.52</v>
      </c>
      <c r="W2" t="n">
        <v>4.97</v>
      </c>
      <c r="X2" t="n">
        <v>28.3</v>
      </c>
      <c r="Y2" t="n">
        <v>0.5</v>
      </c>
      <c r="Z2" t="n">
        <v>10</v>
      </c>
      <c r="AA2" t="n">
        <v>1182.598223452572</v>
      </c>
      <c r="AB2" t="n">
        <v>1618.083061879275</v>
      </c>
      <c r="AC2" t="n">
        <v>1463.655485447356</v>
      </c>
      <c r="AD2" t="n">
        <v>1182598.223452572</v>
      </c>
      <c r="AE2" t="n">
        <v>1618083.061879274</v>
      </c>
      <c r="AF2" t="n">
        <v>1.915879128030886e-05</v>
      </c>
      <c r="AG2" t="n">
        <v>42</v>
      </c>
      <c r="AH2" t="n">
        <v>1463655.485447356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1.3351</v>
      </c>
      <c r="E3" t="n">
        <v>74.90000000000001</v>
      </c>
      <c r="F3" t="n">
        <v>67.78</v>
      </c>
      <c r="G3" t="n">
        <v>17.76</v>
      </c>
      <c r="H3" t="n">
        <v>0.32</v>
      </c>
      <c r="I3" t="n">
        <v>229</v>
      </c>
      <c r="J3" t="n">
        <v>108.68</v>
      </c>
      <c r="K3" t="n">
        <v>41.65</v>
      </c>
      <c r="L3" t="n">
        <v>2</v>
      </c>
      <c r="M3" t="n">
        <v>227</v>
      </c>
      <c r="N3" t="n">
        <v>15.03</v>
      </c>
      <c r="O3" t="n">
        <v>13638.32</v>
      </c>
      <c r="P3" t="n">
        <v>630.59</v>
      </c>
      <c r="Q3" t="n">
        <v>1214.01</v>
      </c>
      <c r="R3" t="n">
        <v>471.39</v>
      </c>
      <c r="S3" t="n">
        <v>90.51000000000001</v>
      </c>
      <c r="T3" t="n">
        <v>178255.68</v>
      </c>
      <c r="U3" t="n">
        <v>0.19</v>
      </c>
      <c r="V3" t="n">
        <v>0.66</v>
      </c>
      <c r="W3" t="n">
        <v>4.39</v>
      </c>
      <c r="X3" t="n">
        <v>10.58</v>
      </c>
      <c r="Y3" t="n">
        <v>0.5</v>
      </c>
      <c r="Z3" t="n">
        <v>10</v>
      </c>
      <c r="AA3" t="n">
        <v>756.5676667781206</v>
      </c>
      <c r="AB3" t="n">
        <v>1035.169259095624</v>
      </c>
      <c r="AC3" t="n">
        <v>936.3741578767169</v>
      </c>
      <c r="AD3" t="n">
        <v>756567.6667781206</v>
      </c>
      <c r="AE3" t="n">
        <v>1035169.259095624</v>
      </c>
      <c r="AF3" t="n">
        <v>2.573848081942077e-05</v>
      </c>
      <c r="AG3" t="n">
        <v>32</v>
      </c>
      <c r="AH3" t="n">
        <v>936374.1578767169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1.4535</v>
      </c>
      <c r="E4" t="n">
        <v>68.8</v>
      </c>
      <c r="F4" t="n">
        <v>63.63</v>
      </c>
      <c r="G4" t="n">
        <v>27.08</v>
      </c>
      <c r="H4" t="n">
        <v>0.48</v>
      </c>
      <c r="I4" t="n">
        <v>141</v>
      </c>
      <c r="J4" t="n">
        <v>109.96</v>
      </c>
      <c r="K4" t="n">
        <v>41.65</v>
      </c>
      <c r="L4" t="n">
        <v>3</v>
      </c>
      <c r="M4" t="n">
        <v>139</v>
      </c>
      <c r="N4" t="n">
        <v>15.31</v>
      </c>
      <c r="O4" t="n">
        <v>13795.21</v>
      </c>
      <c r="P4" t="n">
        <v>583.17</v>
      </c>
      <c r="Q4" t="n">
        <v>1213.95</v>
      </c>
      <c r="R4" t="n">
        <v>331.23</v>
      </c>
      <c r="S4" t="n">
        <v>90.51000000000001</v>
      </c>
      <c r="T4" t="n">
        <v>108615.12</v>
      </c>
      <c r="U4" t="n">
        <v>0.27</v>
      </c>
      <c r="V4" t="n">
        <v>0.71</v>
      </c>
      <c r="W4" t="n">
        <v>4.24</v>
      </c>
      <c r="X4" t="n">
        <v>6.43</v>
      </c>
      <c r="Y4" t="n">
        <v>0.5</v>
      </c>
      <c r="Z4" t="n">
        <v>10</v>
      </c>
      <c r="AA4" t="n">
        <v>659.719284158244</v>
      </c>
      <c r="AB4" t="n">
        <v>902.6570293460162</v>
      </c>
      <c r="AC4" t="n">
        <v>816.5087093523293</v>
      </c>
      <c r="AD4" t="n">
        <v>659719.284158244</v>
      </c>
      <c r="AE4" t="n">
        <v>902657.0293460162</v>
      </c>
      <c r="AF4" t="n">
        <v>2.802103353383873e-05</v>
      </c>
      <c r="AG4" t="n">
        <v>29</v>
      </c>
      <c r="AH4" t="n">
        <v>816508.7093523294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1.5113</v>
      </c>
      <c r="E5" t="n">
        <v>66.17</v>
      </c>
      <c r="F5" t="n">
        <v>61.87</v>
      </c>
      <c r="G5" t="n">
        <v>36.39</v>
      </c>
      <c r="H5" t="n">
        <v>0.63</v>
      </c>
      <c r="I5" t="n">
        <v>102</v>
      </c>
      <c r="J5" t="n">
        <v>111.23</v>
      </c>
      <c r="K5" t="n">
        <v>41.65</v>
      </c>
      <c r="L5" t="n">
        <v>4</v>
      </c>
      <c r="M5" t="n">
        <v>100</v>
      </c>
      <c r="N5" t="n">
        <v>15.58</v>
      </c>
      <c r="O5" t="n">
        <v>13952.52</v>
      </c>
      <c r="P5" t="n">
        <v>558.91</v>
      </c>
      <c r="Q5" t="n">
        <v>1213.96</v>
      </c>
      <c r="R5" t="n">
        <v>271.67</v>
      </c>
      <c r="S5" t="n">
        <v>90.51000000000001</v>
      </c>
      <c r="T5" t="n">
        <v>79032.5</v>
      </c>
      <c r="U5" t="n">
        <v>0.33</v>
      </c>
      <c r="V5" t="n">
        <v>0.73</v>
      </c>
      <c r="W5" t="n">
        <v>4.17</v>
      </c>
      <c r="X5" t="n">
        <v>4.67</v>
      </c>
      <c r="Y5" t="n">
        <v>0.5</v>
      </c>
      <c r="Z5" t="n">
        <v>10</v>
      </c>
      <c r="AA5" t="n">
        <v>620.1301909284631</v>
      </c>
      <c r="AB5" t="n">
        <v>848.489485441502</v>
      </c>
      <c r="AC5" t="n">
        <v>767.5108398134364</v>
      </c>
      <c r="AD5" t="n">
        <v>620130.1909284631</v>
      </c>
      <c r="AE5" t="n">
        <v>848489.485441502</v>
      </c>
      <c r="AF5" t="n">
        <v>2.913532024746506e-05</v>
      </c>
      <c r="AG5" t="n">
        <v>28</v>
      </c>
      <c r="AH5" t="n">
        <v>767510.8398134364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1.5488</v>
      </c>
      <c r="E6" t="n">
        <v>64.56</v>
      </c>
      <c r="F6" t="n">
        <v>60.77</v>
      </c>
      <c r="G6" t="n">
        <v>46.16</v>
      </c>
      <c r="H6" t="n">
        <v>0.78</v>
      </c>
      <c r="I6" t="n">
        <v>79</v>
      </c>
      <c r="J6" t="n">
        <v>112.51</v>
      </c>
      <c r="K6" t="n">
        <v>41.65</v>
      </c>
      <c r="L6" t="n">
        <v>5</v>
      </c>
      <c r="M6" t="n">
        <v>77</v>
      </c>
      <c r="N6" t="n">
        <v>15.86</v>
      </c>
      <c r="O6" t="n">
        <v>14110.24</v>
      </c>
      <c r="P6" t="n">
        <v>541.0599999999999</v>
      </c>
      <c r="Q6" t="n">
        <v>1213.97</v>
      </c>
      <c r="R6" t="n">
        <v>234.52</v>
      </c>
      <c r="S6" t="n">
        <v>90.51000000000001</v>
      </c>
      <c r="T6" t="n">
        <v>60573.45</v>
      </c>
      <c r="U6" t="n">
        <v>0.39</v>
      </c>
      <c r="V6" t="n">
        <v>0.74</v>
      </c>
      <c r="W6" t="n">
        <v>4.14</v>
      </c>
      <c r="X6" t="n">
        <v>3.58</v>
      </c>
      <c r="Y6" t="n">
        <v>0.5</v>
      </c>
      <c r="Z6" t="n">
        <v>10</v>
      </c>
      <c r="AA6" t="n">
        <v>591.3981955588497</v>
      </c>
      <c r="AB6" t="n">
        <v>809.1771018106216</v>
      </c>
      <c r="AC6" t="n">
        <v>731.9503749010103</v>
      </c>
      <c r="AD6" t="n">
        <v>591398.1955588497</v>
      </c>
      <c r="AE6" t="n">
        <v>809177.1018106216</v>
      </c>
      <c r="AF6" t="n">
        <v>2.985825712914305e-05</v>
      </c>
      <c r="AG6" t="n">
        <v>27</v>
      </c>
      <c r="AH6" t="n">
        <v>731950.3749010103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1.5747</v>
      </c>
      <c r="E7" t="n">
        <v>63.51</v>
      </c>
      <c r="F7" t="n">
        <v>60.05</v>
      </c>
      <c r="G7" t="n">
        <v>56.29</v>
      </c>
      <c r="H7" t="n">
        <v>0.93</v>
      </c>
      <c r="I7" t="n">
        <v>64</v>
      </c>
      <c r="J7" t="n">
        <v>113.79</v>
      </c>
      <c r="K7" t="n">
        <v>41.65</v>
      </c>
      <c r="L7" t="n">
        <v>6</v>
      </c>
      <c r="M7" t="n">
        <v>62</v>
      </c>
      <c r="N7" t="n">
        <v>16.14</v>
      </c>
      <c r="O7" t="n">
        <v>14268.39</v>
      </c>
      <c r="P7" t="n">
        <v>526.37</v>
      </c>
      <c r="Q7" t="n">
        <v>1213.92</v>
      </c>
      <c r="R7" t="n">
        <v>209.89</v>
      </c>
      <c r="S7" t="n">
        <v>90.51000000000001</v>
      </c>
      <c r="T7" t="n">
        <v>48331.41</v>
      </c>
      <c r="U7" t="n">
        <v>0.43</v>
      </c>
      <c r="V7" t="n">
        <v>0.75</v>
      </c>
      <c r="W7" t="n">
        <v>4.11</v>
      </c>
      <c r="X7" t="n">
        <v>2.85</v>
      </c>
      <c r="Y7" t="n">
        <v>0.5</v>
      </c>
      <c r="Z7" t="n">
        <v>10</v>
      </c>
      <c r="AA7" t="n">
        <v>576.9630783129687</v>
      </c>
      <c r="AB7" t="n">
        <v>789.4263375623797</v>
      </c>
      <c r="AC7" t="n">
        <v>714.084595872249</v>
      </c>
      <c r="AD7" t="n">
        <v>576963.0783129687</v>
      </c>
      <c r="AE7" t="n">
        <v>789426.3375623797</v>
      </c>
      <c r="AF7" t="n">
        <v>3.035756553542198e-05</v>
      </c>
      <c r="AG7" t="n">
        <v>27</v>
      </c>
      <c r="AH7" t="n">
        <v>714084.595872249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1.5905</v>
      </c>
      <c r="E8" t="n">
        <v>62.87</v>
      </c>
      <c r="F8" t="n">
        <v>59.64</v>
      </c>
      <c r="G8" t="n">
        <v>66.26000000000001</v>
      </c>
      <c r="H8" t="n">
        <v>1.07</v>
      </c>
      <c r="I8" t="n">
        <v>54</v>
      </c>
      <c r="J8" t="n">
        <v>115.08</v>
      </c>
      <c r="K8" t="n">
        <v>41.65</v>
      </c>
      <c r="L8" t="n">
        <v>7</v>
      </c>
      <c r="M8" t="n">
        <v>52</v>
      </c>
      <c r="N8" t="n">
        <v>16.43</v>
      </c>
      <c r="O8" t="n">
        <v>14426.96</v>
      </c>
      <c r="P8" t="n">
        <v>512.8</v>
      </c>
      <c r="Q8" t="n">
        <v>1213.92</v>
      </c>
      <c r="R8" t="n">
        <v>195.95</v>
      </c>
      <c r="S8" t="n">
        <v>90.51000000000001</v>
      </c>
      <c r="T8" t="n">
        <v>41411.02</v>
      </c>
      <c r="U8" t="n">
        <v>0.46</v>
      </c>
      <c r="V8" t="n">
        <v>0.75</v>
      </c>
      <c r="W8" t="n">
        <v>4.1</v>
      </c>
      <c r="X8" t="n">
        <v>2.44</v>
      </c>
      <c r="Y8" t="n">
        <v>0.5</v>
      </c>
      <c r="Z8" t="n">
        <v>10</v>
      </c>
      <c r="AA8" t="n">
        <v>565.8868765754743</v>
      </c>
      <c r="AB8" t="n">
        <v>774.2713896976061</v>
      </c>
      <c r="AC8" t="n">
        <v>700.3760149615864</v>
      </c>
      <c r="AD8" t="n">
        <v>565886.8765754743</v>
      </c>
      <c r="AE8" t="n">
        <v>774271.3896976061</v>
      </c>
      <c r="AF8" t="n">
        <v>3.066216294156897e-05</v>
      </c>
      <c r="AG8" t="n">
        <v>27</v>
      </c>
      <c r="AH8" t="n">
        <v>700376.0149615865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1.6047</v>
      </c>
      <c r="E9" t="n">
        <v>62.32</v>
      </c>
      <c r="F9" t="n">
        <v>59.26</v>
      </c>
      <c r="G9" t="n">
        <v>77.29000000000001</v>
      </c>
      <c r="H9" t="n">
        <v>1.21</v>
      </c>
      <c r="I9" t="n">
        <v>46</v>
      </c>
      <c r="J9" t="n">
        <v>116.37</v>
      </c>
      <c r="K9" t="n">
        <v>41.65</v>
      </c>
      <c r="L9" t="n">
        <v>8</v>
      </c>
      <c r="M9" t="n">
        <v>44</v>
      </c>
      <c r="N9" t="n">
        <v>16.72</v>
      </c>
      <c r="O9" t="n">
        <v>14585.96</v>
      </c>
      <c r="P9" t="n">
        <v>501.71</v>
      </c>
      <c r="Q9" t="n">
        <v>1213.92</v>
      </c>
      <c r="R9" t="n">
        <v>183.59</v>
      </c>
      <c r="S9" t="n">
        <v>90.51000000000001</v>
      </c>
      <c r="T9" t="n">
        <v>35273.18</v>
      </c>
      <c r="U9" t="n">
        <v>0.49</v>
      </c>
      <c r="V9" t="n">
        <v>0.76</v>
      </c>
      <c r="W9" t="n">
        <v>4.08</v>
      </c>
      <c r="X9" t="n">
        <v>2.07</v>
      </c>
      <c r="Y9" t="n">
        <v>0.5</v>
      </c>
      <c r="Z9" t="n">
        <v>10</v>
      </c>
      <c r="AA9" t="n">
        <v>547.8301899723679</v>
      </c>
      <c r="AB9" t="n">
        <v>749.5654344824445</v>
      </c>
      <c r="AC9" t="n">
        <v>678.0279614371339</v>
      </c>
      <c r="AD9" t="n">
        <v>547830.1899723678</v>
      </c>
      <c r="AE9" t="n">
        <v>749565.4344824445</v>
      </c>
      <c r="AF9" t="n">
        <v>3.093591504076437e-05</v>
      </c>
      <c r="AG9" t="n">
        <v>26</v>
      </c>
      <c r="AH9" t="n">
        <v>678027.9614371338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1.6156</v>
      </c>
      <c r="E10" t="n">
        <v>61.9</v>
      </c>
      <c r="F10" t="n">
        <v>58.97</v>
      </c>
      <c r="G10" t="n">
        <v>88.45999999999999</v>
      </c>
      <c r="H10" t="n">
        <v>1.35</v>
      </c>
      <c r="I10" t="n">
        <v>40</v>
      </c>
      <c r="J10" t="n">
        <v>117.66</v>
      </c>
      <c r="K10" t="n">
        <v>41.65</v>
      </c>
      <c r="L10" t="n">
        <v>9</v>
      </c>
      <c r="M10" t="n">
        <v>38</v>
      </c>
      <c r="N10" t="n">
        <v>17.01</v>
      </c>
      <c r="O10" t="n">
        <v>14745.39</v>
      </c>
      <c r="P10" t="n">
        <v>489.03</v>
      </c>
      <c r="Q10" t="n">
        <v>1213.93</v>
      </c>
      <c r="R10" t="n">
        <v>173.69</v>
      </c>
      <c r="S10" t="n">
        <v>90.51000000000001</v>
      </c>
      <c r="T10" t="n">
        <v>30349.98</v>
      </c>
      <c r="U10" t="n">
        <v>0.52</v>
      </c>
      <c r="V10" t="n">
        <v>0.76</v>
      </c>
      <c r="W10" t="n">
        <v>4.07</v>
      </c>
      <c r="X10" t="n">
        <v>1.78</v>
      </c>
      <c r="Y10" t="n">
        <v>0.5</v>
      </c>
      <c r="Z10" t="n">
        <v>10</v>
      </c>
      <c r="AA10" t="n">
        <v>538.6506793429239</v>
      </c>
      <c r="AB10" t="n">
        <v>737.0056230678121</v>
      </c>
      <c r="AC10" t="n">
        <v>666.6668407961079</v>
      </c>
      <c r="AD10" t="n">
        <v>538650.6793429239</v>
      </c>
      <c r="AE10" t="n">
        <v>737005.6230678121</v>
      </c>
      <c r="AF10" t="n">
        <v>3.11460486943721e-05</v>
      </c>
      <c r="AG10" t="n">
        <v>26</v>
      </c>
      <c r="AH10" t="n">
        <v>666666.8407961079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1.6224</v>
      </c>
      <c r="E11" t="n">
        <v>61.64</v>
      </c>
      <c r="F11" t="n">
        <v>58.8</v>
      </c>
      <c r="G11" t="n">
        <v>98</v>
      </c>
      <c r="H11" t="n">
        <v>1.48</v>
      </c>
      <c r="I11" t="n">
        <v>36</v>
      </c>
      <c r="J11" t="n">
        <v>118.96</v>
      </c>
      <c r="K11" t="n">
        <v>41.65</v>
      </c>
      <c r="L11" t="n">
        <v>10</v>
      </c>
      <c r="M11" t="n">
        <v>34</v>
      </c>
      <c r="N11" t="n">
        <v>17.31</v>
      </c>
      <c r="O11" t="n">
        <v>14905.25</v>
      </c>
      <c r="P11" t="n">
        <v>480.74</v>
      </c>
      <c r="Q11" t="n">
        <v>1213.92</v>
      </c>
      <c r="R11" t="n">
        <v>167.87</v>
      </c>
      <c r="S11" t="n">
        <v>90.51000000000001</v>
      </c>
      <c r="T11" t="n">
        <v>27463.26</v>
      </c>
      <c r="U11" t="n">
        <v>0.54</v>
      </c>
      <c r="V11" t="n">
        <v>0.76</v>
      </c>
      <c r="W11" t="n">
        <v>4.07</v>
      </c>
      <c r="X11" t="n">
        <v>1.61</v>
      </c>
      <c r="Y11" t="n">
        <v>0.5</v>
      </c>
      <c r="Z11" t="n">
        <v>10</v>
      </c>
      <c r="AA11" t="n">
        <v>532.7907875584294</v>
      </c>
      <c r="AB11" t="n">
        <v>728.9878606080864</v>
      </c>
      <c r="AC11" t="n">
        <v>659.4142823325382</v>
      </c>
      <c r="AD11" t="n">
        <v>532790.7875584294</v>
      </c>
      <c r="AE11" t="n">
        <v>728987.8606080865</v>
      </c>
      <c r="AF11" t="n">
        <v>3.127714124891638e-05</v>
      </c>
      <c r="AG11" t="n">
        <v>26</v>
      </c>
      <c r="AH11" t="n">
        <v>659414.2823325382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1.6302</v>
      </c>
      <c r="E12" t="n">
        <v>61.34</v>
      </c>
      <c r="F12" t="n">
        <v>58.6</v>
      </c>
      <c r="G12" t="n">
        <v>109.87</v>
      </c>
      <c r="H12" t="n">
        <v>1.61</v>
      </c>
      <c r="I12" t="n">
        <v>32</v>
      </c>
      <c r="J12" t="n">
        <v>120.26</v>
      </c>
      <c r="K12" t="n">
        <v>41.65</v>
      </c>
      <c r="L12" t="n">
        <v>11</v>
      </c>
      <c r="M12" t="n">
        <v>30</v>
      </c>
      <c r="N12" t="n">
        <v>17.61</v>
      </c>
      <c r="O12" t="n">
        <v>15065.56</v>
      </c>
      <c r="P12" t="n">
        <v>467.68</v>
      </c>
      <c r="Q12" t="n">
        <v>1213.91</v>
      </c>
      <c r="R12" t="n">
        <v>161.25</v>
      </c>
      <c r="S12" t="n">
        <v>90.51000000000001</v>
      </c>
      <c r="T12" t="n">
        <v>24172.78</v>
      </c>
      <c r="U12" t="n">
        <v>0.5600000000000001</v>
      </c>
      <c r="V12" t="n">
        <v>0.77</v>
      </c>
      <c r="W12" t="n">
        <v>4.05</v>
      </c>
      <c r="X12" t="n">
        <v>1.4</v>
      </c>
      <c r="Y12" t="n">
        <v>0.5</v>
      </c>
      <c r="Z12" t="n">
        <v>10</v>
      </c>
      <c r="AA12" t="n">
        <v>524.229125493578</v>
      </c>
      <c r="AB12" t="n">
        <v>717.273416857084</v>
      </c>
      <c r="AC12" t="n">
        <v>648.8178486518063</v>
      </c>
      <c r="AD12" t="n">
        <v>524229.1254935779</v>
      </c>
      <c r="AE12" t="n">
        <v>717273.416857084</v>
      </c>
      <c r="AF12" t="n">
        <v>3.14275121203054e-05</v>
      </c>
      <c r="AG12" t="n">
        <v>26</v>
      </c>
      <c r="AH12" t="n">
        <v>648817.8486518064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1.6346</v>
      </c>
      <c r="E13" t="n">
        <v>61.18</v>
      </c>
      <c r="F13" t="n">
        <v>58.5</v>
      </c>
      <c r="G13" t="n">
        <v>121.03</v>
      </c>
      <c r="H13" t="n">
        <v>1.74</v>
      </c>
      <c r="I13" t="n">
        <v>29</v>
      </c>
      <c r="J13" t="n">
        <v>121.56</v>
      </c>
      <c r="K13" t="n">
        <v>41.65</v>
      </c>
      <c r="L13" t="n">
        <v>12</v>
      </c>
      <c r="M13" t="n">
        <v>23</v>
      </c>
      <c r="N13" t="n">
        <v>17.91</v>
      </c>
      <c r="O13" t="n">
        <v>15226.31</v>
      </c>
      <c r="P13" t="n">
        <v>459.33</v>
      </c>
      <c r="Q13" t="n">
        <v>1213.92</v>
      </c>
      <c r="R13" t="n">
        <v>157.4</v>
      </c>
      <c r="S13" t="n">
        <v>90.51000000000001</v>
      </c>
      <c r="T13" t="n">
        <v>22263.88</v>
      </c>
      <c r="U13" t="n">
        <v>0.58</v>
      </c>
      <c r="V13" t="n">
        <v>0.77</v>
      </c>
      <c r="W13" t="n">
        <v>4.06</v>
      </c>
      <c r="X13" t="n">
        <v>1.3</v>
      </c>
      <c r="Y13" t="n">
        <v>0.5</v>
      </c>
      <c r="Z13" t="n">
        <v>10</v>
      </c>
      <c r="AA13" t="n">
        <v>518.921305950155</v>
      </c>
      <c r="AB13" t="n">
        <v>710.011023993301</v>
      </c>
      <c r="AC13" t="n">
        <v>642.2485683701104</v>
      </c>
      <c r="AD13" t="n">
        <v>518921.305950155</v>
      </c>
      <c r="AE13" t="n">
        <v>710011.023993301</v>
      </c>
      <c r="AF13" t="n">
        <v>3.151233671442228e-05</v>
      </c>
      <c r="AG13" t="n">
        <v>26</v>
      </c>
      <c r="AH13" t="n">
        <v>642248.5683701105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1.6389</v>
      </c>
      <c r="E14" t="n">
        <v>61.02</v>
      </c>
      <c r="F14" t="n">
        <v>58.38</v>
      </c>
      <c r="G14" t="n">
        <v>129.74</v>
      </c>
      <c r="H14" t="n">
        <v>1.87</v>
      </c>
      <c r="I14" t="n">
        <v>27</v>
      </c>
      <c r="J14" t="n">
        <v>122.87</v>
      </c>
      <c r="K14" t="n">
        <v>41.65</v>
      </c>
      <c r="L14" t="n">
        <v>13</v>
      </c>
      <c r="M14" t="n">
        <v>12</v>
      </c>
      <c r="N14" t="n">
        <v>18.22</v>
      </c>
      <c r="O14" t="n">
        <v>15387.5</v>
      </c>
      <c r="P14" t="n">
        <v>451.68</v>
      </c>
      <c r="Q14" t="n">
        <v>1213.92</v>
      </c>
      <c r="R14" t="n">
        <v>153.12</v>
      </c>
      <c r="S14" t="n">
        <v>90.51000000000001</v>
      </c>
      <c r="T14" t="n">
        <v>20133.97</v>
      </c>
      <c r="U14" t="n">
        <v>0.59</v>
      </c>
      <c r="V14" t="n">
        <v>0.77</v>
      </c>
      <c r="W14" t="n">
        <v>4.07</v>
      </c>
      <c r="X14" t="n">
        <v>1.19</v>
      </c>
      <c r="Y14" t="n">
        <v>0.5</v>
      </c>
      <c r="Z14" t="n">
        <v>10</v>
      </c>
      <c r="AA14" t="n">
        <v>514.0165874443277</v>
      </c>
      <c r="AB14" t="n">
        <v>703.3001717527192</v>
      </c>
      <c r="AC14" t="n">
        <v>636.1781904486295</v>
      </c>
      <c r="AD14" t="n">
        <v>514016.5874443277</v>
      </c>
      <c r="AE14" t="n">
        <v>703300.1717527192</v>
      </c>
      <c r="AF14" t="n">
        <v>3.159523347685469e-05</v>
      </c>
      <c r="AG14" t="n">
        <v>26</v>
      </c>
      <c r="AH14" t="n">
        <v>636178.1904486294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1.6397</v>
      </c>
      <c r="E15" t="n">
        <v>60.99</v>
      </c>
      <c r="F15" t="n">
        <v>58.37</v>
      </c>
      <c r="G15" t="n">
        <v>134.7</v>
      </c>
      <c r="H15" t="n">
        <v>1.99</v>
      </c>
      <c r="I15" t="n">
        <v>26</v>
      </c>
      <c r="J15" t="n">
        <v>124.18</v>
      </c>
      <c r="K15" t="n">
        <v>41.65</v>
      </c>
      <c r="L15" t="n">
        <v>14</v>
      </c>
      <c r="M15" t="n">
        <v>4</v>
      </c>
      <c r="N15" t="n">
        <v>18.53</v>
      </c>
      <c r="O15" t="n">
        <v>15549.15</v>
      </c>
      <c r="P15" t="n">
        <v>448.57</v>
      </c>
      <c r="Q15" t="n">
        <v>1213.91</v>
      </c>
      <c r="R15" t="n">
        <v>152.44</v>
      </c>
      <c r="S15" t="n">
        <v>90.51000000000001</v>
      </c>
      <c r="T15" t="n">
        <v>19794.32</v>
      </c>
      <c r="U15" t="n">
        <v>0.59</v>
      </c>
      <c r="V15" t="n">
        <v>0.77</v>
      </c>
      <c r="W15" t="n">
        <v>4.08</v>
      </c>
      <c r="X15" t="n">
        <v>1.18</v>
      </c>
      <c r="Y15" t="n">
        <v>0.5</v>
      </c>
      <c r="Z15" t="n">
        <v>10</v>
      </c>
      <c r="AA15" t="n">
        <v>512.2201526137113</v>
      </c>
      <c r="AB15" t="n">
        <v>700.8422103643583</v>
      </c>
      <c r="AC15" t="n">
        <v>633.9548134454033</v>
      </c>
      <c r="AD15" t="n">
        <v>512220.1526137113</v>
      </c>
      <c r="AE15" t="n">
        <v>700842.2103643583</v>
      </c>
      <c r="AF15" t="n">
        <v>3.161065613033048e-05</v>
      </c>
      <c r="AG15" t="n">
        <v>26</v>
      </c>
      <c r="AH15" t="n">
        <v>633954.8134454032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1.6395</v>
      </c>
      <c r="E16" t="n">
        <v>60.99</v>
      </c>
      <c r="F16" t="n">
        <v>58.38</v>
      </c>
      <c r="G16" t="n">
        <v>134.72</v>
      </c>
      <c r="H16" t="n">
        <v>2.11</v>
      </c>
      <c r="I16" t="n">
        <v>26</v>
      </c>
      <c r="J16" t="n">
        <v>125.49</v>
      </c>
      <c r="K16" t="n">
        <v>41.65</v>
      </c>
      <c r="L16" t="n">
        <v>15</v>
      </c>
      <c r="M16" t="n">
        <v>0</v>
      </c>
      <c r="N16" t="n">
        <v>18.84</v>
      </c>
      <c r="O16" t="n">
        <v>15711.24</v>
      </c>
      <c r="P16" t="n">
        <v>452.99</v>
      </c>
      <c r="Q16" t="n">
        <v>1213.91</v>
      </c>
      <c r="R16" t="n">
        <v>152.48</v>
      </c>
      <c r="S16" t="n">
        <v>90.51000000000001</v>
      </c>
      <c r="T16" t="n">
        <v>19816.29</v>
      </c>
      <c r="U16" t="n">
        <v>0.59</v>
      </c>
      <c r="V16" t="n">
        <v>0.77</v>
      </c>
      <c r="W16" t="n">
        <v>4.09</v>
      </c>
      <c r="X16" t="n">
        <v>1.19</v>
      </c>
      <c r="Y16" t="n">
        <v>0.5</v>
      </c>
      <c r="Z16" t="n">
        <v>10</v>
      </c>
      <c r="AA16" t="n">
        <v>514.6090059680829</v>
      </c>
      <c r="AB16" t="n">
        <v>704.1107449125815</v>
      </c>
      <c r="AC16" t="n">
        <v>636.9114036437612</v>
      </c>
      <c r="AD16" t="n">
        <v>514609.0059680829</v>
      </c>
      <c r="AE16" t="n">
        <v>704110.7449125815</v>
      </c>
      <c r="AF16" t="n">
        <v>3.160680046696154e-05</v>
      </c>
      <c r="AG16" t="n">
        <v>26</v>
      </c>
      <c r="AH16" t="n">
        <v>636911.4036437612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1.2582</v>
      </c>
      <c r="E2" t="n">
        <v>79.48</v>
      </c>
      <c r="F2" t="n">
        <v>73</v>
      </c>
      <c r="G2" t="n">
        <v>13</v>
      </c>
      <c r="H2" t="n">
        <v>0.28</v>
      </c>
      <c r="I2" t="n">
        <v>337</v>
      </c>
      <c r="J2" t="n">
        <v>61.76</v>
      </c>
      <c r="K2" t="n">
        <v>28.92</v>
      </c>
      <c r="L2" t="n">
        <v>1</v>
      </c>
      <c r="M2" t="n">
        <v>335</v>
      </c>
      <c r="N2" t="n">
        <v>6.84</v>
      </c>
      <c r="O2" t="n">
        <v>7851.41</v>
      </c>
      <c r="P2" t="n">
        <v>463.63</v>
      </c>
      <c r="Q2" t="n">
        <v>1213.98</v>
      </c>
      <c r="R2" t="n">
        <v>648.91</v>
      </c>
      <c r="S2" t="n">
        <v>90.51000000000001</v>
      </c>
      <c r="T2" t="n">
        <v>266478.49</v>
      </c>
      <c r="U2" t="n">
        <v>0.14</v>
      </c>
      <c r="V2" t="n">
        <v>0.61</v>
      </c>
      <c r="W2" t="n">
        <v>4.57</v>
      </c>
      <c r="X2" t="n">
        <v>15.81</v>
      </c>
      <c r="Y2" t="n">
        <v>0.5</v>
      </c>
      <c r="Z2" t="n">
        <v>10</v>
      </c>
      <c r="AA2" t="n">
        <v>673.6926294034906</v>
      </c>
      <c r="AB2" t="n">
        <v>921.7759767710471</v>
      </c>
      <c r="AC2" t="n">
        <v>833.8029712687265</v>
      </c>
      <c r="AD2" t="n">
        <v>673692.6294034906</v>
      </c>
      <c r="AE2" t="n">
        <v>921775.9767710471</v>
      </c>
      <c r="AF2" t="n">
        <v>3.208147258860063e-05</v>
      </c>
      <c r="AG2" t="n">
        <v>34</v>
      </c>
      <c r="AH2" t="n">
        <v>833802.9712687265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1.483</v>
      </c>
      <c r="E3" t="n">
        <v>67.43000000000001</v>
      </c>
      <c r="F3" t="n">
        <v>63.68</v>
      </c>
      <c r="G3" t="n">
        <v>27.1</v>
      </c>
      <c r="H3" t="n">
        <v>0.55</v>
      </c>
      <c r="I3" t="n">
        <v>141</v>
      </c>
      <c r="J3" t="n">
        <v>62.92</v>
      </c>
      <c r="K3" t="n">
        <v>28.92</v>
      </c>
      <c r="L3" t="n">
        <v>2</v>
      </c>
      <c r="M3" t="n">
        <v>139</v>
      </c>
      <c r="N3" t="n">
        <v>7</v>
      </c>
      <c r="O3" t="n">
        <v>7994.37</v>
      </c>
      <c r="P3" t="n">
        <v>387.98</v>
      </c>
      <c r="Q3" t="n">
        <v>1213.99</v>
      </c>
      <c r="R3" t="n">
        <v>332.76</v>
      </c>
      <c r="S3" t="n">
        <v>90.51000000000001</v>
      </c>
      <c r="T3" t="n">
        <v>109380.08</v>
      </c>
      <c r="U3" t="n">
        <v>0.27</v>
      </c>
      <c r="V3" t="n">
        <v>0.7</v>
      </c>
      <c r="W3" t="n">
        <v>4.25</v>
      </c>
      <c r="X3" t="n">
        <v>6.48</v>
      </c>
      <c r="Y3" t="n">
        <v>0.5</v>
      </c>
      <c r="Z3" t="n">
        <v>10</v>
      </c>
      <c r="AA3" t="n">
        <v>523.0006480026715</v>
      </c>
      <c r="AB3" t="n">
        <v>715.5925597574238</v>
      </c>
      <c r="AC3" t="n">
        <v>647.2974101946401</v>
      </c>
      <c r="AD3" t="n">
        <v>523000.6480026714</v>
      </c>
      <c r="AE3" t="n">
        <v>715592.5597574238</v>
      </c>
      <c r="AF3" t="n">
        <v>3.781340315442277e-05</v>
      </c>
      <c r="AG3" t="n">
        <v>29</v>
      </c>
      <c r="AH3" t="n">
        <v>647297.41019464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1.5595</v>
      </c>
      <c r="E4" t="n">
        <v>64.12</v>
      </c>
      <c r="F4" t="n">
        <v>61.13</v>
      </c>
      <c r="G4" t="n">
        <v>42.65</v>
      </c>
      <c r="H4" t="n">
        <v>0.8100000000000001</v>
      </c>
      <c r="I4" t="n">
        <v>86</v>
      </c>
      <c r="J4" t="n">
        <v>64.08</v>
      </c>
      <c r="K4" t="n">
        <v>28.92</v>
      </c>
      <c r="L4" t="n">
        <v>3</v>
      </c>
      <c r="M4" t="n">
        <v>84</v>
      </c>
      <c r="N4" t="n">
        <v>7.16</v>
      </c>
      <c r="O4" t="n">
        <v>8137.65</v>
      </c>
      <c r="P4" t="n">
        <v>355.35</v>
      </c>
      <c r="Q4" t="n">
        <v>1213.96</v>
      </c>
      <c r="R4" t="n">
        <v>246.64</v>
      </c>
      <c r="S4" t="n">
        <v>90.51000000000001</v>
      </c>
      <c r="T4" t="n">
        <v>66598.45</v>
      </c>
      <c r="U4" t="n">
        <v>0.37</v>
      </c>
      <c r="V4" t="n">
        <v>0.73</v>
      </c>
      <c r="W4" t="n">
        <v>4.16</v>
      </c>
      <c r="X4" t="n">
        <v>3.94</v>
      </c>
      <c r="Y4" t="n">
        <v>0.5</v>
      </c>
      <c r="Z4" t="n">
        <v>10</v>
      </c>
      <c r="AA4" t="n">
        <v>472.6085292053656</v>
      </c>
      <c r="AB4" t="n">
        <v>646.6438396755701</v>
      </c>
      <c r="AC4" t="n">
        <v>584.9290591872622</v>
      </c>
      <c r="AD4" t="n">
        <v>472608.5292053656</v>
      </c>
      <c r="AE4" t="n">
        <v>646643.8396755701</v>
      </c>
      <c r="AF4" t="n">
        <v>3.976399340480264e-05</v>
      </c>
      <c r="AG4" t="n">
        <v>27</v>
      </c>
      <c r="AH4" t="n">
        <v>584929.0591872622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1.5968</v>
      </c>
      <c r="E5" t="n">
        <v>62.63</v>
      </c>
      <c r="F5" t="n">
        <v>59.98</v>
      </c>
      <c r="G5" t="n">
        <v>59</v>
      </c>
      <c r="H5" t="n">
        <v>1.07</v>
      </c>
      <c r="I5" t="n">
        <v>61</v>
      </c>
      <c r="J5" t="n">
        <v>65.25</v>
      </c>
      <c r="K5" t="n">
        <v>28.92</v>
      </c>
      <c r="L5" t="n">
        <v>4</v>
      </c>
      <c r="M5" t="n">
        <v>52</v>
      </c>
      <c r="N5" t="n">
        <v>7.33</v>
      </c>
      <c r="O5" t="n">
        <v>8281.25</v>
      </c>
      <c r="P5" t="n">
        <v>331</v>
      </c>
      <c r="Q5" t="n">
        <v>1213.96</v>
      </c>
      <c r="R5" t="n">
        <v>207.46</v>
      </c>
      <c r="S5" t="n">
        <v>90.51000000000001</v>
      </c>
      <c r="T5" t="n">
        <v>47132.52</v>
      </c>
      <c r="U5" t="n">
        <v>0.44</v>
      </c>
      <c r="V5" t="n">
        <v>0.75</v>
      </c>
      <c r="W5" t="n">
        <v>4.12</v>
      </c>
      <c r="X5" t="n">
        <v>2.79</v>
      </c>
      <c r="Y5" t="n">
        <v>0.5</v>
      </c>
      <c r="Z5" t="n">
        <v>10</v>
      </c>
      <c r="AA5" t="n">
        <v>453.2273886721892</v>
      </c>
      <c r="AB5" t="n">
        <v>620.1257081625033</v>
      </c>
      <c r="AC5" t="n">
        <v>560.941780927371</v>
      </c>
      <c r="AD5" t="n">
        <v>453227.3886721892</v>
      </c>
      <c r="AE5" t="n">
        <v>620125.7081625033</v>
      </c>
      <c r="AF5" t="n">
        <v>4.071506551381138e-05</v>
      </c>
      <c r="AG5" t="n">
        <v>27</v>
      </c>
      <c r="AH5" t="n">
        <v>560941.780927371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1.6123</v>
      </c>
      <c r="E6" t="n">
        <v>62.02</v>
      </c>
      <c r="F6" t="n">
        <v>59.52</v>
      </c>
      <c r="G6" t="n">
        <v>70.02</v>
      </c>
      <c r="H6" t="n">
        <v>1.31</v>
      </c>
      <c r="I6" t="n">
        <v>51</v>
      </c>
      <c r="J6" t="n">
        <v>66.42</v>
      </c>
      <c r="K6" t="n">
        <v>28.92</v>
      </c>
      <c r="L6" t="n">
        <v>5</v>
      </c>
      <c r="M6" t="n">
        <v>11</v>
      </c>
      <c r="N6" t="n">
        <v>7.49</v>
      </c>
      <c r="O6" t="n">
        <v>8425.16</v>
      </c>
      <c r="P6" t="n">
        <v>319.21</v>
      </c>
      <c r="Q6" t="n">
        <v>1213.91</v>
      </c>
      <c r="R6" t="n">
        <v>190.45</v>
      </c>
      <c r="S6" t="n">
        <v>90.51000000000001</v>
      </c>
      <c r="T6" t="n">
        <v>38676.24</v>
      </c>
      <c r="U6" t="n">
        <v>0.48</v>
      </c>
      <c r="V6" t="n">
        <v>0.75</v>
      </c>
      <c r="W6" t="n">
        <v>4.14</v>
      </c>
      <c r="X6" t="n">
        <v>2.32</v>
      </c>
      <c r="Y6" t="n">
        <v>0.5</v>
      </c>
      <c r="Z6" t="n">
        <v>10</v>
      </c>
      <c r="AA6" t="n">
        <v>435.7247205733256</v>
      </c>
      <c r="AB6" t="n">
        <v>596.1777855064182</v>
      </c>
      <c r="AC6" t="n">
        <v>539.2794143984621</v>
      </c>
      <c r="AD6" t="n">
        <v>435724.7205733256</v>
      </c>
      <c r="AE6" t="n">
        <v>596177.7855064182</v>
      </c>
      <c r="AF6" t="n">
        <v>4.111028314624129e-05</v>
      </c>
      <c r="AG6" t="n">
        <v>26</v>
      </c>
      <c r="AH6" t="n">
        <v>539279.4143984622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1.6133</v>
      </c>
      <c r="E7" t="n">
        <v>61.98</v>
      </c>
      <c r="F7" t="n">
        <v>59.49</v>
      </c>
      <c r="G7" t="n">
        <v>71.39</v>
      </c>
      <c r="H7" t="n">
        <v>1.55</v>
      </c>
      <c r="I7" t="n">
        <v>50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322.66</v>
      </c>
      <c r="Q7" t="n">
        <v>1213.93</v>
      </c>
      <c r="R7" t="n">
        <v>188.93</v>
      </c>
      <c r="S7" t="n">
        <v>90.51000000000001</v>
      </c>
      <c r="T7" t="n">
        <v>37922.65</v>
      </c>
      <c r="U7" t="n">
        <v>0.48</v>
      </c>
      <c r="V7" t="n">
        <v>0.75</v>
      </c>
      <c r="W7" t="n">
        <v>4.16</v>
      </c>
      <c r="X7" t="n">
        <v>2.3</v>
      </c>
      <c r="Y7" t="n">
        <v>0.5</v>
      </c>
      <c r="Z7" t="n">
        <v>10</v>
      </c>
      <c r="AA7" t="n">
        <v>437.4426193982393</v>
      </c>
      <c r="AB7" t="n">
        <v>598.5282904670124</v>
      </c>
      <c r="AC7" t="n">
        <v>541.4055904645717</v>
      </c>
      <c r="AD7" t="n">
        <v>437442.6193982393</v>
      </c>
      <c r="AE7" t="n">
        <v>598528.2904670124</v>
      </c>
      <c r="AF7" t="n">
        <v>4.113578105801096e-05</v>
      </c>
      <c r="AG7" t="n">
        <v>26</v>
      </c>
      <c r="AH7" t="n">
        <v>541405.5904645717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0.6964</v>
      </c>
      <c r="E2" t="n">
        <v>143.6</v>
      </c>
      <c r="F2" t="n">
        <v>107.27</v>
      </c>
      <c r="G2" t="n">
        <v>6.42</v>
      </c>
      <c r="H2" t="n">
        <v>0.11</v>
      </c>
      <c r="I2" t="n">
        <v>1002</v>
      </c>
      <c r="J2" t="n">
        <v>167.88</v>
      </c>
      <c r="K2" t="n">
        <v>51.39</v>
      </c>
      <c r="L2" t="n">
        <v>1</v>
      </c>
      <c r="M2" t="n">
        <v>1000</v>
      </c>
      <c r="N2" t="n">
        <v>30.49</v>
      </c>
      <c r="O2" t="n">
        <v>20939.59</v>
      </c>
      <c r="P2" t="n">
        <v>1361.31</v>
      </c>
      <c r="Q2" t="n">
        <v>1214.15</v>
      </c>
      <c r="R2" t="n">
        <v>1815.32</v>
      </c>
      <c r="S2" t="n">
        <v>90.51000000000001</v>
      </c>
      <c r="T2" t="n">
        <v>846355.27</v>
      </c>
      <c r="U2" t="n">
        <v>0.05</v>
      </c>
      <c r="V2" t="n">
        <v>0.42</v>
      </c>
      <c r="W2" t="n">
        <v>5.69</v>
      </c>
      <c r="X2" t="n">
        <v>50.06</v>
      </c>
      <c r="Y2" t="n">
        <v>0.5</v>
      </c>
      <c r="Z2" t="n">
        <v>10</v>
      </c>
      <c r="AA2" t="n">
        <v>2465.823442915228</v>
      </c>
      <c r="AB2" t="n">
        <v>3373.848419049489</v>
      </c>
      <c r="AC2" t="n">
        <v>3051.853061161275</v>
      </c>
      <c r="AD2" t="n">
        <v>2465823.442915229</v>
      </c>
      <c r="AE2" t="n">
        <v>3373848.419049489</v>
      </c>
      <c r="AF2" t="n">
        <v>1.083839017586068e-05</v>
      </c>
      <c r="AG2" t="n">
        <v>60</v>
      </c>
      <c r="AH2" t="n">
        <v>3051853.061161275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1.1558</v>
      </c>
      <c r="E3" t="n">
        <v>86.52</v>
      </c>
      <c r="F3" t="n">
        <v>72.83</v>
      </c>
      <c r="G3" t="n">
        <v>13.08</v>
      </c>
      <c r="H3" t="n">
        <v>0.21</v>
      </c>
      <c r="I3" t="n">
        <v>334</v>
      </c>
      <c r="J3" t="n">
        <v>169.33</v>
      </c>
      <c r="K3" t="n">
        <v>51.39</v>
      </c>
      <c r="L3" t="n">
        <v>2</v>
      </c>
      <c r="M3" t="n">
        <v>332</v>
      </c>
      <c r="N3" t="n">
        <v>30.94</v>
      </c>
      <c r="O3" t="n">
        <v>21118.46</v>
      </c>
      <c r="P3" t="n">
        <v>918.48</v>
      </c>
      <c r="Q3" t="n">
        <v>1213.99</v>
      </c>
      <c r="R3" t="n">
        <v>643.53</v>
      </c>
      <c r="S3" t="n">
        <v>90.51000000000001</v>
      </c>
      <c r="T3" t="n">
        <v>263801.01</v>
      </c>
      <c r="U3" t="n">
        <v>0.14</v>
      </c>
      <c r="V3" t="n">
        <v>0.62</v>
      </c>
      <c r="W3" t="n">
        <v>4.55</v>
      </c>
      <c r="X3" t="n">
        <v>15.63</v>
      </c>
      <c r="Y3" t="n">
        <v>0.5</v>
      </c>
      <c r="Z3" t="n">
        <v>10</v>
      </c>
      <c r="AA3" t="n">
        <v>1116.214043112037</v>
      </c>
      <c r="AB3" t="n">
        <v>1527.253297674012</v>
      </c>
      <c r="AC3" t="n">
        <v>1381.49438645747</v>
      </c>
      <c r="AD3" t="n">
        <v>1116214.043112037</v>
      </c>
      <c r="AE3" t="n">
        <v>1527253.297674012</v>
      </c>
      <c r="AF3" t="n">
        <v>1.79882414779721e-05</v>
      </c>
      <c r="AG3" t="n">
        <v>37</v>
      </c>
      <c r="AH3" t="n">
        <v>1381494.38645747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1.3208</v>
      </c>
      <c r="E4" t="n">
        <v>75.70999999999999</v>
      </c>
      <c r="F4" t="n">
        <v>66.48999999999999</v>
      </c>
      <c r="G4" t="n">
        <v>19.75</v>
      </c>
      <c r="H4" t="n">
        <v>0.31</v>
      </c>
      <c r="I4" t="n">
        <v>202</v>
      </c>
      <c r="J4" t="n">
        <v>170.79</v>
      </c>
      <c r="K4" t="n">
        <v>51.39</v>
      </c>
      <c r="L4" t="n">
        <v>3</v>
      </c>
      <c r="M4" t="n">
        <v>200</v>
      </c>
      <c r="N4" t="n">
        <v>31.4</v>
      </c>
      <c r="O4" t="n">
        <v>21297.94</v>
      </c>
      <c r="P4" t="n">
        <v>833.63</v>
      </c>
      <c r="Q4" t="n">
        <v>1213.98</v>
      </c>
      <c r="R4" t="n">
        <v>428.44</v>
      </c>
      <c r="S4" t="n">
        <v>90.51000000000001</v>
      </c>
      <c r="T4" t="n">
        <v>156914.88</v>
      </c>
      <c r="U4" t="n">
        <v>0.21</v>
      </c>
      <c r="V4" t="n">
        <v>0.67</v>
      </c>
      <c r="W4" t="n">
        <v>4.33</v>
      </c>
      <c r="X4" t="n">
        <v>9.289999999999999</v>
      </c>
      <c r="Y4" t="n">
        <v>0.5</v>
      </c>
      <c r="Z4" t="n">
        <v>10</v>
      </c>
      <c r="AA4" t="n">
        <v>910.5061750430774</v>
      </c>
      <c r="AB4" t="n">
        <v>1245.794717391417</v>
      </c>
      <c r="AC4" t="n">
        <v>1126.897818047447</v>
      </c>
      <c r="AD4" t="n">
        <v>910506.1750430774</v>
      </c>
      <c r="AE4" t="n">
        <v>1245794.717391417</v>
      </c>
      <c r="AF4" t="n">
        <v>2.055621157994943e-05</v>
      </c>
      <c r="AG4" t="n">
        <v>32</v>
      </c>
      <c r="AH4" t="n">
        <v>1126897.818047447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1.4077</v>
      </c>
      <c r="E5" t="n">
        <v>71.04000000000001</v>
      </c>
      <c r="F5" t="n">
        <v>63.79</v>
      </c>
      <c r="G5" t="n">
        <v>26.58</v>
      </c>
      <c r="H5" t="n">
        <v>0.41</v>
      </c>
      <c r="I5" t="n">
        <v>144</v>
      </c>
      <c r="J5" t="n">
        <v>172.25</v>
      </c>
      <c r="K5" t="n">
        <v>51.39</v>
      </c>
      <c r="L5" t="n">
        <v>4</v>
      </c>
      <c r="M5" t="n">
        <v>142</v>
      </c>
      <c r="N5" t="n">
        <v>31.86</v>
      </c>
      <c r="O5" t="n">
        <v>21478.05</v>
      </c>
      <c r="P5" t="n">
        <v>795.21</v>
      </c>
      <c r="Q5" t="n">
        <v>1213.94</v>
      </c>
      <c r="R5" t="n">
        <v>336.66</v>
      </c>
      <c r="S5" t="n">
        <v>90.51000000000001</v>
      </c>
      <c r="T5" t="n">
        <v>111315.66</v>
      </c>
      <c r="U5" t="n">
        <v>0.27</v>
      </c>
      <c r="V5" t="n">
        <v>0.7</v>
      </c>
      <c r="W5" t="n">
        <v>4.24</v>
      </c>
      <c r="X5" t="n">
        <v>6.59</v>
      </c>
      <c r="Y5" t="n">
        <v>0.5</v>
      </c>
      <c r="Z5" t="n">
        <v>10</v>
      </c>
      <c r="AA5" t="n">
        <v>827.5470827311182</v>
      </c>
      <c r="AB5" t="n">
        <v>1132.286427393345</v>
      </c>
      <c r="AC5" t="n">
        <v>1024.222599936905</v>
      </c>
      <c r="AD5" t="n">
        <v>827547.0827311182</v>
      </c>
      <c r="AE5" t="n">
        <v>1132286.427393345</v>
      </c>
      <c r="AF5" t="n">
        <v>2.190867583365749e-05</v>
      </c>
      <c r="AG5" t="n">
        <v>30</v>
      </c>
      <c r="AH5" t="n">
        <v>1024222.599936905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1.4611</v>
      </c>
      <c r="E6" t="n">
        <v>68.44</v>
      </c>
      <c r="F6" t="n">
        <v>62.27</v>
      </c>
      <c r="G6" t="n">
        <v>33.36</v>
      </c>
      <c r="H6" t="n">
        <v>0.51</v>
      </c>
      <c r="I6" t="n">
        <v>112</v>
      </c>
      <c r="J6" t="n">
        <v>173.71</v>
      </c>
      <c r="K6" t="n">
        <v>51.39</v>
      </c>
      <c r="L6" t="n">
        <v>5</v>
      </c>
      <c r="M6" t="n">
        <v>110</v>
      </c>
      <c r="N6" t="n">
        <v>32.32</v>
      </c>
      <c r="O6" t="n">
        <v>21658.78</v>
      </c>
      <c r="P6" t="n">
        <v>772.52</v>
      </c>
      <c r="Q6" t="n">
        <v>1213.93</v>
      </c>
      <c r="R6" t="n">
        <v>286.01</v>
      </c>
      <c r="S6" t="n">
        <v>90.51000000000001</v>
      </c>
      <c r="T6" t="n">
        <v>86152.12</v>
      </c>
      <c r="U6" t="n">
        <v>0.32</v>
      </c>
      <c r="V6" t="n">
        <v>0.72</v>
      </c>
      <c r="W6" t="n">
        <v>4.18</v>
      </c>
      <c r="X6" t="n">
        <v>5.08</v>
      </c>
      <c r="Y6" t="n">
        <v>0.5</v>
      </c>
      <c r="Z6" t="n">
        <v>10</v>
      </c>
      <c r="AA6" t="n">
        <v>783.1437084862075</v>
      </c>
      <c r="AB6" t="n">
        <v>1071.531771812841</v>
      </c>
      <c r="AC6" t="n">
        <v>969.2662834153101</v>
      </c>
      <c r="AD6" t="n">
        <v>783143.7084862075</v>
      </c>
      <c r="AE6" t="n">
        <v>1071531.771812841</v>
      </c>
      <c r="AF6" t="n">
        <v>2.273976433938833e-05</v>
      </c>
      <c r="AG6" t="n">
        <v>29</v>
      </c>
      <c r="AH6" t="n">
        <v>969266.2834153101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1.4952</v>
      </c>
      <c r="E7" t="n">
        <v>66.88</v>
      </c>
      <c r="F7" t="n">
        <v>61.39</v>
      </c>
      <c r="G7" t="n">
        <v>40.04</v>
      </c>
      <c r="H7" t="n">
        <v>0.61</v>
      </c>
      <c r="I7" t="n">
        <v>92</v>
      </c>
      <c r="J7" t="n">
        <v>175.18</v>
      </c>
      <c r="K7" t="n">
        <v>51.39</v>
      </c>
      <c r="L7" t="n">
        <v>6</v>
      </c>
      <c r="M7" t="n">
        <v>90</v>
      </c>
      <c r="N7" t="n">
        <v>32.79</v>
      </c>
      <c r="O7" t="n">
        <v>21840.16</v>
      </c>
      <c r="P7" t="n">
        <v>757.34</v>
      </c>
      <c r="Q7" t="n">
        <v>1213.95</v>
      </c>
      <c r="R7" t="n">
        <v>255.54</v>
      </c>
      <c r="S7" t="n">
        <v>90.51000000000001</v>
      </c>
      <c r="T7" t="n">
        <v>71017.91</v>
      </c>
      <c r="U7" t="n">
        <v>0.35</v>
      </c>
      <c r="V7" t="n">
        <v>0.73</v>
      </c>
      <c r="W7" t="n">
        <v>4.16</v>
      </c>
      <c r="X7" t="n">
        <v>4.2</v>
      </c>
      <c r="Y7" t="n">
        <v>0.5</v>
      </c>
      <c r="Z7" t="n">
        <v>10</v>
      </c>
      <c r="AA7" t="n">
        <v>752.570551733283</v>
      </c>
      <c r="AB7" t="n">
        <v>1029.700229951007</v>
      </c>
      <c r="AC7" t="n">
        <v>931.4270851978317</v>
      </c>
      <c r="AD7" t="n">
        <v>752570.551733283</v>
      </c>
      <c r="AE7" t="n">
        <v>1029700.229951007</v>
      </c>
      <c r="AF7" t="n">
        <v>2.327047816046365e-05</v>
      </c>
      <c r="AG7" t="n">
        <v>28</v>
      </c>
      <c r="AH7" t="n">
        <v>931427.0851978317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1.5209</v>
      </c>
      <c r="E8" t="n">
        <v>65.75</v>
      </c>
      <c r="F8" t="n">
        <v>60.73</v>
      </c>
      <c r="G8" t="n">
        <v>46.72</v>
      </c>
      <c r="H8" t="n">
        <v>0.7</v>
      </c>
      <c r="I8" t="n">
        <v>78</v>
      </c>
      <c r="J8" t="n">
        <v>176.66</v>
      </c>
      <c r="K8" t="n">
        <v>51.39</v>
      </c>
      <c r="L8" t="n">
        <v>7</v>
      </c>
      <c r="M8" t="n">
        <v>76</v>
      </c>
      <c r="N8" t="n">
        <v>33.27</v>
      </c>
      <c r="O8" t="n">
        <v>22022.17</v>
      </c>
      <c r="P8" t="n">
        <v>744.6799999999999</v>
      </c>
      <c r="Q8" t="n">
        <v>1213.93</v>
      </c>
      <c r="R8" t="n">
        <v>233.5</v>
      </c>
      <c r="S8" t="n">
        <v>90.51000000000001</v>
      </c>
      <c r="T8" t="n">
        <v>60064.96</v>
      </c>
      <c r="U8" t="n">
        <v>0.39</v>
      </c>
      <c r="V8" t="n">
        <v>0.74</v>
      </c>
      <c r="W8" t="n">
        <v>4.13</v>
      </c>
      <c r="X8" t="n">
        <v>3.54</v>
      </c>
      <c r="Y8" t="n">
        <v>0.5</v>
      </c>
      <c r="Z8" t="n">
        <v>10</v>
      </c>
      <c r="AA8" t="n">
        <v>736.211200485511</v>
      </c>
      <c r="AB8" t="n">
        <v>1007.316643850165</v>
      </c>
      <c r="AC8" t="n">
        <v>911.1797571388935</v>
      </c>
      <c r="AD8" t="n">
        <v>736211.200485511</v>
      </c>
      <c r="AE8" t="n">
        <v>1007316.643850165</v>
      </c>
      <c r="AF8" t="n">
        <v>2.367045895816557e-05</v>
      </c>
      <c r="AG8" t="n">
        <v>28</v>
      </c>
      <c r="AH8" t="n">
        <v>911179.7571388935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1.5414</v>
      </c>
      <c r="E9" t="n">
        <v>64.88</v>
      </c>
      <c r="F9" t="n">
        <v>60.23</v>
      </c>
      <c r="G9" t="n">
        <v>53.94</v>
      </c>
      <c r="H9" t="n">
        <v>0.8</v>
      </c>
      <c r="I9" t="n">
        <v>67</v>
      </c>
      <c r="J9" t="n">
        <v>178.14</v>
      </c>
      <c r="K9" t="n">
        <v>51.39</v>
      </c>
      <c r="L9" t="n">
        <v>8</v>
      </c>
      <c r="M9" t="n">
        <v>65</v>
      </c>
      <c r="N9" t="n">
        <v>33.75</v>
      </c>
      <c r="O9" t="n">
        <v>22204.83</v>
      </c>
      <c r="P9" t="n">
        <v>734.9400000000001</v>
      </c>
      <c r="Q9" t="n">
        <v>1213.93</v>
      </c>
      <c r="R9" t="n">
        <v>216.46</v>
      </c>
      <c r="S9" t="n">
        <v>90.51000000000001</v>
      </c>
      <c r="T9" t="n">
        <v>51599.78</v>
      </c>
      <c r="U9" t="n">
        <v>0.42</v>
      </c>
      <c r="V9" t="n">
        <v>0.74</v>
      </c>
      <c r="W9" t="n">
        <v>4.12</v>
      </c>
      <c r="X9" t="n">
        <v>3.04</v>
      </c>
      <c r="Y9" t="n">
        <v>0.5</v>
      </c>
      <c r="Z9" t="n">
        <v>10</v>
      </c>
      <c r="AA9" t="n">
        <v>723.7807678162076</v>
      </c>
      <c r="AB9" t="n">
        <v>990.3087774800381</v>
      </c>
      <c r="AC9" t="n">
        <v>895.7950976644412</v>
      </c>
      <c r="AD9" t="n">
        <v>723780.7678162076</v>
      </c>
      <c r="AE9" t="n">
        <v>990308.7774800381</v>
      </c>
      <c r="AF9" t="n">
        <v>2.39895097890173e-05</v>
      </c>
      <c r="AG9" t="n">
        <v>28</v>
      </c>
      <c r="AH9" t="n">
        <v>895795.0976644412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1.557</v>
      </c>
      <c r="E10" t="n">
        <v>64.23</v>
      </c>
      <c r="F10" t="n">
        <v>59.85</v>
      </c>
      <c r="G10" t="n">
        <v>60.87</v>
      </c>
      <c r="H10" t="n">
        <v>0.89</v>
      </c>
      <c r="I10" t="n">
        <v>59</v>
      </c>
      <c r="J10" t="n">
        <v>179.63</v>
      </c>
      <c r="K10" t="n">
        <v>51.39</v>
      </c>
      <c r="L10" t="n">
        <v>9</v>
      </c>
      <c r="M10" t="n">
        <v>57</v>
      </c>
      <c r="N10" t="n">
        <v>34.24</v>
      </c>
      <c r="O10" t="n">
        <v>22388.15</v>
      </c>
      <c r="P10" t="n">
        <v>725.48</v>
      </c>
      <c r="Q10" t="n">
        <v>1213.92</v>
      </c>
      <c r="R10" t="n">
        <v>203.52</v>
      </c>
      <c r="S10" t="n">
        <v>90.51000000000001</v>
      </c>
      <c r="T10" t="n">
        <v>45172.51</v>
      </c>
      <c r="U10" t="n">
        <v>0.44</v>
      </c>
      <c r="V10" t="n">
        <v>0.75</v>
      </c>
      <c r="W10" t="n">
        <v>4.11</v>
      </c>
      <c r="X10" t="n">
        <v>2.66</v>
      </c>
      <c r="Y10" t="n">
        <v>0.5</v>
      </c>
      <c r="Z10" t="n">
        <v>10</v>
      </c>
      <c r="AA10" t="n">
        <v>704.45771876392</v>
      </c>
      <c r="AB10" t="n">
        <v>963.8701292939388</v>
      </c>
      <c r="AC10" t="n">
        <v>871.8797169543475</v>
      </c>
      <c r="AD10" t="n">
        <v>704457.71876392</v>
      </c>
      <c r="AE10" t="n">
        <v>963870.1292939389</v>
      </c>
      <c r="AF10" t="n">
        <v>2.423229968956788e-05</v>
      </c>
      <c r="AG10" t="n">
        <v>27</v>
      </c>
      <c r="AH10" t="n">
        <v>871879.7169543474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1.5694</v>
      </c>
      <c r="E11" t="n">
        <v>63.72</v>
      </c>
      <c r="F11" t="n">
        <v>59.55</v>
      </c>
      <c r="G11" t="n">
        <v>67.41</v>
      </c>
      <c r="H11" t="n">
        <v>0.98</v>
      </c>
      <c r="I11" t="n">
        <v>53</v>
      </c>
      <c r="J11" t="n">
        <v>181.12</v>
      </c>
      <c r="K11" t="n">
        <v>51.39</v>
      </c>
      <c r="L11" t="n">
        <v>10</v>
      </c>
      <c r="M11" t="n">
        <v>51</v>
      </c>
      <c r="N11" t="n">
        <v>34.73</v>
      </c>
      <c r="O11" t="n">
        <v>22572.13</v>
      </c>
      <c r="P11" t="n">
        <v>717.5599999999999</v>
      </c>
      <c r="Q11" t="n">
        <v>1213.94</v>
      </c>
      <c r="R11" t="n">
        <v>193.29</v>
      </c>
      <c r="S11" t="n">
        <v>90.51000000000001</v>
      </c>
      <c r="T11" t="n">
        <v>40087.23</v>
      </c>
      <c r="U11" t="n">
        <v>0.47</v>
      </c>
      <c r="V11" t="n">
        <v>0.75</v>
      </c>
      <c r="W11" t="n">
        <v>4.09</v>
      </c>
      <c r="X11" t="n">
        <v>2.35</v>
      </c>
      <c r="Y11" t="n">
        <v>0.5</v>
      </c>
      <c r="Z11" t="n">
        <v>10</v>
      </c>
      <c r="AA11" t="n">
        <v>696.1301029694162</v>
      </c>
      <c r="AB11" t="n">
        <v>952.4759179754187</v>
      </c>
      <c r="AC11" t="n">
        <v>861.5729531721909</v>
      </c>
      <c r="AD11" t="n">
        <v>696130.1029694162</v>
      </c>
      <c r="AE11" t="n">
        <v>952475.9179754187</v>
      </c>
      <c r="AF11" t="n">
        <v>2.442528653359527e-05</v>
      </c>
      <c r="AG11" t="n">
        <v>27</v>
      </c>
      <c r="AH11" t="n">
        <v>861572.9531721908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1.5785</v>
      </c>
      <c r="E12" t="n">
        <v>63.35</v>
      </c>
      <c r="F12" t="n">
        <v>59.35</v>
      </c>
      <c r="G12" t="n">
        <v>74.19</v>
      </c>
      <c r="H12" t="n">
        <v>1.07</v>
      </c>
      <c r="I12" t="n">
        <v>48</v>
      </c>
      <c r="J12" t="n">
        <v>182.62</v>
      </c>
      <c r="K12" t="n">
        <v>51.39</v>
      </c>
      <c r="L12" t="n">
        <v>11</v>
      </c>
      <c r="M12" t="n">
        <v>46</v>
      </c>
      <c r="N12" t="n">
        <v>35.22</v>
      </c>
      <c r="O12" t="n">
        <v>22756.91</v>
      </c>
      <c r="P12" t="n">
        <v>710.6</v>
      </c>
      <c r="Q12" t="n">
        <v>1213.92</v>
      </c>
      <c r="R12" t="n">
        <v>186.38</v>
      </c>
      <c r="S12" t="n">
        <v>90.51000000000001</v>
      </c>
      <c r="T12" t="n">
        <v>36657.02</v>
      </c>
      <c r="U12" t="n">
        <v>0.49</v>
      </c>
      <c r="V12" t="n">
        <v>0.76</v>
      </c>
      <c r="W12" t="n">
        <v>4.09</v>
      </c>
      <c r="X12" t="n">
        <v>2.16</v>
      </c>
      <c r="Y12" t="n">
        <v>0.5</v>
      </c>
      <c r="Z12" t="n">
        <v>10</v>
      </c>
      <c r="AA12" t="n">
        <v>689.4876340956774</v>
      </c>
      <c r="AB12" t="n">
        <v>943.3873990173249</v>
      </c>
      <c r="AC12" t="n">
        <v>853.3518297076411</v>
      </c>
      <c r="AD12" t="n">
        <v>689487.6340956774</v>
      </c>
      <c r="AE12" t="n">
        <v>943387.3990173249</v>
      </c>
      <c r="AF12" t="n">
        <v>2.456691397558311e-05</v>
      </c>
      <c r="AG12" t="n">
        <v>27</v>
      </c>
      <c r="AH12" t="n">
        <v>853351.829707641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1.5862</v>
      </c>
      <c r="E13" t="n">
        <v>63.04</v>
      </c>
      <c r="F13" t="n">
        <v>59.18</v>
      </c>
      <c r="G13" t="n">
        <v>80.7</v>
      </c>
      <c r="H13" t="n">
        <v>1.16</v>
      </c>
      <c r="I13" t="n">
        <v>44</v>
      </c>
      <c r="J13" t="n">
        <v>184.12</v>
      </c>
      <c r="K13" t="n">
        <v>51.39</v>
      </c>
      <c r="L13" t="n">
        <v>12</v>
      </c>
      <c r="M13" t="n">
        <v>42</v>
      </c>
      <c r="N13" t="n">
        <v>35.73</v>
      </c>
      <c r="O13" t="n">
        <v>22942.24</v>
      </c>
      <c r="P13" t="n">
        <v>704.74</v>
      </c>
      <c r="Q13" t="n">
        <v>1213.93</v>
      </c>
      <c r="R13" t="n">
        <v>180.81</v>
      </c>
      <c r="S13" t="n">
        <v>90.51000000000001</v>
      </c>
      <c r="T13" t="n">
        <v>33893.78</v>
      </c>
      <c r="U13" t="n">
        <v>0.5</v>
      </c>
      <c r="V13" t="n">
        <v>0.76</v>
      </c>
      <c r="W13" t="n">
        <v>4.08</v>
      </c>
      <c r="X13" t="n">
        <v>1.99</v>
      </c>
      <c r="Y13" t="n">
        <v>0.5</v>
      </c>
      <c r="Z13" t="n">
        <v>10</v>
      </c>
      <c r="AA13" t="n">
        <v>683.9419449611286</v>
      </c>
      <c r="AB13" t="n">
        <v>935.7995424848974</v>
      </c>
      <c r="AC13" t="n">
        <v>846.4881475530449</v>
      </c>
      <c r="AD13" t="n">
        <v>683941.9449611285</v>
      </c>
      <c r="AE13" t="n">
        <v>935799.5424848974</v>
      </c>
      <c r="AF13" t="n">
        <v>2.468675258034206e-05</v>
      </c>
      <c r="AG13" t="n">
        <v>27</v>
      </c>
      <c r="AH13" t="n">
        <v>846488.1475530448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1.5947</v>
      </c>
      <c r="E14" t="n">
        <v>62.71</v>
      </c>
      <c r="F14" t="n">
        <v>58.98</v>
      </c>
      <c r="G14" t="n">
        <v>88.47</v>
      </c>
      <c r="H14" t="n">
        <v>1.24</v>
      </c>
      <c r="I14" t="n">
        <v>40</v>
      </c>
      <c r="J14" t="n">
        <v>185.63</v>
      </c>
      <c r="K14" t="n">
        <v>51.39</v>
      </c>
      <c r="L14" t="n">
        <v>13</v>
      </c>
      <c r="M14" t="n">
        <v>38</v>
      </c>
      <c r="N14" t="n">
        <v>36.24</v>
      </c>
      <c r="O14" t="n">
        <v>23128.27</v>
      </c>
      <c r="P14" t="n">
        <v>699.03</v>
      </c>
      <c r="Q14" t="n">
        <v>1213.91</v>
      </c>
      <c r="R14" t="n">
        <v>174.05</v>
      </c>
      <c r="S14" t="n">
        <v>90.51000000000001</v>
      </c>
      <c r="T14" t="n">
        <v>30534</v>
      </c>
      <c r="U14" t="n">
        <v>0.52</v>
      </c>
      <c r="V14" t="n">
        <v>0.76</v>
      </c>
      <c r="W14" t="n">
        <v>4.07</v>
      </c>
      <c r="X14" t="n">
        <v>1.79</v>
      </c>
      <c r="Y14" t="n">
        <v>0.5</v>
      </c>
      <c r="Z14" t="n">
        <v>10</v>
      </c>
      <c r="AA14" t="n">
        <v>678.2852138080915</v>
      </c>
      <c r="AB14" t="n">
        <v>928.0597533639467</v>
      </c>
      <c r="AC14" t="n">
        <v>839.4870330429354</v>
      </c>
      <c r="AD14" t="n">
        <v>678285.2138080915</v>
      </c>
      <c r="AE14" t="n">
        <v>928059.7533639467</v>
      </c>
      <c r="AF14" t="n">
        <v>2.48190419492318e-05</v>
      </c>
      <c r="AG14" t="n">
        <v>27</v>
      </c>
      <c r="AH14" t="n">
        <v>839487.0330429354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1.6016</v>
      </c>
      <c r="E15" t="n">
        <v>62.44</v>
      </c>
      <c r="F15" t="n">
        <v>58.81</v>
      </c>
      <c r="G15" t="n">
        <v>95.37</v>
      </c>
      <c r="H15" t="n">
        <v>1.33</v>
      </c>
      <c r="I15" t="n">
        <v>37</v>
      </c>
      <c r="J15" t="n">
        <v>187.14</v>
      </c>
      <c r="K15" t="n">
        <v>51.39</v>
      </c>
      <c r="L15" t="n">
        <v>14</v>
      </c>
      <c r="M15" t="n">
        <v>35</v>
      </c>
      <c r="N15" t="n">
        <v>36.75</v>
      </c>
      <c r="O15" t="n">
        <v>23314.98</v>
      </c>
      <c r="P15" t="n">
        <v>691.42</v>
      </c>
      <c r="Q15" t="n">
        <v>1213.94</v>
      </c>
      <c r="R15" t="n">
        <v>168.33</v>
      </c>
      <c r="S15" t="n">
        <v>90.51000000000001</v>
      </c>
      <c r="T15" t="n">
        <v>27684.19</v>
      </c>
      <c r="U15" t="n">
        <v>0.54</v>
      </c>
      <c r="V15" t="n">
        <v>0.76</v>
      </c>
      <c r="W15" t="n">
        <v>4.06</v>
      </c>
      <c r="X15" t="n">
        <v>1.62</v>
      </c>
      <c r="Y15" t="n">
        <v>0.5</v>
      </c>
      <c r="Z15" t="n">
        <v>10</v>
      </c>
      <c r="AA15" t="n">
        <v>672.1131388469463</v>
      </c>
      <c r="AB15" t="n">
        <v>919.614848109378</v>
      </c>
      <c r="AC15" t="n">
        <v>831.8480976933638</v>
      </c>
      <c r="AD15" t="n">
        <v>672113.1388469463</v>
      </c>
      <c r="AE15" t="n">
        <v>919614.848109378</v>
      </c>
      <c r="AF15" t="n">
        <v>2.492642978985994e-05</v>
      </c>
      <c r="AG15" t="n">
        <v>27</v>
      </c>
      <c r="AH15" t="n">
        <v>831848.0976933638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1.6069</v>
      </c>
      <c r="E16" t="n">
        <v>62.23</v>
      </c>
      <c r="F16" t="n">
        <v>58.71</v>
      </c>
      <c r="G16" t="n">
        <v>103.6</v>
      </c>
      <c r="H16" t="n">
        <v>1.41</v>
      </c>
      <c r="I16" t="n">
        <v>34</v>
      </c>
      <c r="J16" t="n">
        <v>188.66</v>
      </c>
      <c r="K16" t="n">
        <v>51.39</v>
      </c>
      <c r="L16" t="n">
        <v>15</v>
      </c>
      <c r="M16" t="n">
        <v>32</v>
      </c>
      <c r="N16" t="n">
        <v>37.27</v>
      </c>
      <c r="O16" t="n">
        <v>23502.4</v>
      </c>
      <c r="P16" t="n">
        <v>686.1</v>
      </c>
      <c r="Q16" t="n">
        <v>1213.91</v>
      </c>
      <c r="R16" t="n">
        <v>165.01</v>
      </c>
      <c r="S16" t="n">
        <v>90.51000000000001</v>
      </c>
      <c r="T16" t="n">
        <v>26043.26</v>
      </c>
      <c r="U16" t="n">
        <v>0.55</v>
      </c>
      <c r="V16" t="n">
        <v>0.76</v>
      </c>
      <c r="W16" t="n">
        <v>4.06</v>
      </c>
      <c r="X16" t="n">
        <v>1.52</v>
      </c>
      <c r="Y16" t="n">
        <v>0.5</v>
      </c>
      <c r="Z16" t="n">
        <v>10</v>
      </c>
      <c r="AA16" t="n">
        <v>658.7827067770996</v>
      </c>
      <c r="AB16" t="n">
        <v>901.3755628542566</v>
      </c>
      <c r="AC16" t="n">
        <v>815.3495442239938</v>
      </c>
      <c r="AD16" t="n">
        <v>658782.7067770996</v>
      </c>
      <c r="AE16" t="n">
        <v>901375.5628542566</v>
      </c>
      <c r="AF16" t="n">
        <v>2.500891610222648e-05</v>
      </c>
      <c r="AG16" t="n">
        <v>26</v>
      </c>
      <c r="AH16" t="n">
        <v>815349.5442239938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1.6114</v>
      </c>
      <c r="E17" t="n">
        <v>62.06</v>
      </c>
      <c r="F17" t="n">
        <v>58.6</v>
      </c>
      <c r="G17" t="n">
        <v>109.87</v>
      </c>
      <c r="H17" t="n">
        <v>1.49</v>
      </c>
      <c r="I17" t="n">
        <v>32</v>
      </c>
      <c r="J17" t="n">
        <v>190.19</v>
      </c>
      <c r="K17" t="n">
        <v>51.39</v>
      </c>
      <c r="L17" t="n">
        <v>16</v>
      </c>
      <c r="M17" t="n">
        <v>30</v>
      </c>
      <c r="N17" t="n">
        <v>37.79</v>
      </c>
      <c r="O17" t="n">
        <v>23690.52</v>
      </c>
      <c r="P17" t="n">
        <v>681.13</v>
      </c>
      <c r="Q17" t="n">
        <v>1213.92</v>
      </c>
      <c r="R17" t="n">
        <v>161.2</v>
      </c>
      <c r="S17" t="n">
        <v>90.51000000000001</v>
      </c>
      <c r="T17" t="n">
        <v>24144.82</v>
      </c>
      <c r="U17" t="n">
        <v>0.5600000000000001</v>
      </c>
      <c r="V17" t="n">
        <v>0.77</v>
      </c>
      <c r="W17" t="n">
        <v>4.06</v>
      </c>
      <c r="X17" t="n">
        <v>1.41</v>
      </c>
      <c r="Y17" t="n">
        <v>0.5</v>
      </c>
      <c r="Z17" t="n">
        <v>10</v>
      </c>
      <c r="AA17" t="n">
        <v>654.8084576165186</v>
      </c>
      <c r="AB17" t="n">
        <v>895.9378198212511</v>
      </c>
      <c r="AC17" t="n">
        <v>810.4307717541379</v>
      </c>
      <c r="AD17" t="n">
        <v>654808.4576165186</v>
      </c>
      <c r="AE17" t="n">
        <v>895937.8198212511</v>
      </c>
      <c r="AF17" t="n">
        <v>2.507895165046223e-05</v>
      </c>
      <c r="AG17" t="n">
        <v>26</v>
      </c>
      <c r="AH17" t="n">
        <v>810430.7717541379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1.6152</v>
      </c>
      <c r="E18" t="n">
        <v>61.91</v>
      </c>
      <c r="F18" t="n">
        <v>58.52</v>
      </c>
      <c r="G18" t="n">
        <v>117.04</v>
      </c>
      <c r="H18" t="n">
        <v>1.57</v>
      </c>
      <c r="I18" t="n">
        <v>30</v>
      </c>
      <c r="J18" t="n">
        <v>191.72</v>
      </c>
      <c r="K18" t="n">
        <v>51.39</v>
      </c>
      <c r="L18" t="n">
        <v>17</v>
      </c>
      <c r="M18" t="n">
        <v>28</v>
      </c>
      <c r="N18" t="n">
        <v>38.33</v>
      </c>
      <c r="O18" t="n">
        <v>23879.37</v>
      </c>
      <c r="P18" t="n">
        <v>677.4299999999999</v>
      </c>
      <c r="Q18" t="n">
        <v>1213.91</v>
      </c>
      <c r="R18" t="n">
        <v>158.43</v>
      </c>
      <c r="S18" t="n">
        <v>90.51000000000001</v>
      </c>
      <c r="T18" t="n">
        <v>22773.14</v>
      </c>
      <c r="U18" t="n">
        <v>0.57</v>
      </c>
      <c r="V18" t="n">
        <v>0.77</v>
      </c>
      <c r="W18" t="n">
        <v>4.06</v>
      </c>
      <c r="X18" t="n">
        <v>1.33</v>
      </c>
      <c r="Y18" t="n">
        <v>0.5</v>
      </c>
      <c r="Z18" t="n">
        <v>10</v>
      </c>
      <c r="AA18" t="n">
        <v>651.7492700225426</v>
      </c>
      <c r="AB18" t="n">
        <v>891.7521043933417</v>
      </c>
      <c r="AC18" t="n">
        <v>806.6445351319798</v>
      </c>
      <c r="AD18" t="n">
        <v>651749.2700225427</v>
      </c>
      <c r="AE18" t="n">
        <v>891752.1043933417</v>
      </c>
      <c r="AF18" t="n">
        <v>2.513809278008352e-05</v>
      </c>
      <c r="AG18" t="n">
        <v>26</v>
      </c>
      <c r="AH18" t="n">
        <v>806644.5351319797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1.6196</v>
      </c>
      <c r="E19" t="n">
        <v>61.74</v>
      </c>
      <c r="F19" t="n">
        <v>58.42</v>
      </c>
      <c r="G19" t="n">
        <v>125.19</v>
      </c>
      <c r="H19" t="n">
        <v>1.65</v>
      </c>
      <c r="I19" t="n">
        <v>28</v>
      </c>
      <c r="J19" t="n">
        <v>193.26</v>
      </c>
      <c r="K19" t="n">
        <v>51.39</v>
      </c>
      <c r="L19" t="n">
        <v>18</v>
      </c>
      <c r="M19" t="n">
        <v>26</v>
      </c>
      <c r="N19" t="n">
        <v>38.86</v>
      </c>
      <c r="O19" t="n">
        <v>24068.93</v>
      </c>
      <c r="P19" t="n">
        <v>671.3099999999999</v>
      </c>
      <c r="Q19" t="n">
        <v>1213.94</v>
      </c>
      <c r="R19" t="n">
        <v>154.88</v>
      </c>
      <c r="S19" t="n">
        <v>90.51000000000001</v>
      </c>
      <c r="T19" t="n">
        <v>21007.8</v>
      </c>
      <c r="U19" t="n">
        <v>0.58</v>
      </c>
      <c r="V19" t="n">
        <v>0.77</v>
      </c>
      <c r="W19" t="n">
        <v>4.06</v>
      </c>
      <c r="X19" t="n">
        <v>1.23</v>
      </c>
      <c r="Y19" t="n">
        <v>0.5</v>
      </c>
      <c r="Z19" t="n">
        <v>10</v>
      </c>
      <c r="AA19" t="n">
        <v>647.2313550064583</v>
      </c>
      <c r="AB19" t="n">
        <v>885.5704937519915</v>
      </c>
      <c r="AC19" t="n">
        <v>801.052888734295</v>
      </c>
      <c r="AD19" t="n">
        <v>647231.3550064584</v>
      </c>
      <c r="AE19" t="n">
        <v>885570.4937519915</v>
      </c>
      <c r="AF19" t="n">
        <v>2.520657198280292e-05</v>
      </c>
      <c r="AG19" t="n">
        <v>26</v>
      </c>
      <c r="AH19" t="n">
        <v>801052.888734295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1.6214</v>
      </c>
      <c r="E20" t="n">
        <v>61.67</v>
      </c>
      <c r="F20" t="n">
        <v>58.39</v>
      </c>
      <c r="G20" t="n">
        <v>129.75</v>
      </c>
      <c r="H20" t="n">
        <v>1.73</v>
      </c>
      <c r="I20" t="n">
        <v>27</v>
      </c>
      <c r="J20" t="n">
        <v>194.8</v>
      </c>
      <c r="K20" t="n">
        <v>51.39</v>
      </c>
      <c r="L20" t="n">
        <v>19</v>
      </c>
      <c r="M20" t="n">
        <v>25</v>
      </c>
      <c r="N20" t="n">
        <v>39.41</v>
      </c>
      <c r="O20" t="n">
        <v>24259.23</v>
      </c>
      <c r="P20" t="n">
        <v>666.73</v>
      </c>
      <c r="Q20" t="n">
        <v>1213.91</v>
      </c>
      <c r="R20" t="n">
        <v>154.06</v>
      </c>
      <c r="S20" t="n">
        <v>90.51000000000001</v>
      </c>
      <c r="T20" t="n">
        <v>20600.08</v>
      </c>
      <c r="U20" t="n">
        <v>0.59</v>
      </c>
      <c r="V20" t="n">
        <v>0.77</v>
      </c>
      <c r="W20" t="n">
        <v>4.05</v>
      </c>
      <c r="X20" t="n">
        <v>1.19</v>
      </c>
      <c r="Y20" t="n">
        <v>0.5</v>
      </c>
      <c r="Z20" t="n">
        <v>10</v>
      </c>
      <c r="AA20" t="n">
        <v>644.2850475861729</v>
      </c>
      <c r="AB20" t="n">
        <v>881.5392259576474</v>
      </c>
      <c r="AC20" t="n">
        <v>797.4063594803233</v>
      </c>
      <c r="AD20" t="n">
        <v>644285.0475861729</v>
      </c>
      <c r="AE20" t="n">
        <v>881539.2259576474</v>
      </c>
      <c r="AF20" t="n">
        <v>2.523458620209722e-05</v>
      </c>
      <c r="AG20" t="n">
        <v>26</v>
      </c>
      <c r="AH20" t="n">
        <v>797406.3594803233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1.6258</v>
      </c>
      <c r="E21" t="n">
        <v>61.51</v>
      </c>
      <c r="F21" t="n">
        <v>58.29</v>
      </c>
      <c r="G21" t="n">
        <v>139.89</v>
      </c>
      <c r="H21" t="n">
        <v>1.81</v>
      </c>
      <c r="I21" t="n">
        <v>25</v>
      </c>
      <c r="J21" t="n">
        <v>196.35</v>
      </c>
      <c r="K21" t="n">
        <v>51.39</v>
      </c>
      <c r="L21" t="n">
        <v>20</v>
      </c>
      <c r="M21" t="n">
        <v>23</v>
      </c>
      <c r="N21" t="n">
        <v>39.96</v>
      </c>
      <c r="O21" t="n">
        <v>24450.27</v>
      </c>
      <c r="P21" t="n">
        <v>659.8</v>
      </c>
      <c r="Q21" t="n">
        <v>1213.91</v>
      </c>
      <c r="R21" t="n">
        <v>150.6</v>
      </c>
      <c r="S21" t="n">
        <v>90.51000000000001</v>
      </c>
      <c r="T21" t="n">
        <v>18882.14</v>
      </c>
      <c r="U21" t="n">
        <v>0.6</v>
      </c>
      <c r="V21" t="n">
        <v>0.77</v>
      </c>
      <c r="W21" t="n">
        <v>4.05</v>
      </c>
      <c r="X21" t="n">
        <v>1.09</v>
      </c>
      <c r="Y21" t="n">
        <v>0.5</v>
      </c>
      <c r="Z21" t="n">
        <v>10</v>
      </c>
      <c r="AA21" t="n">
        <v>639.3707589826497</v>
      </c>
      <c r="AB21" t="n">
        <v>874.8152794871949</v>
      </c>
      <c r="AC21" t="n">
        <v>791.3241370238925</v>
      </c>
      <c r="AD21" t="n">
        <v>639370.7589826497</v>
      </c>
      <c r="AE21" t="n">
        <v>874815.2794871948</v>
      </c>
      <c r="AF21" t="n">
        <v>2.530306540481661e-05</v>
      </c>
      <c r="AG21" t="n">
        <v>26</v>
      </c>
      <c r="AH21" t="n">
        <v>791324.1370238925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1.6275</v>
      </c>
      <c r="E22" t="n">
        <v>61.44</v>
      </c>
      <c r="F22" t="n">
        <v>58.26</v>
      </c>
      <c r="G22" t="n">
        <v>145.65</v>
      </c>
      <c r="H22" t="n">
        <v>1.88</v>
      </c>
      <c r="I22" t="n">
        <v>24</v>
      </c>
      <c r="J22" t="n">
        <v>197.9</v>
      </c>
      <c r="K22" t="n">
        <v>51.39</v>
      </c>
      <c r="L22" t="n">
        <v>21</v>
      </c>
      <c r="M22" t="n">
        <v>22</v>
      </c>
      <c r="N22" t="n">
        <v>40.51</v>
      </c>
      <c r="O22" t="n">
        <v>24642.07</v>
      </c>
      <c r="P22" t="n">
        <v>657.21</v>
      </c>
      <c r="Q22" t="n">
        <v>1213.91</v>
      </c>
      <c r="R22" t="n">
        <v>149.71</v>
      </c>
      <c r="S22" t="n">
        <v>90.51000000000001</v>
      </c>
      <c r="T22" t="n">
        <v>18442.88</v>
      </c>
      <c r="U22" t="n">
        <v>0.6</v>
      </c>
      <c r="V22" t="n">
        <v>0.77</v>
      </c>
      <c r="W22" t="n">
        <v>4.04</v>
      </c>
      <c r="X22" t="n">
        <v>1.07</v>
      </c>
      <c r="Y22" t="n">
        <v>0.5</v>
      </c>
      <c r="Z22" t="n">
        <v>10</v>
      </c>
      <c r="AA22" t="n">
        <v>637.5337921823968</v>
      </c>
      <c r="AB22" t="n">
        <v>872.3018604698334</v>
      </c>
      <c r="AC22" t="n">
        <v>789.0505951899421</v>
      </c>
      <c r="AD22" t="n">
        <v>637533.7921823969</v>
      </c>
      <c r="AE22" t="n">
        <v>872301.8604698334</v>
      </c>
      <c r="AF22" t="n">
        <v>2.532952327859456e-05</v>
      </c>
      <c r="AG22" t="n">
        <v>26</v>
      </c>
      <c r="AH22" t="n">
        <v>789050.595189942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1.6295</v>
      </c>
      <c r="E23" t="n">
        <v>61.37</v>
      </c>
      <c r="F23" t="n">
        <v>58.22</v>
      </c>
      <c r="G23" t="n">
        <v>151.87</v>
      </c>
      <c r="H23" t="n">
        <v>1.96</v>
      </c>
      <c r="I23" t="n">
        <v>23</v>
      </c>
      <c r="J23" t="n">
        <v>199.46</v>
      </c>
      <c r="K23" t="n">
        <v>51.39</v>
      </c>
      <c r="L23" t="n">
        <v>22</v>
      </c>
      <c r="M23" t="n">
        <v>21</v>
      </c>
      <c r="N23" t="n">
        <v>41.07</v>
      </c>
      <c r="O23" t="n">
        <v>24834.62</v>
      </c>
      <c r="P23" t="n">
        <v>648.64</v>
      </c>
      <c r="Q23" t="n">
        <v>1213.91</v>
      </c>
      <c r="R23" t="n">
        <v>148.18</v>
      </c>
      <c r="S23" t="n">
        <v>90.51000000000001</v>
      </c>
      <c r="T23" t="n">
        <v>17680.04</v>
      </c>
      <c r="U23" t="n">
        <v>0.61</v>
      </c>
      <c r="V23" t="n">
        <v>0.77</v>
      </c>
      <c r="W23" t="n">
        <v>4.04</v>
      </c>
      <c r="X23" t="n">
        <v>1.02</v>
      </c>
      <c r="Y23" t="n">
        <v>0.5</v>
      </c>
      <c r="Z23" t="n">
        <v>10</v>
      </c>
      <c r="AA23" t="n">
        <v>632.4221635267598</v>
      </c>
      <c r="AB23" t="n">
        <v>865.3079046340503</v>
      </c>
      <c r="AC23" t="n">
        <v>782.7241326830474</v>
      </c>
      <c r="AD23" t="n">
        <v>632422.1635267598</v>
      </c>
      <c r="AE23" t="n">
        <v>865307.9046340502</v>
      </c>
      <c r="AF23" t="n">
        <v>2.536065018892156e-05</v>
      </c>
      <c r="AG23" t="n">
        <v>26</v>
      </c>
      <c r="AH23" t="n">
        <v>782724.1326830474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1.6339</v>
      </c>
      <c r="E24" t="n">
        <v>61.2</v>
      </c>
      <c r="F24" t="n">
        <v>58.12</v>
      </c>
      <c r="G24" t="n">
        <v>166.06</v>
      </c>
      <c r="H24" t="n">
        <v>2.03</v>
      </c>
      <c r="I24" t="n">
        <v>21</v>
      </c>
      <c r="J24" t="n">
        <v>201.03</v>
      </c>
      <c r="K24" t="n">
        <v>51.39</v>
      </c>
      <c r="L24" t="n">
        <v>23</v>
      </c>
      <c r="M24" t="n">
        <v>19</v>
      </c>
      <c r="N24" t="n">
        <v>41.64</v>
      </c>
      <c r="O24" t="n">
        <v>25027.94</v>
      </c>
      <c r="P24" t="n">
        <v>642.48</v>
      </c>
      <c r="Q24" t="n">
        <v>1213.92</v>
      </c>
      <c r="R24" t="n">
        <v>144.79</v>
      </c>
      <c r="S24" t="n">
        <v>90.51000000000001</v>
      </c>
      <c r="T24" t="n">
        <v>15994.41</v>
      </c>
      <c r="U24" t="n">
        <v>0.63</v>
      </c>
      <c r="V24" t="n">
        <v>0.77</v>
      </c>
      <c r="W24" t="n">
        <v>4.05</v>
      </c>
      <c r="X24" t="n">
        <v>0.93</v>
      </c>
      <c r="Y24" t="n">
        <v>0.5</v>
      </c>
      <c r="Z24" t="n">
        <v>10</v>
      </c>
      <c r="AA24" t="n">
        <v>627.9745202032409</v>
      </c>
      <c r="AB24" t="n">
        <v>859.2224428226364</v>
      </c>
      <c r="AC24" t="n">
        <v>777.2194588059157</v>
      </c>
      <c r="AD24" t="n">
        <v>627974.5202032409</v>
      </c>
      <c r="AE24" t="n">
        <v>859222.4428226363</v>
      </c>
      <c r="AF24" t="n">
        <v>2.542912939164095e-05</v>
      </c>
      <c r="AG24" t="n">
        <v>26</v>
      </c>
      <c r="AH24" t="n">
        <v>777219.4588059157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1.6343</v>
      </c>
      <c r="E25" t="n">
        <v>61.19</v>
      </c>
      <c r="F25" t="n">
        <v>58.1</v>
      </c>
      <c r="G25" t="n">
        <v>166.01</v>
      </c>
      <c r="H25" t="n">
        <v>2.1</v>
      </c>
      <c r="I25" t="n">
        <v>21</v>
      </c>
      <c r="J25" t="n">
        <v>202.61</v>
      </c>
      <c r="K25" t="n">
        <v>51.39</v>
      </c>
      <c r="L25" t="n">
        <v>24</v>
      </c>
      <c r="M25" t="n">
        <v>19</v>
      </c>
      <c r="N25" t="n">
        <v>42.21</v>
      </c>
      <c r="O25" t="n">
        <v>25222.04</v>
      </c>
      <c r="P25" t="n">
        <v>638.97</v>
      </c>
      <c r="Q25" t="n">
        <v>1213.91</v>
      </c>
      <c r="R25" t="n">
        <v>144.36</v>
      </c>
      <c r="S25" t="n">
        <v>90.51000000000001</v>
      </c>
      <c r="T25" t="n">
        <v>15783.01</v>
      </c>
      <c r="U25" t="n">
        <v>0.63</v>
      </c>
      <c r="V25" t="n">
        <v>0.77</v>
      </c>
      <c r="W25" t="n">
        <v>4.04</v>
      </c>
      <c r="X25" t="n">
        <v>0.91</v>
      </c>
      <c r="Y25" t="n">
        <v>0.5</v>
      </c>
      <c r="Z25" t="n">
        <v>10</v>
      </c>
      <c r="AA25" t="n">
        <v>625.9898718299272</v>
      </c>
      <c r="AB25" t="n">
        <v>856.5069593617617</v>
      </c>
      <c r="AC25" t="n">
        <v>774.7631372753419</v>
      </c>
      <c r="AD25" t="n">
        <v>625989.8718299272</v>
      </c>
      <c r="AE25" t="n">
        <v>856506.9593617617</v>
      </c>
      <c r="AF25" t="n">
        <v>2.543535477370636e-05</v>
      </c>
      <c r="AG25" t="n">
        <v>26</v>
      </c>
      <c r="AH25" t="n">
        <v>774763.1372753419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1.6366</v>
      </c>
      <c r="E26" t="n">
        <v>61.1</v>
      </c>
      <c r="F26" t="n">
        <v>58.05</v>
      </c>
      <c r="G26" t="n">
        <v>174.16</v>
      </c>
      <c r="H26" t="n">
        <v>2.17</v>
      </c>
      <c r="I26" t="n">
        <v>20</v>
      </c>
      <c r="J26" t="n">
        <v>204.19</v>
      </c>
      <c r="K26" t="n">
        <v>51.39</v>
      </c>
      <c r="L26" t="n">
        <v>25</v>
      </c>
      <c r="M26" t="n">
        <v>18</v>
      </c>
      <c r="N26" t="n">
        <v>42.79</v>
      </c>
      <c r="O26" t="n">
        <v>25417.05</v>
      </c>
      <c r="P26" t="n">
        <v>633.88</v>
      </c>
      <c r="Q26" t="n">
        <v>1213.91</v>
      </c>
      <c r="R26" t="n">
        <v>142.54</v>
      </c>
      <c r="S26" t="n">
        <v>90.51000000000001</v>
      </c>
      <c r="T26" t="n">
        <v>14874.5</v>
      </c>
      <c r="U26" t="n">
        <v>0.64</v>
      </c>
      <c r="V26" t="n">
        <v>0.77</v>
      </c>
      <c r="W26" t="n">
        <v>4.04</v>
      </c>
      <c r="X26" t="n">
        <v>0.86</v>
      </c>
      <c r="Y26" t="n">
        <v>0.5</v>
      </c>
      <c r="Z26" t="n">
        <v>10</v>
      </c>
      <c r="AA26" t="n">
        <v>622.684997296681</v>
      </c>
      <c r="AB26" t="n">
        <v>851.9850842246</v>
      </c>
      <c r="AC26" t="n">
        <v>770.6728235547793</v>
      </c>
      <c r="AD26" t="n">
        <v>622684.997296681</v>
      </c>
      <c r="AE26" t="n">
        <v>851985.0842246</v>
      </c>
      <c r="AF26" t="n">
        <v>2.54711507205824e-05</v>
      </c>
      <c r="AG26" t="n">
        <v>26</v>
      </c>
      <c r="AH26" t="n">
        <v>770672.8235547793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1.6385</v>
      </c>
      <c r="E27" t="n">
        <v>61.03</v>
      </c>
      <c r="F27" t="n">
        <v>58.01</v>
      </c>
      <c r="G27" t="n">
        <v>183.2</v>
      </c>
      <c r="H27" t="n">
        <v>2.24</v>
      </c>
      <c r="I27" t="n">
        <v>19</v>
      </c>
      <c r="J27" t="n">
        <v>205.77</v>
      </c>
      <c r="K27" t="n">
        <v>51.39</v>
      </c>
      <c r="L27" t="n">
        <v>26</v>
      </c>
      <c r="M27" t="n">
        <v>17</v>
      </c>
      <c r="N27" t="n">
        <v>43.38</v>
      </c>
      <c r="O27" t="n">
        <v>25612.75</v>
      </c>
      <c r="P27" t="n">
        <v>630.6900000000001</v>
      </c>
      <c r="Q27" t="n">
        <v>1213.91</v>
      </c>
      <c r="R27" t="n">
        <v>141.41</v>
      </c>
      <c r="S27" t="n">
        <v>90.51000000000001</v>
      </c>
      <c r="T27" t="n">
        <v>14314.15</v>
      </c>
      <c r="U27" t="n">
        <v>0.64</v>
      </c>
      <c r="V27" t="n">
        <v>0.77</v>
      </c>
      <c r="W27" t="n">
        <v>4.03</v>
      </c>
      <c r="X27" t="n">
        <v>0.82</v>
      </c>
      <c r="Y27" t="n">
        <v>0.5</v>
      </c>
      <c r="Z27" t="n">
        <v>10</v>
      </c>
      <c r="AA27" t="n">
        <v>620.5023172582049</v>
      </c>
      <c r="AB27" t="n">
        <v>848.9986451029098</v>
      </c>
      <c r="AC27" t="n">
        <v>767.9714059913694</v>
      </c>
      <c r="AD27" t="n">
        <v>620502.3172582049</v>
      </c>
      <c r="AE27" t="n">
        <v>848998.6451029098</v>
      </c>
      <c r="AF27" t="n">
        <v>2.550072128539305e-05</v>
      </c>
      <c r="AG27" t="n">
        <v>26</v>
      </c>
      <c r="AH27" t="n">
        <v>767971.4059913694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1.6405</v>
      </c>
      <c r="E28" t="n">
        <v>60.96</v>
      </c>
      <c r="F28" t="n">
        <v>57.97</v>
      </c>
      <c r="G28" t="n">
        <v>193.24</v>
      </c>
      <c r="H28" t="n">
        <v>2.31</v>
      </c>
      <c r="I28" t="n">
        <v>18</v>
      </c>
      <c r="J28" t="n">
        <v>207.37</v>
      </c>
      <c r="K28" t="n">
        <v>51.39</v>
      </c>
      <c r="L28" t="n">
        <v>27</v>
      </c>
      <c r="M28" t="n">
        <v>15</v>
      </c>
      <c r="N28" t="n">
        <v>43.97</v>
      </c>
      <c r="O28" t="n">
        <v>25809.25</v>
      </c>
      <c r="P28" t="n">
        <v>624.9</v>
      </c>
      <c r="Q28" t="n">
        <v>1213.93</v>
      </c>
      <c r="R28" t="n">
        <v>139.87</v>
      </c>
      <c r="S28" t="n">
        <v>90.51000000000001</v>
      </c>
      <c r="T28" t="n">
        <v>13552.38</v>
      </c>
      <c r="U28" t="n">
        <v>0.65</v>
      </c>
      <c r="V28" t="n">
        <v>0.77</v>
      </c>
      <c r="W28" t="n">
        <v>4.04</v>
      </c>
      <c r="X28" t="n">
        <v>0.78</v>
      </c>
      <c r="Y28" t="n">
        <v>0.5</v>
      </c>
      <c r="Z28" t="n">
        <v>10</v>
      </c>
      <c r="AA28" t="n">
        <v>616.9212427236549</v>
      </c>
      <c r="AB28" t="n">
        <v>844.09886093888</v>
      </c>
      <c r="AC28" t="n">
        <v>763.5392503510647</v>
      </c>
      <c r="AD28" t="n">
        <v>616921.242723655</v>
      </c>
      <c r="AE28" t="n">
        <v>844098.86093888</v>
      </c>
      <c r="AF28" t="n">
        <v>2.553184819572005e-05</v>
      </c>
      <c r="AG28" t="n">
        <v>26</v>
      </c>
      <c r="AH28" t="n">
        <v>763539.2503510646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1.6431</v>
      </c>
      <c r="E29" t="n">
        <v>60.86</v>
      </c>
      <c r="F29" t="n">
        <v>57.91</v>
      </c>
      <c r="G29" t="n">
        <v>204.39</v>
      </c>
      <c r="H29" t="n">
        <v>2.38</v>
      </c>
      <c r="I29" t="n">
        <v>17</v>
      </c>
      <c r="J29" t="n">
        <v>208.97</v>
      </c>
      <c r="K29" t="n">
        <v>51.39</v>
      </c>
      <c r="L29" t="n">
        <v>28</v>
      </c>
      <c r="M29" t="n">
        <v>13</v>
      </c>
      <c r="N29" t="n">
        <v>44.57</v>
      </c>
      <c r="O29" t="n">
        <v>26006.56</v>
      </c>
      <c r="P29" t="n">
        <v>618.9</v>
      </c>
      <c r="Q29" t="n">
        <v>1213.91</v>
      </c>
      <c r="R29" t="n">
        <v>137.7</v>
      </c>
      <c r="S29" t="n">
        <v>90.51000000000001</v>
      </c>
      <c r="T29" t="n">
        <v>12470.48</v>
      </c>
      <c r="U29" t="n">
        <v>0.66</v>
      </c>
      <c r="V29" t="n">
        <v>0.77</v>
      </c>
      <c r="W29" t="n">
        <v>4.04</v>
      </c>
      <c r="X29" t="n">
        <v>0.72</v>
      </c>
      <c r="Y29" t="n">
        <v>0.5</v>
      </c>
      <c r="Z29" t="n">
        <v>10</v>
      </c>
      <c r="AA29" t="n">
        <v>613.0809058419549</v>
      </c>
      <c r="AB29" t="n">
        <v>838.8443425936319</v>
      </c>
      <c r="AC29" t="n">
        <v>758.7862158619242</v>
      </c>
      <c r="AD29" t="n">
        <v>613080.9058419549</v>
      </c>
      <c r="AE29" t="n">
        <v>838844.3425936319</v>
      </c>
      <c r="AF29" t="n">
        <v>2.557231317914515e-05</v>
      </c>
      <c r="AG29" t="n">
        <v>26</v>
      </c>
      <c r="AH29" t="n">
        <v>758786.2158619242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1.6431</v>
      </c>
      <c r="E30" t="n">
        <v>60.86</v>
      </c>
      <c r="F30" t="n">
        <v>57.91</v>
      </c>
      <c r="G30" t="n">
        <v>204.39</v>
      </c>
      <c r="H30" t="n">
        <v>2.45</v>
      </c>
      <c r="I30" t="n">
        <v>17</v>
      </c>
      <c r="J30" t="n">
        <v>210.57</v>
      </c>
      <c r="K30" t="n">
        <v>51.39</v>
      </c>
      <c r="L30" t="n">
        <v>29</v>
      </c>
      <c r="M30" t="n">
        <v>9</v>
      </c>
      <c r="N30" t="n">
        <v>45.18</v>
      </c>
      <c r="O30" t="n">
        <v>26204.71</v>
      </c>
      <c r="P30" t="n">
        <v>612.0700000000001</v>
      </c>
      <c r="Q30" t="n">
        <v>1213.91</v>
      </c>
      <c r="R30" t="n">
        <v>137.51</v>
      </c>
      <c r="S30" t="n">
        <v>90.51000000000001</v>
      </c>
      <c r="T30" t="n">
        <v>12375.66</v>
      </c>
      <c r="U30" t="n">
        <v>0.66</v>
      </c>
      <c r="V30" t="n">
        <v>0.77</v>
      </c>
      <c r="W30" t="n">
        <v>4.04</v>
      </c>
      <c r="X30" t="n">
        <v>0.72</v>
      </c>
      <c r="Y30" t="n">
        <v>0.5</v>
      </c>
      <c r="Z30" t="n">
        <v>10</v>
      </c>
      <c r="AA30" t="n">
        <v>609.4615446819694</v>
      </c>
      <c r="AB30" t="n">
        <v>833.8921729795946</v>
      </c>
      <c r="AC30" t="n">
        <v>754.3066743654369</v>
      </c>
      <c r="AD30" t="n">
        <v>609461.5446819693</v>
      </c>
      <c r="AE30" t="n">
        <v>833892.1729795947</v>
      </c>
      <c r="AF30" t="n">
        <v>2.557231317914515e-05</v>
      </c>
      <c r="AG30" t="n">
        <v>26</v>
      </c>
      <c r="AH30" t="n">
        <v>754306.6743654369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1.6451</v>
      </c>
      <c r="E31" t="n">
        <v>60.79</v>
      </c>
      <c r="F31" t="n">
        <v>57.87</v>
      </c>
      <c r="G31" t="n">
        <v>217.01</v>
      </c>
      <c r="H31" t="n">
        <v>2.51</v>
      </c>
      <c r="I31" t="n">
        <v>16</v>
      </c>
      <c r="J31" t="n">
        <v>212.19</v>
      </c>
      <c r="K31" t="n">
        <v>51.39</v>
      </c>
      <c r="L31" t="n">
        <v>30</v>
      </c>
      <c r="M31" t="n">
        <v>8</v>
      </c>
      <c r="N31" t="n">
        <v>45.79</v>
      </c>
      <c r="O31" t="n">
        <v>26403.69</v>
      </c>
      <c r="P31" t="n">
        <v>612.0700000000001</v>
      </c>
      <c r="Q31" t="n">
        <v>1213.92</v>
      </c>
      <c r="R31" t="n">
        <v>136.22</v>
      </c>
      <c r="S31" t="n">
        <v>90.51000000000001</v>
      </c>
      <c r="T31" t="n">
        <v>11736.79</v>
      </c>
      <c r="U31" t="n">
        <v>0.66</v>
      </c>
      <c r="V31" t="n">
        <v>0.78</v>
      </c>
      <c r="W31" t="n">
        <v>4.04</v>
      </c>
      <c r="X31" t="n">
        <v>0.68</v>
      </c>
      <c r="Y31" t="n">
        <v>0.5</v>
      </c>
      <c r="Z31" t="n">
        <v>10</v>
      </c>
      <c r="AA31" t="n">
        <v>608.9684191501802</v>
      </c>
      <c r="AB31" t="n">
        <v>833.217456871838</v>
      </c>
      <c r="AC31" t="n">
        <v>753.6963522160345</v>
      </c>
      <c r="AD31" t="n">
        <v>608968.4191501802</v>
      </c>
      <c r="AE31" t="n">
        <v>833217.456871838</v>
      </c>
      <c r="AF31" t="n">
        <v>2.560344008947214e-05</v>
      </c>
      <c r="AG31" t="n">
        <v>26</v>
      </c>
      <c r="AH31" t="n">
        <v>753696.3522160344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1.6447</v>
      </c>
      <c r="E32" t="n">
        <v>60.8</v>
      </c>
      <c r="F32" t="n">
        <v>57.89</v>
      </c>
      <c r="G32" t="n">
        <v>217.08</v>
      </c>
      <c r="H32" t="n">
        <v>2.58</v>
      </c>
      <c r="I32" t="n">
        <v>16</v>
      </c>
      <c r="J32" t="n">
        <v>213.81</v>
      </c>
      <c r="K32" t="n">
        <v>51.39</v>
      </c>
      <c r="L32" t="n">
        <v>31</v>
      </c>
      <c r="M32" t="n">
        <v>6</v>
      </c>
      <c r="N32" t="n">
        <v>46.41</v>
      </c>
      <c r="O32" t="n">
        <v>26603.52</v>
      </c>
      <c r="P32" t="n">
        <v>616.14</v>
      </c>
      <c r="Q32" t="n">
        <v>1213.91</v>
      </c>
      <c r="R32" t="n">
        <v>136.67</v>
      </c>
      <c r="S32" t="n">
        <v>90.51000000000001</v>
      </c>
      <c r="T32" t="n">
        <v>11959.76</v>
      </c>
      <c r="U32" t="n">
        <v>0.66</v>
      </c>
      <c r="V32" t="n">
        <v>0.78</v>
      </c>
      <c r="W32" t="n">
        <v>4.05</v>
      </c>
      <c r="X32" t="n">
        <v>0.6899999999999999</v>
      </c>
      <c r="Y32" t="n">
        <v>0.5</v>
      </c>
      <c r="Z32" t="n">
        <v>10</v>
      </c>
      <c r="AA32" t="n">
        <v>611.232362655795</v>
      </c>
      <c r="AB32" t="n">
        <v>836.3150842543583</v>
      </c>
      <c r="AC32" t="n">
        <v>756.4983463887144</v>
      </c>
      <c r="AD32" t="n">
        <v>611232.3626557949</v>
      </c>
      <c r="AE32" t="n">
        <v>836315.0842543583</v>
      </c>
      <c r="AF32" t="n">
        <v>2.559721470740674e-05</v>
      </c>
      <c r="AG32" t="n">
        <v>26</v>
      </c>
      <c r="AH32" t="n">
        <v>756498.3463887144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1.6445</v>
      </c>
      <c r="E33" t="n">
        <v>60.81</v>
      </c>
      <c r="F33" t="n">
        <v>57.89</v>
      </c>
      <c r="G33" t="n">
        <v>217.1</v>
      </c>
      <c r="H33" t="n">
        <v>2.64</v>
      </c>
      <c r="I33" t="n">
        <v>16</v>
      </c>
      <c r="J33" t="n">
        <v>215.43</v>
      </c>
      <c r="K33" t="n">
        <v>51.39</v>
      </c>
      <c r="L33" t="n">
        <v>32</v>
      </c>
      <c r="M33" t="n">
        <v>3</v>
      </c>
      <c r="N33" t="n">
        <v>47.04</v>
      </c>
      <c r="O33" t="n">
        <v>26804.21</v>
      </c>
      <c r="P33" t="n">
        <v>617.85</v>
      </c>
      <c r="Q33" t="n">
        <v>1213.91</v>
      </c>
      <c r="R33" t="n">
        <v>136.64</v>
      </c>
      <c r="S33" t="n">
        <v>90.51000000000001</v>
      </c>
      <c r="T33" t="n">
        <v>11944.77</v>
      </c>
      <c r="U33" t="n">
        <v>0.66</v>
      </c>
      <c r="V33" t="n">
        <v>0.77</v>
      </c>
      <c r="W33" t="n">
        <v>4.05</v>
      </c>
      <c r="X33" t="n">
        <v>0.7</v>
      </c>
      <c r="Y33" t="n">
        <v>0.5</v>
      </c>
      <c r="Z33" t="n">
        <v>10</v>
      </c>
      <c r="AA33" t="n">
        <v>612.1837239152705</v>
      </c>
      <c r="AB33" t="n">
        <v>837.6167787006696</v>
      </c>
      <c r="AC33" t="n">
        <v>757.6758089440092</v>
      </c>
      <c r="AD33" t="n">
        <v>612183.7239152705</v>
      </c>
      <c r="AE33" t="n">
        <v>837616.7787006695</v>
      </c>
      <c r="AF33" t="n">
        <v>2.559410201637405e-05</v>
      </c>
      <c r="AG33" t="n">
        <v>26</v>
      </c>
      <c r="AH33" t="n">
        <v>757675.8089440092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1.6444</v>
      </c>
      <c r="E34" t="n">
        <v>60.81</v>
      </c>
      <c r="F34" t="n">
        <v>57.9</v>
      </c>
      <c r="G34" t="n">
        <v>217.12</v>
      </c>
      <c r="H34" t="n">
        <v>2.7</v>
      </c>
      <c r="I34" t="n">
        <v>16</v>
      </c>
      <c r="J34" t="n">
        <v>217.07</v>
      </c>
      <c r="K34" t="n">
        <v>51.39</v>
      </c>
      <c r="L34" t="n">
        <v>33</v>
      </c>
      <c r="M34" t="n">
        <v>1</v>
      </c>
      <c r="N34" t="n">
        <v>47.68</v>
      </c>
      <c r="O34" t="n">
        <v>27005.77</v>
      </c>
      <c r="P34" t="n">
        <v>620.1799999999999</v>
      </c>
      <c r="Q34" t="n">
        <v>1213.92</v>
      </c>
      <c r="R34" t="n">
        <v>136.96</v>
      </c>
      <c r="S34" t="n">
        <v>90.51000000000001</v>
      </c>
      <c r="T34" t="n">
        <v>12105.96</v>
      </c>
      <c r="U34" t="n">
        <v>0.66</v>
      </c>
      <c r="V34" t="n">
        <v>0.77</v>
      </c>
      <c r="W34" t="n">
        <v>4.05</v>
      </c>
      <c r="X34" t="n">
        <v>0.7</v>
      </c>
      <c r="Y34" t="n">
        <v>0.5</v>
      </c>
      <c r="Z34" t="n">
        <v>10</v>
      </c>
      <c r="AA34" t="n">
        <v>613.449453328665</v>
      </c>
      <c r="AB34" t="n">
        <v>839.3486055241167</v>
      </c>
      <c r="AC34" t="n">
        <v>759.2423526460608</v>
      </c>
      <c r="AD34" t="n">
        <v>613449.453328665</v>
      </c>
      <c r="AE34" t="n">
        <v>839348.6055241167</v>
      </c>
      <c r="AF34" t="n">
        <v>2.55925456708577e-05</v>
      </c>
      <c r="AG34" t="n">
        <v>26</v>
      </c>
      <c r="AH34" t="n">
        <v>759242.3526460608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1.6444</v>
      </c>
      <c r="E35" t="n">
        <v>60.81</v>
      </c>
      <c r="F35" t="n">
        <v>57.9</v>
      </c>
      <c r="G35" t="n">
        <v>217.11</v>
      </c>
      <c r="H35" t="n">
        <v>2.76</v>
      </c>
      <c r="I35" t="n">
        <v>16</v>
      </c>
      <c r="J35" t="n">
        <v>218.71</v>
      </c>
      <c r="K35" t="n">
        <v>51.39</v>
      </c>
      <c r="L35" t="n">
        <v>34</v>
      </c>
      <c r="M35" t="n">
        <v>0</v>
      </c>
      <c r="N35" t="n">
        <v>48.32</v>
      </c>
      <c r="O35" t="n">
        <v>27208.22</v>
      </c>
      <c r="P35" t="n">
        <v>624</v>
      </c>
      <c r="Q35" t="n">
        <v>1213.92</v>
      </c>
      <c r="R35" t="n">
        <v>136.86</v>
      </c>
      <c r="S35" t="n">
        <v>90.51000000000001</v>
      </c>
      <c r="T35" t="n">
        <v>12054.89</v>
      </c>
      <c r="U35" t="n">
        <v>0.66</v>
      </c>
      <c r="V35" t="n">
        <v>0.77</v>
      </c>
      <c r="W35" t="n">
        <v>4.05</v>
      </c>
      <c r="X35" t="n">
        <v>0.7</v>
      </c>
      <c r="Y35" t="n">
        <v>0.5</v>
      </c>
      <c r="Z35" t="n">
        <v>10</v>
      </c>
      <c r="AA35" t="n">
        <v>615.4721516235599</v>
      </c>
      <c r="AB35" t="n">
        <v>842.1161505663426</v>
      </c>
      <c r="AC35" t="n">
        <v>761.7457670737307</v>
      </c>
      <c r="AD35" t="n">
        <v>615472.1516235599</v>
      </c>
      <c r="AE35" t="n">
        <v>842116.1505663426</v>
      </c>
      <c r="AF35" t="n">
        <v>2.55925456708577e-05</v>
      </c>
      <c r="AG35" t="n">
        <v>26</v>
      </c>
      <c r="AH35" t="n">
        <v>761745.7670737307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1.3246</v>
      </c>
      <c r="E2" t="n">
        <v>75.48999999999999</v>
      </c>
      <c r="F2" t="n">
        <v>70.31</v>
      </c>
      <c r="G2" t="n">
        <v>15.01</v>
      </c>
      <c r="H2" t="n">
        <v>0.34</v>
      </c>
      <c r="I2" t="n">
        <v>281</v>
      </c>
      <c r="J2" t="n">
        <v>51.33</v>
      </c>
      <c r="K2" t="n">
        <v>24.83</v>
      </c>
      <c r="L2" t="n">
        <v>1</v>
      </c>
      <c r="M2" t="n">
        <v>279</v>
      </c>
      <c r="N2" t="n">
        <v>5.51</v>
      </c>
      <c r="O2" t="n">
        <v>6564.78</v>
      </c>
      <c r="P2" t="n">
        <v>386.46</v>
      </c>
      <c r="Q2" t="n">
        <v>1214.01</v>
      </c>
      <c r="R2" t="n">
        <v>557.41</v>
      </c>
      <c r="S2" t="n">
        <v>90.51000000000001</v>
      </c>
      <c r="T2" t="n">
        <v>221004.05</v>
      </c>
      <c r="U2" t="n">
        <v>0.16</v>
      </c>
      <c r="V2" t="n">
        <v>0.64</v>
      </c>
      <c r="W2" t="n">
        <v>4.48</v>
      </c>
      <c r="X2" t="n">
        <v>13.11</v>
      </c>
      <c r="Y2" t="n">
        <v>0.5</v>
      </c>
      <c r="Z2" t="n">
        <v>10</v>
      </c>
      <c r="AA2" t="n">
        <v>580.1936149985936</v>
      </c>
      <c r="AB2" t="n">
        <v>793.8465003768715</v>
      </c>
      <c r="AC2" t="n">
        <v>718.0829045514632</v>
      </c>
      <c r="AD2" t="n">
        <v>580193.6149985936</v>
      </c>
      <c r="AE2" t="n">
        <v>793846.5003768716</v>
      </c>
      <c r="AF2" t="n">
        <v>3.695582177221342e-05</v>
      </c>
      <c r="AG2" t="n">
        <v>32</v>
      </c>
      <c r="AH2" t="n">
        <v>718082.9045514632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1.5211</v>
      </c>
      <c r="E3" t="n">
        <v>65.73999999999999</v>
      </c>
      <c r="F3" t="n">
        <v>62.55</v>
      </c>
      <c r="G3" t="n">
        <v>31.81</v>
      </c>
      <c r="H3" t="n">
        <v>0.66</v>
      </c>
      <c r="I3" t="n">
        <v>118</v>
      </c>
      <c r="J3" t="n">
        <v>52.47</v>
      </c>
      <c r="K3" t="n">
        <v>24.83</v>
      </c>
      <c r="L3" t="n">
        <v>2</v>
      </c>
      <c r="M3" t="n">
        <v>116</v>
      </c>
      <c r="N3" t="n">
        <v>5.64</v>
      </c>
      <c r="O3" t="n">
        <v>6705.1</v>
      </c>
      <c r="P3" t="n">
        <v>323.94</v>
      </c>
      <c r="Q3" t="n">
        <v>1213.94</v>
      </c>
      <c r="R3" t="n">
        <v>294.8</v>
      </c>
      <c r="S3" t="n">
        <v>90.51000000000001</v>
      </c>
      <c r="T3" t="n">
        <v>90516.45</v>
      </c>
      <c r="U3" t="n">
        <v>0.31</v>
      </c>
      <c r="V3" t="n">
        <v>0.72</v>
      </c>
      <c r="W3" t="n">
        <v>4.2</v>
      </c>
      <c r="X3" t="n">
        <v>5.36</v>
      </c>
      <c r="Y3" t="n">
        <v>0.5</v>
      </c>
      <c r="Z3" t="n">
        <v>10</v>
      </c>
      <c r="AA3" t="n">
        <v>466.5588248420328</v>
      </c>
      <c r="AB3" t="n">
        <v>638.3663672715384</v>
      </c>
      <c r="AC3" t="n">
        <v>577.4415771319657</v>
      </c>
      <c r="AD3" t="n">
        <v>466558.8248420329</v>
      </c>
      <c r="AE3" t="n">
        <v>638366.3672715384</v>
      </c>
      <c r="AF3" t="n">
        <v>4.243809489484662e-05</v>
      </c>
      <c r="AG3" t="n">
        <v>28</v>
      </c>
      <c r="AH3" t="n">
        <v>577441.5771319657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1.5859</v>
      </c>
      <c r="E4" t="n">
        <v>63.05</v>
      </c>
      <c r="F4" t="n">
        <v>60.43</v>
      </c>
      <c r="G4" t="n">
        <v>50.36</v>
      </c>
      <c r="H4" t="n">
        <v>0.97</v>
      </c>
      <c r="I4" t="n">
        <v>72</v>
      </c>
      <c r="J4" t="n">
        <v>53.61</v>
      </c>
      <c r="K4" t="n">
        <v>24.83</v>
      </c>
      <c r="L4" t="n">
        <v>3</v>
      </c>
      <c r="M4" t="n">
        <v>57</v>
      </c>
      <c r="N4" t="n">
        <v>5.78</v>
      </c>
      <c r="O4" t="n">
        <v>6845.59</v>
      </c>
      <c r="P4" t="n">
        <v>291.21</v>
      </c>
      <c r="Q4" t="n">
        <v>1213.95</v>
      </c>
      <c r="R4" t="n">
        <v>222.17</v>
      </c>
      <c r="S4" t="n">
        <v>90.51000000000001</v>
      </c>
      <c r="T4" t="n">
        <v>54432.87</v>
      </c>
      <c r="U4" t="n">
        <v>0.41</v>
      </c>
      <c r="V4" t="n">
        <v>0.74</v>
      </c>
      <c r="W4" t="n">
        <v>4.14</v>
      </c>
      <c r="X4" t="n">
        <v>3.23</v>
      </c>
      <c r="Y4" t="n">
        <v>0.5</v>
      </c>
      <c r="Z4" t="n">
        <v>10</v>
      </c>
      <c r="AA4" t="n">
        <v>429.7323143379564</v>
      </c>
      <c r="AB4" t="n">
        <v>587.9787109288811</v>
      </c>
      <c r="AC4" t="n">
        <v>531.8628479911317</v>
      </c>
      <c r="AD4" t="n">
        <v>429732.3143379564</v>
      </c>
      <c r="AE4" t="n">
        <v>587978.7109288811</v>
      </c>
      <c r="AF4" t="n">
        <v>4.424598954292109e-05</v>
      </c>
      <c r="AG4" t="n">
        <v>27</v>
      </c>
      <c r="AH4" t="n">
        <v>531862.8479911317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1.5979</v>
      </c>
      <c r="E5" t="n">
        <v>62.58</v>
      </c>
      <c r="F5" t="n">
        <v>60.08</v>
      </c>
      <c r="G5" t="n">
        <v>58.14</v>
      </c>
      <c r="H5" t="n">
        <v>1.27</v>
      </c>
      <c r="I5" t="n">
        <v>62</v>
      </c>
      <c r="J5" t="n">
        <v>54.75</v>
      </c>
      <c r="K5" t="n">
        <v>24.83</v>
      </c>
      <c r="L5" t="n">
        <v>4</v>
      </c>
      <c r="M5" t="n">
        <v>3</v>
      </c>
      <c r="N5" t="n">
        <v>5.92</v>
      </c>
      <c r="O5" t="n">
        <v>6986.39</v>
      </c>
      <c r="P5" t="n">
        <v>285.12</v>
      </c>
      <c r="Q5" t="n">
        <v>1214.09</v>
      </c>
      <c r="R5" t="n">
        <v>208.21</v>
      </c>
      <c r="S5" t="n">
        <v>90.51000000000001</v>
      </c>
      <c r="T5" t="n">
        <v>47501.09</v>
      </c>
      <c r="U5" t="n">
        <v>0.43</v>
      </c>
      <c r="V5" t="n">
        <v>0.75</v>
      </c>
      <c r="W5" t="n">
        <v>4.19</v>
      </c>
      <c r="X5" t="n">
        <v>2.88</v>
      </c>
      <c r="Y5" t="n">
        <v>0.5</v>
      </c>
      <c r="Z5" t="n">
        <v>10</v>
      </c>
      <c r="AA5" t="n">
        <v>424.7985073614476</v>
      </c>
      <c r="AB5" t="n">
        <v>581.22805855942</v>
      </c>
      <c r="AC5" t="n">
        <v>525.7564684092118</v>
      </c>
      <c r="AD5" t="n">
        <v>424798.5073614476</v>
      </c>
      <c r="AE5" t="n">
        <v>581228.0585594199</v>
      </c>
      <c r="AF5" t="n">
        <v>4.458078484812006e-05</v>
      </c>
      <c r="AG5" t="n">
        <v>27</v>
      </c>
      <c r="AH5" t="n">
        <v>525756.4684092118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1.5985</v>
      </c>
      <c r="E6" t="n">
        <v>62.56</v>
      </c>
      <c r="F6" t="n">
        <v>60.05</v>
      </c>
      <c r="G6" t="n">
        <v>58.12</v>
      </c>
      <c r="H6" t="n">
        <v>1.55</v>
      </c>
      <c r="I6" t="n">
        <v>62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290.39</v>
      </c>
      <c r="Q6" t="n">
        <v>1214.1</v>
      </c>
      <c r="R6" t="n">
        <v>207.27</v>
      </c>
      <c r="S6" t="n">
        <v>90.51000000000001</v>
      </c>
      <c r="T6" t="n">
        <v>47034</v>
      </c>
      <c r="U6" t="n">
        <v>0.44</v>
      </c>
      <c r="V6" t="n">
        <v>0.75</v>
      </c>
      <c r="W6" t="n">
        <v>4.19</v>
      </c>
      <c r="X6" t="n">
        <v>2.86</v>
      </c>
      <c r="Y6" t="n">
        <v>0.5</v>
      </c>
      <c r="Z6" t="n">
        <v>10</v>
      </c>
      <c r="AA6" t="n">
        <v>427.5838106563427</v>
      </c>
      <c r="AB6" t="n">
        <v>585.0390334064044</v>
      </c>
      <c r="AC6" t="n">
        <v>529.2037291655369</v>
      </c>
      <c r="AD6" t="n">
        <v>427583.8106563427</v>
      </c>
      <c r="AE6" t="n">
        <v>585039.0334064044</v>
      </c>
      <c r="AF6" t="n">
        <v>4.459752461338001e-05</v>
      </c>
      <c r="AG6" t="n">
        <v>27</v>
      </c>
      <c r="AH6" t="n">
        <v>529203.7291655368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0.8597</v>
      </c>
      <c r="E2" t="n">
        <v>116.32</v>
      </c>
      <c r="F2" t="n">
        <v>93.75</v>
      </c>
      <c r="G2" t="n">
        <v>7.51</v>
      </c>
      <c r="H2" t="n">
        <v>0.13</v>
      </c>
      <c r="I2" t="n">
        <v>749</v>
      </c>
      <c r="J2" t="n">
        <v>133.21</v>
      </c>
      <c r="K2" t="n">
        <v>46.47</v>
      </c>
      <c r="L2" t="n">
        <v>1</v>
      </c>
      <c r="M2" t="n">
        <v>747</v>
      </c>
      <c r="N2" t="n">
        <v>20.75</v>
      </c>
      <c r="O2" t="n">
        <v>16663.42</v>
      </c>
      <c r="P2" t="n">
        <v>1022.27</v>
      </c>
      <c r="Q2" t="n">
        <v>1214.13</v>
      </c>
      <c r="R2" t="n">
        <v>1354.59</v>
      </c>
      <c r="S2" t="n">
        <v>90.51000000000001</v>
      </c>
      <c r="T2" t="n">
        <v>617256.89</v>
      </c>
      <c r="U2" t="n">
        <v>0.07000000000000001</v>
      </c>
      <c r="V2" t="n">
        <v>0.48</v>
      </c>
      <c r="W2" t="n">
        <v>5.26</v>
      </c>
      <c r="X2" t="n">
        <v>36.55</v>
      </c>
      <c r="Y2" t="n">
        <v>0.5</v>
      </c>
      <c r="Z2" t="n">
        <v>10</v>
      </c>
      <c r="AA2" t="n">
        <v>1616.654706281089</v>
      </c>
      <c r="AB2" t="n">
        <v>2211.978290905789</v>
      </c>
      <c r="AC2" t="n">
        <v>2000.87018735277</v>
      </c>
      <c r="AD2" t="n">
        <v>1616654.706281089</v>
      </c>
      <c r="AE2" t="n">
        <v>2211978.290905789</v>
      </c>
      <c r="AF2" t="n">
        <v>1.490909534714075e-05</v>
      </c>
      <c r="AG2" t="n">
        <v>49</v>
      </c>
      <c r="AH2" t="n">
        <v>2000870.18735277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1.2567</v>
      </c>
      <c r="E3" t="n">
        <v>79.56999999999999</v>
      </c>
      <c r="F3" t="n">
        <v>69.94</v>
      </c>
      <c r="G3" t="n">
        <v>15.31</v>
      </c>
      <c r="H3" t="n">
        <v>0.26</v>
      </c>
      <c r="I3" t="n">
        <v>274</v>
      </c>
      <c r="J3" t="n">
        <v>134.55</v>
      </c>
      <c r="K3" t="n">
        <v>46.47</v>
      </c>
      <c r="L3" t="n">
        <v>2</v>
      </c>
      <c r="M3" t="n">
        <v>272</v>
      </c>
      <c r="N3" t="n">
        <v>21.09</v>
      </c>
      <c r="O3" t="n">
        <v>16828.84</v>
      </c>
      <c r="P3" t="n">
        <v>755.2</v>
      </c>
      <c r="Q3" t="n">
        <v>1214.03</v>
      </c>
      <c r="R3" t="n">
        <v>545.02</v>
      </c>
      <c r="S3" t="n">
        <v>90.51000000000001</v>
      </c>
      <c r="T3" t="n">
        <v>214846.88</v>
      </c>
      <c r="U3" t="n">
        <v>0.17</v>
      </c>
      <c r="V3" t="n">
        <v>0.64</v>
      </c>
      <c r="W3" t="n">
        <v>4.45</v>
      </c>
      <c r="X3" t="n">
        <v>12.73</v>
      </c>
      <c r="Y3" t="n">
        <v>0.5</v>
      </c>
      <c r="Z3" t="n">
        <v>10</v>
      </c>
      <c r="AA3" t="n">
        <v>900.432563004639</v>
      </c>
      <c r="AB3" t="n">
        <v>1232.011556984028</v>
      </c>
      <c r="AC3" t="n">
        <v>1114.430103124552</v>
      </c>
      <c r="AD3" t="n">
        <v>900432.563004639</v>
      </c>
      <c r="AE3" t="n">
        <v>1232011.556984028</v>
      </c>
      <c r="AF3" t="n">
        <v>2.179395152117225e-05</v>
      </c>
      <c r="AG3" t="n">
        <v>34</v>
      </c>
      <c r="AH3" t="n">
        <v>1114430.103124552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1.3951</v>
      </c>
      <c r="E4" t="n">
        <v>71.68000000000001</v>
      </c>
      <c r="F4" t="n">
        <v>64.93000000000001</v>
      </c>
      <c r="G4" t="n">
        <v>23.19</v>
      </c>
      <c r="H4" t="n">
        <v>0.39</v>
      </c>
      <c r="I4" t="n">
        <v>168</v>
      </c>
      <c r="J4" t="n">
        <v>135.9</v>
      </c>
      <c r="K4" t="n">
        <v>46.47</v>
      </c>
      <c r="L4" t="n">
        <v>3</v>
      </c>
      <c r="M4" t="n">
        <v>166</v>
      </c>
      <c r="N4" t="n">
        <v>21.43</v>
      </c>
      <c r="O4" t="n">
        <v>16994.64</v>
      </c>
      <c r="P4" t="n">
        <v>694.74</v>
      </c>
      <c r="Q4" t="n">
        <v>1213.95</v>
      </c>
      <c r="R4" t="n">
        <v>375.35</v>
      </c>
      <c r="S4" t="n">
        <v>90.51000000000001</v>
      </c>
      <c r="T4" t="n">
        <v>130540.74</v>
      </c>
      <c r="U4" t="n">
        <v>0.24</v>
      </c>
      <c r="V4" t="n">
        <v>0.6899999999999999</v>
      </c>
      <c r="W4" t="n">
        <v>4.28</v>
      </c>
      <c r="X4" t="n">
        <v>7.73</v>
      </c>
      <c r="Y4" t="n">
        <v>0.5</v>
      </c>
      <c r="Z4" t="n">
        <v>10</v>
      </c>
      <c r="AA4" t="n">
        <v>763.1312066272659</v>
      </c>
      <c r="AB4" t="n">
        <v>1044.149783880167</v>
      </c>
      <c r="AC4" t="n">
        <v>944.4975939800686</v>
      </c>
      <c r="AD4" t="n">
        <v>763131.2066272659</v>
      </c>
      <c r="AE4" t="n">
        <v>1044149.783880167</v>
      </c>
      <c r="AF4" t="n">
        <v>2.419411296824016e-05</v>
      </c>
      <c r="AG4" t="n">
        <v>30</v>
      </c>
      <c r="AH4" t="n">
        <v>944497.5939800686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1.4663</v>
      </c>
      <c r="E5" t="n">
        <v>68.2</v>
      </c>
      <c r="F5" t="n">
        <v>62.72</v>
      </c>
      <c r="G5" t="n">
        <v>31.1</v>
      </c>
      <c r="H5" t="n">
        <v>0.52</v>
      </c>
      <c r="I5" t="n">
        <v>121</v>
      </c>
      <c r="J5" t="n">
        <v>137.25</v>
      </c>
      <c r="K5" t="n">
        <v>46.47</v>
      </c>
      <c r="L5" t="n">
        <v>4</v>
      </c>
      <c r="M5" t="n">
        <v>119</v>
      </c>
      <c r="N5" t="n">
        <v>21.78</v>
      </c>
      <c r="O5" t="n">
        <v>17160.92</v>
      </c>
      <c r="P5" t="n">
        <v>664.95</v>
      </c>
      <c r="Q5" t="n">
        <v>1213.97</v>
      </c>
      <c r="R5" t="n">
        <v>301.2</v>
      </c>
      <c r="S5" t="n">
        <v>90.51000000000001</v>
      </c>
      <c r="T5" t="n">
        <v>93701.84</v>
      </c>
      <c r="U5" t="n">
        <v>0.3</v>
      </c>
      <c r="V5" t="n">
        <v>0.72</v>
      </c>
      <c r="W5" t="n">
        <v>4.19</v>
      </c>
      <c r="X5" t="n">
        <v>5.53</v>
      </c>
      <c r="Y5" t="n">
        <v>0.5</v>
      </c>
      <c r="Z5" t="n">
        <v>10</v>
      </c>
      <c r="AA5" t="n">
        <v>710.5060884660386</v>
      </c>
      <c r="AB5" t="n">
        <v>972.1457755556165</v>
      </c>
      <c r="AC5" t="n">
        <v>879.365547151753</v>
      </c>
      <c r="AD5" t="n">
        <v>710506.0884660386</v>
      </c>
      <c r="AE5" t="n">
        <v>972145.7755556165</v>
      </c>
      <c r="AF5" t="n">
        <v>2.542887810574908e-05</v>
      </c>
      <c r="AG5" t="n">
        <v>29</v>
      </c>
      <c r="AH5" t="n">
        <v>879365.5471517531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1.5094</v>
      </c>
      <c r="E6" t="n">
        <v>66.25</v>
      </c>
      <c r="F6" t="n">
        <v>61.51</v>
      </c>
      <c r="G6" t="n">
        <v>39.26</v>
      </c>
      <c r="H6" t="n">
        <v>0.64</v>
      </c>
      <c r="I6" t="n">
        <v>94</v>
      </c>
      <c r="J6" t="n">
        <v>138.6</v>
      </c>
      <c r="K6" t="n">
        <v>46.47</v>
      </c>
      <c r="L6" t="n">
        <v>5</v>
      </c>
      <c r="M6" t="n">
        <v>92</v>
      </c>
      <c r="N6" t="n">
        <v>22.13</v>
      </c>
      <c r="O6" t="n">
        <v>17327.69</v>
      </c>
      <c r="P6" t="n">
        <v>646.04</v>
      </c>
      <c r="Q6" t="n">
        <v>1213.93</v>
      </c>
      <c r="R6" t="n">
        <v>258.93</v>
      </c>
      <c r="S6" t="n">
        <v>90.51000000000001</v>
      </c>
      <c r="T6" t="n">
        <v>72700.36</v>
      </c>
      <c r="U6" t="n">
        <v>0.35</v>
      </c>
      <c r="V6" t="n">
        <v>0.73</v>
      </c>
      <c r="W6" t="n">
        <v>4.19</v>
      </c>
      <c r="X6" t="n">
        <v>4.32</v>
      </c>
      <c r="Y6" t="n">
        <v>0.5</v>
      </c>
      <c r="Z6" t="n">
        <v>10</v>
      </c>
      <c r="AA6" t="n">
        <v>676.7447339050854</v>
      </c>
      <c r="AB6" t="n">
        <v>925.9520007994767</v>
      </c>
      <c r="AC6" t="n">
        <v>837.5804414249692</v>
      </c>
      <c r="AD6" t="n">
        <v>676744.7339050854</v>
      </c>
      <c r="AE6" t="n">
        <v>925952.0007994766</v>
      </c>
      <c r="AF6" t="n">
        <v>2.617632722690968e-05</v>
      </c>
      <c r="AG6" t="n">
        <v>28</v>
      </c>
      <c r="AH6" t="n">
        <v>837580.4414249692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1.5399</v>
      </c>
      <c r="E7" t="n">
        <v>64.94</v>
      </c>
      <c r="F7" t="n">
        <v>60.66</v>
      </c>
      <c r="G7" t="n">
        <v>47.27</v>
      </c>
      <c r="H7" t="n">
        <v>0.76</v>
      </c>
      <c r="I7" t="n">
        <v>77</v>
      </c>
      <c r="J7" t="n">
        <v>139.95</v>
      </c>
      <c r="K7" t="n">
        <v>46.47</v>
      </c>
      <c r="L7" t="n">
        <v>6</v>
      </c>
      <c r="M7" t="n">
        <v>75</v>
      </c>
      <c r="N7" t="n">
        <v>22.49</v>
      </c>
      <c r="O7" t="n">
        <v>17494.97</v>
      </c>
      <c r="P7" t="n">
        <v>632</v>
      </c>
      <c r="Q7" t="n">
        <v>1213.91</v>
      </c>
      <c r="R7" t="n">
        <v>230.58</v>
      </c>
      <c r="S7" t="n">
        <v>90.51000000000001</v>
      </c>
      <c r="T7" t="n">
        <v>58612.09</v>
      </c>
      <c r="U7" t="n">
        <v>0.39</v>
      </c>
      <c r="V7" t="n">
        <v>0.74</v>
      </c>
      <c r="W7" t="n">
        <v>4.14</v>
      </c>
      <c r="X7" t="n">
        <v>3.47</v>
      </c>
      <c r="Y7" t="n">
        <v>0.5</v>
      </c>
      <c r="Z7" t="n">
        <v>10</v>
      </c>
      <c r="AA7" t="n">
        <v>659.6302779968807</v>
      </c>
      <c r="AB7" t="n">
        <v>902.5352471893642</v>
      </c>
      <c r="AC7" t="n">
        <v>816.3985499137858</v>
      </c>
      <c r="AD7" t="n">
        <v>659630.2779968807</v>
      </c>
      <c r="AE7" t="n">
        <v>902535.2471893642</v>
      </c>
      <c r="AF7" t="n">
        <v>2.670526454002797e-05</v>
      </c>
      <c r="AG7" t="n">
        <v>28</v>
      </c>
      <c r="AH7" t="n">
        <v>816398.5499137858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1.5607</v>
      </c>
      <c r="E8" t="n">
        <v>64.06999999999999</v>
      </c>
      <c r="F8" t="n">
        <v>60.12</v>
      </c>
      <c r="G8" t="n">
        <v>55.5</v>
      </c>
      <c r="H8" t="n">
        <v>0.88</v>
      </c>
      <c r="I8" t="n">
        <v>65</v>
      </c>
      <c r="J8" t="n">
        <v>141.31</v>
      </c>
      <c r="K8" t="n">
        <v>46.47</v>
      </c>
      <c r="L8" t="n">
        <v>7</v>
      </c>
      <c r="M8" t="n">
        <v>63</v>
      </c>
      <c r="N8" t="n">
        <v>22.85</v>
      </c>
      <c r="O8" t="n">
        <v>17662.75</v>
      </c>
      <c r="P8" t="n">
        <v>619.23</v>
      </c>
      <c r="Q8" t="n">
        <v>1213.91</v>
      </c>
      <c r="R8" t="n">
        <v>212.84</v>
      </c>
      <c r="S8" t="n">
        <v>90.51000000000001</v>
      </c>
      <c r="T8" t="n">
        <v>49801.97</v>
      </c>
      <c r="U8" t="n">
        <v>0.43</v>
      </c>
      <c r="V8" t="n">
        <v>0.75</v>
      </c>
      <c r="W8" t="n">
        <v>4.11</v>
      </c>
      <c r="X8" t="n">
        <v>2.93</v>
      </c>
      <c r="Y8" t="n">
        <v>0.5</v>
      </c>
      <c r="Z8" t="n">
        <v>10</v>
      </c>
      <c r="AA8" t="n">
        <v>637.6863058522451</v>
      </c>
      <c r="AB8" t="n">
        <v>872.510536401348</v>
      </c>
      <c r="AC8" t="n">
        <v>789.2393553834318</v>
      </c>
      <c r="AD8" t="n">
        <v>637686.3058522452</v>
      </c>
      <c r="AE8" t="n">
        <v>872510.536401348</v>
      </c>
      <c r="AF8" t="n">
        <v>2.706598244536766e-05</v>
      </c>
      <c r="AG8" t="n">
        <v>27</v>
      </c>
      <c r="AH8" t="n">
        <v>789239.3553834318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1.577</v>
      </c>
      <c r="E9" t="n">
        <v>63.41</v>
      </c>
      <c r="F9" t="n">
        <v>59.71</v>
      </c>
      <c r="G9" t="n">
        <v>63.97</v>
      </c>
      <c r="H9" t="n">
        <v>0.99</v>
      </c>
      <c r="I9" t="n">
        <v>56</v>
      </c>
      <c r="J9" t="n">
        <v>142.68</v>
      </c>
      <c r="K9" t="n">
        <v>46.47</v>
      </c>
      <c r="L9" t="n">
        <v>8</v>
      </c>
      <c r="M9" t="n">
        <v>54</v>
      </c>
      <c r="N9" t="n">
        <v>23.21</v>
      </c>
      <c r="O9" t="n">
        <v>17831.04</v>
      </c>
      <c r="P9" t="n">
        <v>609.59</v>
      </c>
      <c r="Q9" t="n">
        <v>1213.91</v>
      </c>
      <c r="R9" t="n">
        <v>198.59</v>
      </c>
      <c r="S9" t="n">
        <v>90.51000000000001</v>
      </c>
      <c r="T9" t="n">
        <v>42720.63</v>
      </c>
      <c r="U9" t="n">
        <v>0.46</v>
      </c>
      <c r="V9" t="n">
        <v>0.75</v>
      </c>
      <c r="W9" t="n">
        <v>4.1</v>
      </c>
      <c r="X9" t="n">
        <v>2.51</v>
      </c>
      <c r="Y9" t="n">
        <v>0.5</v>
      </c>
      <c r="Z9" t="n">
        <v>10</v>
      </c>
      <c r="AA9" t="n">
        <v>627.9240520951095</v>
      </c>
      <c r="AB9" t="n">
        <v>859.1533901305949</v>
      </c>
      <c r="AC9" t="n">
        <v>777.1569964058867</v>
      </c>
      <c r="AD9" t="n">
        <v>627924.0520951095</v>
      </c>
      <c r="AE9" t="n">
        <v>859153.3901305948</v>
      </c>
      <c r="AF9" t="n">
        <v>2.734866041926366e-05</v>
      </c>
      <c r="AG9" t="n">
        <v>27</v>
      </c>
      <c r="AH9" t="n">
        <v>777156.9964058867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1.5906</v>
      </c>
      <c r="E10" t="n">
        <v>62.87</v>
      </c>
      <c r="F10" t="n">
        <v>59.35</v>
      </c>
      <c r="G10" t="n">
        <v>72.68000000000001</v>
      </c>
      <c r="H10" t="n">
        <v>1.11</v>
      </c>
      <c r="I10" t="n">
        <v>49</v>
      </c>
      <c r="J10" t="n">
        <v>144.05</v>
      </c>
      <c r="K10" t="n">
        <v>46.47</v>
      </c>
      <c r="L10" t="n">
        <v>9</v>
      </c>
      <c r="M10" t="n">
        <v>47</v>
      </c>
      <c r="N10" t="n">
        <v>23.58</v>
      </c>
      <c r="O10" t="n">
        <v>17999.83</v>
      </c>
      <c r="P10" t="n">
        <v>598.41</v>
      </c>
      <c r="Q10" t="n">
        <v>1213.92</v>
      </c>
      <c r="R10" t="n">
        <v>186.74</v>
      </c>
      <c r="S10" t="n">
        <v>90.51000000000001</v>
      </c>
      <c r="T10" t="n">
        <v>36833.22</v>
      </c>
      <c r="U10" t="n">
        <v>0.48</v>
      </c>
      <c r="V10" t="n">
        <v>0.76</v>
      </c>
      <c r="W10" t="n">
        <v>4.08</v>
      </c>
      <c r="X10" t="n">
        <v>2.16</v>
      </c>
      <c r="Y10" t="n">
        <v>0.5</v>
      </c>
      <c r="Z10" t="n">
        <v>10</v>
      </c>
      <c r="AA10" t="n">
        <v>618.1999754157171</v>
      </c>
      <c r="AB10" t="n">
        <v>845.8484794218645</v>
      </c>
      <c r="AC10" t="n">
        <v>765.1218877016379</v>
      </c>
      <c r="AD10" t="n">
        <v>618199.9754157171</v>
      </c>
      <c r="AE10" t="n">
        <v>845848.4794218645</v>
      </c>
      <c r="AF10" t="n">
        <v>2.758451443429345e-05</v>
      </c>
      <c r="AG10" t="n">
        <v>27</v>
      </c>
      <c r="AH10" t="n">
        <v>765121.8877016379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1.5985</v>
      </c>
      <c r="E11" t="n">
        <v>62.56</v>
      </c>
      <c r="F11" t="n">
        <v>59.18</v>
      </c>
      <c r="G11" t="n">
        <v>80.7</v>
      </c>
      <c r="H11" t="n">
        <v>1.22</v>
      </c>
      <c r="I11" t="n">
        <v>44</v>
      </c>
      <c r="J11" t="n">
        <v>145.42</v>
      </c>
      <c r="K11" t="n">
        <v>46.47</v>
      </c>
      <c r="L11" t="n">
        <v>10</v>
      </c>
      <c r="M11" t="n">
        <v>42</v>
      </c>
      <c r="N11" t="n">
        <v>23.95</v>
      </c>
      <c r="O11" t="n">
        <v>18169.15</v>
      </c>
      <c r="P11" t="n">
        <v>591.8</v>
      </c>
      <c r="Q11" t="n">
        <v>1213.91</v>
      </c>
      <c r="R11" t="n">
        <v>180.87</v>
      </c>
      <c r="S11" t="n">
        <v>90.51000000000001</v>
      </c>
      <c r="T11" t="n">
        <v>33921.19</v>
      </c>
      <c r="U11" t="n">
        <v>0.5</v>
      </c>
      <c r="V11" t="n">
        <v>0.76</v>
      </c>
      <c r="W11" t="n">
        <v>4.08</v>
      </c>
      <c r="X11" t="n">
        <v>1.99</v>
      </c>
      <c r="Y11" t="n">
        <v>0.5</v>
      </c>
      <c r="Z11" t="n">
        <v>10</v>
      </c>
      <c r="AA11" t="n">
        <v>612.5966708357325</v>
      </c>
      <c r="AB11" t="n">
        <v>838.181790895178</v>
      </c>
      <c r="AC11" t="n">
        <v>758.1868971676735</v>
      </c>
      <c r="AD11" t="n">
        <v>612596.6708357325</v>
      </c>
      <c r="AE11" t="n">
        <v>838181.790895178</v>
      </c>
      <c r="AF11" t="n">
        <v>2.772151786949459e-05</v>
      </c>
      <c r="AG11" t="n">
        <v>27</v>
      </c>
      <c r="AH11" t="n">
        <v>758186.8971676735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1.6086</v>
      </c>
      <c r="E12" t="n">
        <v>62.17</v>
      </c>
      <c r="F12" t="n">
        <v>58.92</v>
      </c>
      <c r="G12" t="n">
        <v>90.65000000000001</v>
      </c>
      <c r="H12" t="n">
        <v>1.33</v>
      </c>
      <c r="I12" t="n">
        <v>39</v>
      </c>
      <c r="J12" t="n">
        <v>146.8</v>
      </c>
      <c r="K12" t="n">
        <v>46.47</v>
      </c>
      <c r="L12" t="n">
        <v>11</v>
      </c>
      <c r="M12" t="n">
        <v>37</v>
      </c>
      <c r="N12" t="n">
        <v>24.33</v>
      </c>
      <c r="O12" t="n">
        <v>18338.99</v>
      </c>
      <c r="P12" t="n">
        <v>580.72</v>
      </c>
      <c r="Q12" t="n">
        <v>1213.93</v>
      </c>
      <c r="R12" t="n">
        <v>172.15</v>
      </c>
      <c r="S12" t="n">
        <v>90.51000000000001</v>
      </c>
      <c r="T12" t="n">
        <v>29585.96</v>
      </c>
      <c r="U12" t="n">
        <v>0.53</v>
      </c>
      <c r="V12" t="n">
        <v>0.76</v>
      </c>
      <c r="W12" t="n">
        <v>4.07</v>
      </c>
      <c r="X12" t="n">
        <v>1.73</v>
      </c>
      <c r="Y12" t="n">
        <v>0.5</v>
      </c>
      <c r="Z12" t="n">
        <v>10</v>
      </c>
      <c r="AA12" t="n">
        <v>595.1478439031956</v>
      </c>
      <c r="AB12" t="n">
        <v>814.3075360981657</v>
      </c>
      <c r="AC12" t="n">
        <v>736.5911677407609</v>
      </c>
      <c r="AD12" t="n">
        <v>595147.8439031956</v>
      </c>
      <c r="AE12" t="n">
        <v>814307.5360981657</v>
      </c>
      <c r="AF12" t="n">
        <v>2.789667416006818e-05</v>
      </c>
      <c r="AG12" t="n">
        <v>26</v>
      </c>
      <c r="AH12" t="n">
        <v>736591.1677407608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1.6134</v>
      </c>
      <c r="E13" t="n">
        <v>61.98</v>
      </c>
      <c r="F13" t="n">
        <v>58.82</v>
      </c>
      <c r="G13" t="n">
        <v>98.03</v>
      </c>
      <c r="H13" t="n">
        <v>1.43</v>
      </c>
      <c r="I13" t="n">
        <v>36</v>
      </c>
      <c r="J13" t="n">
        <v>148.18</v>
      </c>
      <c r="K13" t="n">
        <v>46.47</v>
      </c>
      <c r="L13" t="n">
        <v>12</v>
      </c>
      <c r="M13" t="n">
        <v>34</v>
      </c>
      <c r="N13" t="n">
        <v>24.71</v>
      </c>
      <c r="O13" t="n">
        <v>18509.36</v>
      </c>
      <c r="P13" t="n">
        <v>575.45</v>
      </c>
      <c r="Q13" t="n">
        <v>1213.91</v>
      </c>
      <c r="R13" t="n">
        <v>168.26</v>
      </c>
      <c r="S13" t="n">
        <v>90.51000000000001</v>
      </c>
      <c r="T13" t="n">
        <v>27658.31</v>
      </c>
      <c r="U13" t="n">
        <v>0.54</v>
      </c>
      <c r="V13" t="n">
        <v>0.76</v>
      </c>
      <c r="W13" t="n">
        <v>4.08</v>
      </c>
      <c r="X13" t="n">
        <v>1.63</v>
      </c>
      <c r="Y13" t="n">
        <v>0.5</v>
      </c>
      <c r="Z13" t="n">
        <v>10</v>
      </c>
      <c r="AA13" t="n">
        <v>591.1428771941424</v>
      </c>
      <c r="AB13" t="n">
        <v>808.827763960178</v>
      </c>
      <c r="AC13" t="n">
        <v>731.6343773647142</v>
      </c>
      <c r="AD13" t="n">
        <v>591142.8771941424</v>
      </c>
      <c r="AE13" t="n">
        <v>808827.763960178</v>
      </c>
      <c r="AF13" t="n">
        <v>2.797991675360811e-05</v>
      </c>
      <c r="AG13" t="n">
        <v>26</v>
      </c>
      <c r="AH13" t="n">
        <v>731634.3773647142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1.6195</v>
      </c>
      <c r="E14" t="n">
        <v>61.75</v>
      </c>
      <c r="F14" t="n">
        <v>58.67</v>
      </c>
      <c r="G14" t="n">
        <v>106.67</v>
      </c>
      <c r="H14" t="n">
        <v>1.54</v>
      </c>
      <c r="I14" t="n">
        <v>33</v>
      </c>
      <c r="J14" t="n">
        <v>149.56</v>
      </c>
      <c r="K14" t="n">
        <v>46.47</v>
      </c>
      <c r="L14" t="n">
        <v>13</v>
      </c>
      <c r="M14" t="n">
        <v>31</v>
      </c>
      <c r="N14" t="n">
        <v>25.1</v>
      </c>
      <c r="O14" t="n">
        <v>18680.25</v>
      </c>
      <c r="P14" t="n">
        <v>566.35</v>
      </c>
      <c r="Q14" t="n">
        <v>1213.92</v>
      </c>
      <c r="R14" t="n">
        <v>163.26</v>
      </c>
      <c r="S14" t="n">
        <v>90.51000000000001</v>
      </c>
      <c r="T14" t="n">
        <v>25172.2</v>
      </c>
      <c r="U14" t="n">
        <v>0.55</v>
      </c>
      <c r="V14" t="n">
        <v>0.76</v>
      </c>
      <c r="W14" t="n">
        <v>4.07</v>
      </c>
      <c r="X14" t="n">
        <v>1.48</v>
      </c>
      <c r="Y14" t="n">
        <v>0.5</v>
      </c>
      <c r="Z14" t="n">
        <v>10</v>
      </c>
      <c r="AA14" t="n">
        <v>584.7770056266512</v>
      </c>
      <c r="AB14" t="n">
        <v>800.1176976391038</v>
      </c>
      <c r="AC14" t="n">
        <v>723.7555875486685</v>
      </c>
      <c r="AD14" t="n">
        <v>584777.0056266512</v>
      </c>
      <c r="AE14" t="n">
        <v>800117.6976391037</v>
      </c>
      <c r="AF14" t="n">
        <v>2.808570421623177e-05</v>
      </c>
      <c r="AG14" t="n">
        <v>26</v>
      </c>
      <c r="AH14" t="n">
        <v>723755.5875486685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1.6258</v>
      </c>
      <c r="E15" t="n">
        <v>61.51</v>
      </c>
      <c r="F15" t="n">
        <v>58.51</v>
      </c>
      <c r="G15" t="n">
        <v>117.02</v>
      </c>
      <c r="H15" t="n">
        <v>1.64</v>
      </c>
      <c r="I15" t="n">
        <v>30</v>
      </c>
      <c r="J15" t="n">
        <v>150.95</v>
      </c>
      <c r="K15" t="n">
        <v>46.47</v>
      </c>
      <c r="L15" t="n">
        <v>14</v>
      </c>
      <c r="M15" t="n">
        <v>28</v>
      </c>
      <c r="N15" t="n">
        <v>25.49</v>
      </c>
      <c r="O15" t="n">
        <v>18851.69</v>
      </c>
      <c r="P15" t="n">
        <v>558.67</v>
      </c>
      <c r="Q15" t="n">
        <v>1213.92</v>
      </c>
      <c r="R15" t="n">
        <v>158.29</v>
      </c>
      <c r="S15" t="n">
        <v>90.51000000000001</v>
      </c>
      <c r="T15" t="n">
        <v>22701.69</v>
      </c>
      <c r="U15" t="n">
        <v>0.57</v>
      </c>
      <c r="V15" t="n">
        <v>0.77</v>
      </c>
      <c r="W15" t="n">
        <v>4.05</v>
      </c>
      <c r="X15" t="n">
        <v>1.32</v>
      </c>
      <c r="Y15" t="n">
        <v>0.5</v>
      </c>
      <c r="Z15" t="n">
        <v>10</v>
      </c>
      <c r="AA15" t="n">
        <v>579.1687197555807</v>
      </c>
      <c r="AB15" t="n">
        <v>792.4441934901944</v>
      </c>
      <c r="AC15" t="n">
        <v>716.8144318659002</v>
      </c>
      <c r="AD15" t="n">
        <v>579168.7197555806</v>
      </c>
      <c r="AE15" t="n">
        <v>792444.1934901944</v>
      </c>
      <c r="AF15" t="n">
        <v>2.819496012025292e-05</v>
      </c>
      <c r="AG15" t="n">
        <v>26</v>
      </c>
      <c r="AH15" t="n">
        <v>716814.4318659003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1.6289</v>
      </c>
      <c r="E16" t="n">
        <v>61.39</v>
      </c>
      <c r="F16" t="n">
        <v>58.45</v>
      </c>
      <c r="G16" t="n">
        <v>125.25</v>
      </c>
      <c r="H16" t="n">
        <v>1.74</v>
      </c>
      <c r="I16" t="n">
        <v>28</v>
      </c>
      <c r="J16" t="n">
        <v>152.35</v>
      </c>
      <c r="K16" t="n">
        <v>46.47</v>
      </c>
      <c r="L16" t="n">
        <v>15</v>
      </c>
      <c r="M16" t="n">
        <v>26</v>
      </c>
      <c r="N16" t="n">
        <v>25.88</v>
      </c>
      <c r="O16" t="n">
        <v>19023.66</v>
      </c>
      <c r="P16" t="n">
        <v>546.74</v>
      </c>
      <c r="Q16" t="n">
        <v>1213.91</v>
      </c>
      <c r="R16" t="n">
        <v>155.87</v>
      </c>
      <c r="S16" t="n">
        <v>90.51000000000001</v>
      </c>
      <c r="T16" t="n">
        <v>21500.31</v>
      </c>
      <c r="U16" t="n">
        <v>0.58</v>
      </c>
      <c r="V16" t="n">
        <v>0.77</v>
      </c>
      <c r="W16" t="n">
        <v>4.06</v>
      </c>
      <c r="X16" t="n">
        <v>1.26</v>
      </c>
      <c r="Y16" t="n">
        <v>0.5</v>
      </c>
      <c r="Z16" t="n">
        <v>10</v>
      </c>
      <c r="AA16" t="n">
        <v>572.0831772762327</v>
      </c>
      <c r="AB16" t="n">
        <v>782.7494416778779</v>
      </c>
      <c r="AC16" t="n">
        <v>708.0449335598818</v>
      </c>
      <c r="AD16" t="n">
        <v>572083.1772762327</v>
      </c>
      <c r="AE16" t="n">
        <v>782749.4416778779</v>
      </c>
      <c r="AF16" t="n">
        <v>2.824872096191413e-05</v>
      </c>
      <c r="AG16" t="n">
        <v>26</v>
      </c>
      <c r="AH16" t="n">
        <v>708044.9335598818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1.6329</v>
      </c>
      <c r="E17" t="n">
        <v>61.24</v>
      </c>
      <c r="F17" t="n">
        <v>58.35</v>
      </c>
      <c r="G17" t="n">
        <v>134.66</v>
      </c>
      <c r="H17" t="n">
        <v>1.84</v>
      </c>
      <c r="I17" t="n">
        <v>26</v>
      </c>
      <c r="J17" t="n">
        <v>153.75</v>
      </c>
      <c r="K17" t="n">
        <v>46.47</v>
      </c>
      <c r="L17" t="n">
        <v>16</v>
      </c>
      <c r="M17" t="n">
        <v>24</v>
      </c>
      <c r="N17" t="n">
        <v>26.28</v>
      </c>
      <c r="O17" t="n">
        <v>19196.18</v>
      </c>
      <c r="P17" t="n">
        <v>539.17</v>
      </c>
      <c r="Q17" t="n">
        <v>1213.93</v>
      </c>
      <c r="R17" t="n">
        <v>152.68</v>
      </c>
      <c r="S17" t="n">
        <v>90.51000000000001</v>
      </c>
      <c r="T17" t="n">
        <v>19918.01</v>
      </c>
      <c r="U17" t="n">
        <v>0.59</v>
      </c>
      <c r="V17" t="n">
        <v>0.77</v>
      </c>
      <c r="W17" t="n">
        <v>4.05</v>
      </c>
      <c r="X17" t="n">
        <v>1.16</v>
      </c>
      <c r="Y17" t="n">
        <v>0.5</v>
      </c>
      <c r="Z17" t="n">
        <v>10</v>
      </c>
      <c r="AA17" t="n">
        <v>567.1337986337243</v>
      </c>
      <c r="AB17" t="n">
        <v>775.9774834680225</v>
      </c>
      <c r="AC17" t="n">
        <v>701.9192815370718</v>
      </c>
      <c r="AD17" t="n">
        <v>567133.7986337242</v>
      </c>
      <c r="AE17" t="n">
        <v>775977.4834680224</v>
      </c>
      <c r="AF17" t="n">
        <v>2.831808978986407e-05</v>
      </c>
      <c r="AG17" t="n">
        <v>26</v>
      </c>
      <c r="AH17" t="n">
        <v>701919.2815370718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1.6373</v>
      </c>
      <c r="E18" t="n">
        <v>61.08</v>
      </c>
      <c r="F18" t="n">
        <v>58.24</v>
      </c>
      <c r="G18" t="n">
        <v>145.61</v>
      </c>
      <c r="H18" t="n">
        <v>1.94</v>
      </c>
      <c r="I18" t="n">
        <v>24</v>
      </c>
      <c r="J18" t="n">
        <v>155.15</v>
      </c>
      <c r="K18" t="n">
        <v>46.47</v>
      </c>
      <c r="L18" t="n">
        <v>17</v>
      </c>
      <c r="M18" t="n">
        <v>22</v>
      </c>
      <c r="N18" t="n">
        <v>26.68</v>
      </c>
      <c r="O18" t="n">
        <v>19369.26</v>
      </c>
      <c r="P18" t="n">
        <v>533.11</v>
      </c>
      <c r="Q18" t="n">
        <v>1213.92</v>
      </c>
      <c r="R18" t="n">
        <v>149.18</v>
      </c>
      <c r="S18" t="n">
        <v>90.51000000000001</v>
      </c>
      <c r="T18" t="n">
        <v>18177.36</v>
      </c>
      <c r="U18" t="n">
        <v>0.61</v>
      </c>
      <c r="V18" t="n">
        <v>0.77</v>
      </c>
      <c r="W18" t="n">
        <v>4.04</v>
      </c>
      <c r="X18" t="n">
        <v>1.05</v>
      </c>
      <c r="Y18" t="n">
        <v>0.5</v>
      </c>
      <c r="Z18" t="n">
        <v>10</v>
      </c>
      <c r="AA18" t="n">
        <v>562.9230004009916</v>
      </c>
      <c r="AB18" t="n">
        <v>770.2160835586903</v>
      </c>
      <c r="AC18" t="n">
        <v>696.7077415489109</v>
      </c>
      <c r="AD18" t="n">
        <v>562923.0004009915</v>
      </c>
      <c r="AE18" t="n">
        <v>770216.0835586904</v>
      </c>
      <c r="AF18" t="n">
        <v>2.8394395500609e-05</v>
      </c>
      <c r="AG18" t="n">
        <v>26</v>
      </c>
      <c r="AH18" t="n">
        <v>696707.741548911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1.6413</v>
      </c>
      <c r="E19" t="n">
        <v>60.93</v>
      </c>
      <c r="F19" t="n">
        <v>58.15</v>
      </c>
      <c r="G19" t="n">
        <v>158.59</v>
      </c>
      <c r="H19" t="n">
        <v>2.04</v>
      </c>
      <c r="I19" t="n">
        <v>22</v>
      </c>
      <c r="J19" t="n">
        <v>156.56</v>
      </c>
      <c r="K19" t="n">
        <v>46.47</v>
      </c>
      <c r="L19" t="n">
        <v>18</v>
      </c>
      <c r="M19" t="n">
        <v>20</v>
      </c>
      <c r="N19" t="n">
        <v>27.09</v>
      </c>
      <c r="O19" t="n">
        <v>19542.89</v>
      </c>
      <c r="P19" t="n">
        <v>524.3</v>
      </c>
      <c r="Q19" t="n">
        <v>1213.91</v>
      </c>
      <c r="R19" t="n">
        <v>146.01</v>
      </c>
      <c r="S19" t="n">
        <v>90.51000000000001</v>
      </c>
      <c r="T19" t="n">
        <v>16602.38</v>
      </c>
      <c r="U19" t="n">
        <v>0.62</v>
      </c>
      <c r="V19" t="n">
        <v>0.77</v>
      </c>
      <c r="W19" t="n">
        <v>4.04</v>
      </c>
      <c r="X19" t="n">
        <v>0.96</v>
      </c>
      <c r="Y19" t="n">
        <v>0.5</v>
      </c>
      <c r="Z19" t="n">
        <v>10</v>
      </c>
      <c r="AA19" t="n">
        <v>557.371497404243</v>
      </c>
      <c r="AB19" t="n">
        <v>762.6202722435121</v>
      </c>
      <c r="AC19" t="n">
        <v>689.8368638048651</v>
      </c>
      <c r="AD19" t="n">
        <v>557371.497404243</v>
      </c>
      <c r="AE19" t="n">
        <v>762620.2722435121</v>
      </c>
      <c r="AF19" t="n">
        <v>2.846376432855894e-05</v>
      </c>
      <c r="AG19" t="n">
        <v>26</v>
      </c>
      <c r="AH19" t="n">
        <v>689836.863804865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1.6432</v>
      </c>
      <c r="E20" t="n">
        <v>60.86</v>
      </c>
      <c r="F20" t="n">
        <v>58.1</v>
      </c>
      <c r="G20" t="n">
        <v>166.01</v>
      </c>
      <c r="H20" t="n">
        <v>2.13</v>
      </c>
      <c r="I20" t="n">
        <v>21</v>
      </c>
      <c r="J20" t="n">
        <v>157.97</v>
      </c>
      <c r="K20" t="n">
        <v>46.47</v>
      </c>
      <c r="L20" t="n">
        <v>19</v>
      </c>
      <c r="M20" t="n">
        <v>12</v>
      </c>
      <c r="N20" t="n">
        <v>27.5</v>
      </c>
      <c r="O20" t="n">
        <v>19717.08</v>
      </c>
      <c r="P20" t="n">
        <v>517.53</v>
      </c>
      <c r="Q20" t="n">
        <v>1213.92</v>
      </c>
      <c r="R20" t="n">
        <v>144.24</v>
      </c>
      <c r="S20" t="n">
        <v>90.51000000000001</v>
      </c>
      <c r="T20" t="n">
        <v>15721.52</v>
      </c>
      <c r="U20" t="n">
        <v>0.63</v>
      </c>
      <c r="V20" t="n">
        <v>0.77</v>
      </c>
      <c r="W20" t="n">
        <v>4.04</v>
      </c>
      <c r="X20" t="n">
        <v>0.91</v>
      </c>
      <c r="Y20" t="n">
        <v>0.5</v>
      </c>
      <c r="Z20" t="n">
        <v>10</v>
      </c>
      <c r="AA20" t="n">
        <v>553.3682814198737</v>
      </c>
      <c r="AB20" t="n">
        <v>757.1428955242734</v>
      </c>
      <c r="AC20" t="n">
        <v>684.882240232164</v>
      </c>
      <c r="AD20" t="n">
        <v>553368.2814198737</v>
      </c>
      <c r="AE20" t="n">
        <v>757142.8955242734</v>
      </c>
      <c r="AF20" t="n">
        <v>2.849671452183516e-05</v>
      </c>
      <c r="AG20" t="n">
        <v>26</v>
      </c>
      <c r="AH20" t="n">
        <v>684882.240232164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1.6429</v>
      </c>
      <c r="E21" t="n">
        <v>60.87</v>
      </c>
      <c r="F21" t="n">
        <v>58.12</v>
      </c>
      <c r="G21" t="n">
        <v>166.04</v>
      </c>
      <c r="H21" t="n">
        <v>2.22</v>
      </c>
      <c r="I21" t="n">
        <v>21</v>
      </c>
      <c r="J21" t="n">
        <v>159.39</v>
      </c>
      <c r="K21" t="n">
        <v>46.47</v>
      </c>
      <c r="L21" t="n">
        <v>20</v>
      </c>
      <c r="M21" t="n">
        <v>7</v>
      </c>
      <c r="N21" t="n">
        <v>27.92</v>
      </c>
      <c r="O21" t="n">
        <v>19891.97</v>
      </c>
      <c r="P21" t="n">
        <v>515.53</v>
      </c>
      <c r="Q21" t="n">
        <v>1213.91</v>
      </c>
      <c r="R21" t="n">
        <v>144.28</v>
      </c>
      <c r="S21" t="n">
        <v>90.51000000000001</v>
      </c>
      <c r="T21" t="n">
        <v>15743.23</v>
      </c>
      <c r="U21" t="n">
        <v>0.63</v>
      </c>
      <c r="V21" t="n">
        <v>0.77</v>
      </c>
      <c r="W21" t="n">
        <v>4.05</v>
      </c>
      <c r="X21" t="n">
        <v>0.92</v>
      </c>
      <c r="Y21" t="n">
        <v>0.5</v>
      </c>
      <c r="Z21" t="n">
        <v>10</v>
      </c>
      <c r="AA21" t="n">
        <v>552.3829824294975</v>
      </c>
      <c r="AB21" t="n">
        <v>755.794765977317</v>
      </c>
      <c r="AC21" t="n">
        <v>683.6627742770575</v>
      </c>
      <c r="AD21" t="n">
        <v>552382.9824294975</v>
      </c>
      <c r="AE21" t="n">
        <v>755794.765977317</v>
      </c>
      <c r="AF21" t="n">
        <v>2.849151185973892e-05</v>
      </c>
      <c r="AG21" t="n">
        <v>26</v>
      </c>
      <c r="AH21" t="n">
        <v>683662.7742770575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1.6449</v>
      </c>
      <c r="E22" t="n">
        <v>60.79</v>
      </c>
      <c r="F22" t="n">
        <v>58.07</v>
      </c>
      <c r="G22" t="n">
        <v>174.21</v>
      </c>
      <c r="H22" t="n">
        <v>2.31</v>
      </c>
      <c r="I22" t="n">
        <v>20</v>
      </c>
      <c r="J22" t="n">
        <v>160.81</v>
      </c>
      <c r="K22" t="n">
        <v>46.47</v>
      </c>
      <c r="L22" t="n">
        <v>21</v>
      </c>
      <c r="M22" t="n">
        <v>3</v>
      </c>
      <c r="N22" t="n">
        <v>28.34</v>
      </c>
      <c r="O22" t="n">
        <v>20067.32</v>
      </c>
      <c r="P22" t="n">
        <v>518.6900000000001</v>
      </c>
      <c r="Q22" t="n">
        <v>1213.91</v>
      </c>
      <c r="R22" t="n">
        <v>142.46</v>
      </c>
      <c r="S22" t="n">
        <v>90.51000000000001</v>
      </c>
      <c r="T22" t="n">
        <v>14836.08</v>
      </c>
      <c r="U22" t="n">
        <v>0.64</v>
      </c>
      <c r="V22" t="n">
        <v>0.77</v>
      </c>
      <c r="W22" t="n">
        <v>4.06</v>
      </c>
      <c r="X22" t="n">
        <v>0.88</v>
      </c>
      <c r="Y22" t="n">
        <v>0.5</v>
      </c>
      <c r="Z22" t="n">
        <v>10</v>
      </c>
      <c r="AA22" t="n">
        <v>553.6265744755927</v>
      </c>
      <c r="AB22" t="n">
        <v>757.4963034781933</v>
      </c>
      <c r="AC22" t="n">
        <v>685.2019194269731</v>
      </c>
      <c r="AD22" t="n">
        <v>553626.5744755927</v>
      </c>
      <c r="AE22" t="n">
        <v>757496.3034781934</v>
      </c>
      <c r="AF22" t="n">
        <v>2.852619627371388e-05</v>
      </c>
      <c r="AG22" t="n">
        <v>26</v>
      </c>
      <c r="AH22" t="n">
        <v>685201.9194269731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1.6447</v>
      </c>
      <c r="E23" t="n">
        <v>60.8</v>
      </c>
      <c r="F23" t="n">
        <v>58.08</v>
      </c>
      <c r="G23" t="n">
        <v>174.23</v>
      </c>
      <c r="H23" t="n">
        <v>2.4</v>
      </c>
      <c r="I23" t="n">
        <v>20</v>
      </c>
      <c r="J23" t="n">
        <v>162.24</v>
      </c>
      <c r="K23" t="n">
        <v>46.47</v>
      </c>
      <c r="L23" t="n">
        <v>22</v>
      </c>
      <c r="M23" t="n">
        <v>0</v>
      </c>
      <c r="N23" t="n">
        <v>28.77</v>
      </c>
      <c r="O23" t="n">
        <v>20243.25</v>
      </c>
      <c r="P23" t="n">
        <v>522.49</v>
      </c>
      <c r="Q23" t="n">
        <v>1213.91</v>
      </c>
      <c r="R23" t="n">
        <v>142.57</v>
      </c>
      <c r="S23" t="n">
        <v>90.51000000000001</v>
      </c>
      <c r="T23" t="n">
        <v>14892.32</v>
      </c>
      <c r="U23" t="n">
        <v>0.63</v>
      </c>
      <c r="V23" t="n">
        <v>0.77</v>
      </c>
      <c r="W23" t="n">
        <v>4.07</v>
      </c>
      <c r="X23" t="n">
        <v>0.89</v>
      </c>
      <c r="Y23" t="n">
        <v>0.5</v>
      </c>
      <c r="Z23" t="n">
        <v>10</v>
      </c>
      <c r="AA23" t="n">
        <v>555.6853983894307</v>
      </c>
      <c r="AB23" t="n">
        <v>760.3132771860072</v>
      </c>
      <c r="AC23" t="n">
        <v>687.7500451177607</v>
      </c>
      <c r="AD23" t="n">
        <v>555685.3983894307</v>
      </c>
      <c r="AE23" t="n">
        <v>760313.2771860072</v>
      </c>
      <c r="AF23" t="n">
        <v>2.852272783231639e-05</v>
      </c>
      <c r="AG23" t="n">
        <v>26</v>
      </c>
      <c r="AH23" t="n">
        <v>687750.0451177607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0.7762</v>
      </c>
      <c r="E2" t="n">
        <v>128.83</v>
      </c>
      <c r="F2" t="n">
        <v>100.03</v>
      </c>
      <c r="G2" t="n">
        <v>6.91</v>
      </c>
      <c r="H2" t="n">
        <v>0.12</v>
      </c>
      <c r="I2" t="n">
        <v>868</v>
      </c>
      <c r="J2" t="n">
        <v>150.44</v>
      </c>
      <c r="K2" t="n">
        <v>49.1</v>
      </c>
      <c r="L2" t="n">
        <v>1</v>
      </c>
      <c r="M2" t="n">
        <v>866</v>
      </c>
      <c r="N2" t="n">
        <v>25.34</v>
      </c>
      <c r="O2" t="n">
        <v>18787.76</v>
      </c>
      <c r="P2" t="n">
        <v>1181.74</v>
      </c>
      <c r="Q2" t="n">
        <v>1214.05</v>
      </c>
      <c r="R2" t="n">
        <v>1568.73</v>
      </c>
      <c r="S2" t="n">
        <v>90.51000000000001</v>
      </c>
      <c r="T2" t="n">
        <v>723729.2</v>
      </c>
      <c r="U2" t="n">
        <v>0.06</v>
      </c>
      <c r="V2" t="n">
        <v>0.45</v>
      </c>
      <c r="W2" t="n">
        <v>5.45</v>
      </c>
      <c r="X2" t="n">
        <v>42.83</v>
      </c>
      <c r="Y2" t="n">
        <v>0.5</v>
      </c>
      <c r="Z2" t="n">
        <v>10</v>
      </c>
      <c r="AA2" t="n">
        <v>1988.612250677287</v>
      </c>
      <c r="AB2" t="n">
        <v>2720.907012757394</v>
      </c>
      <c r="AC2" t="n">
        <v>2461.227466276804</v>
      </c>
      <c r="AD2" t="n">
        <v>1988612.250677287</v>
      </c>
      <c r="AE2" t="n">
        <v>2720907.012757394</v>
      </c>
      <c r="AF2" t="n">
        <v>1.270596159344477e-05</v>
      </c>
      <c r="AG2" t="n">
        <v>54</v>
      </c>
      <c r="AH2" t="n">
        <v>2461227.466276804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1.2054</v>
      </c>
      <c r="E3" t="n">
        <v>82.95999999999999</v>
      </c>
      <c r="F3" t="n">
        <v>71.40000000000001</v>
      </c>
      <c r="G3" t="n">
        <v>14.09</v>
      </c>
      <c r="H3" t="n">
        <v>0.23</v>
      </c>
      <c r="I3" t="n">
        <v>304</v>
      </c>
      <c r="J3" t="n">
        <v>151.83</v>
      </c>
      <c r="K3" t="n">
        <v>49.1</v>
      </c>
      <c r="L3" t="n">
        <v>2</v>
      </c>
      <c r="M3" t="n">
        <v>302</v>
      </c>
      <c r="N3" t="n">
        <v>25.73</v>
      </c>
      <c r="O3" t="n">
        <v>18959.54</v>
      </c>
      <c r="P3" t="n">
        <v>837.13</v>
      </c>
      <c r="Q3" t="n">
        <v>1213.98</v>
      </c>
      <c r="R3" t="n">
        <v>594.24</v>
      </c>
      <c r="S3" t="n">
        <v>90.51000000000001</v>
      </c>
      <c r="T3" t="n">
        <v>239305.47</v>
      </c>
      <c r="U3" t="n">
        <v>0.15</v>
      </c>
      <c r="V3" t="n">
        <v>0.63</v>
      </c>
      <c r="W3" t="n">
        <v>4.52</v>
      </c>
      <c r="X3" t="n">
        <v>14.2</v>
      </c>
      <c r="Y3" t="n">
        <v>0.5</v>
      </c>
      <c r="Z3" t="n">
        <v>10</v>
      </c>
      <c r="AA3" t="n">
        <v>1000.729858667658</v>
      </c>
      <c r="AB3" t="n">
        <v>1369.242741714569</v>
      </c>
      <c r="AC3" t="n">
        <v>1238.564136189587</v>
      </c>
      <c r="AD3" t="n">
        <v>1000729.858667658</v>
      </c>
      <c r="AE3" t="n">
        <v>1369242.741714569</v>
      </c>
      <c r="AF3" t="n">
        <v>1.973172649412307e-05</v>
      </c>
      <c r="AG3" t="n">
        <v>35</v>
      </c>
      <c r="AH3" t="n">
        <v>1238564.136189587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1.358</v>
      </c>
      <c r="E4" t="n">
        <v>73.64</v>
      </c>
      <c r="F4" t="n">
        <v>65.70999999999999</v>
      </c>
      <c r="G4" t="n">
        <v>21.31</v>
      </c>
      <c r="H4" t="n">
        <v>0.35</v>
      </c>
      <c r="I4" t="n">
        <v>185</v>
      </c>
      <c r="J4" t="n">
        <v>153.23</v>
      </c>
      <c r="K4" t="n">
        <v>49.1</v>
      </c>
      <c r="L4" t="n">
        <v>3</v>
      </c>
      <c r="M4" t="n">
        <v>183</v>
      </c>
      <c r="N4" t="n">
        <v>26.13</v>
      </c>
      <c r="O4" t="n">
        <v>19131.85</v>
      </c>
      <c r="P4" t="n">
        <v>764.8099999999999</v>
      </c>
      <c r="Q4" t="n">
        <v>1213.97</v>
      </c>
      <c r="R4" t="n">
        <v>401.19</v>
      </c>
      <c r="S4" t="n">
        <v>90.51000000000001</v>
      </c>
      <c r="T4" t="n">
        <v>143375.09</v>
      </c>
      <c r="U4" t="n">
        <v>0.23</v>
      </c>
      <c r="V4" t="n">
        <v>0.68</v>
      </c>
      <c r="W4" t="n">
        <v>4.32</v>
      </c>
      <c r="X4" t="n">
        <v>8.51</v>
      </c>
      <c r="Y4" t="n">
        <v>0.5</v>
      </c>
      <c r="Z4" t="n">
        <v>10</v>
      </c>
      <c r="AA4" t="n">
        <v>835.5463410928178</v>
      </c>
      <c r="AB4" t="n">
        <v>1143.231365586195</v>
      </c>
      <c r="AC4" t="n">
        <v>1034.122968589947</v>
      </c>
      <c r="AD4" t="n">
        <v>835546.3410928178</v>
      </c>
      <c r="AE4" t="n">
        <v>1143231.365586195</v>
      </c>
      <c r="AF4" t="n">
        <v>2.222970348350683e-05</v>
      </c>
      <c r="AG4" t="n">
        <v>31</v>
      </c>
      <c r="AH4" t="n">
        <v>1034122.968589947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1.4363</v>
      </c>
      <c r="E5" t="n">
        <v>69.62</v>
      </c>
      <c r="F5" t="n">
        <v>63.28</v>
      </c>
      <c r="G5" t="n">
        <v>28.55</v>
      </c>
      <c r="H5" t="n">
        <v>0.46</v>
      </c>
      <c r="I5" t="n">
        <v>133</v>
      </c>
      <c r="J5" t="n">
        <v>154.63</v>
      </c>
      <c r="K5" t="n">
        <v>49.1</v>
      </c>
      <c r="L5" t="n">
        <v>4</v>
      </c>
      <c r="M5" t="n">
        <v>131</v>
      </c>
      <c r="N5" t="n">
        <v>26.53</v>
      </c>
      <c r="O5" t="n">
        <v>19304.72</v>
      </c>
      <c r="P5" t="n">
        <v>731.59</v>
      </c>
      <c r="Q5" t="n">
        <v>1213.98</v>
      </c>
      <c r="R5" t="n">
        <v>319.53</v>
      </c>
      <c r="S5" t="n">
        <v>90.51000000000001</v>
      </c>
      <c r="T5" t="n">
        <v>102805.49</v>
      </c>
      <c r="U5" t="n">
        <v>0.28</v>
      </c>
      <c r="V5" t="n">
        <v>0.71</v>
      </c>
      <c r="W5" t="n">
        <v>4.23</v>
      </c>
      <c r="X5" t="n">
        <v>6.09</v>
      </c>
      <c r="Y5" t="n">
        <v>0.5</v>
      </c>
      <c r="Z5" t="n">
        <v>10</v>
      </c>
      <c r="AA5" t="n">
        <v>773.6956644674784</v>
      </c>
      <c r="AB5" t="n">
        <v>1058.604541168131</v>
      </c>
      <c r="AC5" t="n">
        <v>957.5728095198494</v>
      </c>
      <c r="AD5" t="n">
        <v>773695.6644674784</v>
      </c>
      <c r="AE5" t="n">
        <v>1058604.541168131</v>
      </c>
      <c r="AF5" t="n">
        <v>2.351143086403598e-05</v>
      </c>
      <c r="AG5" t="n">
        <v>30</v>
      </c>
      <c r="AH5" t="n">
        <v>957572.8095198495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1.4862</v>
      </c>
      <c r="E6" t="n">
        <v>67.29000000000001</v>
      </c>
      <c r="F6" t="n">
        <v>61.86</v>
      </c>
      <c r="G6" t="n">
        <v>36.04</v>
      </c>
      <c r="H6" t="n">
        <v>0.57</v>
      </c>
      <c r="I6" t="n">
        <v>103</v>
      </c>
      <c r="J6" t="n">
        <v>156.03</v>
      </c>
      <c r="K6" t="n">
        <v>49.1</v>
      </c>
      <c r="L6" t="n">
        <v>5</v>
      </c>
      <c r="M6" t="n">
        <v>101</v>
      </c>
      <c r="N6" t="n">
        <v>26.94</v>
      </c>
      <c r="O6" t="n">
        <v>19478.15</v>
      </c>
      <c r="P6" t="n">
        <v>709.24</v>
      </c>
      <c r="Q6" t="n">
        <v>1213.93</v>
      </c>
      <c r="R6" t="n">
        <v>271.99</v>
      </c>
      <c r="S6" t="n">
        <v>90.51000000000001</v>
      </c>
      <c r="T6" t="n">
        <v>79185.21000000001</v>
      </c>
      <c r="U6" t="n">
        <v>0.33</v>
      </c>
      <c r="V6" t="n">
        <v>0.73</v>
      </c>
      <c r="W6" t="n">
        <v>4.17</v>
      </c>
      <c r="X6" t="n">
        <v>4.67</v>
      </c>
      <c r="Y6" t="n">
        <v>0.5</v>
      </c>
      <c r="Z6" t="n">
        <v>10</v>
      </c>
      <c r="AA6" t="n">
        <v>733.3819609478458</v>
      </c>
      <c r="AB6" t="n">
        <v>1003.445553497492</v>
      </c>
      <c r="AC6" t="n">
        <v>907.6781182163703</v>
      </c>
      <c r="AD6" t="n">
        <v>733381.9609478457</v>
      </c>
      <c r="AE6" t="n">
        <v>1003445.553497492</v>
      </c>
      <c r="AF6" t="n">
        <v>2.432826606567588e-05</v>
      </c>
      <c r="AG6" t="n">
        <v>29</v>
      </c>
      <c r="AH6" t="n">
        <v>907678.1182163703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1.5166</v>
      </c>
      <c r="E7" t="n">
        <v>65.94</v>
      </c>
      <c r="F7" t="n">
        <v>61.07</v>
      </c>
      <c r="G7" t="n">
        <v>43.1</v>
      </c>
      <c r="H7" t="n">
        <v>0.67</v>
      </c>
      <c r="I7" t="n">
        <v>85</v>
      </c>
      <c r="J7" t="n">
        <v>157.44</v>
      </c>
      <c r="K7" t="n">
        <v>49.1</v>
      </c>
      <c r="L7" t="n">
        <v>6</v>
      </c>
      <c r="M7" t="n">
        <v>83</v>
      </c>
      <c r="N7" t="n">
        <v>27.35</v>
      </c>
      <c r="O7" t="n">
        <v>19652.13</v>
      </c>
      <c r="P7" t="n">
        <v>695.88</v>
      </c>
      <c r="Q7" t="n">
        <v>1213.97</v>
      </c>
      <c r="R7" t="n">
        <v>244.72</v>
      </c>
      <c r="S7" t="n">
        <v>90.51000000000001</v>
      </c>
      <c r="T7" t="n">
        <v>65639.67999999999</v>
      </c>
      <c r="U7" t="n">
        <v>0.37</v>
      </c>
      <c r="V7" t="n">
        <v>0.73</v>
      </c>
      <c r="W7" t="n">
        <v>4.14</v>
      </c>
      <c r="X7" t="n">
        <v>3.87</v>
      </c>
      <c r="Y7" t="n">
        <v>0.5</v>
      </c>
      <c r="Z7" t="n">
        <v>10</v>
      </c>
      <c r="AA7" t="n">
        <v>706.5638494761165</v>
      </c>
      <c r="AB7" t="n">
        <v>966.7518302502954</v>
      </c>
      <c r="AC7" t="n">
        <v>874.486392415922</v>
      </c>
      <c r="AD7" t="n">
        <v>706563.8494761165</v>
      </c>
      <c r="AE7" t="n">
        <v>966751.8302502953</v>
      </c>
      <c r="AF7" t="n">
        <v>2.48258971304024e-05</v>
      </c>
      <c r="AG7" t="n">
        <v>28</v>
      </c>
      <c r="AH7" t="n">
        <v>874486.3924159219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1.5422</v>
      </c>
      <c r="E8" t="n">
        <v>64.84</v>
      </c>
      <c r="F8" t="n">
        <v>60.4</v>
      </c>
      <c r="G8" t="n">
        <v>51.04</v>
      </c>
      <c r="H8" t="n">
        <v>0.78</v>
      </c>
      <c r="I8" t="n">
        <v>71</v>
      </c>
      <c r="J8" t="n">
        <v>158.86</v>
      </c>
      <c r="K8" t="n">
        <v>49.1</v>
      </c>
      <c r="L8" t="n">
        <v>7</v>
      </c>
      <c r="M8" t="n">
        <v>69</v>
      </c>
      <c r="N8" t="n">
        <v>27.77</v>
      </c>
      <c r="O8" t="n">
        <v>19826.68</v>
      </c>
      <c r="P8" t="n">
        <v>682.1900000000001</v>
      </c>
      <c r="Q8" t="n">
        <v>1213.93</v>
      </c>
      <c r="R8" t="n">
        <v>221.66</v>
      </c>
      <c r="S8" t="n">
        <v>90.51000000000001</v>
      </c>
      <c r="T8" t="n">
        <v>54179.49</v>
      </c>
      <c r="U8" t="n">
        <v>0.41</v>
      </c>
      <c r="V8" t="n">
        <v>0.74</v>
      </c>
      <c r="W8" t="n">
        <v>4.13</v>
      </c>
      <c r="X8" t="n">
        <v>3.2</v>
      </c>
      <c r="Y8" t="n">
        <v>0.5</v>
      </c>
      <c r="Z8" t="n">
        <v>10</v>
      </c>
      <c r="AA8" t="n">
        <v>690.6601064013589</v>
      </c>
      <c r="AB8" t="n">
        <v>944.9916273517858</v>
      </c>
      <c r="AC8" t="n">
        <v>854.8029527414096</v>
      </c>
      <c r="AD8" t="n">
        <v>690660.106401359</v>
      </c>
      <c r="AE8" t="n">
        <v>944991.6273517859</v>
      </c>
      <c r="AF8" t="n">
        <v>2.524495486911946e-05</v>
      </c>
      <c r="AG8" t="n">
        <v>28</v>
      </c>
      <c r="AH8" t="n">
        <v>854802.9527414097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1.5588</v>
      </c>
      <c r="E9" t="n">
        <v>64.15000000000001</v>
      </c>
      <c r="F9" t="n">
        <v>59.98</v>
      </c>
      <c r="G9" t="n">
        <v>58.05</v>
      </c>
      <c r="H9" t="n">
        <v>0.88</v>
      </c>
      <c r="I9" t="n">
        <v>62</v>
      </c>
      <c r="J9" t="n">
        <v>160.28</v>
      </c>
      <c r="K9" t="n">
        <v>49.1</v>
      </c>
      <c r="L9" t="n">
        <v>8</v>
      </c>
      <c r="M9" t="n">
        <v>60</v>
      </c>
      <c r="N9" t="n">
        <v>28.19</v>
      </c>
      <c r="O9" t="n">
        <v>20001.93</v>
      </c>
      <c r="P9" t="n">
        <v>674.1799999999999</v>
      </c>
      <c r="Q9" t="n">
        <v>1213.92</v>
      </c>
      <c r="R9" t="n">
        <v>207.96</v>
      </c>
      <c r="S9" t="n">
        <v>90.51000000000001</v>
      </c>
      <c r="T9" t="n">
        <v>47378.76</v>
      </c>
      <c r="U9" t="n">
        <v>0.44</v>
      </c>
      <c r="V9" t="n">
        <v>0.75</v>
      </c>
      <c r="W9" t="n">
        <v>4.11</v>
      </c>
      <c r="X9" t="n">
        <v>2.79</v>
      </c>
      <c r="Y9" t="n">
        <v>0.5</v>
      </c>
      <c r="Z9" t="n">
        <v>10</v>
      </c>
      <c r="AA9" t="n">
        <v>672.2007474767204</v>
      </c>
      <c r="AB9" t="n">
        <v>919.7347181016548</v>
      </c>
      <c r="AC9" t="n">
        <v>831.9565274618163</v>
      </c>
      <c r="AD9" t="n">
        <v>672200.7474767204</v>
      </c>
      <c r="AE9" t="n">
        <v>919734.7181016548</v>
      </c>
      <c r="AF9" t="n">
        <v>2.551668762156881e-05</v>
      </c>
      <c r="AG9" t="n">
        <v>27</v>
      </c>
      <c r="AH9" t="n">
        <v>831956.5274618163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1.5737</v>
      </c>
      <c r="E10" t="n">
        <v>63.54</v>
      </c>
      <c r="F10" t="n">
        <v>59.62</v>
      </c>
      <c r="G10" t="n">
        <v>66.23999999999999</v>
      </c>
      <c r="H10" t="n">
        <v>0.99</v>
      </c>
      <c r="I10" t="n">
        <v>54</v>
      </c>
      <c r="J10" t="n">
        <v>161.71</v>
      </c>
      <c r="K10" t="n">
        <v>49.1</v>
      </c>
      <c r="L10" t="n">
        <v>9</v>
      </c>
      <c r="M10" t="n">
        <v>52</v>
      </c>
      <c r="N10" t="n">
        <v>28.61</v>
      </c>
      <c r="O10" t="n">
        <v>20177.64</v>
      </c>
      <c r="P10" t="n">
        <v>663.78</v>
      </c>
      <c r="Q10" t="n">
        <v>1213.9</v>
      </c>
      <c r="R10" t="n">
        <v>195.64</v>
      </c>
      <c r="S10" t="n">
        <v>90.51000000000001</v>
      </c>
      <c r="T10" t="n">
        <v>41257.2</v>
      </c>
      <c r="U10" t="n">
        <v>0.46</v>
      </c>
      <c r="V10" t="n">
        <v>0.75</v>
      </c>
      <c r="W10" t="n">
        <v>4.1</v>
      </c>
      <c r="X10" t="n">
        <v>2.42</v>
      </c>
      <c r="Y10" t="n">
        <v>0.5</v>
      </c>
      <c r="Z10" t="n">
        <v>10</v>
      </c>
      <c r="AA10" t="n">
        <v>662.0514528419627</v>
      </c>
      <c r="AB10" t="n">
        <v>905.8480054271012</v>
      </c>
      <c r="AC10" t="n">
        <v>819.3951431547985</v>
      </c>
      <c r="AD10" t="n">
        <v>662051.4528419627</v>
      </c>
      <c r="AE10" t="n">
        <v>905848.0054271012</v>
      </c>
      <c r="AF10" t="n">
        <v>2.576059232105648e-05</v>
      </c>
      <c r="AG10" t="n">
        <v>27</v>
      </c>
      <c r="AH10" t="n">
        <v>819395.1431547984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1.5849</v>
      </c>
      <c r="E11" t="n">
        <v>63.1</v>
      </c>
      <c r="F11" t="n">
        <v>59.35</v>
      </c>
      <c r="G11" t="n">
        <v>74.19</v>
      </c>
      <c r="H11" t="n">
        <v>1.09</v>
      </c>
      <c r="I11" t="n">
        <v>48</v>
      </c>
      <c r="J11" t="n">
        <v>163.13</v>
      </c>
      <c r="K11" t="n">
        <v>49.1</v>
      </c>
      <c r="L11" t="n">
        <v>10</v>
      </c>
      <c r="M11" t="n">
        <v>46</v>
      </c>
      <c r="N11" t="n">
        <v>29.04</v>
      </c>
      <c r="O11" t="n">
        <v>20353.94</v>
      </c>
      <c r="P11" t="n">
        <v>655.99</v>
      </c>
      <c r="Q11" t="n">
        <v>1213.91</v>
      </c>
      <c r="R11" t="n">
        <v>186.4</v>
      </c>
      <c r="S11" t="n">
        <v>90.51000000000001</v>
      </c>
      <c r="T11" t="n">
        <v>36664.85</v>
      </c>
      <c r="U11" t="n">
        <v>0.49</v>
      </c>
      <c r="V11" t="n">
        <v>0.76</v>
      </c>
      <c r="W11" t="n">
        <v>4.09</v>
      </c>
      <c r="X11" t="n">
        <v>2.16</v>
      </c>
      <c r="Y11" t="n">
        <v>0.5</v>
      </c>
      <c r="Z11" t="n">
        <v>10</v>
      </c>
      <c r="AA11" t="n">
        <v>654.5636999544593</v>
      </c>
      <c r="AB11" t="n">
        <v>895.6029315900753</v>
      </c>
      <c r="AC11" t="n">
        <v>810.127844785727</v>
      </c>
      <c r="AD11" t="n">
        <v>654563.6999544592</v>
      </c>
      <c r="AE11" t="n">
        <v>895602.9315900753</v>
      </c>
      <c r="AF11" t="n">
        <v>2.594393008174519e-05</v>
      </c>
      <c r="AG11" t="n">
        <v>27</v>
      </c>
      <c r="AH11" t="n">
        <v>810127.844785727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1.5925</v>
      </c>
      <c r="E12" t="n">
        <v>62.79</v>
      </c>
      <c r="F12" t="n">
        <v>59.17</v>
      </c>
      <c r="G12" t="n">
        <v>80.69</v>
      </c>
      <c r="H12" t="n">
        <v>1.18</v>
      </c>
      <c r="I12" t="n">
        <v>44</v>
      </c>
      <c r="J12" t="n">
        <v>164.57</v>
      </c>
      <c r="K12" t="n">
        <v>49.1</v>
      </c>
      <c r="L12" t="n">
        <v>11</v>
      </c>
      <c r="M12" t="n">
        <v>42</v>
      </c>
      <c r="N12" t="n">
        <v>29.47</v>
      </c>
      <c r="O12" t="n">
        <v>20530.82</v>
      </c>
      <c r="P12" t="n">
        <v>649.13</v>
      </c>
      <c r="Q12" t="n">
        <v>1213.91</v>
      </c>
      <c r="R12" t="n">
        <v>180.79</v>
      </c>
      <c r="S12" t="n">
        <v>90.51000000000001</v>
      </c>
      <c r="T12" t="n">
        <v>33881.74</v>
      </c>
      <c r="U12" t="n">
        <v>0.5</v>
      </c>
      <c r="V12" t="n">
        <v>0.76</v>
      </c>
      <c r="W12" t="n">
        <v>4.07</v>
      </c>
      <c r="X12" t="n">
        <v>1.98</v>
      </c>
      <c r="Y12" t="n">
        <v>0.5</v>
      </c>
      <c r="Z12" t="n">
        <v>10</v>
      </c>
      <c r="AA12" t="n">
        <v>648.6849712401938</v>
      </c>
      <c r="AB12" t="n">
        <v>887.5593956120106</v>
      </c>
      <c r="AC12" t="n">
        <v>802.851972592235</v>
      </c>
      <c r="AD12" t="n">
        <v>648684.9712401938</v>
      </c>
      <c r="AE12" t="n">
        <v>887559.3956120106</v>
      </c>
      <c r="AF12" t="n">
        <v>2.606833784792682e-05</v>
      </c>
      <c r="AG12" t="n">
        <v>27</v>
      </c>
      <c r="AH12" t="n">
        <v>802851.9725922351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1.601</v>
      </c>
      <c r="E13" t="n">
        <v>62.46</v>
      </c>
      <c r="F13" t="n">
        <v>58.96</v>
      </c>
      <c r="G13" t="n">
        <v>88.44</v>
      </c>
      <c r="H13" t="n">
        <v>1.28</v>
      </c>
      <c r="I13" t="n">
        <v>40</v>
      </c>
      <c r="J13" t="n">
        <v>166.01</v>
      </c>
      <c r="K13" t="n">
        <v>49.1</v>
      </c>
      <c r="L13" t="n">
        <v>12</v>
      </c>
      <c r="M13" t="n">
        <v>38</v>
      </c>
      <c r="N13" t="n">
        <v>29.91</v>
      </c>
      <c r="O13" t="n">
        <v>20708.3</v>
      </c>
      <c r="P13" t="n">
        <v>640.8</v>
      </c>
      <c r="Q13" t="n">
        <v>1213.91</v>
      </c>
      <c r="R13" t="n">
        <v>173.35</v>
      </c>
      <c r="S13" t="n">
        <v>90.51000000000001</v>
      </c>
      <c r="T13" t="n">
        <v>30182.71</v>
      </c>
      <c r="U13" t="n">
        <v>0.52</v>
      </c>
      <c r="V13" t="n">
        <v>0.76</v>
      </c>
      <c r="W13" t="n">
        <v>4.07</v>
      </c>
      <c r="X13" t="n">
        <v>1.77</v>
      </c>
      <c r="Y13" t="n">
        <v>0.5</v>
      </c>
      <c r="Z13" t="n">
        <v>10</v>
      </c>
      <c r="AA13" t="n">
        <v>641.8109521260408</v>
      </c>
      <c r="AB13" t="n">
        <v>878.1540593997062</v>
      </c>
      <c r="AC13" t="n">
        <v>794.3442684675607</v>
      </c>
      <c r="AD13" t="n">
        <v>641810.9521260408</v>
      </c>
      <c r="AE13" t="n">
        <v>878154.0593997062</v>
      </c>
      <c r="AF13" t="n">
        <v>2.620747811273522e-05</v>
      </c>
      <c r="AG13" t="n">
        <v>27</v>
      </c>
      <c r="AH13" t="n">
        <v>794344.2684675608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1.6079</v>
      </c>
      <c r="E14" t="n">
        <v>62.19</v>
      </c>
      <c r="F14" t="n">
        <v>58.82</v>
      </c>
      <c r="G14" t="n">
        <v>98.03</v>
      </c>
      <c r="H14" t="n">
        <v>1.38</v>
      </c>
      <c r="I14" t="n">
        <v>36</v>
      </c>
      <c r="J14" t="n">
        <v>167.45</v>
      </c>
      <c r="K14" t="n">
        <v>49.1</v>
      </c>
      <c r="L14" t="n">
        <v>13</v>
      </c>
      <c r="M14" t="n">
        <v>34</v>
      </c>
      <c r="N14" t="n">
        <v>30.36</v>
      </c>
      <c r="O14" t="n">
        <v>20886.38</v>
      </c>
      <c r="P14" t="n">
        <v>633.1900000000001</v>
      </c>
      <c r="Q14" t="n">
        <v>1213.92</v>
      </c>
      <c r="R14" t="n">
        <v>168.47</v>
      </c>
      <c r="S14" t="n">
        <v>90.51000000000001</v>
      </c>
      <c r="T14" t="n">
        <v>27761.46</v>
      </c>
      <c r="U14" t="n">
        <v>0.54</v>
      </c>
      <c r="V14" t="n">
        <v>0.76</v>
      </c>
      <c r="W14" t="n">
        <v>4.07</v>
      </c>
      <c r="X14" t="n">
        <v>1.62</v>
      </c>
      <c r="Y14" t="n">
        <v>0.5</v>
      </c>
      <c r="Z14" t="n">
        <v>10</v>
      </c>
      <c r="AA14" t="n">
        <v>626.9283289264447</v>
      </c>
      <c r="AB14" t="n">
        <v>857.7909977630221</v>
      </c>
      <c r="AC14" t="n">
        <v>775.924628853745</v>
      </c>
      <c r="AD14" t="n">
        <v>626928.3289264446</v>
      </c>
      <c r="AE14" t="n">
        <v>857790.9977630221</v>
      </c>
      <c r="AF14" t="n">
        <v>2.632042726887381e-05</v>
      </c>
      <c r="AG14" t="n">
        <v>26</v>
      </c>
      <c r="AH14" t="n">
        <v>775924.6288537451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1.6127</v>
      </c>
      <c r="E15" t="n">
        <v>62.01</v>
      </c>
      <c r="F15" t="n">
        <v>58.69</v>
      </c>
      <c r="G15" t="n">
        <v>103.58</v>
      </c>
      <c r="H15" t="n">
        <v>1.47</v>
      </c>
      <c r="I15" t="n">
        <v>34</v>
      </c>
      <c r="J15" t="n">
        <v>168.9</v>
      </c>
      <c r="K15" t="n">
        <v>49.1</v>
      </c>
      <c r="L15" t="n">
        <v>14</v>
      </c>
      <c r="M15" t="n">
        <v>32</v>
      </c>
      <c r="N15" t="n">
        <v>30.81</v>
      </c>
      <c r="O15" t="n">
        <v>21065.06</v>
      </c>
      <c r="P15" t="n">
        <v>627.33</v>
      </c>
      <c r="Q15" t="n">
        <v>1213.92</v>
      </c>
      <c r="R15" t="n">
        <v>164.54</v>
      </c>
      <c r="S15" t="n">
        <v>90.51000000000001</v>
      </c>
      <c r="T15" t="n">
        <v>25808.72</v>
      </c>
      <c r="U15" t="n">
        <v>0.55</v>
      </c>
      <c r="V15" t="n">
        <v>0.76</v>
      </c>
      <c r="W15" t="n">
        <v>4.06</v>
      </c>
      <c r="X15" t="n">
        <v>1.5</v>
      </c>
      <c r="Y15" t="n">
        <v>0.5</v>
      </c>
      <c r="Z15" t="n">
        <v>10</v>
      </c>
      <c r="AA15" t="n">
        <v>622.4788551712388</v>
      </c>
      <c r="AB15" t="n">
        <v>851.7030314742212</v>
      </c>
      <c r="AC15" t="n">
        <v>770.4176895230332</v>
      </c>
      <c r="AD15" t="n">
        <v>622478.8551712388</v>
      </c>
      <c r="AE15" t="n">
        <v>851703.0314742213</v>
      </c>
      <c r="AF15" t="n">
        <v>2.639900059488326e-05</v>
      </c>
      <c r="AG15" t="n">
        <v>26</v>
      </c>
      <c r="AH15" t="n">
        <v>770417.6895230332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1.6181</v>
      </c>
      <c r="E16" t="n">
        <v>61.8</v>
      </c>
      <c r="F16" t="n">
        <v>58.58</v>
      </c>
      <c r="G16" t="n">
        <v>113.38</v>
      </c>
      <c r="H16" t="n">
        <v>1.56</v>
      </c>
      <c r="I16" t="n">
        <v>31</v>
      </c>
      <c r="J16" t="n">
        <v>170.35</v>
      </c>
      <c r="K16" t="n">
        <v>49.1</v>
      </c>
      <c r="L16" t="n">
        <v>15</v>
      </c>
      <c r="M16" t="n">
        <v>29</v>
      </c>
      <c r="N16" t="n">
        <v>31.26</v>
      </c>
      <c r="O16" t="n">
        <v>21244.37</v>
      </c>
      <c r="P16" t="n">
        <v>621.61</v>
      </c>
      <c r="Q16" t="n">
        <v>1213.92</v>
      </c>
      <c r="R16" t="n">
        <v>160.34</v>
      </c>
      <c r="S16" t="n">
        <v>90.51000000000001</v>
      </c>
      <c r="T16" t="n">
        <v>23719.5</v>
      </c>
      <c r="U16" t="n">
        <v>0.5600000000000001</v>
      </c>
      <c r="V16" t="n">
        <v>0.77</v>
      </c>
      <c r="W16" t="n">
        <v>4.06</v>
      </c>
      <c r="X16" t="n">
        <v>1.39</v>
      </c>
      <c r="Y16" t="n">
        <v>0.5</v>
      </c>
      <c r="Z16" t="n">
        <v>10</v>
      </c>
      <c r="AA16" t="n">
        <v>618.0055856875775</v>
      </c>
      <c r="AB16" t="n">
        <v>845.5825068199541</v>
      </c>
      <c r="AC16" t="n">
        <v>764.881299151559</v>
      </c>
      <c r="AD16" t="n">
        <v>618005.5856875775</v>
      </c>
      <c r="AE16" t="n">
        <v>845582.5068199541</v>
      </c>
      <c r="AF16" t="n">
        <v>2.648739558664389e-05</v>
      </c>
      <c r="AG16" t="n">
        <v>26</v>
      </c>
      <c r="AH16" t="n">
        <v>764881.299151559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1.6225</v>
      </c>
      <c r="E17" t="n">
        <v>61.63</v>
      </c>
      <c r="F17" t="n">
        <v>58.47</v>
      </c>
      <c r="G17" t="n">
        <v>120.97</v>
      </c>
      <c r="H17" t="n">
        <v>1.65</v>
      </c>
      <c r="I17" t="n">
        <v>29</v>
      </c>
      <c r="J17" t="n">
        <v>171.81</v>
      </c>
      <c r="K17" t="n">
        <v>49.1</v>
      </c>
      <c r="L17" t="n">
        <v>16</v>
      </c>
      <c r="M17" t="n">
        <v>27</v>
      </c>
      <c r="N17" t="n">
        <v>31.72</v>
      </c>
      <c r="O17" t="n">
        <v>21424.29</v>
      </c>
      <c r="P17" t="n">
        <v>615.34</v>
      </c>
      <c r="Q17" t="n">
        <v>1213.92</v>
      </c>
      <c r="R17" t="n">
        <v>156.9</v>
      </c>
      <c r="S17" t="n">
        <v>90.51000000000001</v>
      </c>
      <c r="T17" t="n">
        <v>22012.63</v>
      </c>
      <c r="U17" t="n">
        <v>0.58</v>
      </c>
      <c r="V17" t="n">
        <v>0.77</v>
      </c>
      <c r="W17" t="n">
        <v>4.05</v>
      </c>
      <c r="X17" t="n">
        <v>1.28</v>
      </c>
      <c r="Y17" t="n">
        <v>0.5</v>
      </c>
      <c r="Z17" t="n">
        <v>10</v>
      </c>
      <c r="AA17" t="n">
        <v>613.5015465283502</v>
      </c>
      <c r="AB17" t="n">
        <v>839.4198817381156</v>
      </c>
      <c r="AC17" t="n">
        <v>759.3068263582325</v>
      </c>
      <c r="AD17" t="n">
        <v>613501.5465283502</v>
      </c>
      <c r="AE17" t="n">
        <v>839419.8817381156</v>
      </c>
      <c r="AF17" t="n">
        <v>2.655942113548588e-05</v>
      </c>
      <c r="AG17" t="n">
        <v>26</v>
      </c>
      <c r="AH17" t="n">
        <v>759306.8263582324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1.6267</v>
      </c>
      <c r="E18" t="n">
        <v>61.47</v>
      </c>
      <c r="F18" t="n">
        <v>58.37</v>
      </c>
      <c r="G18" t="n">
        <v>129.72</v>
      </c>
      <c r="H18" t="n">
        <v>1.74</v>
      </c>
      <c r="I18" t="n">
        <v>27</v>
      </c>
      <c r="J18" t="n">
        <v>173.28</v>
      </c>
      <c r="K18" t="n">
        <v>49.1</v>
      </c>
      <c r="L18" t="n">
        <v>17</v>
      </c>
      <c r="M18" t="n">
        <v>25</v>
      </c>
      <c r="N18" t="n">
        <v>32.18</v>
      </c>
      <c r="O18" t="n">
        <v>21604.83</v>
      </c>
      <c r="P18" t="n">
        <v>608.6799999999999</v>
      </c>
      <c r="Q18" t="n">
        <v>1213.93</v>
      </c>
      <c r="R18" t="n">
        <v>153.22</v>
      </c>
      <c r="S18" t="n">
        <v>90.51000000000001</v>
      </c>
      <c r="T18" t="n">
        <v>20181.94</v>
      </c>
      <c r="U18" t="n">
        <v>0.59</v>
      </c>
      <c r="V18" t="n">
        <v>0.77</v>
      </c>
      <c r="W18" t="n">
        <v>4.06</v>
      </c>
      <c r="X18" t="n">
        <v>1.18</v>
      </c>
      <c r="Y18" t="n">
        <v>0.5</v>
      </c>
      <c r="Z18" t="n">
        <v>10</v>
      </c>
      <c r="AA18" t="n">
        <v>608.8679621340882</v>
      </c>
      <c r="AB18" t="n">
        <v>833.0800071505701</v>
      </c>
      <c r="AC18" t="n">
        <v>753.5720205032525</v>
      </c>
      <c r="AD18" t="n">
        <v>608867.9621340882</v>
      </c>
      <c r="AE18" t="n">
        <v>833080.00715057</v>
      </c>
      <c r="AF18" t="n">
        <v>2.662817279574415e-05</v>
      </c>
      <c r="AG18" t="n">
        <v>26</v>
      </c>
      <c r="AH18" t="n">
        <v>753572.0205032525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1.6305</v>
      </c>
      <c r="E19" t="n">
        <v>61.33</v>
      </c>
      <c r="F19" t="n">
        <v>58.29</v>
      </c>
      <c r="G19" t="n">
        <v>139.9</v>
      </c>
      <c r="H19" t="n">
        <v>1.83</v>
      </c>
      <c r="I19" t="n">
        <v>25</v>
      </c>
      <c r="J19" t="n">
        <v>174.75</v>
      </c>
      <c r="K19" t="n">
        <v>49.1</v>
      </c>
      <c r="L19" t="n">
        <v>18</v>
      </c>
      <c r="M19" t="n">
        <v>23</v>
      </c>
      <c r="N19" t="n">
        <v>32.65</v>
      </c>
      <c r="O19" t="n">
        <v>21786.02</v>
      </c>
      <c r="P19" t="n">
        <v>601.34</v>
      </c>
      <c r="Q19" t="n">
        <v>1213.91</v>
      </c>
      <c r="R19" t="n">
        <v>150.65</v>
      </c>
      <c r="S19" t="n">
        <v>90.51000000000001</v>
      </c>
      <c r="T19" t="n">
        <v>18906.35</v>
      </c>
      <c r="U19" t="n">
        <v>0.6</v>
      </c>
      <c r="V19" t="n">
        <v>0.77</v>
      </c>
      <c r="W19" t="n">
        <v>4.05</v>
      </c>
      <c r="X19" t="n">
        <v>1.1</v>
      </c>
      <c r="Y19" t="n">
        <v>0.5</v>
      </c>
      <c r="Z19" t="n">
        <v>10</v>
      </c>
      <c r="AA19" t="n">
        <v>604.003377824014</v>
      </c>
      <c r="AB19" t="n">
        <v>826.4240682872132</v>
      </c>
      <c r="AC19" t="n">
        <v>747.5513151033456</v>
      </c>
      <c r="AD19" t="n">
        <v>604003.3778240141</v>
      </c>
      <c r="AE19" t="n">
        <v>826424.0682872132</v>
      </c>
      <c r="AF19" t="n">
        <v>2.669037667883497e-05</v>
      </c>
      <c r="AG19" t="n">
        <v>26</v>
      </c>
      <c r="AH19" t="n">
        <v>747551.3151033456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1.6326</v>
      </c>
      <c r="E20" t="n">
        <v>61.25</v>
      </c>
      <c r="F20" t="n">
        <v>58.24</v>
      </c>
      <c r="G20" t="n">
        <v>145.61</v>
      </c>
      <c r="H20" t="n">
        <v>1.91</v>
      </c>
      <c r="I20" t="n">
        <v>24</v>
      </c>
      <c r="J20" t="n">
        <v>176.22</v>
      </c>
      <c r="K20" t="n">
        <v>49.1</v>
      </c>
      <c r="L20" t="n">
        <v>19</v>
      </c>
      <c r="M20" t="n">
        <v>22</v>
      </c>
      <c r="N20" t="n">
        <v>33.13</v>
      </c>
      <c r="O20" t="n">
        <v>21967.84</v>
      </c>
      <c r="P20" t="n">
        <v>595.4299999999999</v>
      </c>
      <c r="Q20" t="n">
        <v>1213.91</v>
      </c>
      <c r="R20" t="n">
        <v>149.27</v>
      </c>
      <c r="S20" t="n">
        <v>90.51000000000001</v>
      </c>
      <c r="T20" t="n">
        <v>18223.08</v>
      </c>
      <c r="U20" t="n">
        <v>0.61</v>
      </c>
      <c r="V20" t="n">
        <v>0.77</v>
      </c>
      <c r="W20" t="n">
        <v>4.04</v>
      </c>
      <c r="X20" t="n">
        <v>1.05</v>
      </c>
      <c r="Y20" t="n">
        <v>0.5</v>
      </c>
      <c r="Z20" t="n">
        <v>10</v>
      </c>
      <c r="AA20" t="n">
        <v>600.3311860996271</v>
      </c>
      <c r="AB20" t="n">
        <v>821.3996135642418</v>
      </c>
      <c r="AC20" t="n">
        <v>743.0063872872679</v>
      </c>
      <c r="AD20" t="n">
        <v>600331.1860996271</v>
      </c>
      <c r="AE20" t="n">
        <v>821399.6135642418</v>
      </c>
      <c r="AF20" t="n">
        <v>2.67247525089641e-05</v>
      </c>
      <c r="AG20" t="n">
        <v>26</v>
      </c>
      <c r="AH20" t="n">
        <v>743006.3872872679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1.6365</v>
      </c>
      <c r="E21" t="n">
        <v>61.11</v>
      </c>
      <c r="F21" t="n">
        <v>58.16</v>
      </c>
      <c r="G21" t="n">
        <v>158.62</v>
      </c>
      <c r="H21" t="n">
        <v>2</v>
      </c>
      <c r="I21" t="n">
        <v>22</v>
      </c>
      <c r="J21" t="n">
        <v>177.7</v>
      </c>
      <c r="K21" t="n">
        <v>49.1</v>
      </c>
      <c r="L21" t="n">
        <v>20</v>
      </c>
      <c r="M21" t="n">
        <v>20</v>
      </c>
      <c r="N21" t="n">
        <v>33.61</v>
      </c>
      <c r="O21" t="n">
        <v>22150.3</v>
      </c>
      <c r="P21" t="n">
        <v>586.26</v>
      </c>
      <c r="Q21" t="n">
        <v>1213.91</v>
      </c>
      <c r="R21" t="n">
        <v>146.13</v>
      </c>
      <c r="S21" t="n">
        <v>90.51000000000001</v>
      </c>
      <c r="T21" t="n">
        <v>16662.6</v>
      </c>
      <c r="U21" t="n">
        <v>0.62</v>
      </c>
      <c r="V21" t="n">
        <v>0.77</v>
      </c>
      <c r="W21" t="n">
        <v>4.05</v>
      </c>
      <c r="X21" t="n">
        <v>0.97</v>
      </c>
      <c r="Y21" t="n">
        <v>0.5</v>
      </c>
      <c r="Z21" t="n">
        <v>10</v>
      </c>
      <c r="AA21" t="n">
        <v>594.50813932387</v>
      </c>
      <c r="AB21" t="n">
        <v>813.4322640709579</v>
      </c>
      <c r="AC21" t="n">
        <v>735.799430447378</v>
      </c>
      <c r="AD21" t="n">
        <v>594508.13932387</v>
      </c>
      <c r="AE21" t="n">
        <v>813432.2640709579</v>
      </c>
      <c r="AF21" t="n">
        <v>2.678859333634678e-05</v>
      </c>
      <c r="AG21" t="n">
        <v>26</v>
      </c>
      <c r="AH21" t="n">
        <v>735799.430447378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1.6389</v>
      </c>
      <c r="E22" t="n">
        <v>61.02</v>
      </c>
      <c r="F22" t="n">
        <v>58.1</v>
      </c>
      <c r="G22" t="n">
        <v>166</v>
      </c>
      <c r="H22" t="n">
        <v>2.08</v>
      </c>
      <c r="I22" t="n">
        <v>21</v>
      </c>
      <c r="J22" t="n">
        <v>179.18</v>
      </c>
      <c r="K22" t="n">
        <v>49.1</v>
      </c>
      <c r="L22" t="n">
        <v>21</v>
      </c>
      <c r="M22" t="n">
        <v>19</v>
      </c>
      <c r="N22" t="n">
        <v>34.09</v>
      </c>
      <c r="O22" t="n">
        <v>22333.43</v>
      </c>
      <c r="P22" t="n">
        <v>579.15</v>
      </c>
      <c r="Q22" t="n">
        <v>1213.91</v>
      </c>
      <c r="R22" t="n">
        <v>144.21</v>
      </c>
      <c r="S22" t="n">
        <v>90.51000000000001</v>
      </c>
      <c r="T22" t="n">
        <v>15704.47</v>
      </c>
      <c r="U22" t="n">
        <v>0.63</v>
      </c>
      <c r="V22" t="n">
        <v>0.77</v>
      </c>
      <c r="W22" t="n">
        <v>4.04</v>
      </c>
      <c r="X22" t="n">
        <v>0.91</v>
      </c>
      <c r="Y22" t="n">
        <v>0.5</v>
      </c>
      <c r="Z22" t="n">
        <v>10</v>
      </c>
      <c r="AA22" t="n">
        <v>590.1499642536547</v>
      </c>
      <c r="AB22" t="n">
        <v>807.4692166707752</v>
      </c>
      <c r="AC22" t="n">
        <v>730.4054879218789</v>
      </c>
      <c r="AD22" t="n">
        <v>590149.9642536547</v>
      </c>
      <c r="AE22" t="n">
        <v>807469.2166707752</v>
      </c>
      <c r="AF22" t="n">
        <v>2.68278799993515e-05</v>
      </c>
      <c r="AG22" t="n">
        <v>26</v>
      </c>
      <c r="AH22" t="n">
        <v>730405.4879218789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1.641</v>
      </c>
      <c r="E23" t="n">
        <v>60.94</v>
      </c>
      <c r="F23" t="n">
        <v>58.05</v>
      </c>
      <c r="G23" t="n">
        <v>174.16</v>
      </c>
      <c r="H23" t="n">
        <v>2.16</v>
      </c>
      <c r="I23" t="n">
        <v>20</v>
      </c>
      <c r="J23" t="n">
        <v>180.67</v>
      </c>
      <c r="K23" t="n">
        <v>49.1</v>
      </c>
      <c r="L23" t="n">
        <v>22</v>
      </c>
      <c r="M23" t="n">
        <v>17</v>
      </c>
      <c r="N23" t="n">
        <v>34.58</v>
      </c>
      <c r="O23" t="n">
        <v>22517.21</v>
      </c>
      <c r="P23" t="n">
        <v>576.4</v>
      </c>
      <c r="Q23" t="n">
        <v>1213.91</v>
      </c>
      <c r="R23" t="n">
        <v>142.58</v>
      </c>
      <c r="S23" t="n">
        <v>90.51000000000001</v>
      </c>
      <c r="T23" t="n">
        <v>14895.88</v>
      </c>
      <c r="U23" t="n">
        <v>0.63</v>
      </c>
      <c r="V23" t="n">
        <v>0.77</v>
      </c>
      <c r="W23" t="n">
        <v>4.04</v>
      </c>
      <c r="X23" t="n">
        <v>0.86</v>
      </c>
      <c r="Y23" t="n">
        <v>0.5</v>
      </c>
      <c r="Z23" t="n">
        <v>10</v>
      </c>
      <c r="AA23" t="n">
        <v>588.1909918043665</v>
      </c>
      <c r="AB23" t="n">
        <v>804.7888641418938</v>
      </c>
      <c r="AC23" t="n">
        <v>727.9809444764556</v>
      </c>
      <c r="AD23" t="n">
        <v>588190.9918043665</v>
      </c>
      <c r="AE23" t="n">
        <v>804788.8641418938</v>
      </c>
      <c r="AF23" t="n">
        <v>2.686225582948064e-05</v>
      </c>
      <c r="AG23" t="n">
        <v>26</v>
      </c>
      <c r="AH23" t="n">
        <v>727980.9444764557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1.643</v>
      </c>
      <c r="E24" t="n">
        <v>60.86</v>
      </c>
      <c r="F24" t="n">
        <v>58.01</v>
      </c>
      <c r="G24" t="n">
        <v>183.18</v>
      </c>
      <c r="H24" t="n">
        <v>2.24</v>
      </c>
      <c r="I24" t="n">
        <v>19</v>
      </c>
      <c r="J24" t="n">
        <v>182.17</v>
      </c>
      <c r="K24" t="n">
        <v>49.1</v>
      </c>
      <c r="L24" t="n">
        <v>23</v>
      </c>
      <c r="M24" t="n">
        <v>14</v>
      </c>
      <c r="N24" t="n">
        <v>35.08</v>
      </c>
      <c r="O24" t="n">
        <v>22701.78</v>
      </c>
      <c r="P24" t="n">
        <v>568.8099999999999</v>
      </c>
      <c r="Q24" t="n">
        <v>1213.91</v>
      </c>
      <c r="R24" t="n">
        <v>140.86</v>
      </c>
      <c r="S24" t="n">
        <v>90.51000000000001</v>
      </c>
      <c r="T24" t="n">
        <v>14039.38</v>
      </c>
      <c r="U24" t="n">
        <v>0.64</v>
      </c>
      <c r="V24" t="n">
        <v>0.77</v>
      </c>
      <c r="W24" t="n">
        <v>4.04</v>
      </c>
      <c r="X24" t="n">
        <v>0.8100000000000001</v>
      </c>
      <c r="Y24" t="n">
        <v>0.5</v>
      </c>
      <c r="Z24" t="n">
        <v>10</v>
      </c>
      <c r="AA24" t="n">
        <v>583.7020726805657</v>
      </c>
      <c r="AB24" t="n">
        <v>798.6469269595749</v>
      </c>
      <c r="AC24" t="n">
        <v>722.4251851585542</v>
      </c>
      <c r="AD24" t="n">
        <v>583702.0726805658</v>
      </c>
      <c r="AE24" t="n">
        <v>798646.9269595749</v>
      </c>
      <c r="AF24" t="n">
        <v>2.689499471531791e-05</v>
      </c>
      <c r="AG24" t="n">
        <v>26</v>
      </c>
      <c r="AH24" t="n">
        <v>722425.1851585542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1.6424</v>
      </c>
      <c r="E25" t="n">
        <v>60.89</v>
      </c>
      <c r="F25" t="n">
        <v>58.03</v>
      </c>
      <c r="G25" t="n">
        <v>183.25</v>
      </c>
      <c r="H25" t="n">
        <v>2.32</v>
      </c>
      <c r="I25" t="n">
        <v>19</v>
      </c>
      <c r="J25" t="n">
        <v>183.67</v>
      </c>
      <c r="K25" t="n">
        <v>49.1</v>
      </c>
      <c r="L25" t="n">
        <v>24</v>
      </c>
      <c r="M25" t="n">
        <v>11</v>
      </c>
      <c r="N25" t="n">
        <v>35.58</v>
      </c>
      <c r="O25" t="n">
        <v>22886.92</v>
      </c>
      <c r="P25" t="n">
        <v>566.6</v>
      </c>
      <c r="Q25" t="n">
        <v>1213.92</v>
      </c>
      <c r="R25" t="n">
        <v>141.37</v>
      </c>
      <c r="S25" t="n">
        <v>90.51000000000001</v>
      </c>
      <c r="T25" t="n">
        <v>14295.66</v>
      </c>
      <c r="U25" t="n">
        <v>0.64</v>
      </c>
      <c r="V25" t="n">
        <v>0.77</v>
      </c>
      <c r="W25" t="n">
        <v>4.05</v>
      </c>
      <c r="X25" t="n">
        <v>0.83</v>
      </c>
      <c r="Y25" t="n">
        <v>0.5</v>
      </c>
      <c r="Z25" t="n">
        <v>10</v>
      </c>
      <c r="AA25" t="n">
        <v>582.6756440087496</v>
      </c>
      <c r="AB25" t="n">
        <v>797.2425219679589</v>
      </c>
      <c r="AC25" t="n">
        <v>721.1548146082432</v>
      </c>
      <c r="AD25" t="n">
        <v>582675.6440087496</v>
      </c>
      <c r="AE25" t="n">
        <v>797242.5219679589</v>
      </c>
      <c r="AF25" t="n">
        <v>2.688517304956673e-05</v>
      </c>
      <c r="AG25" t="n">
        <v>26</v>
      </c>
      <c r="AH25" t="n">
        <v>721154.8146082432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1.6443</v>
      </c>
      <c r="E26" t="n">
        <v>60.82</v>
      </c>
      <c r="F26" t="n">
        <v>57.99</v>
      </c>
      <c r="G26" t="n">
        <v>193.3</v>
      </c>
      <c r="H26" t="n">
        <v>2.4</v>
      </c>
      <c r="I26" t="n">
        <v>18</v>
      </c>
      <c r="J26" t="n">
        <v>185.18</v>
      </c>
      <c r="K26" t="n">
        <v>49.1</v>
      </c>
      <c r="L26" t="n">
        <v>25</v>
      </c>
      <c r="M26" t="n">
        <v>8</v>
      </c>
      <c r="N26" t="n">
        <v>36.08</v>
      </c>
      <c r="O26" t="n">
        <v>23072.73</v>
      </c>
      <c r="P26" t="n">
        <v>566.86</v>
      </c>
      <c r="Q26" t="n">
        <v>1213.91</v>
      </c>
      <c r="R26" t="n">
        <v>140.25</v>
      </c>
      <c r="S26" t="n">
        <v>90.51000000000001</v>
      </c>
      <c r="T26" t="n">
        <v>13739.69</v>
      </c>
      <c r="U26" t="n">
        <v>0.65</v>
      </c>
      <c r="V26" t="n">
        <v>0.77</v>
      </c>
      <c r="W26" t="n">
        <v>4.05</v>
      </c>
      <c r="X26" t="n">
        <v>0.8</v>
      </c>
      <c r="Y26" t="n">
        <v>0.5</v>
      </c>
      <c r="Z26" t="n">
        <v>10</v>
      </c>
      <c r="AA26" t="n">
        <v>582.3751006727121</v>
      </c>
      <c r="AB26" t="n">
        <v>796.831305316556</v>
      </c>
      <c r="AC26" t="n">
        <v>720.7828438969043</v>
      </c>
      <c r="AD26" t="n">
        <v>582375.1006727121</v>
      </c>
      <c r="AE26" t="n">
        <v>796831.305316556</v>
      </c>
      <c r="AF26" t="n">
        <v>2.691627499111214e-05</v>
      </c>
      <c r="AG26" t="n">
        <v>26</v>
      </c>
      <c r="AH26" t="n">
        <v>720782.8438969043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1.6441</v>
      </c>
      <c r="E27" t="n">
        <v>60.82</v>
      </c>
      <c r="F27" t="n">
        <v>58</v>
      </c>
      <c r="G27" t="n">
        <v>193.32</v>
      </c>
      <c r="H27" t="n">
        <v>2.47</v>
      </c>
      <c r="I27" t="n">
        <v>18</v>
      </c>
      <c r="J27" t="n">
        <v>186.69</v>
      </c>
      <c r="K27" t="n">
        <v>49.1</v>
      </c>
      <c r="L27" t="n">
        <v>26</v>
      </c>
      <c r="M27" t="n">
        <v>3</v>
      </c>
      <c r="N27" t="n">
        <v>36.6</v>
      </c>
      <c r="O27" t="n">
        <v>23259.24</v>
      </c>
      <c r="P27" t="n">
        <v>569.71</v>
      </c>
      <c r="Q27" t="n">
        <v>1213.91</v>
      </c>
      <c r="R27" t="n">
        <v>139.93</v>
      </c>
      <c r="S27" t="n">
        <v>90.51000000000001</v>
      </c>
      <c r="T27" t="n">
        <v>13582.14</v>
      </c>
      <c r="U27" t="n">
        <v>0.65</v>
      </c>
      <c r="V27" t="n">
        <v>0.77</v>
      </c>
      <c r="W27" t="n">
        <v>4.06</v>
      </c>
      <c r="X27" t="n">
        <v>0.8</v>
      </c>
      <c r="Y27" t="n">
        <v>0.5</v>
      </c>
      <c r="Z27" t="n">
        <v>10</v>
      </c>
      <c r="AA27" t="n">
        <v>583.9354802489788</v>
      </c>
      <c r="AB27" t="n">
        <v>798.9662854918928</v>
      </c>
      <c r="AC27" t="n">
        <v>722.7140645607703</v>
      </c>
      <c r="AD27" t="n">
        <v>583935.4802489788</v>
      </c>
      <c r="AE27" t="n">
        <v>798966.2854918928</v>
      </c>
      <c r="AF27" t="n">
        <v>2.691300110252841e-05</v>
      </c>
      <c r="AG27" t="n">
        <v>26</v>
      </c>
      <c r="AH27" t="n">
        <v>722714.0645607703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1.6447</v>
      </c>
      <c r="E28" t="n">
        <v>60.8</v>
      </c>
      <c r="F28" t="n">
        <v>57.98</v>
      </c>
      <c r="G28" t="n">
        <v>193.25</v>
      </c>
      <c r="H28" t="n">
        <v>2.55</v>
      </c>
      <c r="I28" t="n">
        <v>18</v>
      </c>
      <c r="J28" t="n">
        <v>188.21</v>
      </c>
      <c r="K28" t="n">
        <v>49.1</v>
      </c>
      <c r="L28" t="n">
        <v>27</v>
      </c>
      <c r="M28" t="n">
        <v>2</v>
      </c>
      <c r="N28" t="n">
        <v>37.11</v>
      </c>
      <c r="O28" t="n">
        <v>23446.45</v>
      </c>
      <c r="P28" t="n">
        <v>570.8</v>
      </c>
      <c r="Q28" t="n">
        <v>1213.91</v>
      </c>
      <c r="R28" t="n">
        <v>139.25</v>
      </c>
      <c r="S28" t="n">
        <v>90.51000000000001</v>
      </c>
      <c r="T28" t="n">
        <v>13239.27</v>
      </c>
      <c r="U28" t="n">
        <v>0.65</v>
      </c>
      <c r="V28" t="n">
        <v>0.77</v>
      </c>
      <c r="W28" t="n">
        <v>4.06</v>
      </c>
      <c r="X28" t="n">
        <v>0.78</v>
      </c>
      <c r="Y28" t="n">
        <v>0.5</v>
      </c>
      <c r="Z28" t="n">
        <v>10</v>
      </c>
      <c r="AA28" t="n">
        <v>584.367454123151</v>
      </c>
      <c r="AB28" t="n">
        <v>799.5573312038777</v>
      </c>
      <c r="AC28" t="n">
        <v>723.2487016995411</v>
      </c>
      <c r="AD28" t="n">
        <v>584367.454123151</v>
      </c>
      <c r="AE28" t="n">
        <v>799557.3312038777</v>
      </c>
      <c r="AF28" t="n">
        <v>2.692282276827959e-05</v>
      </c>
      <c r="AG28" t="n">
        <v>26</v>
      </c>
      <c r="AH28" t="n">
        <v>723248.7016995412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1.6443</v>
      </c>
      <c r="E29" t="n">
        <v>60.82</v>
      </c>
      <c r="F29" t="n">
        <v>57.99</v>
      </c>
      <c r="G29" t="n">
        <v>193.3</v>
      </c>
      <c r="H29" t="n">
        <v>2.62</v>
      </c>
      <c r="I29" t="n">
        <v>18</v>
      </c>
      <c r="J29" t="n">
        <v>189.73</v>
      </c>
      <c r="K29" t="n">
        <v>49.1</v>
      </c>
      <c r="L29" t="n">
        <v>28</v>
      </c>
      <c r="M29" t="n">
        <v>0</v>
      </c>
      <c r="N29" t="n">
        <v>37.64</v>
      </c>
      <c r="O29" t="n">
        <v>23634.36</v>
      </c>
      <c r="P29" t="n">
        <v>574.04</v>
      </c>
      <c r="Q29" t="n">
        <v>1213.94</v>
      </c>
      <c r="R29" t="n">
        <v>139.76</v>
      </c>
      <c r="S29" t="n">
        <v>90.51000000000001</v>
      </c>
      <c r="T29" t="n">
        <v>13496.56</v>
      </c>
      <c r="U29" t="n">
        <v>0.65</v>
      </c>
      <c r="V29" t="n">
        <v>0.77</v>
      </c>
      <c r="W29" t="n">
        <v>4.06</v>
      </c>
      <c r="X29" t="n">
        <v>0.8</v>
      </c>
      <c r="Y29" t="n">
        <v>0.5</v>
      </c>
      <c r="Z29" t="n">
        <v>10</v>
      </c>
      <c r="AA29" t="n">
        <v>586.1771574760459</v>
      </c>
      <c r="AB29" t="n">
        <v>802.0334471697856</v>
      </c>
      <c r="AC29" t="n">
        <v>725.4885006329133</v>
      </c>
      <c r="AD29" t="n">
        <v>586177.1574760459</v>
      </c>
      <c r="AE29" t="n">
        <v>802033.4471697856</v>
      </c>
      <c r="AF29" t="n">
        <v>2.691627499111214e-05</v>
      </c>
      <c r="AG29" t="n">
        <v>26</v>
      </c>
      <c r="AH29" t="n">
        <v>725488.5006329133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0.6188</v>
      </c>
      <c r="E2" t="n">
        <v>161.59</v>
      </c>
      <c r="F2" t="n">
        <v>115.98</v>
      </c>
      <c r="G2" t="n">
        <v>6</v>
      </c>
      <c r="H2" t="n">
        <v>0.1</v>
      </c>
      <c r="I2" t="n">
        <v>1159</v>
      </c>
      <c r="J2" t="n">
        <v>185.69</v>
      </c>
      <c r="K2" t="n">
        <v>53.44</v>
      </c>
      <c r="L2" t="n">
        <v>1</v>
      </c>
      <c r="M2" t="n">
        <v>1157</v>
      </c>
      <c r="N2" t="n">
        <v>36.26</v>
      </c>
      <c r="O2" t="n">
        <v>23136.14</v>
      </c>
      <c r="P2" t="n">
        <v>1571.06</v>
      </c>
      <c r="Q2" t="n">
        <v>1214.29</v>
      </c>
      <c r="R2" t="n">
        <v>2112.45</v>
      </c>
      <c r="S2" t="n">
        <v>90.51000000000001</v>
      </c>
      <c r="T2" t="n">
        <v>994137.1</v>
      </c>
      <c r="U2" t="n">
        <v>0.04</v>
      </c>
      <c r="V2" t="n">
        <v>0.39</v>
      </c>
      <c r="W2" t="n">
        <v>5.96</v>
      </c>
      <c r="X2" t="n">
        <v>58.77</v>
      </c>
      <c r="Y2" t="n">
        <v>0.5</v>
      </c>
      <c r="Z2" t="n">
        <v>10</v>
      </c>
      <c r="AA2" t="n">
        <v>3108.637893105505</v>
      </c>
      <c r="AB2" t="n">
        <v>4253.375508771941</v>
      </c>
      <c r="AC2" t="n">
        <v>3847.439319864607</v>
      </c>
      <c r="AD2" t="n">
        <v>3108637.893105505</v>
      </c>
      <c r="AE2" t="n">
        <v>4253375.508771941</v>
      </c>
      <c r="AF2" t="n">
        <v>9.208104008658523e-06</v>
      </c>
      <c r="AG2" t="n">
        <v>68</v>
      </c>
      <c r="AH2" t="n">
        <v>3847439.319864606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1.107</v>
      </c>
      <c r="E3" t="n">
        <v>90.33</v>
      </c>
      <c r="F3" t="n">
        <v>74.31999999999999</v>
      </c>
      <c r="G3" t="n">
        <v>12.25</v>
      </c>
      <c r="H3" t="n">
        <v>0.19</v>
      </c>
      <c r="I3" t="n">
        <v>364</v>
      </c>
      <c r="J3" t="n">
        <v>187.21</v>
      </c>
      <c r="K3" t="n">
        <v>53.44</v>
      </c>
      <c r="L3" t="n">
        <v>2</v>
      </c>
      <c r="M3" t="n">
        <v>362</v>
      </c>
      <c r="N3" t="n">
        <v>36.77</v>
      </c>
      <c r="O3" t="n">
        <v>23322.88</v>
      </c>
      <c r="P3" t="n">
        <v>1001.34</v>
      </c>
      <c r="Q3" t="n">
        <v>1213.97</v>
      </c>
      <c r="R3" t="n">
        <v>693.66</v>
      </c>
      <c r="S3" t="n">
        <v>90.51000000000001</v>
      </c>
      <c r="T3" t="n">
        <v>288718.9</v>
      </c>
      <c r="U3" t="n">
        <v>0.13</v>
      </c>
      <c r="V3" t="n">
        <v>0.6</v>
      </c>
      <c r="W3" t="n">
        <v>4.61</v>
      </c>
      <c r="X3" t="n">
        <v>17.12</v>
      </c>
      <c r="Y3" t="n">
        <v>0.5</v>
      </c>
      <c r="Z3" t="n">
        <v>10</v>
      </c>
      <c r="AA3" t="n">
        <v>1231.956852466412</v>
      </c>
      <c r="AB3" t="n">
        <v>1685.617715645039</v>
      </c>
      <c r="AC3" t="n">
        <v>1524.744726643198</v>
      </c>
      <c r="AD3" t="n">
        <v>1231956.852466412</v>
      </c>
      <c r="AE3" t="n">
        <v>1685617.715645039</v>
      </c>
      <c r="AF3" t="n">
        <v>1.647280403617483e-05</v>
      </c>
      <c r="AG3" t="n">
        <v>38</v>
      </c>
      <c r="AH3" t="n">
        <v>1524744.726643197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1.2841</v>
      </c>
      <c r="E4" t="n">
        <v>77.88</v>
      </c>
      <c r="F4" t="n">
        <v>67.29000000000001</v>
      </c>
      <c r="G4" t="n">
        <v>18.52</v>
      </c>
      <c r="H4" t="n">
        <v>0.28</v>
      </c>
      <c r="I4" t="n">
        <v>218</v>
      </c>
      <c r="J4" t="n">
        <v>188.73</v>
      </c>
      <c r="K4" t="n">
        <v>53.44</v>
      </c>
      <c r="L4" t="n">
        <v>3</v>
      </c>
      <c r="M4" t="n">
        <v>216</v>
      </c>
      <c r="N4" t="n">
        <v>37.29</v>
      </c>
      <c r="O4" t="n">
        <v>23510.33</v>
      </c>
      <c r="P4" t="n">
        <v>902.91</v>
      </c>
      <c r="Q4" t="n">
        <v>1214</v>
      </c>
      <c r="R4" t="n">
        <v>454.48</v>
      </c>
      <c r="S4" t="n">
        <v>90.51000000000001</v>
      </c>
      <c r="T4" t="n">
        <v>169854.59</v>
      </c>
      <c r="U4" t="n">
        <v>0.2</v>
      </c>
      <c r="V4" t="n">
        <v>0.67</v>
      </c>
      <c r="W4" t="n">
        <v>4.39</v>
      </c>
      <c r="X4" t="n">
        <v>10.1</v>
      </c>
      <c r="Y4" t="n">
        <v>0.5</v>
      </c>
      <c r="Z4" t="n">
        <v>10</v>
      </c>
      <c r="AA4" t="n">
        <v>989.1583499762817</v>
      </c>
      <c r="AB4" t="n">
        <v>1353.410093024093</v>
      </c>
      <c r="AC4" t="n">
        <v>1224.242533268869</v>
      </c>
      <c r="AD4" t="n">
        <v>989158.3499762816</v>
      </c>
      <c r="AE4" t="n">
        <v>1353410.093024093</v>
      </c>
      <c r="AF4" t="n">
        <v>1.91081550703271e-05</v>
      </c>
      <c r="AG4" t="n">
        <v>33</v>
      </c>
      <c r="AH4" t="n">
        <v>1224242.533268869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1.3765</v>
      </c>
      <c r="E5" t="n">
        <v>72.65000000000001</v>
      </c>
      <c r="F5" t="n">
        <v>64.37</v>
      </c>
      <c r="G5" t="n">
        <v>24.76</v>
      </c>
      <c r="H5" t="n">
        <v>0.37</v>
      </c>
      <c r="I5" t="n">
        <v>156</v>
      </c>
      <c r="J5" t="n">
        <v>190.25</v>
      </c>
      <c r="K5" t="n">
        <v>53.44</v>
      </c>
      <c r="L5" t="n">
        <v>4</v>
      </c>
      <c r="M5" t="n">
        <v>154</v>
      </c>
      <c r="N5" t="n">
        <v>37.82</v>
      </c>
      <c r="O5" t="n">
        <v>23698.48</v>
      </c>
      <c r="P5" t="n">
        <v>859.66</v>
      </c>
      <c r="Q5" t="n">
        <v>1214.01</v>
      </c>
      <c r="R5" t="n">
        <v>356.28</v>
      </c>
      <c r="S5" t="n">
        <v>90.51000000000001</v>
      </c>
      <c r="T5" t="n">
        <v>121068.04</v>
      </c>
      <c r="U5" t="n">
        <v>0.25</v>
      </c>
      <c r="V5" t="n">
        <v>0.7</v>
      </c>
      <c r="W5" t="n">
        <v>4.27</v>
      </c>
      <c r="X5" t="n">
        <v>7.17</v>
      </c>
      <c r="Y5" t="n">
        <v>0.5</v>
      </c>
      <c r="Z5" t="n">
        <v>10</v>
      </c>
      <c r="AA5" t="n">
        <v>894.1220928463068</v>
      </c>
      <c r="AB5" t="n">
        <v>1223.377293315104</v>
      </c>
      <c r="AC5" t="n">
        <v>1106.619881461924</v>
      </c>
      <c r="AD5" t="n">
        <v>894122.0928463069</v>
      </c>
      <c r="AE5" t="n">
        <v>1223377.293315104</v>
      </c>
      <c r="AF5" t="n">
        <v>2.048312082727611e-05</v>
      </c>
      <c r="AG5" t="n">
        <v>31</v>
      </c>
      <c r="AH5" t="n">
        <v>1106619.881461924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1.4352</v>
      </c>
      <c r="E6" t="n">
        <v>69.68000000000001</v>
      </c>
      <c r="F6" t="n">
        <v>62.7</v>
      </c>
      <c r="G6" t="n">
        <v>31.09</v>
      </c>
      <c r="H6" t="n">
        <v>0.46</v>
      </c>
      <c r="I6" t="n">
        <v>121</v>
      </c>
      <c r="J6" t="n">
        <v>191.78</v>
      </c>
      <c r="K6" t="n">
        <v>53.44</v>
      </c>
      <c r="L6" t="n">
        <v>5</v>
      </c>
      <c r="M6" t="n">
        <v>119</v>
      </c>
      <c r="N6" t="n">
        <v>38.35</v>
      </c>
      <c r="O6" t="n">
        <v>23887.36</v>
      </c>
      <c r="P6" t="n">
        <v>833.65</v>
      </c>
      <c r="Q6" t="n">
        <v>1213.93</v>
      </c>
      <c r="R6" t="n">
        <v>299.75</v>
      </c>
      <c r="S6" t="n">
        <v>90.51000000000001</v>
      </c>
      <c r="T6" t="n">
        <v>92975.67</v>
      </c>
      <c r="U6" t="n">
        <v>0.3</v>
      </c>
      <c r="V6" t="n">
        <v>0.72</v>
      </c>
      <c r="W6" t="n">
        <v>4.21</v>
      </c>
      <c r="X6" t="n">
        <v>5.51</v>
      </c>
      <c r="Y6" t="n">
        <v>0.5</v>
      </c>
      <c r="Z6" t="n">
        <v>10</v>
      </c>
      <c r="AA6" t="n">
        <v>842.4160001967786</v>
      </c>
      <c r="AB6" t="n">
        <v>1152.630736240204</v>
      </c>
      <c r="AC6" t="n">
        <v>1042.625276500837</v>
      </c>
      <c r="AD6" t="n">
        <v>842416.0001967786</v>
      </c>
      <c r="AE6" t="n">
        <v>1152630.736240204</v>
      </c>
      <c r="AF6" t="n">
        <v>2.135661097806514e-05</v>
      </c>
      <c r="AG6" t="n">
        <v>30</v>
      </c>
      <c r="AH6" t="n">
        <v>1042625.276500837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1.4744</v>
      </c>
      <c r="E7" t="n">
        <v>67.81999999999999</v>
      </c>
      <c r="F7" t="n">
        <v>61.67</v>
      </c>
      <c r="G7" t="n">
        <v>37.38</v>
      </c>
      <c r="H7" t="n">
        <v>0.55</v>
      </c>
      <c r="I7" t="n">
        <v>99</v>
      </c>
      <c r="J7" t="n">
        <v>193.32</v>
      </c>
      <c r="K7" t="n">
        <v>53.44</v>
      </c>
      <c r="L7" t="n">
        <v>6</v>
      </c>
      <c r="M7" t="n">
        <v>97</v>
      </c>
      <c r="N7" t="n">
        <v>38.89</v>
      </c>
      <c r="O7" t="n">
        <v>24076.95</v>
      </c>
      <c r="P7" t="n">
        <v>816.54</v>
      </c>
      <c r="Q7" t="n">
        <v>1213.94</v>
      </c>
      <c r="R7" t="n">
        <v>264.89</v>
      </c>
      <c r="S7" t="n">
        <v>90.51000000000001</v>
      </c>
      <c r="T7" t="n">
        <v>75658.06</v>
      </c>
      <c r="U7" t="n">
        <v>0.34</v>
      </c>
      <c r="V7" t="n">
        <v>0.73</v>
      </c>
      <c r="W7" t="n">
        <v>4.17</v>
      </c>
      <c r="X7" t="n">
        <v>4.48</v>
      </c>
      <c r="Y7" t="n">
        <v>0.5</v>
      </c>
      <c r="Z7" t="n">
        <v>10</v>
      </c>
      <c r="AA7" t="n">
        <v>807.0506741606379</v>
      </c>
      <c r="AB7" t="n">
        <v>1104.242336949485</v>
      </c>
      <c r="AC7" t="n">
        <v>998.8549981248796</v>
      </c>
      <c r="AD7" t="n">
        <v>807050.6741606379</v>
      </c>
      <c r="AE7" t="n">
        <v>1104242.336949485</v>
      </c>
      <c r="AF7" t="n">
        <v>2.193992978404351e-05</v>
      </c>
      <c r="AG7" t="n">
        <v>29</v>
      </c>
      <c r="AH7" t="n">
        <v>998854.9981248796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1.5017</v>
      </c>
      <c r="E8" t="n">
        <v>66.59</v>
      </c>
      <c r="F8" t="n">
        <v>61</v>
      </c>
      <c r="G8" t="n">
        <v>43.57</v>
      </c>
      <c r="H8" t="n">
        <v>0.64</v>
      </c>
      <c r="I8" t="n">
        <v>84</v>
      </c>
      <c r="J8" t="n">
        <v>194.86</v>
      </c>
      <c r="K8" t="n">
        <v>53.44</v>
      </c>
      <c r="L8" t="n">
        <v>7</v>
      </c>
      <c r="M8" t="n">
        <v>82</v>
      </c>
      <c r="N8" t="n">
        <v>39.43</v>
      </c>
      <c r="O8" t="n">
        <v>24267.28</v>
      </c>
      <c r="P8" t="n">
        <v>804.6</v>
      </c>
      <c r="Q8" t="n">
        <v>1213.92</v>
      </c>
      <c r="R8" t="n">
        <v>242.46</v>
      </c>
      <c r="S8" t="n">
        <v>90.51000000000001</v>
      </c>
      <c r="T8" t="n">
        <v>64514.81</v>
      </c>
      <c r="U8" t="n">
        <v>0.37</v>
      </c>
      <c r="V8" t="n">
        <v>0.74</v>
      </c>
      <c r="W8" t="n">
        <v>4.14</v>
      </c>
      <c r="X8" t="n">
        <v>3.8</v>
      </c>
      <c r="Y8" t="n">
        <v>0.5</v>
      </c>
      <c r="Z8" t="n">
        <v>10</v>
      </c>
      <c r="AA8" t="n">
        <v>780.5527226197894</v>
      </c>
      <c r="AB8" t="n">
        <v>1067.986670644179</v>
      </c>
      <c r="AC8" t="n">
        <v>966.0595217266042</v>
      </c>
      <c r="AD8" t="n">
        <v>780552.7226197894</v>
      </c>
      <c r="AE8" t="n">
        <v>1067986.670644179</v>
      </c>
      <c r="AF8" t="n">
        <v>2.234616966677845e-05</v>
      </c>
      <c r="AG8" t="n">
        <v>28</v>
      </c>
      <c r="AH8" t="n">
        <v>966059.5217266042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1.5225</v>
      </c>
      <c r="E9" t="n">
        <v>65.68000000000001</v>
      </c>
      <c r="F9" t="n">
        <v>60.5</v>
      </c>
      <c r="G9" t="n">
        <v>49.72</v>
      </c>
      <c r="H9" t="n">
        <v>0.72</v>
      </c>
      <c r="I9" t="n">
        <v>73</v>
      </c>
      <c r="J9" t="n">
        <v>196.41</v>
      </c>
      <c r="K9" t="n">
        <v>53.44</v>
      </c>
      <c r="L9" t="n">
        <v>8</v>
      </c>
      <c r="M9" t="n">
        <v>71</v>
      </c>
      <c r="N9" t="n">
        <v>39.98</v>
      </c>
      <c r="O9" t="n">
        <v>24458.36</v>
      </c>
      <c r="P9" t="n">
        <v>793.54</v>
      </c>
      <c r="Q9" t="n">
        <v>1213.94</v>
      </c>
      <c r="R9" t="n">
        <v>225.05</v>
      </c>
      <c r="S9" t="n">
        <v>90.51000000000001</v>
      </c>
      <c r="T9" t="n">
        <v>55868.53</v>
      </c>
      <c r="U9" t="n">
        <v>0.4</v>
      </c>
      <c r="V9" t="n">
        <v>0.74</v>
      </c>
      <c r="W9" t="n">
        <v>4.13</v>
      </c>
      <c r="X9" t="n">
        <v>3.3</v>
      </c>
      <c r="Y9" t="n">
        <v>0.5</v>
      </c>
      <c r="Z9" t="n">
        <v>10</v>
      </c>
      <c r="AA9" t="n">
        <v>766.4948725602056</v>
      </c>
      <c r="AB9" t="n">
        <v>1048.752100004082</v>
      </c>
      <c r="AC9" t="n">
        <v>948.660671512509</v>
      </c>
      <c r="AD9" t="n">
        <v>766494.8725602056</v>
      </c>
      <c r="AE9" t="n">
        <v>1048752.100004082</v>
      </c>
      <c r="AF9" t="n">
        <v>2.265568576790983e-05</v>
      </c>
      <c r="AG9" t="n">
        <v>28</v>
      </c>
      <c r="AH9" t="n">
        <v>948660.671512509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1.5402</v>
      </c>
      <c r="E10" t="n">
        <v>64.93000000000001</v>
      </c>
      <c r="F10" t="n">
        <v>60.08</v>
      </c>
      <c r="G10" t="n">
        <v>56.32</v>
      </c>
      <c r="H10" t="n">
        <v>0.8100000000000001</v>
      </c>
      <c r="I10" t="n">
        <v>64</v>
      </c>
      <c r="J10" t="n">
        <v>197.97</v>
      </c>
      <c r="K10" t="n">
        <v>53.44</v>
      </c>
      <c r="L10" t="n">
        <v>9</v>
      </c>
      <c r="M10" t="n">
        <v>62</v>
      </c>
      <c r="N10" t="n">
        <v>40.53</v>
      </c>
      <c r="O10" t="n">
        <v>24650.18</v>
      </c>
      <c r="P10" t="n">
        <v>785.74</v>
      </c>
      <c r="Q10" t="n">
        <v>1213.91</v>
      </c>
      <c r="R10" t="n">
        <v>210.77</v>
      </c>
      <c r="S10" t="n">
        <v>90.51000000000001</v>
      </c>
      <c r="T10" t="n">
        <v>48770.47</v>
      </c>
      <c r="U10" t="n">
        <v>0.43</v>
      </c>
      <c r="V10" t="n">
        <v>0.75</v>
      </c>
      <c r="W10" t="n">
        <v>4.12</v>
      </c>
      <c r="X10" t="n">
        <v>2.88</v>
      </c>
      <c r="Y10" t="n">
        <v>0.5</v>
      </c>
      <c r="Z10" t="n">
        <v>10</v>
      </c>
      <c r="AA10" t="n">
        <v>755.7477836071756</v>
      </c>
      <c r="AB10" t="n">
        <v>1034.047458770445</v>
      </c>
      <c r="AC10" t="n">
        <v>935.359420600116</v>
      </c>
      <c r="AD10" t="n">
        <v>755747.7836071756</v>
      </c>
      <c r="AE10" t="n">
        <v>1034047.458770445</v>
      </c>
      <c r="AF10" t="n">
        <v>2.29190720655072e-05</v>
      </c>
      <c r="AG10" t="n">
        <v>28</v>
      </c>
      <c r="AH10" t="n">
        <v>935359.420600116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1.5549</v>
      </c>
      <c r="E11" t="n">
        <v>64.31</v>
      </c>
      <c r="F11" t="n">
        <v>59.72</v>
      </c>
      <c r="G11" t="n">
        <v>62.86</v>
      </c>
      <c r="H11" t="n">
        <v>0.89</v>
      </c>
      <c r="I11" t="n">
        <v>57</v>
      </c>
      <c r="J11" t="n">
        <v>199.53</v>
      </c>
      <c r="K11" t="n">
        <v>53.44</v>
      </c>
      <c r="L11" t="n">
        <v>10</v>
      </c>
      <c r="M11" t="n">
        <v>55</v>
      </c>
      <c r="N11" t="n">
        <v>41.1</v>
      </c>
      <c r="O11" t="n">
        <v>24842.77</v>
      </c>
      <c r="P11" t="n">
        <v>777.64</v>
      </c>
      <c r="Q11" t="n">
        <v>1213.92</v>
      </c>
      <c r="R11" t="n">
        <v>198.92</v>
      </c>
      <c r="S11" t="n">
        <v>90.51000000000001</v>
      </c>
      <c r="T11" t="n">
        <v>42881.7</v>
      </c>
      <c r="U11" t="n">
        <v>0.46</v>
      </c>
      <c r="V11" t="n">
        <v>0.75</v>
      </c>
      <c r="W11" t="n">
        <v>4.1</v>
      </c>
      <c r="X11" t="n">
        <v>2.53</v>
      </c>
      <c r="Y11" t="n">
        <v>0.5</v>
      </c>
      <c r="Z11" t="n">
        <v>10</v>
      </c>
      <c r="AA11" t="n">
        <v>737.1366862592372</v>
      </c>
      <c r="AB11" t="n">
        <v>1008.582934315328</v>
      </c>
      <c r="AC11" t="n">
        <v>912.325194619311</v>
      </c>
      <c r="AD11" t="n">
        <v>737136.6862592372</v>
      </c>
      <c r="AE11" t="n">
        <v>1008582.934315328</v>
      </c>
      <c r="AF11" t="n">
        <v>2.313781661774909e-05</v>
      </c>
      <c r="AG11" t="n">
        <v>27</v>
      </c>
      <c r="AH11" t="n">
        <v>912325.194619311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1.5642</v>
      </c>
      <c r="E12" t="n">
        <v>63.93</v>
      </c>
      <c r="F12" t="n">
        <v>59.53</v>
      </c>
      <c r="G12" t="n">
        <v>68.68000000000001</v>
      </c>
      <c r="H12" t="n">
        <v>0.97</v>
      </c>
      <c r="I12" t="n">
        <v>52</v>
      </c>
      <c r="J12" t="n">
        <v>201.1</v>
      </c>
      <c r="K12" t="n">
        <v>53.44</v>
      </c>
      <c r="L12" t="n">
        <v>11</v>
      </c>
      <c r="M12" t="n">
        <v>50</v>
      </c>
      <c r="N12" t="n">
        <v>41.66</v>
      </c>
      <c r="O12" t="n">
        <v>25036.12</v>
      </c>
      <c r="P12" t="n">
        <v>771.26</v>
      </c>
      <c r="Q12" t="n">
        <v>1213.92</v>
      </c>
      <c r="R12" t="n">
        <v>192.46</v>
      </c>
      <c r="S12" t="n">
        <v>90.51000000000001</v>
      </c>
      <c r="T12" t="n">
        <v>39678.76</v>
      </c>
      <c r="U12" t="n">
        <v>0.47</v>
      </c>
      <c r="V12" t="n">
        <v>0.75</v>
      </c>
      <c r="W12" t="n">
        <v>4.09</v>
      </c>
      <c r="X12" t="n">
        <v>2.33</v>
      </c>
      <c r="Y12" t="n">
        <v>0.5</v>
      </c>
      <c r="Z12" t="n">
        <v>10</v>
      </c>
      <c r="AA12" t="n">
        <v>730.4579446896087</v>
      </c>
      <c r="AB12" t="n">
        <v>999.4447854544791</v>
      </c>
      <c r="AC12" t="n">
        <v>904.0591778602691</v>
      </c>
      <c r="AD12" t="n">
        <v>730457.9446896086</v>
      </c>
      <c r="AE12" t="n">
        <v>999444.785454479</v>
      </c>
      <c r="AF12" t="n">
        <v>2.32762060283511e-05</v>
      </c>
      <c r="AG12" t="n">
        <v>27</v>
      </c>
      <c r="AH12" t="n">
        <v>904059.1778602691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1.5744</v>
      </c>
      <c r="E13" t="n">
        <v>63.51</v>
      </c>
      <c r="F13" t="n">
        <v>59.3</v>
      </c>
      <c r="G13" t="n">
        <v>75.7</v>
      </c>
      <c r="H13" t="n">
        <v>1.05</v>
      </c>
      <c r="I13" t="n">
        <v>47</v>
      </c>
      <c r="J13" t="n">
        <v>202.67</v>
      </c>
      <c r="K13" t="n">
        <v>53.44</v>
      </c>
      <c r="L13" t="n">
        <v>12</v>
      </c>
      <c r="M13" t="n">
        <v>45</v>
      </c>
      <c r="N13" t="n">
        <v>42.24</v>
      </c>
      <c r="O13" t="n">
        <v>25230.25</v>
      </c>
      <c r="P13" t="n">
        <v>765.1</v>
      </c>
      <c r="Q13" t="n">
        <v>1213.91</v>
      </c>
      <c r="R13" t="n">
        <v>184.53</v>
      </c>
      <c r="S13" t="n">
        <v>90.51000000000001</v>
      </c>
      <c r="T13" t="n">
        <v>35734.94</v>
      </c>
      <c r="U13" t="n">
        <v>0.49</v>
      </c>
      <c r="V13" t="n">
        <v>0.76</v>
      </c>
      <c r="W13" t="n">
        <v>4.09</v>
      </c>
      <c r="X13" t="n">
        <v>2.1</v>
      </c>
      <c r="Y13" t="n">
        <v>0.5</v>
      </c>
      <c r="Z13" t="n">
        <v>10</v>
      </c>
      <c r="AA13" t="n">
        <v>723.6656074415152</v>
      </c>
      <c r="AB13" t="n">
        <v>990.1512099748668</v>
      </c>
      <c r="AC13" t="n">
        <v>895.6525681808163</v>
      </c>
      <c r="AD13" t="n">
        <v>723665.6074415152</v>
      </c>
      <c r="AE13" t="n">
        <v>990151.2099748668</v>
      </c>
      <c r="AF13" t="n">
        <v>2.342798796255976e-05</v>
      </c>
      <c r="AG13" t="n">
        <v>27</v>
      </c>
      <c r="AH13" t="n">
        <v>895652.5681808162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1.5827</v>
      </c>
      <c r="E14" t="n">
        <v>63.18</v>
      </c>
      <c r="F14" t="n">
        <v>59.12</v>
      </c>
      <c r="G14" t="n">
        <v>82.48999999999999</v>
      </c>
      <c r="H14" t="n">
        <v>1.13</v>
      </c>
      <c r="I14" t="n">
        <v>43</v>
      </c>
      <c r="J14" t="n">
        <v>204.25</v>
      </c>
      <c r="K14" t="n">
        <v>53.44</v>
      </c>
      <c r="L14" t="n">
        <v>13</v>
      </c>
      <c r="M14" t="n">
        <v>41</v>
      </c>
      <c r="N14" t="n">
        <v>42.82</v>
      </c>
      <c r="O14" t="n">
        <v>25425.3</v>
      </c>
      <c r="P14" t="n">
        <v>758.83</v>
      </c>
      <c r="Q14" t="n">
        <v>1213.94</v>
      </c>
      <c r="R14" t="n">
        <v>178.55</v>
      </c>
      <c r="S14" t="n">
        <v>90.51000000000001</v>
      </c>
      <c r="T14" t="n">
        <v>32767.83</v>
      </c>
      <c r="U14" t="n">
        <v>0.51</v>
      </c>
      <c r="V14" t="n">
        <v>0.76</v>
      </c>
      <c r="W14" t="n">
        <v>4.08</v>
      </c>
      <c r="X14" t="n">
        <v>1.92</v>
      </c>
      <c r="Y14" t="n">
        <v>0.5</v>
      </c>
      <c r="Z14" t="n">
        <v>10</v>
      </c>
      <c r="AA14" t="n">
        <v>717.5182932497087</v>
      </c>
      <c r="AB14" t="n">
        <v>981.7401834972754</v>
      </c>
      <c r="AC14" t="n">
        <v>888.0442782652965</v>
      </c>
      <c r="AD14" t="n">
        <v>717518.2932497087</v>
      </c>
      <c r="AE14" t="n">
        <v>981740.1834972755</v>
      </c>
      <c r="AF14" t="n">
        <v>2.355149679137661e-05</v>
      </c>
      <c r="AG14" t="n">
        <v>27</v>
      </c>
      <c r="AH14" t="n">
        <v>888044.2782652965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1.5887</v>
      </c>
      <c r="E15" t="n">
        <v>62.95</v>
      </c>
      <c r="F15" t="n">
        <v>58.99</v>
      </c>
      <c r="G15" t="n">
        <v>88.48</v>
      </c>
      <c r="H15" t="n">
        <v>1.21</v>
      </c>
      <c r="I15" t="n">
        <v>40</v>
      </c>
      <c r="J15" t="n">
        <v>205.84</v>
      </c>
      <c r="K15" t="n">
        <v>53.44</v>
      </c>
      <c r="L15" t="n">
        <v>14</v>
      </c>
      <c r="M15" t="n">
        <v>38</v>
      </c>
      <c r="N15" t="n">
        <v>43.4</v>
      </c>
      <c r="O15" t="n">
        <v>25621.03</v>
      </c>
      <c r="P15" t="n">
        <v>754.3</v>
      </c>
      <c r="Q15" t="n">
        <v>1213.93</v>
      </c>
      <c r="R15" t="n">
        <v>174.02</v>
      </c>
      <c r="S15" t="n">
        <v>90.51000000000001</v>
      </c>
      <c r="T15" t="n">
        <v>30515.17</v>
      </c>
      <c r="U15" t="n">
        <v>0.52</v>
      </c>
      <c r="V15" t="n">
        <v>0.76</v>
      </c>
      <c r="W15" t="n">
        <v>4.08</v>
      </c>
      <c r="X15" t="n">
        <v>1.79</v>
      </c>
      <c r="Y15" t="n">
        <v>0.5</v>
      </c>
      <c r="Z15" t="n">
        <v>10</v>
      </c>
      <c r="AA15" t="n">
        <v>713.1159543546934</v>
      </c>
      <c r="AB15" t="n">
        <v>975.7167092036309</v>
      </c>
      <c r="AC15" t="n">
        <v>882.5956759042379</v>
      </c>
      <c r="AD15" t="n">
        <v>713115.9543546934</v>
      </c>
      <c r="AE15" t="n">
        <v>975716.7092036309</v>
      </c>
      <c r="AF15" t="n">
        <v>2.364078028208758e-05</v>
      </c>
      <c r="AG15" t="n">
        <v>27</v>
      </c>
      <c r="AH15" t="n">
        <v>882595.6759042379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1.5956</v>
      </c>
      <c r="E16" t="n">
        <v>62.67</v>
      </c>
      <c r="F16" t="n">
        <v>58.83</v>
      </c>
      <c r="G16" t="n">
        <v>95.39</v>
      </c>
      <c r="H16" t="n">
        <v>1.28</v>
      </c>
      <c r="I16" t="n">
        <v>37</v>
      </c>
      <c r="J16" t="n">
        <v>207.43</v>
      </c>
      <c r="K16" t="n">
        <v>53.44</v>
      </c>
      <c r="L16" t="n">
        <v>15</v>
      </c>
      <c r="M16" t="n">
        <v>35</v>
      </c>
      <c r="N16" t="n">
        <v>44</v>
      </c>
      <c r="O16" t="n">
        <v>25817.56</v>
      </c>
      <c r="P16" t="n">
        <v>748.74</v>
      </c>
      <c r="Q16" t="n">
        <v>1213.91</v>
      </c>
      <c r="R16" t="n">
        <v>168.79</v>
      </c>
      <c r="S16" t="n">
        <v>90.51000000000001</v>
      </c>
      <c r="T16" t="n">
        <v>27917.28</v>
      </c>
      <c r="U16" t="n">
        <v>0.54</v>
      </c>
      <c r="V16" t="n">
        <v>0.76</v>
      </c>
      <c r="W16" t="n">
        <v>4.07</v>
      </c>
      <c r="X16" t="n">
        <v>1.63</v>
      </c>
      <c r="Y16" t="n">
        <v>0.5</v>
      </c>
      <c r="Z16" t="n">
        <v>10</v>
      </c>
      <c r="AA16" t="n">
        <v>707.8928033209478</v>
      </c>
      <c r="AB16" t="n">
        <v>968.5701635300992</v>
      </c>
      <c r="AC16" t="n">
        <v>876.131186519548</v>
      </c>
      <c r="AD16" t="n">
        <v>707892.8033209478</v>
      </c>
      <c r="AE16" t="n">
        <v>968570.1635300992</v>
      </c>
      <c r="AF16" t="n">
        <v>2.37434562964052e-05</v>
      </c>
      <c r="AG16" t="n">
        <v>27</v>
      </c>
      <c r="AH16" t="n">
        <v>876131.1865195481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1.5995</v>
      </c>
      <c r="E17" t="n">
        <v>62.52</v>
      </c>
      <c r="F17" t="n">
        <v>58.75</v>
      </c>
      <c r="G17" t="n">
        <v>100.71</v>
      </c>
      <c r="H17" t="n">
        <v>1.36</v>
      </c>
      <c r="I17" t="n">
        <v>35</v>
      </c>
      <c r="J17" t="n">
        <v>209.03</v>
      </c>
      <c r="K17" t="n">
        <v>53.44</v>
      </c>
      <c r="L17" t="n">
        <v>16</v>
      </c>
      <c r="M17" t="n">
        <v>33</v>
      </c>
      <c r="N17" t="n">
        <v>44.6</v>
      </c>
      <c r="O17" t="n">
        <v>26014.91</v>
      </c>
      <c r="P17" t="n">
        <v>743.5700000000001</v>
      </c>
      <c r="Q17" t="n">
        <v>1213.92</v>
      </c>
      <c r="R17" t="n">
        <v>166.14</v>
      </c>
      <c r="S17" t="n">
        <v>90.51000000000001</v>
      </c>
      <c r="T17" t="n">
        <v>26601.21</v>
      </c>
      <c r="U17" t="n">
        <v>0.54</v>
      </c>
      <c r="V17" t="n">
        <v>0.76</v>
      </c>
      <c r="W17" t="n">
        <v>4.06</v>
      </c>
      <c r="X17" t="n">
        <v>1.55</v>
      </c>
      <c r="Y17" t="n">
        <v>0.5</v>
      </c>
      <c r="Z17" t="n">
        <v>10</v>
      </c>
      <c r="AA17" t="n">
        <v>703.8669161136479</v>
      </c>
      <c r="AB17" t="n">
        <v>963.061767043463</v>
      </c>
      <c r="AC17" t="n">
        <v>871.1485036625136</v>
      </c>
      <c r="AD17" t="n">
        <v>703866.9161136479</v>
      </c>
      <c r="AE17" t="n">
        <v>963061.767043463</v>
      </c>
      <c r="AF17" t="n">
        <v>2.380149056536733e-05</v>
      </c>
      <c r="AG17" t="n">
        <v>27</v>
      </c>
      <c r="AH17" t="n">
        <v>871148.5036625136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1.6036</v>
      </c>
      <c r="E18" t="n">
        <v>62.36</v>
      </c>
      <c r="F18" t="n">
        <v>58.66</v>
      </c>
      <c r="G18" t="n">
        <v>106.66</v>
      </c>
      <c r="H18" t="n">
        <v>1.43</v>
      </c>
      <c r="I18" t="n">
        <v>33</v>
      </c>
      <c r="J18" t="n">
        <v>210.64</v>
      </c>
      <c r="K18" t="n">
        <v>53.44</v>
      </c>
      <c r="L18" t="n">
        <v>17</v>
      </c>
      <c r="M18" t="n">
        <v>31</v>
      </c>
      <c r="N18" t="n">
        <v>45.21</v>
      </c>
      <c r="O18" t="n">
        <v>26213.09</v>
      </c>
      <c r="P18" t="n">
        <v>740.29</v>
      </c>
      <c r="Q18" t="n">
        <v>1213.91</v>
      </c>
      <c r="R18" t="n">
        <v>163.2</v>
      </c>
      <c r="S18" t="n">
        <v>90.51000000000001</v>
      </c>
      <c r="T18" t="n">
        <v>25139.72</v>
      </c>
      <c r="U18" t="n">
        <v>0.55</v>
      </c>
      <c r="V18" t="n">
        <v>0.76</v>
      </c>
      <c r="W18" t="n">
        <v>4.07</v>
      </c>
      <c r="X18" t="n">
        <v>1.47</v>
      </c>
      <c r="Y18" t="n">
        <v>0.5</v>
      </c>
      <c r="Z18" t="n">
        <v>10</v>
      </c>
      <c r="AA18" t="n">
        <v>691.8680505534352</v>
      </c>
      <c r="AB18" t="n">
        <v>946.6443898313914</v>
      </c>
      <c r="AC18" t="n">
        <v>856.2979778896286</v>
      </c>
      <c r="AD18" t="n">
        <v>691868.0505534352</v>
      </c>
      <c r="AE18" t="n">
        <v>946644.3898313914</v>
      </c>
      <c r="AF18" t="n">
        <v>2.38625009506865e-05</v>
      </c>
      <c r="AG18" t="n">
        <v>26</v>
      </c>
      <c r="AH18" t="n">
        <v>856297.9778896285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1.6086</v>
      </c>
      <c r="E19" t="n">
        <v>62.17</v>
      </c>
      <c r="F19" t="n">
        <v>58.54</v>
      </c>
      <c r="G19" t="n">
        <v>113.31</v>
      </c>
      <c r="H19" t="n">
        <v>1.51</v>
      </c>
      <c r="I19" t="n">
        <v>31</v>
      </c>
      <c r="J19" t="n">
        <v>212.25</v>
      </c>
      <c r="K19" t="n">
        <v>53.44</v>
      </c>
      <c r="L19" t="n">
        <v>18</v>
      </c>
      <c r="M19" t="n">
        <v>29</v>
      </c>
      <c r="N19" t="n">
        <v>45.82</v>
      </c>
      <c r="O19" t="n">
        <v>26412.11</v>
      </c>
      <c r="P19" t="n">
        <v>734.51</v>
      </c>
      <c r="Q19" t="n">
        <v>1213.91</v>
      </c>
      <c r="R19" t="n">
        <v>159.14</v>
      </c>
      <c r="S19" t="n">
        <v>90.51000000000001</v>
      </c>
      <c r="T19" t="n">
        <v>23120.47</v>
      </c>
      <c r="U19" t="n">
        <v>0.57</v>
      </c>
      <c r="V19" t="n">
        <v>0.77</v>
      </c>
      <c r="W19" t="n">
        <v>4.06</v>
      </c>
      <c r="X19" t="n">
        <v>1.35</v>
      </c>
      <c r="Y19" t="n">
        <v>0.5</v>
      </c>
      <c r="Z19" t="n">
        <v>10</v>
      </c>
      <c r="AA19" t="n">
        <v>687.200283231174</v>
      </c>
      <c r="AB19" t="n">
        <v>940.257744653713</v>
      </c>
      <c r="AC19" t="n">
        <v>850.5208651639946</v>
      </c>
      <c r="AD19" t="n">
        <v>687200.283231174</v>
      </c>
      <c r="AE19" t="n">
        <v>940257.744653713</v>
      </c>
      <c r="AF19" t="n">
        <v>2.393690385961231e-05</v>
      </c>
      <c r="AG19" t="n">
        <v>26</v>
      </c>
      <c r="AH19" t="n">
        <v>850520.8651639946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1.6129</v>
      </c>
      <c r="E20" t="n">
        <v>62</v>
      </c>
      <c r="F20" t="n">
        <v>58.45</v>
      </c>
      <c r="G20" t="n">
        <v>120.93</v>
      </c>
      <c r="H20" t="n">
        <v>1.58</v>
      </c>
      <c r="I20" t="n">
        <v>29</v>
      </c>
      <c r="J20" t="n">
        <v>213.87</v>
      </c>
      <c r="K20" t="n">
        <v>53.44</v>
      </c>
      <c r="L20" t="n">
        <v>19</v>
      </c>
      <c r="M20" t="n">
        <v>27</v>
      </c>
      <c r="N20" t="n">
        <v>46.44</v>
      </c>
      <c r="O20" t="n">
        <v>26611.98</v>
      </c>
      <c r="P20" t="n">
        <v>731.53</v>
      </c>
      <c r="Q20" t="n">
        <v>1213.93</v>
      </c>
      <c r="R20" t="n">
        <v>156.32</v>
      </c>
      <c r="S20" t="n">
        <v>90.51000000000001</v>
      </c>
      <c r="T20" t="n">
        <v>21721.85</v>
      </c>
      <c r="U20" t="n">
        <v>0.58</v>
      </c>
      <c r="V20" t="n">
        <v>0.77</v>
      </c>
      <c r="W20" t="n">
        <v>4.05</v>
      </c>
      <c r="X20" t="n">
        <v>1.26</v>
      </c>
      <c r="Y20" t="n">
        <v>0.5</v>
      </c>
      <c r="Z20" t="n">
        <v>10</v>
      </c>
      <c r="AA20" t="n">
        <v>684.296462152041</v>
      </c>
      <c r="AB20" t="n">
        <v>936.2846085456987</v>
      </c>
      <c r="AC20" t="n">
        <v>846.9269195897976</v>
      </c>
      <c r="AD20" t="n">
        <v>684296.462152041</v>
      </c>
      <c r="AE20" t="n">
        <v>936284.6085456987</v>
      </c>
      <c r="AF20" t="n">
        <v>2.400089036128851e-05</v>
      </c>
      <c r="AG20" t="n">
        <v>26</v>
      </c>
      <c r="AH20" t="n">
        <v>846926.9195897976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1.6168</v>
      </c>
      <c r="E21" t="n">
        <v>61.85</v>
      </c>
      <c r="F21" t="n">
        <v>58.38</v>
      </c>
      <c r="G21" t="n">
        <v>129.72</v>
      </c>
      <c r="H21" t="n">
        <v>1.65</v>
      </c>
      <c r="I21" t="n">
        <v>27</v>
      </c>
      <c r="J21" t="n">
        <v>215.5</v>
      </c>
      <c r="K21" t="n">
        <v>53.44</v>
      </c>
      <c r="L21" t="n">
        <v>20</v>
      </c>
      <c r="M21" t="n">
        <v>25</v>
      </c>
      <c r="N21" t="n">
        <v>47.07</v>
      </c>
      <c r="O21" t="n">
        <v>26812.71</v>
      </c>
      <c r="P21" t="n">
        <v>724.25</v>
      </c>
      <c r="Q21" t="n">
        <v>1213.9</v>
      </c>
      <c r="R21" t="n">
        <v>153.46</v>
      </c>
      <c r="S21" t="n">
        <v>90.51000000000001</v>
      </c>
      <c r="T21" t="n">
        <v>20300.72</v>
      </c>
      <c r="U21" t="n">
        <v>0.59</v>
      </c>
      <c r="V21" t="n">
        <v>0.77</v>
      </c>
      <c r="W21" t="n">
        <v>4.05</v>
      </c>
      <c r="X21" t="n">
        <v>1.18</v>
      </c>
      <c r="Y21" t="n">
        <v>0.5</v>
      </c>
      <c r="Z21" t="n">
        <v>10</v>
      </c>
      <c r="AA21" t="n">
        <v>679.2221715259525</v>
      </c>
      <c r="AB21" t="n">
        <v>929.3417402491812</v>
      </c>
      <c r="AC21" t="n">
        <v>840.6466688991231</v>
      </c>
      <c r="AD21" t="n">
        <v>679222.1715259525</v>
      </c>
      <c r="AE21" t="n">
        <v>929341.7402491812</v>
      </c>
      <c r="AF21" t="n">
        <v>2.405892463025065e-05</v>
      </c>
      <c r="AG21" t="n">
        <v>26</v>
      </c>
      <c r="AH21" t="n">
        <v>840646.6688991231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1.619</v>
      </c>
      <c r="E22" t="n">
        <v>61.76</v>
      </c>
      <c r="F22" t="n">
        <v>58.33</v>
      </c>
      <c r="G22" t="n">
        <v>134.6</v>
      </c>
      <c r="H22" t="n">
        <v>1.72</v>
      </c>
      <c r="I22" t="n">
        <v>26</v>
      </c>
      <c r="J22" t="n">
        <v>217.14</v>
      </c>
      <c r="K22" t="n">
        <v>53.44</v>
      </c>
      <c r="L22" t="n">
        <v>21</v>
      </c>
      <c r="M22" t="n">
        <v>24</v>
      </c>
      <c r="N22" t="n">
        <v>47.7</v>
      </c>
      <c r="O22" t="n">
        <v>27014.3</v>
      </c>
      <c r="P22" t="n">
        <v>722.01</v>
      </c>
      <c r="Q22" t="n">
        <v>1213.91</v>
      </c>
      <c r="R22" t="n">
        <v>151.96</v>
      </c>
      <c r="S22" t="n">
        <v>90.51000000000001</v>
      </c>
      <c r="T22" t="n">
        <v>19554.22</v>
      </c>
      <c r="U22" t="n">
        <v>0.6</v>
      </c>
      <c r="V22" t="n">
        <v>0.77</v>
      </c>
      <c r="W22" t="n">
        <v>4.05</v>
      </c>
      <c r="X22" t="n">
        <v>1.14</v>
      </c>
      <c r="Y22" t="n">
        <v>0.5</v>
      </c>
      <c r="Z22" t="n">
        <v>10</v>
      </c>
      <c r="AA22" t="n">
        <v>677.3644558947238</v>
      </c>
      <c r="AB22" t="n">
        <v>926.7999317659048</v>
      </c>
      <c r="AC22" t="n">
        <v>838.34744705004</v>
      </c>
      <c r="AD22" t="n">
        <v>677364.4558947239</v>
      </c>
      <c r="AE22" t="n">
        <v>926799.9317659049</v>
      </c>
      <c r="AF22" t="n">
        <v>2.409166191017801e-05</v>
      </c>
      <c r="AG22" t="n">
        <v>26</v>
      </c>
      <c r="AH22" t="n">
        <v>838347.44705004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1.6215</v>
      </c>
      <c r="E23" t="n">
        <v>61.67</v>
      </c>
      <c r="F23" t="n">
        <v>58.27</v>
      </c>
      <c r="G23" t="n">
        <v>139.85</v>
      </c>
      <c r="H23" t="n">
        <v>1.79</v>
      </c>
      <c r="I23" t="n">
        <v>25</v>
      </c>
      <c r="J23" t="n">
        <v>218.78</v>
      </c>
      <c r="K23" t="n">
        <v>53.44</v>
      </c>
      <c r="L23" t="n">
        <v>22</v>
      </c>
      <c r="M23" t="n">
        <v>23</v>
      </c>
      <c r="N23" t="n">
        <v>48.34</v>
      </c>
      <c r="O23" t="n">
        <v>27216.79</v>
      </c>
      <c r="P23" t="n">
        <v>717.79</v>
      </c>
      <c r="Q23" t="n">
        <v>1213.93</v>
      </c>
      <c r="R23" t="n">
        <v>150.39</v>
      </c>
      <c r="S23" t="n">
        <v>90.51000000000001</v>
      </c>
      <c r="T23" t="n">
        <v>18777.85</v>
      </c>
      <c r="U23" t="n">
        <v>0.6</v>
      </c>
      <c r="V23" t="n">
        <v>0.77</v>
      </c>
      <c r="W23" t="n">
        <v>4.04</v>
      </c>
      <c r="X23" t="n">
        <v>1.08</v>
      </c>
      <c r="Y23" t="n">
        <v>0.5</v>
      </c>
      <c r="Z23" t="n">
        <v>10</v>
      </c>
      <c r="AA23" t="n">
        <v>674.3573174095577</v>
      </c>
      <c r="AB23" t="n">
        <v>922.6854322249137</v>
      </c>
      <c r="AC23" t="n">
        <v>834.6256295705047</v>
      </c>
      <c r="AD23" t="n">
        <v>674357.3174095578</v>
      </c>
      <c r="AE23" t="n">
        <v>922685.4322249137</v>
      </c>
      <c r="AF23" t="n">
        <v>2.412886336464091e-05</v>
      </c>
      <c r="AG23" t="n">
        <v>26</v>
      </c>
      <c r="AH23" t="n">
        <v>834625.6295705047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1.6234</v>
      </c>
      <c r="E24" t="n">
        <v>61.6</v>
      </c>
      <c r="F24" t="n">
        <v>58.24</v>
      </c>
      <c r="G24" t="n">
        <v>145.59</v>
      </c>
      <c r="H24" t="n">
        <v>1.85</v>
      </c>
      <c r="I24" t="n">
        <v>24</v>
      </c>
      <c r="J24" t="n">
        <v>220.43</v>
      </c>
      <c r="K24" t="n">
        <v>53.44</v>
      </c>
      <c r="L24" t="n">
        <v>23</v>
      </c>
      <c r="M24" t="n">
        <v>22</v>
      </c>
      <c r="N24" t="n">
        <v>48.99</v>
      </c>
      <c r="O24" t="n">
        <v>27420.16</v>
      </c>
      <c r="P24" t="n">
        <v>716.11</v>
      </c>
      <c r="Q24" t="n">
        <v>1213.92</v>
      </c>
      <c r="R24" t="n">
        <v>148.97</v>
      </c>
      <c r="S24" t="n">
        <v>90.51000000000001</v>
      </c>
      <c r="T24" t="n">
        <v>18073.77</v>
      </c>
      <c r="U24" t="n">
        <v>0.61</v>
      </c>
      <c r="V24" t="n">
        <v>0.77</v>
      </c>
      <c r="W24" t="n">
        <v>4.04</v>
      </c>
      <c r="X24" t="n">
        <v>1.04</v>
      </c>
      <c r="Y24" t="n">
        <v>0.5</v>
      </c>
      <c r="Z24" t="n">
        <v>10</v>
      </c>
      <c r="AA24" t="n">
        <v>672.9119883248185</v>
      </c>
      <c r="AB24" t="n">
        <v>920.7078692077542</v>
      </c>
      <c r="AC24" t="n">
        <v>832.8368023921757</v>
      </c>
      <c r="AD24" t="n">
        <v>672911.9883248184</v>
      </c>
      <c r="AE24" t="n">
        <v>920707.8692077543</v>
      </c>
      <c r="AF24" t="n">
        <v>2.415713647003272e-05</v>
      </c>
      <c r="AG24" t="n">
        <v>26</v>
      </c>
      <c r="AH24" t="n">
        <v>832836.8023921758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1.625</v>
      </c>
      <c r="E25" t="n">
        <v>61.54</v>
      </c>
      <c r="F25" t="n">
        <v>58.21</v>
      </c>
      <c r="G25" t="n">
        <v>151.86</v>
      </c>
      <c r="H25" t="n">
        <v>1.92</v>
      </c>
      <c r="I25" t="n">
        <v>23</v>
      </c>
      <c r="J25" t="n">
        <v>222.08</v>
      </c>
      <c r="K25" t="n">
        <v>53.44</v>
      </c>
      <c r="L25" t="n">
        <v>24</v>
      </c>
      <c r="M25" t="n">
        <v>21</v>
      </c>
      <c r="N25" t="n">
        <v>49.65</v>
      </c>
      <c r="O25" t="n">
        <v>27624.44</v>
      </c>
      <c r="P25" t="n">
        <v>708.91</v>
      </c>
      <c r="Q25" t="n">
        <v>1213.91</v>
      </c>
      <c r="R25" t="n">
        <v>148.18</v>
      </c>
      <c r="S25" t="n">
        <v>90.51000000000001</v>
      </c>
      <c r="T25" t="n">
        <v>17682.78</v>
      </c>
      <c r="U25" t="n">
        <v>0.61</v>
      </c>
      <c r="V25" t="n">
        <v>0.77</v>
      </c>
      <c r="W25" t="n">
        <v>4.04</v>
      </c>
      <c r="X25" t="n">
        <v>1.02</v>
      </c>
      <c r="Y25" t="n">
        <v>0.5</v>
      </c>
      <c r="Z25" t="n">
        <v>10</v>
      </c>
      <c r="AA25" t="n">
        <v>668.5931248731449</v>
      </c>
      <c r="AB25" t="n">
        <v>914.7986096983664</v>
      </c>
      <c r="AC25" t="n">
        <v>827.4915143166661</v>
      </c>
      <c r="AD25" t="n">
        <v>668593.1248731449</v>
      </c>
      <c r="AE25" t="n">
        <v>914798.6096983664</v>
      </c>
      <c r="AF25" t="n">
        <v>2.418094540088898e-05</v>
      </c>
      <c r="AG25" t="n">
        <v>26</v>
      </c>
      <c r="AH25" t="n">
        <v>827491.5143166661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1.6278</v>
      </c>
      <c r="E26" t="n">
        <v>61.43</v>
      </c>
      <c r="F26" t="n">
        <v>58.14</v>
      </c>
      <c r="G26" t="n">
        <v>158.57</v>
      </c>
      <c r="H26" t="n">
        <v>1.99</v>
      </c>
      <c r="I26" t="n">
        <v>22</v>
      </c>
      <c r="J26" t="n">
        <v>223.75</v>
      </c>
      <c r="K26" t="n">
        <v>53.44</v>
      </c>
      <c r="L26" t="n">
        <v>25</v>
      </c>
      <c r="M26" t="n">
        <v>20</v>
      </c>
      <c r="N26" t="n">
        <v>50.31</v>
      </c>
      <c r="O26" t="n">
        <v>27829.77</v>
      </c>
      <c r="P26" t="n">
        <v>705.65</v>
      </c>
      <c r="Q26" t="n">
        <v>1213.91</v>
      </c>
      <c r="R26" t="n">
        <v>145.73</v>
      </c>
      <c r="S26" t="n">
        <v>90.51000000000001</v>
      </c>
      <c r="T26" t="n">
        <v>16462.57</v>
      </c>
      <c r="U26" t="n">
        <v>0.62</v>
      </c>
      <c r="V26" t="n">
        <v>0.77</v>
      </c>
      <c r="W26" t="n">
        <v>4.04</v>
      </c>
      <c r="X26" t="n">
        <v>0.95</v>
      </c>
      <c r="Y26" t="n">
        <v>0.5</v>
      </c>
      <c r="Z26" t="n">
        <v>10</v>
      </c>
      <c r="AA26" t="n">
        <v>666.0349860120654</v>
      </c>
      <c r="AB26" t="n">
        <v>911.2984512515156</v>
      </c>
      <c r="AC26" t="n">
        <v>824.3254060794796</v>
      </c>
      <c r="AD26" t="n">
        <v>666034.9860120653</v>
      </c>
      <c r="AE26" t="n">
        <v>911298.4512515157</v>
      </c>
      <c r="AF26" t="n">
        <v>2.422261102988743e-05</v>
      </c>
      <c r="AG26" t="n">
        <v>26</v>
      </c>
      <c r="AH26" t="n">
        <v>824325.4060794796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1.6296</v>
      </c>
      <c r="E27" t="n">
        <v>61.36</v>
      </c>
      <c r="F27" t="n">
        <v>58.11</v>
      </c>
      <c r="G27" t="n">
        <v>166.04</v>
      </c>
      <c r="H27" t="n">
        <v>2.05</v>
      </c>
      <c r="I27" t="n">
        <v>21</v>
      </c>
      <c r="J27" t="n">
        <v>225.42</v>
      </c>
      <c r="K27" t="n">
        <v>53.44</v>
      </c>
      <c r="L27" t="n">
        <v>26</v>
      </c>
      <c r="M27" t="n">
        <v>19</v>
      </c>
      <c r="N27" t="n">
        <v>50.98</v>
      </c>
      <c r="O27" t="n">
        <v>28035.92</v>
      </c>
      <c r="P27" t="n">
        <v>703.39</v>
      </c>
      <c r="Q27" t="n">
        <v>1213.92</v>
      </c>
      <c r="R27" t="n">
        <v>144.91</v>
      </c>
      <c r="S27" t="n">
        <v>90.51000000000001</v>
      </c>
      <c r="T27" t="n">
        <v>16055.57</v>
      </c>
      <c r="U27" t="n">
        <v>0.62</v>
      </c>
      <c r="V27" t="n">
        <v>0.77</v>
      </c>
      <c r="W27" t="n">
        <v>4.04</v>
      </c>
      <c r="X27" t="n">
        <v>0.92</v>
      </c>
      <c r="Y27" t="n">
        <v>0.5</v>
      </c>
      <c r="Z27" t="n">
        <v>10</v>
      </c>
      <c r="AA27" t="n">
        <v>664.3214933396316</v>
      </c>
      <c r="AB27" t="n">
        <v>908.9539749831304</v>
      </c>
      <c r="AC27" t="n">
        <v>822.204683335656</v>
      </c>
      <c r="AD27" t="n">
        <v>664321.4933396316</v>
      </c>
      <c r="AE27" t="n">
        <v>908953.9749831303</v>
      </c>
      <c r="AF27" t="n">
        <v>2.424939607710072e-05</v>
      </c>
      <c r="AG27" t="n">
        <v>26</v>
      </c>
      <c r="AH27" t="n">
        <v>822204.683335656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1.6325</v>
      </c>
      <c r="E28" t="n">
        <v>61.25</v>
      </c>
      <c r="F28" t="n">
        <v>58.04</v>
      </c>
      <c r="G28" t="n">
        <v>174.12</v>
      </c>
      <c r="H28" t="n">
        <v>2.11</v>
      </c>
      <c r="I28" t="n">
        <v>20</v>
      </c>
      <c r="J28" t="n">
        <v>227.1</v>
      </c>
      <c r="K28" t="n">
        <v>53.44</v>
      </c>
      <c r="L28" t="n">
        <v>27</v>
      </c>
      <c r="M28" t="n">
        <v>18</v>
      </c>
      <c r="N28" t="n">
        <v>51.66</v>
      </c>
      <c r="O28" t="n">
        <v>28243</v>
      </c>
      <c r="P28" t="n">
        <v>701.99</v>
      </c>
      <c r="Q28" t="n">
        <v>1213.91</v>
      </c>
      <c r="R28" t="n">
        <v>142.26</v>
      </c>
      <c r="S28" t="n">
        <v>90.51000000000001</v>
      </c>
      <c r="T28" t="n">
        <v>14735.56</v>
      </c>
      <c r="U28" t="n">
        <v>0.64</v>
      </c>
      <c r="V28" t="n">
        <v>0.77</v>
      </c>
      <c r="W28" t="n">
        <v>4.04</v>
      </c>
      <c r="X28" t="n">
        <v>0.85</v>
      </c>
      <c r="Y28" t="n">
        <v>0.5</v>
      </c>
      <c r="Z28" t="n">
        <v>10</v>
      </c>
      <c r="AA28" t="n">
        <v>662.7437165840396</v>
      </c>
      <c r="AB28" t="n">
        <v>906.7951912195317</v>
      </c>
      <c r="AC28" t="n">
        <v>820.2519308645828</v>
      </c>
      <c r="AD28" t="n">
        <v>662743.7165840396</v>
      </c>
      <c r="AE28" t="n">
        <v>906795.1912195317</v>
      </c>
      <c r="AF28" t="n">
        <v>2.42925497642777e-05</v>
      </c>
      <c r="AG28" t="n">
        <v>26</v>
      </c>
      <c r="AH28" t="n">
        <v>820251.9308645829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1.6348</v>
      </c>
      <c r="E29" t="n">
        <v>61.17</v>
      </c>
      <c r="F29" t="n">
        <v>58</v>
      </c>
      <c r="G29" t="n">
        <v>183.14</v>
      </c>
      <c r="H29" t="n">
        <v>2.18</v>
      </c>
      <c r="I29" t="n">
        <v>19</v>
      </c>
      <c r="J29" t="n">
        <v>228.79</v>
      </c>
      <c r="K29" t="n">
        <v>53.44</v>
      </c>
      <c r="L29" t="n">
        <v>28</v>
      </c>
      <c r="M29" t="n">
        <v>17</v>
      </c>
      <c r="N29" t="n">
        <v>52.35</v>
      </c>
      <c r="O29" t="n">
        <v>28451.04</v>
      </c>
      <c r="P29" t="n">
        <v>694.79</v>
      </c>
      <c r="Q29" t="n">
        <v>1213.91</v>
      </c>
      <c r="R29" t="n">
        <v>140.73</v>
      </c>
      <c r="S29" t="n">
        <v>90.51000000000001</v>
      </c>
      <c r="T29" t="n">
        <v>13976.23</v>
      </c>
      <c r="U29" t="n">
        <v>0.64</v>
      </c>
      <c r="V29" t="n">
        <v>0.77</v>
      </c>
      <c r="W29" t="n">
        <v>4.04</v>
      </c>
      <c r="X29" t="n">
        <v>0.8</v>
      </c>
      <c r="Y29" t="n">
        <v>0.5</v>
      </c>
      <c r="Z29" t="n">
        <v>10</v>
      </c>
      <c r="AA29" t="n">
        <v>658.2675404757452</v>
      </c>
      <c r="AB29" t="n">
        <v>900.6706895932103</v>
      </c>
      <c r="AC29" t="n">
        <v>814.7119430776856</v>
      </c>
      <c r="AD29" t="n">
        <v>658267.5404757452</v>
      </c>
      <c r="AE29" t="n">
        <v>900670.6895932104</v>
      </c>
      <c r="AF29" t="n">
        <v>2.432677510238357e-05</v>
      </c>
      <c r="AG29" t="n">
        <v>26</v>
      </c>
      <c r="AH29" t="n">
        <v>814711.9430776857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1.634</v>
      </c>
      <c r="E30" t="n">
        <v>61.2</v>
      </c>
      <c r="F30" t="n">
        <v>58.02</v>
      </c>
      <c r="G30" t="n">
        <v>183.24</v>
      </c>
      <c r="H30" t="n">
        <v>2.24</v>
      </c>
      <c r="I30" t="n">
        <v>19</v>
      </c>
      <c r="J30" t="n">
        <v>230.48</v>
      </c>
      <c r="K30" t="n">
        <v>53.44</v>
      </c>
      <c r="L30" t="n">
        <v>29</v>
      </c>
      <c r="M30" t="n">
        <v>17</v>
      </c>
      <c r="N30" t="n">
        <v>53.05</v>
      </c>
      <c r="O30" t="n">
        <v>28660.06</v>
      </c>
      <c r="P30" t="n">
        <v>690.76</v>
      </c>
      <c r="Q30" t="n">
        <v>1213.91</v>
      </c>
      <c r="R30" t="n">
        <v>141.72</v>
      </c>
      <c r="S30" t="n">
        <v>90.51000000000001</v>
      </c>
      <c r="T30" t="n">
        <v>14473.81</v>
      </c>
      <c r="U30" t="n">
        <v>0.64</v>
      </c>
      <c r="V30" t="n">
        <v>0.77</v>
      </c>
      <c r="W30" t="n">
        <v>4.04</v>
      </c>
      <c r="X30" t="n">
        <v>0.83</v>
      </c>
      <c r="Y30" t="n">
        <v>0.5</v>
      </c>
      <c r="Z30" t="n">
        <v>10</v>
      </c>
      <c r="AA30" t="n">
        <v>656.3468006819553</v>
      </c>
      <c r="AB30" t="n">
        <v>898.0426486702878</v>
      </c>
      <c r="AC30" t="n">
        <v>812.3347186919682</v>
      </c>
      <c r="AD30" t="n">
        <v>656346.8006819553</v>
      </c>
      <c r="AE30" t="n">
        <v>898042.6486702878</v>
      </c>
      <c r="AF30" t="n">
        <v>2.431487063695544e-05</v>
      </c>
      <c r="AG30" t="n">
        <v>26</v>
      </c>
      <c r="AH30" t="n">
        <v>812334.7186919682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1.6367</v>
      </c>
      <c r="E31" t="n">
        <v>61.1</v>
      </c>
      <c r="F31" t="n">
        <v>57.96</v>
      </c>
      <c r="G31" t="n">
        <v>193.2</v>
      </c>
      <c r="H31" t="n">
        <v>2.3</v>
      </c>
      <c r="I31" t="n">
        <v>18</v>
      </c>
      <c r="J31" t="n">
        <v>232.18</v>
      </c>
      <c r="K31" t="n">
        <v>53.44</v>
      </c>
      <c r="L31" t="n">
        <v>30</v>
      </c>
      <c r="M31" t="n">
        <v>16</v>
      </c>
      <c r="N31" t="n">
        <v>53.75</v>
      </c>
      <c r="O31" t="n">
        <v>28870.05</v>
      </c>
      <c r="P31" t="n">
        <v>688.12</v>
      </c>
      <c r="Q31" t="n">
        <v>1213.92</v>
      </c>
      <c r="R31" t="n">
        <v>139.5</v>
      </c>
      <c r="S31" t="n">
        <v>90.51000000000001</v>
      </c>
      <c r="T31" t="n">
        <v>13365.86</v>
      </c>
      <c r="U31" t="n">
        <v>0.65</v>
      </c>
      <c r="V31" t="n">
        <v>0.77</v>
      </c>
      <c r="W31" t="n">
        <v>4.03</v>
      </c>
      <c r="X31" t="n">
        <v>0.77</v>
      </c>
      <c r="Y31" t="n">
        <v>0.5</v>
      </c>
      <c r="Z31" t="n">
        <v>10</v>
      </c>
      <c r="AA31" t="n">
        <v>654.188587229322</v>
      </c>
      <c r="AB31" t="n">
        <v>895.0896858107374</v>
      </c>
      <c r="AC31" t="n">
        <v>809.6635824632239</v>
      </c>
      <c r="AD31" t="n">
        <v>654188.5872293221</v>
      </c>
      <c r="AE31" t="n">
        <v>895089.6858107373</v>
      </c>
      <c r="AF31" t="n">
        <v>2.435504820777538e-05</v>
      </c>
      <c r="AG31" t="n">
        <v>26</v>
      </c>
      <c r="AH31" t="n">
        <v>809663.5824632238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1.6389</v>
      </c>
      <c r="E32" t="n">
        <v>61.02</v>
      </c>
      <c r="F32" t="n">
        <v>57.91</v>
      </c>
      <c r="G32" t="n">
        <v>204.41</v>
      </c>
      <c r="H32" t="n">
        <v>2.36</v>
      </c>
      <c r="I32" t="n">
        <v>17</v>
      </c>
      <c r="J32" t="n">
        <v>233.89</v>
      </c>
      <c r="K32" t="n">
        <v>53.44</v>
      </c>
      <c r="L32" t="n">
        <v>31</v>
      </c>
      <c r="M32" t="n">
        <v>15</v>
      </c>
      <c r="N32" t="n">
        <v>54.46</v>
      </c>
      <c r="O32" t="n">
        <v>29081.05</v>
      </c>
      <c r="P32" t="n">
        <v>681.5700000000001</v>
      </c>
      <c r="Q32" t="n">
        <v>1213.91</v>
      </c>
      <c r="R32" t="n">
        <v>138</v>
      </c>
      <c r="S32" t="n">
        <v>90.51000000000001</v>
      </c>
      <c r="T32" t="n">
        <v>12621.44</v>
      </c>
      <c r="U32" t="n">
        <v>0.66</v>
      </c>
      <c r="V32" t="n">
        <v>0.77</v>
      </c>
      <c r="W32" t="n">
        <v>4.03</v>
      </c>
      <c r="X32" t="n">
        <v>0.72</v>
      </c>
      <c r="Y32" t="n">
        <v>0.5</v>
      </c>
      <c r="Z32" t="n">
        <v>10</v>
      </c>
      <c r="AA32" t="n">
        <v>650.0972196356424</v>
      </c>
      <c r="AB32" t="n">
        <v>889.4916961706656</v>
      </c>
      <c r="AC32" t="n">
        <v>804.5998570975729</v>
      </c>
      <c r="AD32" t="n">
        <v>650097.2196356425</v>
      </c>
      <c r="AE32" t="n">
        <v>889491.6961706656</v>
      </c>
      <c r="AF32" t="n">
        <v>2.438778548770274e-05</v>
      </c>
      <c r="AG32" t="n">
        <v>26</v>
      </c>
      <c r="AH32" t="n">
        <v>804599.8570975729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1.6394</v>
      </c>
      <c r="E33" t="n">
        <v>61</v>
      </c>
      <c r="F33" t="n">
        <v>57.9</v>
      </c>
      <c r="G33" t="n">
        <v>204.34</v>
      </c>
      <c r="H33" t="n">
        <v>2.41</v>
      </c>
      <c r="I33" t="n">
        <v>17</v>
      </c>
      <c r="J33" t="n">
        <v>235.61</v>
      </c>
      <c r="K33" t="n">
        <v>53.44</v>
      </c>
      <c r="L33" t="n">
        <v>32</v>
      </c>
      <c r="M33" t="n">
        <v>15</v>
      </c>
      <c r="N33" t="n">
        <v>55.18</v>
      </c>
      <c r="O33" t="n">
        <v>29293.06</v>
      </c>
      <c r="P33" t="n">
        <v>675.14</v>
      </c>
      <c r="Q33" t="n">
        <v>1213.91</v>
      </c>
      <c r="R33" t="n">
        <v>137.2</v>
      </c>
      <c r="S33" t="n">
        <v>90.51000000000001</v>
      </c>
      <c r="T33" t="n">
        <v>12221.74</v>
      </c>
      <c r="U33" t="n">
        <v>0.66</v>
      </c>
      <c r="V33" t="n">
        <v>0.77</v>
      </c>
      <c r="W33" t="n">
        <v>4.04</v>
      </c>
      <c r="X33" t="n">
        <v>0.7</v>
      </c>
      <c r="Y33" t="n">
        <v>0.5</v>
      </c>
      <c r="Z33" t="n">
        <v>10</v>
      </c>
      <c r="AA33" t="n">
        <v>646.5457318951882</v>
      </c>
      <c r="AB33" t="n">
        <v>884.632393963595</v>
      </c>
      <c r="AC33" t="n">
        <v>800.2043198730715</v>
      </c>
      <c r="AD33" t="n">
        <v>646545.7318951882</v>
      </c>
      <c r="AE33" t="n">
        <v>884632.3939635949</v>
      </c>
      <c r="AF33" t="n">
        <v>2.439522577859532e-05</v>
      </c>
      <c r="AG33" t="n">
        <v>26</v>
      </c>
      <c r="AH33" t="n">
        <v>800204.3198730715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1.641</v>
      </c>
      <c r="E34" t="n">
        <v>60.94</v>
      </c>
      <c r="F34" t="n">
        <v>57.87</v>
      </c>
      <c r="G34" t="n">
        <v>217.03</v>
      </c>
      <c r="H34" t="n">
        <v>2.47</v>
      </c>
      <c r="I34" t="n">
        <v>16</v>
      </c>
      <c r="J34" t="n">
        <v>237.34</v>
      </c>
      <c r="K34" t="n">
        <v>53.44</v>
      </c>
      <c r="L34" t="n">
        <v>33</v>
      </c>
      <c r="M34" t="n">
        <v>13</v>
      </c>
      <c r="N34" t="n">
        <v>55.91</v>
      </c>
      <c r="O34" t="n">
        <v>29506.09</v>
      </c>
      <c r="P34" t="n">
        <v>676.0700000000001</v>
      </c>
      <c r="Q34" t="n">
        <v>1213.93</v>
      </c>
      <c r="R34" t="n">
        <v>136.43</v>
      </c>
      <c r="S34" t="n">
        <v>90.51000000000001</v>
      </c>
      <c r="T34" t="n">
        <v>11839.56</v>
      </c>
      <c r="U34" t="n">
        <v>0.66</v>
      </c>
      <c r="V34" t="n">
        <v>0.78</v>
      </c>
      <c r="W34" t="n">
        <v>4.04</v>
      </c>
      <c r="X34" t="n">
        <v>0.68</v>
      </c>
      <c r="Y34" t="n">
        <v>0.5</v>
      </c>
      <c r="Z34" t="n">
        <v>10</v>
      </c>
      <c r="AA34" t="n">
        <v>646.6084574315794</v>
      </c>
      <c r="AB34" t="n">
        <v>884.7182178097405</v>
      </c>
      <c r="AC34" t="n">
        <v>800.2819528117957</v>
      </c>
      <c r="AD34" t="n">
        <v>646608.4574315794</v>
      </c>
      <c r="AE34" t="n">
        <v>884718.2178097405</v>
      </c>
      <c r="AF34" t="n">
        <v>2.441903470945158e-05</v>
      </c>
      <c r="AG34" t="n">
        <v>26</v>
      </c>
      <c r="AH34" t="n">
        <v>800281.9528117956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1.6408</v>
      </c>
      <c r="E35" t="n">
        <v>60.95</v>
      </c>
      <c r="F35" t="n">
        <v>57.88</v>
      </c>
      <c r="G35" t="n">
        <v>217.06</v>
      </c>
      <c r="H35" t="n">
        <v>2.53</v>
      </c>
      <c r="I35" t="n">
        <v>16</v>
      </c>
      <c r="J35" t="n">
        <v>239.08</v>
      </c>
      <c r="K35" t="n">
        <v>53.44</v>
      </c>
      <c r="L35" t="n">
        <v>34</v>
      </c>
      <c r="M35" t="n">
        <v>14</v>
      </c>
      <c r="N35" t="n">
        <v>56.64</v>
      </c>
      <c r="O35" t="n">
        <v>29720.17</v>
      </c>
      <c r="P35" t="n">
        <v>667.9</v>
      </c>
      <c r="Q35" t="n">
        <v>1213.91</v>
      </c>
      <c r="R35" t="n">
        <v>137.02</v>
      </c>
      <c r="S35" t="n">
        <v>90.51000000000001</v>
      </c>
      <c r="T35" t="n">
        <v>12135.32</v>
      </c>
      <c r="U35" t="n">
        <v>0.66</v>
      </c>
      <c r="V35" t="n">
        <v>0.78</v>
      </c>
      <c r="W35" t="n">
        <v>4.03</v>
      </c>
      <c r="X35" t="n">
        <v>0.6899999999999999</v>
      </c>
      <c r="Y35" t="n">
        <v>0.5</v>
      </c>
      <c r="Z35" t="n">
        <v>10</v>
      </c>
      <c r="AA35" t="n">
        <v>642.3326496909517</v>
      </c>
      <c r="AB35" t="n">
        <v>878.8678690236895</v>
      </c>
      <c r="AC35" t="n">
        <v>794.989953102869</v>
      </c>
      <c r="AD35" t="n">
        <v>642332.6496909517</v>
      </c>
      <c r="AE35" t="n">
        <v>878867.8690236895</v>
      </c>
      <c r="AF35" t="n">
        <v>2.441605859309455e-05</v>
      </c>
      <c r="AG35" t="n">
        <v>26</v>
      </c>
      <c r="AH35" t="n">
        <v>794989.953102869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1.6428</v>
      </c>
      <c r="E36" t="n">
        <v>60.87</v>
      </c>
      <c r="F36" t="n">
        <v>57.84</v>
      </c>
      <c r="G36" t="n">
        <v>231.37</v>
      </c>
      <c r="H36" t="n">
        <v>2.58</v>
      </c>
      <c r="I36" t="n">
        <v>15</v>
      </c>
      <c r="J36" t="n">
        <v>240.82</v>
      </c>
      <c r="K36" t="n">
        <v>53.44</v>
      </c>
      <c r="L36" t="n">
        <v>35</v>
      </c>
      <c r="M36" t="n">
        <v>11</v>
      </c>
      <c r="N36" t="n">
        <v>57.39</v>
      </c>
      <c r="O36" t="n">
        <v>29935.43</v>
      </c>
      <c r="P36" t="n">
        <v>670.15</v>
      </c>
      <c r="Q36" t="n">
        <v>1213.95</v>
      </c>
      <c r="R36" t="n">
        <v>135.47</v>
      </c>
      <c r="S36" t="n">
        <v>90.51000000000001</v>
      </c>
      <c r="T36" t="n">
        <v>11368.29</v>
      </c>
      <c r="U36" t="n">
        <v>0.67</v>
      </c>
      <c r="V36" t="n">
        <v>0.78</v>
      </c>
      <c r="W36" t="n">
        <v>4.03</v>
      </c>
      <c r="X36" t="n">
        <v>0.65</v>
      </c>
      <c r="Y36" t="n">
        <v>0.5</v>
      </c>
      <c r="Z36" t="n">
        <v>10</v>
      </c>
      <c r="AA36" t="n">
        <v>642.990152802675</v>
      </c>
      <c r="AB36" t="n">
        <v>879.7674937881394</v>
      </c>
      <c r="AC36" t="n">
        <v>795.8037189424313</v>
      </c>
      <c r="AD36" t="n">
        <v>642990.1528026749</v>
      </c>
      <c r="AE36" t="n">
        <v>879767.4937881394</v>
      </c>
      <c r="AF36" t="n">
        <v>2.444581975666487e-05</v>
      </c>
      <c r="AG36" t="n">
        <v>26</v>
      </c>
      <c r="AH36" t="n">
        <v>795803.7189424313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1.6431</v>
      </c>
      <c r="E37" t="n">
        <v>60.86</v>
      </c>
      <c r="F37" t="n">
        <v>57.84</v>
      </c>
      <c r="G37" t="n">
        <v>231.34</v>
      </c>
      <c r="H37" t="n">
        <v>2.64</v>
      </c>
      <c r="I37" t="n">
        <v>15</v>
      </c>
      <c r="J37" t="n">
        <v>242.57</v>
      </c>
      <c r="K37" t="n">
        <v>53.44</v>
      </c>
      <c r="L37" t="n">
        <v>36</v>
      </c>
      <c r="M37" t="n">
        <v>8</v>
      </c>
      <c r="N37" t="n">
        <v>58.14</v>
      </c>
      <c r="O37" t="n">
        <v>30151.65</v>
      </c>
      <c r="P37" t="n">
        <v>670.49</v>
      </c>
      <c r="Q37" t="n">
        <v>1213.91</v>
      </c>
      <c r="R37" t="n">
        <v>135.12</v>
      </c>
      <c r="S37" t="n">
        <v>90.51000000000001</v>
      </c>
      <c r="T37" t="n">
        <v>11192.61</v>
      </c>
      <c r="U37" t="n">
        <v>0.67</v>
      </c>
      <c r="V37" t="n">
        <v>0.78</v>
      </c>
      <c r="W37" t="n">
        <v>4.04</v>
      </c>
      <c r="X37" t="n">
        <v>0.64</v>
      </c>
      <c r="Y37" t="n">
        <v>0.5</v>
      </c>
      <c r="Z37" t="n">
        <v>10</v>
      </c>
      <c r="AA37" t="n">
        <v>643.0955835667344</v>
      </c>
      <c r="AB37" t="n">
        <v>879.9117488108024</v>
      </c>
      <c r="AC37" t="n">
        <v>795.9342064681944</v>
      </c>
      <c r="AD37" t="n">
        <v>643095.5835667343</v>
      </c>
      <c r="AE37" t="n">
        <v>879911.7488108024</v>
      </c>
      <c r="AF37" t="n">
        <v>2.445028393120042e-05</v>
      </c>
      <c r="AG37" t="n">
        <v>26</v>
      </c>
      <c r="AH37" t="n">
        <v>795934.2064681944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1.6427</v>
      </c>
      <c r="E38" t="n">
        <v>60.88</v>
      </c>
      <c r="F38" t="n">
        <v>57.85</v>
      </c>
      <c r="G38" t="n">
        <v>231.4</v>
      </c>
      <c r="H38" t="n">
        <v>2.69</v>
      </c>
      <c r="I38" t="n">
        <v>15</v>
      </c>
      <c r="J38" t="n">
        <v>244.34</v>
      </c>
      <c r="K38" t="n">
        <v>53.44</v>
      </c>
      <c r="L38" t="n">
        <v>37</v>
      </c>
      <c r="M38" t="n">
        <v>6</v>
      </c>
      <c r="N38" t="n">
        <v>58.9</v>
      </c>
      <c r="O38" t="n">
        <v>30368.96</v>
      </c>
      <c r="P38" t="n">
        <v>670.91</v>
      </c>
      <c r="Q38" t="n">
        <v>1213.91</v>
      </c>
      <c r="R38" t="n">
        <v>135.58</v>
      </c>
      <c r="S38" t="n">
        <v>90.51000000000001</v>
      </c>
      <c r="T38" t="n">
        <v>11419.69</v>
      </c>
      <c r="U38" t="n">
        <v>0.67</v>
      </c>
      <c r="V38" t="n">
        <v>0.78</v>
      </c>
      <c r="W38" t="n">
        <v>4.04</v>
      </c>
      <c r="X38" t="n">
        <v>0.66</v>
      </c>
      <c r="Y38" t="n">
        <v>0.5</v>
      </c>
      <c r="Z38" t="n">
        <v>10</v>
      </c>
      <c r="AA38" t="n">
        <v>643.4272776456269</v>
      </c>
      <c r="AB38" t="n">
        <v>880.3655872828534</v>
      </c>
      <c r="AC38" t="n">
        <v>796.3447312334391</v>
      </c>
      <c r="AD38" t="n">
        <v>643427.2776456269</v>
      </c>
      <c r="AE38" t="n">
        <v>880365.5872828534</v>
      </c>
      <c r="AF38" t="n">
        <v>2.444433169848635e-05</v>
      </c>
      <c r="AG38" t="n">
        <v>26</v>
      </c>
      <c r="AH38" t="n">
        <v>796344.7312334392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1.6453</v>
      </c>
      <c r="E39" t="n">
        <v>60.78</v>
      </c>
      <c r="F39" t="n">
        <v>57.79</v>
      </c>
      <c r="G39" t="n">
        <v>247.67</v>
      </c>
      <c r="H39" t="n">
        <v>2.75</v>
      </c>
      <c r="I39" t="n">
        <v>14</v>
      </c>
      <c r="J39" t="n">
        <v>246.11</v>
      </c>
      <c r="K39" t="n">
        <v>53.44</v>
      </c>
      <c r="L39" t="n">
        <v>38</v>
      </c>
      <c r="M39" t="n">
        <v>4</v>
      </c>
      <c r="N39" t="n">
        <v>59.67</v>
      </c>
      <c r="O39" t="n">
        <v>30587.38</v>
      </c>
      <c r="P39" t="n">
        <v>666.63</v>
      </c>
      <c r="Q39" t="n">
        <v>1213.93</v>
      </c>
      <c r="R39" t="n">
        <v>133.25</v>
      </c>
      <c r="S39" t="n">
        <v>90.51000000000001</v>
      </c>
      <c r="T39" t="n">
        <v>10260.34</v>
      </c>
      <c r="U39" t="n">
        <v>0.68</v>
      </c>
      <c r="V39" t="n">
        <v>0.78</v>
      </c>
      <c r="W39" t="n">
        <v>4.04</v>
      </c>
      <c r="X39" t="n">
        <v>0.6</v>
      </c>
      <c r="Y39" t="n">
        <v>0.5</v>
      </c>
      <c r="Z39" t="n">
        <v>10</v>
      </c>
      <c r="AA39" t="n">
        <v>640.4585454739823</v>
      </c>
      <c r="AB39" t="n">
        <v>876.3036369543893</v>
      </c>
      <c r="AC39" t="n">
        <v>792.6704477433407</v>
      </c>
      <c r="AD39" t="n">
        <v>640458.5454739823</v>
      </c>
      <c r="AE39" t="n">
        <v>876303.6369543893</v>
      </c>
      <c r="AF39" t="n">
        <v>2.448302121112778e-05</v>
      </c>
      <c r="AG39" t="n">
        <v>26</v>
      </c>
      <c r="AH39" t="n">
        <v>792670.4477433406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1.6455</v>
      </c>
      <c r="E40" t="n">
        <v>60.77</v>
      </c>
      <c r="F40" t="n">
        <v>57.78</v>
      </c>
      <c r="G40" t="n">
        <v>247.64</v>
      </c>
      <c r="H40" t="n">
        <v>2.8</v>
      </c>
      <c r="I40" t="n">
        <v>14</v>
      </c>
      <c r="J40" t="n">
        <v>247.89</v>
      </c>
      <c r="K40" t="n">
        <v>53.44</v>
      </c>
      <c r="L40" t="n">
        <v>39</v>
      </c>
      <c r="M40" t="n">
        <v>3</v>
      </c>
      <c r="N40" t="n">
        <v>60.45</v>
      </c>
      <c r="O40" t="n">
        <v>30806.92</v>
      </c>
      <c r="P40" t="n">
        <v>670.38</v>
      </c>
      <c r="Q40" t="n">
        <v>1213.91</v>
      </c>
      <c r="R40" t="n">
        <v>133.08</v>
      </c>
      <c r="S40" t="n">
        <v>90.51000000000001</v>
      </c>
      <c r="T40" t="n">
        <v>10174.71</v>
      </c>
      <c r="U40" t="n">
        <v>0.68</v>
      </c>
      <c r="V40" t="n">
        <v>0.78</v>
      </c>
      <c r="W40" t="n">
        <v>4.04</v>
      </c>
      <c r="X40" t="n">
        <v>0.59</v>
      </c>
      <c r="Y40" t="n">
        <v>0.5</v>
      </c>
      <c r="Z40" t="n">
        <v>10</v>
      </c>
      <c r="AA40" t="n">
        <v>642.3840527511993</v>
      </c>
      <c r="AB40" t="n">
        <v>878.9382009584633</v>
      </c>
      <c r="AC40" t="n">
        <v>795.0535726564995</v>
      </c>
      <c r="AD40" t="n">
        <v>642384.0527511993</v>
      </c>
      <c r="AE40" t="n">
        <v>878938.2009584634</v>
      </c>
      <c r="AF40" t="n">
        <v>2.448599732748481e-05</v>
      </c>
      <c r="AG40" t="n">
        <v>26</v>
      </c>
      <c r="AH40" t="n">
        <v>795053.5726564995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1.6452</v>
      </c>
      <c r="E41" t="n">
        <v>60.78</v>
      </c>
      <c r="F41" t="n">
        <v>57.79</v>
      </c>
      <c r="G41" t="n">
        <v>247.68</v>
      </c>
      <c r="H41" t="n">
        <v>2.85</v>
      </c>
      <c r="I41" t="n">
        <v>14</v>
      </c>
      <c r="J41" t="n">
        <v>249.68</v>
      </c>
      <c r="K41" t="n">
        <v>53.44</v>
      </c>
      <c r="L41" t="n">
        <v>40</v>
      </c>
      <c r="M41" t="n">
        <v>0</v>
      </c>
      <c r="N41" t="n">
        <v>61.24</v>
      </c>
      <c r="O41" t="n">
        <v>31027.6</v>
      </c>
      <c r="P41" t="n">
        <v>675.15</v>
      </c>
      <c r="Q41" t="n">
        <v>1213.92</v>
      </c>
      <c r="R41" t="n">
        <v>133.15</v>
      </c>
      <c r="S41" t="n">
        <v>90.51000000000001</v>
      </c>
      <c r="T41" t="n">
        <v>10211.78</v>
      </c>
      <c r="U41" t="n">
        <v>0.68</v>
      </c>
      <c r="V41" t="n">
        <v>0.78</v>
      </c>
      <c r="W41" t="n">
        <v>4.05</v>
      </c>
      <c r="X41" t="n">
        <v>0.6</v>
      </c>
      <c r="Y41" t="n">
        <v>0.5</v>
      </c>
      <c r="Z41" t="n">
        <v>10</v>
      </c>
      <c r="AA41" t="n">
        <v>644.9924387252288</v>
      </c>
      <c r="AB41" t="n">
        <v>882.5071097219979</v>
      </c>
      <c r="AC41" t="n">
        <v>798.2818697766376</v>
      </c>
      <c r="AD41" t="n">
        <v>644992.4387252288</v>
      </c>
      <c r="AE41" t="n">
        <v>882507.109721998</v>
      </c>
      <c r="AF41" t="n">
        <v>2.448153315294926e-05</v>
      </c>
      <c r="AG41" t="n">
        <v>26</v>
      </c>
      <c r="AH41" t="n">
        <v>798281.8697766375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0.9473</v>
      </c>
      <c r="E2" t="n">
        <v>105.57</v>
      </c>
      <c r="F2" t="n">
        <v>88.17</v>
      </c>
      <c r="G2" t="n">
        <v>8.25</v>
      </c>
      <c r="H2" t="n">
        <v>0.15</v>
      </c>
      <c r="I2" t="n">
        <v>641</v>
      </c>
      <c r="J2" t="n">
        <v>116.05</v>
      </c>
      <c r="K2" t="n">
        <v>43.4</v>
      </c>
      <c r="L2" t="n">
        <v>1</v>
      </c>
      <c r="M2" t="n">
        <v>639</v>
      </c>
      <c r="N2" t="n">
        <v>16.65</v>
      </c>
      <c r="O2" t="n">
        <v>14546.17</v>
      </c>
      <c r="P2" t="n">
        <v>876.45</v>
      </c>
      <c r="Q2" t="n">
        <v>1214.2</v>
      </c>
      <c r="R2" t="n">
        <v>1164.55</v>
      </c>
      <c r="S2" t="n">
        <v>90.51000000000001</v>
      </c>
      <c r="T2" t="n">
        <v>522777.15</v>
      </c>
      <c r="U2" t="n">
        <v>0.08</v>
      </c>
      <c r="V2" t="n">
        <v>0.51</v>
      </c>
      <c r="W2" t="n">
        <v>5.07</v>
      </c>
      <c r="X2" t="n">
        <v>30.96</v>
      </c>
      <c r="Y2" t="n">
        <v>0.5</v>
      </c>
      <c r="Z2" t="n">
        <v>10</v>
      </c>
      <c r="AA2" t="n">
        <v>1312.465045374381</v>
      </c>
      <c r="AB2" t="n">
        <v>1795.772576952522</v>
      </c>
      <c r="AC2" t="n">
        <v>1624.386562590814</v>
      </c>
      <c r="AD2" t="n">
        <v>1312465.045374381</v>
      </c>
      <c r="AE2" t="n">
        <v>1795772.576952522</v>
      </c>
      <c r="AF2" t="n">
        <v>1.757352331312835e-05</v>
      </c>
      <c r="AG2" t="n">
        <v>44</v>
      </c>
      <c r="AH2" t="n">
        <v>1624386.562590814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1.3079</v>
      </c>
      <c r="E3" t="n">
        <v>76.45999999999999</v>
      </c>
      <c r="F3" t="n">
        <v>68.54000000000001</v>
      </c>
      <c r="G3" t="n">
        <v>16.86</v>
      </c>
      <c r="H3" t="n">
        <v>0.3</v>
      </c>
      <c r="I3" t="n">
        <v>244</v>
      </c>
      <c r="J3" t="n">
        <v>117.34</v>
      </c>
      <c r="K3" t="n">
        <v>43.4</v>
      </c>
      <c r="L3" t="n">
        <v>2</v>
      </c>
      <c r="M3" t="n">
        <v>242</v>
      </c>
      <c r="N3" t="n">
        <v>16.94</v>
      </c>
      <c r="O3" t="n">
        <v>14705.49</v>
      </c>
      <c r="P3" t="n">
        <v>673.38</v>
      </c>
      <c r="Q3" t="n">
        <v>1213.99</v>
      </c>
      <c r="R3" t="n">
        <v>496.73</v>
      </c>
      <c r="S3" t="n">
        <v>90.51000000000001</v>
      </c>
      <c r="T3" t="n">
        <v>190850.49</v>
      </c>
      <c r="U3" t="n">
        <v>0.18</v>
      </c>
      <c r="V3" t="n">
        <v>0.65</v>
      </c>
      <c r="W3" t="n">
        <v>4.44</v>
      </c>
      <c r="X3" t="n">
        <v>11.35</v>
      </c>
      <c r="Y3" t="n">
        <v>0.5</v>
      </c>
      <c r="Z3" t="n">
        <v>10</v>
      </c>
      <c r="AA3" t="n">
        <v>798.2981193527014</v>
      </c>
      <c r="AB3" t="n">
        <v>1092.266705325801</v>
      </c>
      <c r="AC3" t="n">
        <v>988.0223039754546</v>
      </c>
      <c r="AD3" t="n">
        <v>798298.1193527014</v>
      </c>
      <c r="AE3" t="n">
        <v>1092266.705325801</v>
      </c>
      <c r="AF3" t="n">
        <v>2.426307520451871e-05</v>
      </c>
      <c r="AG3" t="n">
        <v>32</v>
      </c>
      <c r="AH3" t="n">
        <v>988022.3039754546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1.4343</v>
      </c>
      <c r="E4" t="n">
        <v>69.72</v>
      </c>
      <c r="F4" t="n">
        <v>64.05</v>
      </c>
      <c r="G4" t="n">
        <v>25.62</v>
      </c>
      <c r="H4" t="n">
        <v>0.45</v>
      </c>
      <c r="I4" t="n">
        <v>150</v>
      </c>
      <c r="J4" t="n">
        <v>118.63</v>
      </c>
      <c r="K4" t="n">
        <v>43.4</v>
      </c>
      <c r="L4" t="n">
        <v>3</v>
      </c>
      <c r="M4" t="n">
        <v>148</v>
      </c>
      <c r="N4" t="n">
        <v>17.23</v>
      </c>
      <c r="O4" t="n">
        <v>14865.24</v>
      </c>
      <c r="P4" t="n">
        <v>621.24</v>
      </c>
      <c r="Q4" t="n">
        <v>1213.95</v>
      </c>
      <c r="R4" t="n">
        <v>345.56</v>
      </c>
      <c r="S4" t="n">
        <v>90.51000000000001</v>
      </c>
      <c r="T4" t="n">
        <v>115738.48</v>
      </c>
      <c r="U4" t="n">
        <v>0.26</v>
      </c>
      <c r="V4" t="n">
        <v>0.7</v>
      </c>
      <c r="W4" t="n">
        <v>4.26</v>
      </c>
      <c r="X4" t="n">
        <v>6.86</v>
      </c>
      <c r="Y4" t="n">
        <v>0.5</v>
      </c>
      <c r="Z4" t="n">
        <v>10</v>
      </c>
      <c r="AA4" t="n">
        <v>699.7972102959545</v>
      </c>
      <c r="AB4" t="n">
        <v>957.493416000946</v>
      </c>
      <c r="AC4" t="n">
        <v>866.1115882282643</v>
      </c>
      <c r="AD4" t="n">
        <v>699797.2102959545</v>
      </c>
      <c r="AE4" t="n">
        <v>957493.416000946</v>
      </c>
      <c r="AF4" t="n">
        <v>2.660794308879974e-05</v>
      </c>
      <c r="AG4" t="n">
        <v>30</v>
      </c>
      <c r="AH4" t="n">
        <v>866111.5882282642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1.4974</v>
      </c>
      <c r="E5" t="n">
        <v>66.78</v>
      </c>
      <c r="F5" t="n">
        <v>62.12</v>
      </c>
      <c r="G5" t="n">
        <v>34.51</v>
      </c>
      <c r="H5" t="n">
        <v>0.59</v>
      </c>
      <c r="I5" t="n">
        <v>108</v>
      </c>
      <c r="J5" t="n">
        <v>119.93</v>
      </c>
      <c r="K5" t="n">
        <v>43.4</v>
      </c>
      <c r="L5" t="n">
        <v>4</v>
      </c>
      <c r="M5" t="n">
        <v>106</v>
      </c>
      <c r="N5" t="n">
        <v>17.53</v>
      </c>
      <c r="O5" t="n">
        <v>15025.44</v>
      </c>
      <c r="P5" t="n">
        <v>594.3200000000001</v>
      </c>
      <c r="Q5" t="n">
        <v>1214</v>
      </c>
      <c r="R5" t="n">
        <v>280.26</v>
      </c>
      <c r="S5" t="n">
        <v>90.51000000000001</v>
      </c>
      <c r="T5" t="n">
        <v>83297.22</v>
      </c>
      <c r="U5" t="n">
        <v>0.32</v>
      </c>
      <c r="V5" t="n">
        <v>0.72</v>
      </c>
      <c r="W5" t="n">
        <v>4.18</v>
      </c>
      <c r="X5" t="n">
        <v>4.92</v>
      </c>
      <c r="Y5" t="n">
        <v>0.5</v>
      </c>
      <c r="Z5" t="n">
        <v>10</v>
      </c>
      <c r="AA5" t="n">
        <v>646.5594721521328</v>
      </c>
      <c r="AB5" t="n">
        <v>884.6511939893237</v>
      </c>
      <c r="AC5" t="n">
        <v>800.2213256507307</v>
      </c>
      <c r="AD5" t="n">
        <v>646559.4721521328</v>
      </c>
      <c r="AE5" t="n">
        <v>884651.1939893237</v>
      </c>
      <c r="AF5" t="n">
        <v>2.777852191394321e-05</v>
      </c>
      <c r="AG5" t="n">
        <v>28</v>
      </c>
      <c r="AH5" t="n">
        <v>800221.3256507308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1.5366</v>
      </c>
      <c r="E6" t="n">
        <v>65.08</v>
      </c>
      <c r="F6" t="n">
        <v>60.99</v>
      </c>
      <c r="G6" t="n">
        <v>43.56</v>
      </c>
      <c r="H6" t="n">
        <v>0.73</v>
      </c>
      <c r="I6" t="n">
        <v>84</v>
      </c>
      <c r="J6" t="n">
        <v>121.23</v>
      </c>
      <c r="K6" t="n">
        <v>43.4</v>
      </c>
      <c r="L6" t="n">
        <v>5</v>
      </c>
      <c r="M6" t="n">
        <v>82</v>
      </c>
      <c r="N6" t="n">
        <v>17.83</v>
      </c>
      <c r="O6" t="n">
        <v>15186.08</v>
      </c>
      <c r="P6" t="n">
        <v>577.24</v>
      </c>
      <c r="Q6" t="n">
        <v>1213.92</v>
      </c>
      <c r="R6" t="n">
        <v>241.79</v>
      </c>
      <c r="S6" t="n">
        <v>90.51000000000001</v>
      </c>
      <c r="T6" t="n">
        <v>64181.89</v>
      </c>
      <c r="U6" t="n">
        <v>0.37</v>
      </c>
      <c r="V6" t="n">
        <v>0.74</v>
      </c>
      <c r="W6" t="n">
        <v>4.15</v>
      </c>
      <c r="X6" t="n">
        <v>3.79</v>
      </c>
      <c r="Y6" t="n">
        <v>0.5</v>
      </c>
      <c r="Z6" t="n">
        <v>10</v>
      </c>
      <c r="AA6" t="n">
        <v>625.8510678796114</v>
      </c>
      <c r="AB6" t="n">
        <v>856.3170416733415</v>
      </c>
      <c r="AC6" t="n">
        <v>774.5913450645535</v>
      </c>
      <c r="AD6" t="n">
        <v>625851.0678796114</v>
      </c>
      <c r="AE6" t="n">
        <v>856317.0416733414</v>
      </c>
      <c r="AF6" t="n">
        <v>2.850572777678985e-05</v>
      </c>
      <c r="AG6" t="n">
        <v>28</v>
      </c>
      <c r="AH6" t="n">
        <v>774591.3450645534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1.5612</v>
      </c>
      <c r="E7" t="n">
        <v>64.05</v>
      </c>
      <c r="F7" t="n">
        <v>60.32</v>
      </c>
      <c r="G7" t="n">
        <v>52.45</v>
      </c>
      <c r="H7" t="n">
        <v>0.86</v>
      </c>
      <c r="I7" t="n">
        <v>69</v>
      </c>
      <c r="J7" t="n">
        <v>122.54</v>
      </c>
      <c r="K7" t="n">
        <v>43.4</v>
      </c>
      <c r="L7" t="n">
        <v>6</v>
      </c>
      <c r="M7" t="n">
        <v>67</v>
      </c>
      <c r="N7" t="n">
        <v>18.14</v>
      </c>
      <c r="O7" t="n">
        <v>15347.16</v>
      </c>
      <c r="P7" t="n">
        <v>563.49</v>
      </c>
      <c r="Q7" t="n">
        <v>1213.93</v>
      </c>
      <c r="R7" t="n">
        <v>218.96</v>
      </c>
      <c r="S7" t="n">
        <v>90.51000000000001</v>
      </c>
      <c r="T7" t="n">
        <v>52843.29</v>
      </c>
      <c r="U7" t="n">
        <v>0.41</v>
      </c>
      <c r="V7" t="n">
        <v>0.74</v>
      </c>
      <c r="W7" t="n">
        <v>4.13</v>
      </c>
      <c r="X7" t="n">
        <v>3.12</v>
      </c>
      <c r="Y7" t="n">
        <v>0.5</v>
      </c>
      <c r="Z7" t="n">
        <v>10</v>
      </c>
      <c r="AA7" t="n">
        <v>602.837480934233</v>
      </c>
      <c r="AB7" t="n">
        <v>824.828836726874</v>
      </c>
      <c r="AC7" t="n">
        <v>746.1083302042036</v>
      </c>
      <c r="AD7" t="n">
        <v>602837.4809342329</v>
      </c>
      <c r="AE7" t="n">
        <v>824828.836726874</v>
      </c>
      <c r="AF7" t="n">
        <v>2.896208655806607e-05</v>
      </c>
      <c r="AG7" t="n">
        <v>27</v>
      </c>
      <c r="AH7" t="n">
        <v>746108.3302042036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1.5808</v>
      </c>
      <c r="E8" t="n">
        <v>63.26</v>
      </c>
      <c r="F8" t="n">
        <v>59.79</v>
      </c>
      <c r="G8" t="n">
        <v>61.85</v>
      </c>
      <c r="H8" t="n">
        <v>1</v>
      </c>
      <c r="I8" t="n">
        <v>58</v>
      </c>
      <c r="J8" t="n">
        <v>123.85</v>
      </c>
      <c r="K8" t="n">
        <v>43.4</v>
      </c>
      <c r="L8" t="n">
        <v>7</v>
      </c>
      <c r="M8" t="n">
        <v>56</v>
      </c>
      <c r="N8" t="n">
        <v>18.45</v>
      </c>
      <c r="O8" t="n">
        <v>15508.69</v>
      </c>
      <c r="P8" t="n">
        <v>550.47</v>
      </c>
      <c r="Q8" t="n">
        <v>1213.91</v>
      </c>
      <c r="R8" t="n">
        <v>201.23</v>
      </c>
      <c r="S8" t="n">
        <v>90.51000000000001</v>
      </c>
      <c r="T8" t="n">
        <v>44033.82</v>
      </c>
      <c r="U8" t="n">
        <v>0.45</v>
      </c>
      <c r="V8" t="n">
        <v>0.75</v>
      </c>
      <c r="W8" t="n">
        <v>4.1</v>
      </c>
      <c r="X8" t="n">
        <v>2.59</v>
      </c>
      <c r="Y8" t="n">
        <v>0.5</v>
      </c>
      <c r="Z8" t="n">
        <v>10</v>
      </c>
      <c r="AA8" t="n">
        <v>590.764387726834</v>
      </c>
      <c r="AB8" t="n">
        <v>808.3098979732297</v>
      </c>
      <c r="AC8" t="n">
        <v>731.1659357807309</v>
      </c>
      <c r="AD8" t="n">
        <v>590764.387726834</v>
      </c>
      <c r="AE8" t="n">
        <v>808309.8979732296</v>
      </c>
      <c r="AF8" t="n">
        <v>2.932568948948939e-05</v>
      </c>
      <c r="AG8" t="n">
        <v>27</v>
      </c>
      <c r="AH8" t="n">
        <v>731165.9357807309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1.594</v>
      </c>
      <c r="E9" t="n">
        <v>62.74</v>
      </c>
      <c r="F9" t="n">
        <v>59.46</v>
      </c>
      <c r="G9" t="n">
        <v>71.34999999999999</v>
      </c>
      <c r="H9" t="n">
        <v>1.13</v>
      </c>
      <c r="I9" t="n">
        <v>50</v>
      </c>
      <c r="J9" t="n">
        <v>125.16</v>
      </c>
      <c r="K9" t="n">
        <v>43.4</v>
      </c>
      <c r="L9" t="n">
        <v>8</v>
      </c>
      <c r="M9" t="n">
        <v>48</v>
      </c>
      <c r="N9" t="n">
        <v>18.76</v>
      </c>
      <c r="O9" t="n">
        <v>15670.68</v>
      </c>
      <c r="P9" t="n">
        <v>539.75</v>
      </c>
      <c r="Q9" t="n">
        <v>1213.91</v>
      </c>
      <c r="R9" t="n">
        <v>190.21</v>
      </c>
      <c r="S9" t="n">
        <v>90.51000000000001</v>
      </c>
      <c r="T9" t="n">
        <v>38563.55</v>
      </c>
      <c r="U9" t="n">
        <v>0.48</v>
      </c>
      <c r="V9" t="n">
        <v>0.75</v>
      </c>
      <c r="W9" t="n">
        <v>4.09</v>
      </c>
      <c r="X9" t="n">
        <v>2.26</v>
      </c>
      <c r="Y9" t="n">
        <v>0.5</v>
      </c>
      <c r="Z9" t="n">
        <v>10</v>
      </c>
      <c r="AA9" t="n">
        <v>581.755740489038</v>
      </c>
      <c r="AB9" t="n">
        <v>795.9838693890101</v>
      </c>
      <c r="AC9" t="n">
        <v>720.0162860648995</v>
      </c>
      <c r="AD9" t="n">
        <v>581755.7404890379</v>
      </c>
      <c r="AE9" t="n">
        <v>795983.8693890101</v>
      </c>
      <c r="AF9" t="n">
        <v>2.957056493310102e-05</v>
      </c>
      <c r="AG9" t="n">
        <v>27</v>
      </c>
      <c r="AH9" t="n">
        <v>720016.2860648995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1.6047</v>
      </c>
      <c r="E10" t="n">
        <v>62.32</v>
      </c>
      <c r="F10" t="n">
        <v>59.18</v>
      </c>
      <c r="G10" t="n">
        <v>80.7</v>
      </c>
      <c r="H10" t="n">
        <v>1.26</v>
      </c>
      <c r="I10" t="n">
        <v>44</v>
      </c>
      <c r="J10" t="n">
        <v>126.48</v>
      </c>
      <c r="K10" t="n">
        <v>43.4</v>
      </c>
      <c r="L10" t="n">
        <v>9</v>
      </c>
      <c r="M10" t="n">
        <v>42</v>
      </c>
      <c r="N10" t="n">
        <v>19.08</v>
      </c>
      <c r="O10" t="n">
        <v>15833.12</v>
      </c>
      <c r="P10" t="n">
        <v>529.05</v>
      </c>
      <c r="Q10" t="n">
        <v>1213.92</v>
      </c>
      <c r="R10" t="n">
        <v>180.87</v>
      </c>
      <c r="S10" t="n">
        <v>90.51000000000001</v>
      </c>
      <c r="T10" t="n">
        <v>33922.66</v>
      </c>
      <c r="U10" t="n">
        <v>0.5</v>
      </c>
      <c r="V10" t="n">
        <v>0.76</v>
      </c>
      <c r="W10" t="n">
        <v>4.08</v>
      </c>
      <c r="X10" t="n">
        <v>1.99</v>
      </c>
      <c r="Y10" t="n">
        <v>0.5</v>
      </c>
      <c r="Z10" t="n">
        <v>10</v>
      </c>
      <c r="AA10" t="n">
        <v>564.5722990394</v>
      </c>
      <c r="AB10" t="n">
        <v>772.4727267176817</v>
      </c>
      <c r="AC10" t="n">
        <v>698.7490138520266</v>
      </c>
      <c r="AD10" t="n">
        <v>564572.2990394001</v>
      </c>
      <c r="AE10" t="n">
        <v>772472.7267176816</v>
      </c>
      <c r="AF10" t="n">
        <v>2.97690624517862e-05</v>
      </c>
      <c r="AG10" t="n">
        <v>26</v>
      </c>
      <c r="AH10" t="n">
        <v>698749.0138520265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1.6144</v>
      </c>
      <c r="E11" t="n">
        <v>61.94</v>
      </c>
      <c r="F11" t="n">
        <v>58.93</v>
      </c>
      <c r="G11" t="n">
        <v>90.66</v>
      </c>
      <c r="H11" t="n">
        <v>1.38</v>
      </c>
      <c r="I11" t="n">
        <v>39</v>
      </c>
      <c r="J11" t="n">
        <v>127.8</v>
      </c>
      <c r="K11" t="n">
        <v>43.4</v>
      </c>
      <c r="L11" t="n">
        <v>10</v>
      </c>
      <c r="M11" t="n">
        <v>37</v>
      </c>
      <c r="N11" t="n">
        <v>19.4</v>
      </c>
      <c r="O11" t="n">
        <v>15996.02</v>
      </c>
      <c r="P11" t="n">
        <v>520.85</v>
      </c>
      <c r="Q11" t="n">
        <v>1213.92</v>
      </c>
      <c r="R11" t="n">
        <v>172.18</v>
      </c>
      <c r="S11" t="n">
        <v>90.51000000000001</v>
      </c>
      <c r="T11" t="n">
        <v>29600.67</v>
      </c>
      <c r="U11" t="n">
        <v>0.53</v>
      </c>
      <c r="V11" t="n">
        <v>0.76</v>
      </c>
      <c r="W11" t="n">
        <v>4.07</v>
      </c>
      <c r="X11" t="n">
        <v>1.73</v>
      </c>
      <c r="Y11" t="n">
        <v>0.5</v>
      </c>
      <c r="Z11" t="n">
        <v>10</v>
      </c>
      <c r="AA11" t="n">
        <v>557.9602920184789</v>
      </c>
      <c r="AB11" t="n">
        <v>763.4258870104948</v>
      </c>
      <c r="AC11" t="n">
        <v>690.5655918291742</v>
      </c>
      <c r="AD11" t="n">
        <v>557960.2920184789</v>
      </c>
      <c r="AE11" t="n">
        <v>763425.8870104947</v>
      </c>
      <c r="AF11" t="n">
        <v>2.994900880050081e-05</v>
      </c>
      <c r="AG11" t="n">
        <v>26</v>
      </c>
      <c r="AH11" t="n">
        <v>690565.5918291742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1.6235</v>
      </c>
      <c r="E12" t="n">
        <v>61.6</v>
      </c>
      <c r="F12" t="n">
        <v>58.7</v>
      </c>
      <c r="G12" t="n">
        <v>103.59</v>
      </c>
      <c r="H12" t="n">
        <v>1.5</v>
      </c>
      <c r="I12" t="n">
        <v>34</v>
      </c>
      <c r="J12" t="n">
        <v>129.13</v>
      </c>
      <c r="K12" t="n">
        <v>43.4</v>
      </c>
      <c r="L12" t="n">
        <v>11</v>
      </c>
      <c r="M12" t="n">
        <v>32</v>
      </c>
      <c r="N12" t="n">
        <v>19.73</v>
      </c>
      <c r="O12" t="n">
        <v>16159.39</v>
      </c>
      <c r="P12" t="n">
        <v>507.02</v>
      </c>
      <c r="Q12" t="n">
        <v>1213.91</v>
      </c>
      <c r="R12" t="n">
        <v>164.56</v>
      </c>
      <c r="S12" t="n">
        <v>90.51000000000001</v>
      </c>
      <c r="T12" t="n">
        <v>25814.7</v>
      </c>
      <c r="U12" t="n">
        <v>0.55</v>
      </c>
      <c r="V12" t="n">
        <v>0.76</v>
      </c>
      <c r="W12" t="n">
        <v>4.06</v>
      </c>
      <c r="X12" t="n">
        <v>1.51</v>
      </c>
      <c r="Y12" t="n">
        <v>0.5</v>
      </c>
      <c r="Z12" t="n">
        <v>10</v>
      </c>
      <c r="AA12" t="n">
        <v>548.541050108802</v>
      </c>
      <c r="AB12" t="n">
        <v>750.5380646820498</v>
      </c>
      <c r="AC12" t="n">
        <v>678.907765175584</v>
      </c>
      <c r="AD12" t="n">
        <v>548541.050108802</v>
      </c>
      <c r="AE12" t="n">
        <v>750538.0646820498</v>
      </c>
      <c r="AF12" t="n">
        <v>3.011782444723306e-05</v>
      </c>
      <c r="AG12" t="n">
        <v>26</v>
      </c>
      <c r="AH12" t="n">
        <v>678907.765175584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1.6283</v>
      </c>
      <c r="E13" t="n">
        <v>61.41</v>
      </c>
      <c r="F13" t="n">
        <v>58.59</v>
      </c>
      <c r="G13" t="n">
        <v>113.4</v>
      </c>
      <c r="H13" t="n">
        <v>1.63</v>
      </c>
      <c r="I13" t="n">
        <v>31</v>
      </c>
      <c r="J13" t="n">
        <v>130.45</v>
      </c>
      <c r="K13" t="n">
        <v>43.4</v>
      </c>
      <c r="L13" t="n">
        <v>12</v>
      </c>
      <c r="M13" t="n">
        <v>29</v>
      </c>
      <c r="N13" t="n">
        <v>20.05</v>
      </c>
      <c r="O13" t="n">
        <v>16323.22</v>
      </c>
      <c r="P13" t="n">
        <v>499.95</v>
      </c>
      <c r="Q13" t="n">
        <v>1213.91</v>
      </c>
      <c r="R13" t="n">
        <v>160.85</v>
      </c>
      <c r="S13" t="n">
        <v>90.51000000000001</v>
      </c>
      <c r="T13" t="n">
        <v>23978.4</v>
      </c>
      <c r="U13" t="n">
        <v>0.5600000000000001</v>
      </c>
      <c r="V13" t="n">
        <v>0.77</v>
      </c>
      <c r="W13" t="n">
        <v>4.06</v>
      </c>
      <c r="X13" t="n">
        <v>1.4</v>
      </c>
      <c r="Y13" t="n">
        <v>0.5</v>
      </c>
      <c r="Z13" t="n">
        <v>10</v>
      </c>
      <c r="AA13" t="n">
        <v>543.7439372981809</v>
      </c>
      <c r="AB13" t="n">
        <v>743.9744433008771</v>
      </c>
      <c r="AC13" t="n">
        <v>672.9705666069298</v>
      </c>
      <c r="AD13" t="n">
        <v>543743.9372981809</v>
      </c>
      <c r="AE13" t="n">
        <v>743974.443300877</v>
      </c>
      <c r="AF13" t="n">
        <v>3.020687006309184e-05</v>
      </c>
      <c r="AG13" t="n">
        <v>26</v>
      </c>
      <c r="AH13" t="n">
        <v>672970.5666069298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1.6349</v>
      </c>
      <c r="E14" t="n">
        <v>61.17</v>
      </c>
      <c r="F14" t="n">
        <v>58.41</v>
      </c>
      <c r="G14" t="n">
        <v>125.17</v>
      </c>
      <c r="H14" t="n">
        <v>1.74</v>
      </c>
      <c r="I14" t="n">
        <v>28</v>
      </c>
      <c r="J14" t="n">
        <v>131.79</v>
      </c>
      <c r="K14" t="n">
        <v>43.4</v>
      </c>
      <c r="L14" t="n">
        <v>13</v>
      </c>
      <c r="M14" t="n">
        <v>26</v>
      </c>
      <c r="N14" t="n">
        <v>20.39</v>
      </c>
      <c r="O14" t="n">
        <v>16487.53</v>
      </c>
      <c r="P14" t="n">
        <v>489.4</v>
      </c>
      <c r="Q14" t="n">
        <v>1213.92</v>
      </c>
      <c r="R14" t="n">
        <v>155.04</v>
      </c>
      <c r="S14" t="n">
        <v>90.51000000000001</v>
      </c>
      <c r="T14" t="n">
        <v>21086.2</v>
      </c>
      <c r="U14" t="n">
        <v>0.58</v>
      </c>
      <c r="V14" t="n">
        <v>0.77</v>
      </c>
      <c r="W14" t="n">
        <v>4.05</v>
      </c>
      <c r="X14" t="n">
        <v>1.22</v>
      </c>
      <c r="Y14" t="n">
        <v>0.5</v>
      </c>
      <c r="Z14" t="n">
        <v>10</v>
      </c>
      <c r="AA14" t="n">
        <v>536.7308222143668</v>
      </c>
      <c r="AB14" t="n">
        <v>734.3787898464011</v>
      </c>
      <c r="AC14" t="n">
        <v>664.2907088505649</v>
      </c>
      <c r="AD14" t="n">
        <v>536730.8222143668</v>
      </c>
      <c r="AE14" t="n">
        <v>734378.7898464011</v>
      </c>
      <c r="AF14" t="n">
        <v>3.032930778489765e-05</v>
      </c>
      <c r="AG14" t="n">
        <v>26</v>
      </c>
      <c r="AH14" t="n">
        <v>664290.7088505649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1.6382</v>
      </c>
      <c r="E15" t="n">
        <v>61.04</v>
      </c>
      <c r="F15" t="n">
        <v>58.34</v>
      </c>
      <c r="G15" t="n">
        <v>134.63</v>
      </c>
      <c r="H15" t="n">
        <v>1.86</v>
      </c>
      <c r="I15" t="n">
        <v>26</v>
      </c>
      <c r="J15" t="n">
        <v>133.12</v>
      </c>
      <c r="K15" t="n">
        <v>43.4</v>
      </c>
      <c r="L15" t="n">
        <v>14</v>
      </c>
      <c r="M15" t="n">
        <v>20</v>
      </c>
      <c r="N15" t="n">
        <v>20.72</v>
      </c>
      <c r="O15" t="n">
        <v>16652.31</v>
      </c>
      <c r="P15" t="n">
        <v>478.66</v>
      </c>
      <c r="Q15" t="n">
        <v>1213.91</v>
      </c>
      <c r="R15" t="n">
        <v>151.93</v>
      </c>
      <c r="S15" t="n">
        <v>90.51000000000001</v>
      </c>
      <c r="T15" t="n">
        <v>19541.7</v>
      </c>
      <c r="U15" t="n">
        <v>0.6</v>
      </c>
      <c r="V15" t="n">
        <v>0.77</v>
      </c>
      <c r="W15" t="n">
        <v>4.06</v>
      </c>
      <c r="X15" t="n">
        <v>1.14</v>
      </c>
      <c r="Y15" t="n">
        <v>0.5</v>
      </c>
      <c r="Z15" t="n">
        <v>10</v>
      </c>
      <c r="AA15" t="n">
        <v>530.3558422277908</v>
      </c>
      <c r="AB15" t="n">
        <v>725.6562609845001</v>
      </c>
      <c r="AC15" t="n">
        <v>656.4006459010977</v>
      </c>
      <c r="AD15" t="n">
        <v>530355.8422277909</v>
      </c>
      <c r="AE15" t="n">
        <v>725656.2609845002</v>
      </c>
      <c r="AF15" t="n">
        <v>3.039052664580056e-05</v>
      </c>
      <c r="AG15" t="n">
        <v>26</v>
      </c>
      <c r="AH15" t="n">
        <v>656400.6459010977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1.6398</v>
      </c>
      <c r="E16" t="n">
        <v>60.98</v>
      </c>
      <c r="F16" t="n">
        <v>58.3</v>
      </c>
      <c r="G16" t="n">
        <v>139.92</v>
      </c>
      <c r="H16" t="n">
        <v>1.97</v>
      </c>
      <c r="I16" t="n">
        <v>25</v>
      </c>
      <c r="J16" t="n">
        <v>134.46</v>
      </c>
      <c r="K16" t="n">
        <v>43.4</v>
      </c>
      <c r="L16" t="n">
        <v>15</v>
      </c>
      <c r="M16" t="n">
        <v>13</v>
      </c>
      <c r="N16" t="n">
        <v>21.06</v>
      </c>
      <c r="O16" t="n">
        <v>16817.7</v>
      </c>
      <c r="P16" t="n">
        <v>472.1</v>
      </c>
      <c r="Q16" t="n">
        <v>1213.91</v>
      </c>
      <c r="R16" t="n">
        <v>150.81</v>
      </c>
      <c r="S16" t="n">
        <v>90.51000000000001</v>
      </c>
      <c r="T16" t="n">
        <v>18988.28</v>
      </c>
      <c r="U16" t="n">
        <v>0.6</v>
      </c>
      <c r="V16" t="n">
        <v>0.77</v>
      </c>
      <c r="W16" t="n">
        <v>4.05</v>
      </c>
      <c r="X16" t="n">
        <v>1.11</v>
      </c>
      <c r="Y16" t="n">
        <v>0.5</v>
      </c>
      <c r="Z16" t="n">
        <v>10</v>
      </c>
      <c r="AA16" t="n">
        <v>526.5513361096434</v>
      </c>
      <c r="AB16" t="n">
        <v>720.4507678706867</v>
      </c>
      <c r="AC16" t="n">
        <v>651.6919577441111</v>
      </c>
      <c r="AD16" t="n">
        <v>526551.3361096435</v>
      </c>
      <c r="AE16" t="n">
        <v>720450.7678706867</v>
      </c>
      <c r="AF16" t="n">
        <v>3.042020851775348e-05</v>
      </c>
      <c r="AG16" t="n">
        <v>26</v>
      </c>
      <c r="AH16" t="n">
        <v>651691.9577441111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1.6413</v>
      </c>
      <c r="E17" t="n">
        <v>60.93</v>
      </c>
      <c r="F17" t="n">
        <v>58.27</v>
      </c>
      <c r="G17" t="n">
        <v>145.67</v>
      </c>
      <c r="H17" t="n">
        <v>2.08</v>
      </c>
      <c r="I17" t="n">
        <v>24</v>
      </c>
      <c r="J17" t="n">
        <v>135.81</v>
      </c>
      <c r="K17" t="n">
        <v>43.4</v>
      </c>
      <c r="L17" t="n">
        <v>16</v>
      </c>
      <c r="M17" t="n">
        <v>4</v>
      </c>
      <c r="N17" t="n">
        <v>21.41</v>
      </c>
      <c r="O17" t="n">
        <v>16983.46</v>
      </c>
      <c r="P17" t="n">
        <v>473.01</v>
      </c>
      <c r="Q17" t="n">
        <v>1213.94</v>
      </c>
      <c r="R17" t="n">
        <v>149.07</v>
      </c>
      <c r="S17" t="n">
        <v>90.51000000000001</v>
      </c>
      <c r="T17" t="n">
        <v>18119.44</v>
      </c>
      <c r="U17" t="n">
        <v>0.61</v>
      </c>
      <c r="V17" t="n">
        <v>0.77</v>
      </c>
      <c r="W17" t="n">
        <v>4.07</v>
      </c>
      <c r="X17" t="n">
        <v>1.07</v>
      </c>
      <c r="Y17" t="n">
        <v>0.5</v>
      </c>
      <c r="Z17" t="n">
        <v>10</v>
      </c>
      <c r="AA17" t="n">
        <v>526.7423340049515</v>
      </c>
      <c r="AB17" t="n">
        <v>720.7120996172797</v>
      </c>
      <c r="AC17" t="n">
        <v>651.9283483555906</v>
      </c>
      <c r="AD17" t="n">
        <v>526742.3340049515</v>
      </c>
      <c r="AE17" t="n">
        <v>720712.0996172797</v>
      </c>
      <c r="AF17" t="n">
        <v>3.044803527270935e-05</v>
      </c>
      <c r="AG17" t="n">
        <v>26</v>
      </c>
      <c r="AH17" t="n">
        <v>651928.3483555906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1.641</v>
      </c>
      <c r="E18" t="n">
        <v>60.94</v>
      </c>
      <c r="F18" t="n">
        <v>58.28</v>
      </c>
      <c r="G18" t="n">
        <v>145.7</v>
      </c>
      <c r="H18" t="n">
        <v>2.19</v>
      </c>
      <c r="I18" t="n">
        <v>24</v>
      </c>
      <c r="J18" t="n">
        <v>137.15</v>
      </c>
      <c r="K18" t="n">
        <v>43.4</v>
      </c>
      <c r="L18" t="n">
        <v>17</v>
      </c>
      <c r="M18" t="n">
        <v>0</v>
      </c>
      <c r="N18" t="n">
        <v>21.75</v>
      </c>
      <c r="O18" t="n">
        <v>17149.71</v>
      </c>
      <c r="P18" t="n">
        <v>475.8</v>
      </c>
      <c r="Q18" t="n">
        <v>1213.94</v>
      </c>
      <c r="R18" t="n">
        <v>149.38</v>
      </c>
      <c r="S18" t="n">
        <v>90.51000000000001</v>
      </c>
      <c r="T18" t="n">
        <v>18276.74</v>
      </c>
      <c r="U18" t="n">
        <v>0.61</v>
      </c>
      <c r="V18" t="n">
        <v>0.77</v>
      </c>
      <c r="W18" t="n">
        <v>4.08</v>
      </c>
      <c r="X18" t="n">
        <v>1.09</v>
      </c>
      <c r="Y18" t="n">
        <v>0.5</v>
      </c>
      <c r="Z18" t="n">
        <v>10</v>
      </c>
      <c r="AA18" t="n">
        <v>528.284111743221</v>
      </c>
      <c r="AB18" t="n">
        <v>722.8216279372134</v>
      </c>
      <c r="AC18" t="n">
        <v>653.8365462534115</v>
      </c>
      <c r="AD18" t="n">
        <v>528284.1117432211</v>
      </c>
      <c r="AE18" t="n">
        <v>722821.6279372134</v>
      </c>
      <c r="AF18" t="n">
        <v>3.044246992171818e-05</v>
      </c>
      <c r="AG18" t="n">
        <v>26</v>
      </c>
      <c r="AH18" t="n">
        <v>653836.5462534114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1.0901</v>
      </c>
      <c r="E2" t="n">
        <v>91.73</v>
      </c>
      <c r="F2" t="n">
        <v>80.54000000000001</v>
      </c>
      <c r="G2" t="n">
        <v>9.859999999999999</v>
      </c>
      <c r="H2" t="n">
        <v>0.2</v>
      </c>
      <c r="I2" t="n">
        <v>490</v>
      </c>
      <c r="J2" t="n">
        <v>89.87</v>
      </c>
      <c r="K2" t="n">
        <v>37.55</v>
      </c>
      <c r="L2" t="n">
        <v>1</v>
      </c>
      <c r="M2" t="n">
        <v>488</v>
      </c>
      <c r="N2" t="n">
        <v>11.32</v>
      </c>
      <c r="O2" t="n">
        <v>11317.98</v>
      </c>
      <c r="P2" t="n">
        <v>671.72</v>
      </c>
      <c r="Q2" t="n">
        <v>1214.17</v>
      </c>
      <c r="R2" t="n">
        <v>905.51</v>
      </c>
      <c r="S2" t="n">
        <v>90.51000000000001</v>
      </c>
      <c r="T2" t="n">
        <v>394013.68</v>
      </c>
      <c r="U2" t="n">
        <v>0.1</v>
      </c>
      <c r="V2" t="n">
        <v>0.5600000000000001</v>
      </c>
      <c r="W2" t="n">
        <v>4.8</v>
      </c>
      <c r="X2" t="n">
        <v>23.33</v>
      </c>
      <c r="Y2" t="n">
        <v>0.5</v>
      </c>
      <c r="Z2" t="n">
        <v>10</v>
      </c>
      <c r="AA2" t="n">
        <v>963.083690227204</v>
      </c>
      <c r="AB2" t="n">
        <v>1317.733593222604</v>
      </c>
      <c r="AC2" t="n">
        <v>1191.970948536151</v>
      </c>
      <c r="AD2" t="n">
        <v>963083.690227204</v>
      </c>
      <c r="AE2" t="n">
        <v>1317733.593222604</v>
      </c>
      <c r="AF2" t="n">
        <v>2.299476378618466e-05</v>
      </c>
      <c r="AG2" t="n">
        <v>39</v>
      </c>
      <c r="AH2" t="n">
        <v>1191970.948536151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1.3899</v>
      </c>
      <c r="E3" t="n">
        <v>71.95</v>
      </c>
      <c r="F3" t="n">
        <v>66.28</v>
      </c>
      <c r="G3" t="n">
        <v>20.19</v>
      </c>
      <c r="H3" t="n">
        <v>0.39</v>
      </c>
      <c r="I3" t="n">
        <v>197</v>
      </c>
      <c r="J3" t="n">
        <v>91.09999999999999</v>
      </c>
      <c r="K3" t="n">
        <v>37.55</v>
      </c>
      <c r="L3" t="n">
        <v>2</v>
      </c>
      <c r="M3" t="n">
        <v>195</v>
      </c>
      <c r="N3" t="n">
        <v>11.54</v>
      </c>
      <c r="O3" t="n">
        <v>11468.97</v>
      </c>
      <c r="P3" t="n">
        <v>542.08</v>
      </c>
      <c r="Q3" t="n">
        <v>1213.99</v>
      </c>
      <c r="R3" t="n">
        <v>420.79</v>
      </c>
      <c r="S3" t="n">
        <v>90.51000000000001</v>
      </c>
      <c r="T3" t="n">
        <v>153117.65</v>
      </c>
      <c r="U3" t="n">
        <v>0.22</v>
      </c>
      <c r="V3" t="n">
        <v>0.68</v>
      </c>
      <c r="W3" t="n">
        <v>4.34</v>
      </c>
      <c r="X3" t="n">
        <v>9.09</v>
      </c>
      <c r="Y3" t="n">
        <v>0.5</v>
      </c>
      <c r="Z3" t="n">
        <v>10</v>
      </c>
      <c r="AA3" t="n">
        <v>657.9786056354026</v>
      </c>
      <c r="AB3" t="n">
        <v>900.2753561977481</v>
      </c>
      <c r="AC3" t="n">
        <v>814.3543397466326</v>
      </c>
      <c r="AD3" t="n">
        <v>657978.6056354026</v>
      </c>
      <c r="AE3" t="n">
        <v>900275.3561977481</v>
      </c>
      <c r="AF3" t="n">
        <v>2.931879844639763e-05</v>
      </c>
      <c r="AG3" t="n">
        <v>30</v>
      </c>
      <c r="AH3" t="n">
        <v>814354.3397466326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1.4925</v>
      </c>
      <c r="E4" t="n">
        <v>67</v>
      </c>
      <c r="F4" t="n">
        <v>62.76</v>
      </c>
      <c r="G4" t="n">
        <v>30.86</v>
      </c>
      <c r="H4" t="n">
        <v>0.57</v>
      </c>
      <c r="I4" t="n">
        <v>122</v>
      </c>
      <c r="J4" t="n">
        <v>92.31999999999999</v>
      </c>
      <c r="K4" t="n">
        <v>37.55</v>
      </c>
      <c r="L4" t="n">
        <v>3</v>
      </c>
      <c r="M4" t="n">
        <v>120</v>
      </c>
      <c r="N4" t="n">
        <v>11.77</v>
      </c>
      <c r="O4" t="n">
        <v>11620.34</v>
      </c>
      <c r="P4" t="n">
        <v>502.9</v>
      </c>
      <c r="Q4" t="n">
        <v>1213.91</v>
      </c>
      <c r="R4" t="n">
        <v>301.33</v>
      </c>
      <c r="S4" t="n">
        <v>90.51000000000001</v>
      </c>
      <c r="T4" t="n">
        <v>93761.2</v>
      </c>
      <c r="U4" t="n">
        <v>0.3</v>
      </c>
      <c r="V4" t="n">
        <v>0.71</v>
      </c>
      <c r="W4" t="n">
        <v>4.22</v>
      </c>
      <c r="X4" t="n">
        <v>5.56</v>
      </c>
      <c r="Y4" t="n">
        <v>0.5</v>
      </c>
      <c r="Z4" t="n">
        <v>10</v>
      </c>
      <c r="AA4" t="n">
        <v>587.941285079276</v>
      </c>
      <c r="AB4" t="n">
        <v>804.4472043843418</v>
      </c>
      <c r="AC4" t="n">
        <v>727.6718922466421</v>
      </c>
      <c r="AD4" t="n">
        <v>587941.285079276</v>
      </c>
      <c r="AE4" t="n">
        <v>804447.2043843418</v>
      </c>
      <c r="AF4" t="n">
        <v>3.148306114198753e-05</v>
      </c>
      <c r="AG4" t="n">
        <v>28</v>
      </c>
      <c r="AH4" t="n">
        <v>727671.892246642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1.5428</v>
      </c>
      <c r="E5" t="n">
        <v>64.81999999999999</v>
      </c>
      <c r="F5" t="n">
        <v>61.21</v>
      </c>
      <c r="G5" t="n">
        <v>41.74</v>
      </c>
      <c r="H5" t="n">
        <v>0.75</v>
      </c>
      <c r="I5" t="n">
        <v>88</v>
      </c>
      <c r="J5" t="n">
        <v>93.55</v>
      </c>
      <c r="K5" t="n">
        <v>37.55</v>
      </c>
      <c r="L5" t="n">
        <v>4</v>
      </c>
      <c r="M5" t="n">
        <v>86</v>
      </c>
      <c r="N5" t="n">
        <v>12</v>
      </c>
      <c r="O5" t="n">
        <v>11772.07</v>
      </c>
      <c r="P5" t="n">
        <v>480.3</v>
      </c>
      <c r="Q5" t="n">
        <v>1213.93</v>
      </c>
      <c r="R5" t="n">
        <v>249.56</v>
      </c>
      <c r="S5" t="n">
        <v>90.51000000000001</v>
      </c>
      <c r="T5" t="n">
        <v>68046.97</v>
      </c>
      <c r="U5" t="n">
        <v>0.36</v>
      </c>
      <c r="V5" t="n">
        <v>0.73</v>
      </c>
      <c r="W5" t="n">
        <v>4.15</v>
      </c>
      <c r="X5" t="n">
        <v>4.02</v>
      </c>
      <c r="Y5" t="n">
        <v>0.5</v>
      </c>
      <c r="Z5" t="n">
        <v>10</v>
      </c>
      <c r="AA5" t="n">
        <v>563.0425849926432</v>
      </c>
      <c r="AB5" t="n">
        <v>770.379704472688</v>
      </c>
      <c r="AC5" t="n">
        <v>696.85574671252</v>
      </c>
      <c r="AD5" t="n">
        <v>563042.5849926432</v>
      </c>
      <c r="AE5" t="n">
        <v>770379.704472688</v>
      </c>
      <c r="AF5" t="n">
        <v>3.254409831146289e-05</v>
      </c>
      <c r="AG5" t="n">
        <v>28</v>
      </c>
      <c r="AH5" t="n">
        <v>696855.74671252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1.5746</v>
      </c>
      <c r="E6" t="n">
        <v>63.51</v>
      </c>
      <c r="F6" t="n">
        <v>60.28</v>
      </c>
      <c r="G6" t="n">
        <v>53.19</v>
      </c>
      <c r="H6" t="n">
        <v>0.93</v>
      </c>
      <c r="I6" t="n">
        <v>68</v>
      </c>
      <c r="J6" t="n">
        <v>94.79000000000001</v>
      </c>
      <c r="K6" t="n">
        <v>37.55</v>
      </c>
      <c r="L6" t="n">
        <v>5</v>
      </c>
      <c r="M6" t="n">
        <v>66</v>
      </c>
      <c r="N6" t="n">
        <v>12.23</v>
      </c>
      <c r="O6" t="n">
        <v>11924.18</v>
      </c>
      <c r="P6" t="n">
        <v>461.7</v>
      </c>
      <c r="Q6" t="n">
        <v>1213.92</v>
      </c>
      <c r="R6" t="n">
        <v>217.59</v>
      </c>
      <c r="S6" t="n">
        <v>90.51000000000001</v>
      </c>
      <c r="T6" t="n">
        <v>52163.07</v>
      </c>
      <c r="U6" t="n">
        <v>0.42</v>
      </c>
      <c r="V6" t="n">
        <v>0.74</v>
      </c>
      <c r="W6" t="n">
        <v>4.13</v>
      </c>
      <c r="X6" t="n">
        <v>3.09</v>
      </c>
      <c r="Y6" t="n">
        <v>0.5</v>
      </c>
      <c r="Z6" t="n">
        <v>10</v>
      </c>
      <c r="AA6" t="n">
        <v>536.9134955225646</v>
      </c>
      <c r="AB6" t="n">
        <v>734.628731525655</v>
      </c>
      <c r="AC6" t="n">
        <v>664.5167964467462</v>
      </c>
      <c r="AD6" t="n">
        <v>536913.4955225646</v>
      </c>
      <c r="AE6" t="n">
        <v>734628.731525655</v>
      </c>
      <c r="AF6" t="n">
        <v>3.321489318202584e-05</v>
      </c>
      <c r="AG6" t="n">
        <v>27</v>
      </c>
      <c r="AH6" t="n">
        <v>664516.7964467462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1.5963</v>
      </c>
      <c r="E7" t="n">
        <v>62.65</v>
      </c>
      <c r="F7" t="n">
        <v>59.67</v>
      </c>
      <c r="G7" t="n">
        <v>65.09</v>
      </c>
      <c r="H7" t="n">
        <v>1.1</v>
      </c>
      <c r="I7" t="n">
        <v>55</v>
      </c>
      <c r="J7" t="n">
        <v>96.02</v>
      </c>
      <c r="K7" t="n">
        <v>37.55</v>
      </c>
      <c r="L7" t="n">
        <v>6</v>
      </c>
      <c r="M7" t="n">
        <v>53</v>
      </c>
      <c r="N7" t="n">
        <v>12.47</v>
      </c>
      <c r="O7" t="n">
        <v>12076.67</v>
      </c>
      <c r="P7" t="n">
        <v>445.61</v>
      </c>
      <c r="Q7" t="n">
        <v>1213.91</v>
      </c>
      <c r="R7" t="n">
        <v>197.18</v>
      </c>
      <c r="S7" t="n">
        <v>90.51000000000001</v>
      </c>
      <c r="T7" t="n">
        <v>42019.87</v>
      </c>
      <c r="U7" t="n">
        <v>0.46</v>
      </c>
      <c r="V7" t="n">
        <v>0.75</v>
      </c>
      <c r="W7" t="n">
        <v>4.1</v>
      </c>
      <c r="X7" t="n">
        <v>2.47</v>
      </c>
      <c r="Y7" t="n">
        <v>0.5</v>
      </c>
      <c r="Z7" t="n">
        <v>10</v>
      </c>
      <c r="AA7" t="n">
        <v>523.6868104715745</v>
      </c>
      <c r="AB7" t="n">
        <v>716.5313975187289</v>
      </c>
      <c r="AC7" t="n">
        <v>648.1466465976732</v>
      </c>
      <c r="AD7" t="n">
        <v>523686.8104715745</v>
      </c>
      <c r="AE7" t="n">
        <v>716531.3975187289</v>
      </c>
      <c r="AF7" t="n">
        <v>3.367263685156093e-05</v>
      </c>
      <c r="AG7" t="n">
        <v>27</v>
      </c>
      <c r="AH7" t="n">
        <v>648146.6465976732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1.6131</v>
      </c>
      <c r="E8" t="n">
        <v>61.99</v>
      </c>
      <c r="F8" t="n">
        <v>59.2</v>
      </c>
      <c r="G8" t="n">
        <v>78.94</v>
      </c>
      <c r="H8" t="n">
        <v>1.27</v>
      </c>
      <c r="I8" t="n">
        <v>45</v>
      </c>
      <c r="J8" t="n">
        <v>97.26000000000001</v>
      </c>
      <c r="K8" t="n">
        <v>37.55</v>
      </c>
      <c r="L8" t="n">
        <v>7</v>
      </c>
      <c r="M8" t="n">
        <v>43</v>
      </c>
      <c r="N8" t="n">
        <v>12.71</v>
      </c>
      <c r="O8" t="n">
        <v>12229.54</v>
      </c>
      <c r="P8" t="n">
        <v>429.8</v>
      </c>
      <c r="Q8" t="n">
        <v>1213.91</v>
      </c>
      <c r="R8" t="n">
        <v>181.71</v>
      </c>
      <c r="S8" t="n">
        <v>90.51000000000001</v>
      </c>
      <c r="T8" t="n">
        <v>34336.94</v>
      </c>
      <c r="U8" t="n">
        <v>0.5</v>
      </c>
      <c r="V8" t="n">
        <v>0.76</v>
      </c>
      <c r="W8" t="n">
        <v>4.08</v>
      </c>
      <c r="X8" t="n">
        <v>2.01</v>
      </c>
      <c r="Y8" t="n">
        <v>0.5</v>
      </c>
      <c r="Z8" t="n">
        <v>10</v>
      </c>
      <c r="AA8" t="n">
        <v>503.0240980159531</v>
      </c>
      <c r="AB8" t="n">
        <v>688.2597627624097</v>
      </c>
      <c r="AC8" t="n">
        <v>622.5732169830086</v>
      </c>
      <c r="AD8" t="n">
        <v>503024.0980159531</v>
      </c>
      <c r="AE8" t="n">
        <v>688259.7627624096</v>
      </c>
      <c r="AF8" t="n">
        <v>3.402701904733004e-05</v>
      </c>
      <c r="AG8" t="n">
        <v>26</v>
      </c>
      <c r="AH8" t="n">
        <v>622573.2169830085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1.6229</v>
      </c>
      <c r="E9" t="n">
        <v>61.62</v>
      </c>
      <c r="F9" t="n">
        <v>58.94</v>
      </c>
      <c r="G9" t="n">
        <v>90.68000000000001</v>
      </c>
      <c r="H9" t="n">
        <v>1.43</v>
      </c>
      <c r="I9" t="n">
        <v>39</v>
      </c>
      <c r="J9" t="n">
        <v>98.5</v>
      </c>
      <c r="K9" t="n">
        <v>37.55</v>
      </c>
      <c r="L9" t="n">
        <v>8</v>
      </c>
      <c r="M9" t="n">
        <v>37</v>
      </c>
      <c r="N9" t="n">
        <v>12.95</v>
      </c>
      <c r="O9" t="n">
        <v>12382.79</v>
      </c>
      <c r="P9" t="n">
        <v>417.47</v>
      </c>
      <c r="Q9" t="n">
        <v>1213.91</v>
      </c>
      <c r="R9" t="n">
        <v>172.65</v>
      </c>
      <c r="S9" t="n">
        <v>90.51000000000001</v>
      </c>
      <c r="T9" t="n">
        <v>29834.85</v>
      </c>
      <c r="U9" t="n">
        <v>0.52</v>
      </c>
      <c r="V9" t="n">
        <v>0.76</v>
      </c>
      <c r="W9" t="n">
        <v>4.08</v>
      </c>
      <c r="X9" t="n">
        <v>1.75</v>
      </c>
      <c r="Y9" t="n">
        <v>0.5</v>
      </c>
      <c r="Z9" t="n">
        <v>10</v>
      </c>
      <c r="AA9" t="n">
        <v>494.593488244984</v>
      </c>
      <c r="AB9" t="n">
        <v>676.7246305415163</v>
      </c>
      <c r="AC9" t="n">
        <v>612.1389815916176</v>
      </c>
      <c r="AD9" t="n">
        <v>494593.4882449839</v>
      </c>
      <c r="AE9" t="n">
        <v>676724.6305415162</v>
      </c>
      <c r="AF9" t="n">
        <v>3.423374199486201e-05</v>
      </c>
      <c r="AG9" t="n">
        <v>26</v>
      </c>
      <c r="AH9" t="n">
        <v>612138.9815916176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1.631</v>
      </c>
      <c r="E10" t="n">
        <v>61.31</v>
      </c>
      <c r="F10" t="n">
        <v>58.73</v>
      </c>
      <c r="G10" t="n">
        <v>103.64</v>
      </c>
      <c r="H10" t="n">
        <v>1.59</v>
      </c>
      <c r="I10" t="n">
        <v>34</v>
      </c>
      <c r="J10" t="n">
        <v>99.75</v>
      </c>
      <c r="K10" t="n">
        <v>37.55</v>
      </c>
      <c r="L10" t="n">
        <v>9</v>
      </c>
      <c r="M10" t="n">
        <v>22</v>
      </c>
      <c r="N10" t="n">
        <v>13.2</v>
      </c>
      <c r="O10" t="n">
        <v>12536.43</v>
      </c>
      <c r="P10" t="n">
        <v>403.3</v>
      </c>
      <c r="Q10" t="n">
        <v>1213.92</v>
      </c>
      <c r="R10" t="n">
        <v>164.97</v>
      </c>
      <c r="S10" t="n">
        <v>90.51000000000001</v>
      </c>
      <c r="T10" t="n">
        <v>26021.63</v>
      </c>
      <c r="U10" t="n">
        <v>0.55</v>
      </c>
      <c r="V10" t="n">
        <v>0.76</v>
      </c>
      <c r="W10" t="n">
        <v>4.08</v>
      </c>
      <c r="X10" t="n">
        <v>1.54</v>
      </c>
      <c r="Y10" t="n">
        <v>0.5</v>
      </c>
      <c r="Z10" t="n">
        <v>10</v>
      </c>
      <c r="AA10" t="n">
        <v>485.5809316962378</v>
      </c>
      <c r="AB10" t="n">
        <v>664.3932530655884</v>
      </c>
      <c r="AC10" t="n">
        <v>600.9844934747952</v>
      </c>
      <c r="AD10" t="n">
        <v>485580.9316962378</v>
      </c>
      <c r="AE10" t="n">
        <v>664393.2530655884</v>
      </c>
      <c r="AF10" t="n">
        <v>3.440460483925069e-05</v>
      </c>
      <c r="AG10" t="n">
        <v>26</v>
      </c>
      <c r="AH10" t="n">
        <v>600984.4934747951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1.6348</v>
      </c>
      <c r="E11" t="n">
        <v>61.17</v>
      </c>
      <c r="F11" t="n">
        <v>58.63</v>
      </c>
      <c r="G11" t="n">
        <v>109.92</v>
      </c>
      <c r="H11" t="n">
        <v>1.74</v>
      </c>
      <c r="I11" t="n">
        <v>32</v>
      </c>
      <c r="J11" t="n">
        <v>101</v>
      </c>
      <c r="K11" t="n">
        <v>37.55</v>
      </c>
      <c r="L11" t="n">
        <v>10</v>
      </c>
      <c r="M11" t="n">
        <v>7</v>
      </c>
      <c r="N11" t="n">
        <v>13.45</v>
      </c>
      <c r="O11" t="n">
        <v>12690.46</v>
      </c>
      <c r="P11" t="n">
        <v>402.85</v>
      </c>
      <c r="Q11" t="n">
        <v>1213.92</v>
      </c>
      <c r="R11" t="n">
        <v>161</v>
      </c>
      <c r="S11" t="n">
        <v>90.51000000000001</v>
      </c>
      <c r="T11" t="n">
        <v>24047.22</v>
      </c>
      <c r="U11" t="n">
        <v>0.5600000000000001</v>
      </c>
      <c r="V11" t="n">
        <v>0.77</v>
      </c>
      <c r="W11" t="n">
        <v>4.09</v>
      </c>
      <c r="X11" t="n">
        <v>1.43</v>
      </c>
      <c r="Y11" t="n">
        <v>0.5</v>
      </c>
      <c r="Z11" t="n">
        <v>10</v>
      </c>
      <c r="AA11" t="n">
        <v>484.6835546245681</v>
      </c>
      <c r="AB11" t="n">
        <v>663.1654221666477</v>
      </c>
      <c r="AC11" t="n">
        <v>599.8738450335778</v>
      </c>
      <c r="AD11" t="n">
        <v>484683.5546245681</v>
      </c>
      <c r="AE11" t="n">
        <v>663165.4221666476</v>
      </c>
      <c r="AF11" t="n">
        <v>3.448476271686513e-05</v>
      </c>
      <c r="AG11" t="n">
        <v>26</v>
      </c>
      <c r="AH11" t="n">
        <v>599873.8450335779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1.6342</v>
      </c>
      <c r="E12" t="n">
        <v>61.19</v>
      </c>
      <c r="F12" t="n">
        <v>58.65</v>
      </c>
      <c r="G12" t="n">
        <v>109.97</v>
      </c>
      <c r="H12" t="n">
        <v>1.89</v>
      </c>
      <c r="I12" t="n">
        <v>32</v>
      </c>
      <c r="J12" t="n">
        <v>102.25</v>
      </c>
      <c r="K12" t="n">
        <v>37.55</v>
      </c>
      <c r="L12" t="n">
        <v>11</v>
      </c>
      <c r="M12" t="n">
        <v>1</v>
      </c>
      <c r="N12" t="n">
        <v>13.7</v>
      </c>
      <c r="O12" t="n">
        <v>12844.88</v>
      </c>
      <c r="P12" t="n">
        <v>405.48</v>
      </c>
      <c r="Q12" t="n">
        <v>1213.95</v>
      </c>
      <c r="R12" t="n">
        <v>161.45</v>
      </c>
      <c r="S12" t="n">
        <v>90.51000000000001</v>
      </c>
      <c r="T12" t="n">
        <v>24269.63</v>
      </c>
      <c r="U12" t="n">
        <v>0.5600000000000001</v>
      </c>
      <c r="V12" t="n">
        <v>0.77</v>
      </c>
      <c r="W12" t="n">
        <v>4.1</v>
      </c>
      <c r="X12" t="n">
        <v>1.45</v>
      </c>
      <c r="Y12" t="n">
        <v>0.5</v>
      </c>
      <c r="Z12" t="n">
        <v>10</v>
      </c>
      <c r="AA12" t="n">
        <v>486.1911901966913</v>
      </c>
      <c r="AB12" t="n">
        <v>665.2282356686138</v>
      </c>
      <c r="AC12" t="n">
        <v>601.7397865100934</v>
      </c>
      <c r="AD12" t="n">
        <v>486191.1901966913</v>
      </c>
      <c r="AE12" t="n">
        <v>665228.2356686138</v>
      </c>
      <c r="AF12" t="n">
        <v>3.447210620987338e-05</v>
      </c>
      <c r="AG12" t="n">
        <v>26</v>
      </c>
      <c r="AH12" t="n">
        <v>601739.7865100934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1.6342</v>
      </c>
      <c r="E13" t="n">
        <v>61.19</v>
      </c>
      <c r="F13" t="n">
        <v>58.65</v>
      </c>
      <c r="G13" t="n">
        <v>109.97</v>
      </c>
      <c r="H13" t="n">
        <v>2.04</v>
      </c>
      <c r="I13" t="n">
        <v>32</v>
      </c>
      <c r="J13" t="n">
        <v>103.51</v>
      </c>
      <c r="K13" t="n">
        <v>37.55</v>
      </c>
      <c r="L13" t="n">
        <v>12</v>
      </c>
      <c r="M13" t="n">
        <v>0</v>
      </c>
      <c r="N13" t="n">
        <v>13.95</v>
      </c>
      <c r="O13" t="n">
        <v>12999.7</v>
      </c>
      <c r="P13" t="n">
        <v>409.95</v>
      </c>
      <c r="Q13" t="n">
        <v>1213.93</v>
      </c>
      <c r="R13" t="n">
        <v>161.4</v>
      </c>
      <c r="S13" t="n">
        <v>90.51000000000001</v>
      </c>
      <c r="T13" t="n">
        <v>24247.76</v>
      </c>
      <c r="U13" t="n">
        <v>0.5600000000000001</v>
      </c>
      <c r="V13" t="n">
        <v>0.76</v>
      </c>
      <c r="W13" t="n">
        <v>4.1</v>
      </c>
      <c r="X13" t="n">
        <v>1.46</v>
      </c>
      <c r="Y13" t="n">
        <v>0.5</v>
      </c>
      <c r="Z13" t="n">
        <v>10</v>
      </c>
      <c r="AA13" t="n">
        <v>488.572837955282</v>
      </c>
      <c r="AB13" t="n">
        <v>668.4869112028011</v>
      </c>
      <c r="AC13" t="n">
        <v>604.6874586248776</v>
      </c>
      <c r="AD13" t="n">
        <v>488572.837955282</v>
      </c>
      <c r="AE13" t="n">
        <v>668486.9112028012</v>
      </c>
      <c r="AF13" t="n">
        <v>3.447210620987338e-05</v>
      </c>
      <c r="AG13" t="n">
        <v>26</v>
      </c>
      <c r="AH13" t="n">
        <v>604687.4586248776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0.5809</v>
      </c>
      <c r="E2" t="n">
        <v>172.15</v>
      </c>
      <c r="F2" t="n">
        <v>121.06</v>
      </c>
      <c r="G2" t="n">
        <v>5.82</v>
      </c>
      <c r="H2" t="n">
        <v>0.09</v>
      </c>
      <c r="I2" t="n">
        <v>1249</v>
      </c>
      <c r="J2" t="n">
        <v>194.77</v>
      </c>
      <c r="K2" t="n">
        <v>54.38</v>
      </c>
      <c r="L2" t="n">
        <v>1</v>
      </c>
      <c r="M2" t="n">
        <v>1247</v>
      </c>
      <c r="N2" t="n">
        <v>39.4</v>
      </c>
      <c r="O2" t="n">
        <v>24256.19</v>
      </c>
      <c r="P2" t="n">
        <v>1690.9</v>
      </c>
      <c r="Q2" t="n">
        <v>1214.46</v>
      </c>
      <c r="R2" t="n">
        <v>2286.53</v>
      </c>
      <c r="S2" t="n">
        <v>90.51000000000001</v>
      </c>
      <c r="T2" t="n">
        <v>1080728.42</v>
      </c>
      <c r="U2" t="n">
        <v>0.04</v>
      </c>
      <c r="V2" t="n">
        <v>0.37</v>
      </c>
      <c r="W2" t="n">
        <v>6.1</v>
      </c>
      <c r="X2" t="n">
        <v>63.84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1.0822</v>
      </c>
      <c r="E3" t="n">
        <v>92.41</v>
      </c>
      <c r="F3" t="n">
        <v>75.11</v>
      </c>
      <c r="G3" t="n">
        <v>11.86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1044.19</v>
      </c>
      <c r="Q3" t="n">
        <v>1214.12</v>
      </c>
      <c r="R3" t="n">
        <v>720.21</v>
      </c>
      <c r="S3" t="n">
        <v>90.51000000000001</v>
      </c>
      <c r="T3" t="n">
        <v>301910.79</v>
      </c>
      <c r="U3" t="n">
        <v>0.13</v>
      </c>
      <c r="V3" t="n">
        <v>0.6</v>
      </c>
      <c r="W3" t="n">
        <v>4.65</v>
      </c>
      <c r="X3" t="n">
        <v>17.91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1.2651</v>
      </c>
      <c r="E4" t="n">
        <v>79.05</v>
      </c>
      <c r="F4" t="n">
        <v>67.7</v>
      </c>
      <c r="G4" t="n">
        <v>17.89</v>
      </c>
      <c r="H4" t="n">
        <v>0.27</v>
      </c>
      <c r="I4" t="n">
        <v>227</v>
      </c>
      <c r="J4" t="n">
        <v>197.88</v>
      </c>
      <c r="K4" t="n">
        <v>54.38</v>
      </c>
      <c r="L4" t="n">
        <v>3</v>
      </c>
      <c r="M4" t="n">
        <v>225</v>
      </c>
      <c r="N4" t="n">
        <v>40.5</v>
      </c>
      <c r="O4" t="n">
        <v>24639</v>
      </c>
      <c r="P4" t="n">
        <v>937.13</v>
      </c>
      <c r="Q4" t="n">
        <v>1214.05</v>
      </c>
      <c r="R4" t="n">
        <v>469.92</v>
      </c>
      <c r="S4" t="n">
        <v>90.51000000000001</v>
      </c>
      <c r="T4" t="n">
        <v>177532.04</v>
      </c>
      <c r="U4" t="n">
        <v>0.19</v>
      </c>
      <c r="V4" t="n">
        <v>0.66</v>
      </c>
      <c r="W4" t="n">
        <v>4.37</v>
      </c>
      <c r="X4" t="n">
        <v>10.5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1.3614</v>
      </c>
      <c r="E5" t="n">
        <v>73.45999999999999</v>
      </c>
      <c r="F5" t="n">
        <v>64.64</v>
      </c>
      <c r="G5" t="n">
        <v>23.94</v>
      </c>
      <c r="H5" t="n">
        <v>0.36</v>
      </c>
      <c r="I5" t="n">
        <v>162</v>
      </c>
      <c r="J5" t="n">
        <v>199.44</v>
      </c>
      <c r="K5" t="n">
        <v>54.38</v>
      </c>
      <c r="L5" t="n">
        <v>4</v>
      </c>
      <c r="M5" t="n">
        <v>160</v>
      </c>
      <c r="N5" t="n">
        <v>41.06</v>
      </c>
      <c r="O5" t="n">
        <v>24831.54</v>
      </c>
      <c r="P5" t="n">
        <v>891.37</v>
      </c>
      <c r="Q5" t="n">
        <v>1213.94</v>
      </c>
      <c r="R5" t="n">
        <v>365.81</v>
      </c>
      <c r="S5" t="n">
        <v>90.51000000000001</v>
      </c>
      <c r="T5" t="n">
        <v>125799.14</v>
      </c>
      <c r="U5" t="n">
        <v>0.25</v>
      </c>
      <c r="V5" t="n">
        <v>0.6899999999999999</v>
      </c>
      <c r="W5" t="n">
        <v>4.27</v>
      </c>
      <c r="X5" t="n">
        <v>7.44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1.4204</v>
      </c>
      <c r="E6" t="n">
        <v>70.40000000000001</v>
      </c>
      <c r="F6" t="n">
        <v>62.98</v>
      </c>
      <c r="G6" t="n">
        <v>29.99</v>
      </c>
      <c r="H6" t="n">
        <v>0.44</v>
      </c>
      <c r="I6" t="n">
        <v>126</v>
      </c>
      <c r="J6" t="n">
        <v>201.01</v>
      </c>
      <c r="K6" t="n">
        <v>54.38</v>
      </c>
      <c r="L6" t="n">
        <v>5</v>
      </c>
      <c r="M6" t="n">
        <v>124</v>
      </c>
      <c r="N6" t="n">
        <v>41.63</v>
      </c>
      <c r="O6" t="n">
        <v>25024.84</v>
      </c>
      <c r="P6" t="n">
        <v>865.14</v>
      </c>
      <c r="Q6" t="n">
        <v>1213.93</v>
      </c>
      <c r="R6" t="n">
        <v>309.22</v>
      </c>
      <c r="S6" t="n">
        <v>90.51000000000001</v>
      </c>
      <c r="T6" t="n">
        <v>97688.13</v>
      </c>
      <c r="U6" t="n">
        <v>0.29</v>
      </c>
      <c r="V6" t="n">
        <v>0.71</v>
      </c>
      <c r="W6" t="n">
        <v>4.23</v>
      </c>
      <c r="X6" t="n">
        <v>5.79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1.462</v>
      </c>
      <c r="E7" t="n">
        <v>68.40000000000001</v>
      </c>
      <c r="F7" t="n">
        <v>61.88</v>
      </c>
      <c r="G7" t="n">
        <v>36.05</v>
      </c>
      <c r="H7" t="n">
        <v>0.53</v>
      </c>
      <c r="I7" t="n">
        <v>103</v>
      </c>
      <c r="J7" t="n">
        <v>202.58</v>
      </c>
      <c r="K7" t="n">
        <v>54.38</v>
      </c>
      <c r="L7" t="n">
        <v>6</v>
      </c>
      <c r="M7" t="n">
        <v>101</v>
      </c>
      <c r="N7" t="n">
        <v>42.2</v>
      </c>
      <c r="O7" t="n">
        <v>25218.93</v>
      </c>
      <c r="P7" t="n">
        <v>847.03</v>
      </c>
      <c r="Q7" t="n">
        <v>1213.93</v>
      </c>
      <c r="R7" t="n">
        <v>272.18</v>
      </c>
      <c r="S7" t="n">
        <v>90.51000000000001</v>
      </c>
      <c r="T7" t="n">
        <v>79281.69</v>
      </c>
      <c r="U7" t="n">
        <v>0.33</v>
      </c>
      <c r="V7" t="n">
        <v>0.73</v>
      </c>
      <c r="W7" t="n">
        <v>4.18</v>
      </c>
      <c r="X7" t="n">
        <v>4.68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1.4905</v>
      </c>
      <c r="E8" t="n">
        <v>67.09</v>
      </c>
      <c r="F8" t="n">
        <v>61.19</v>
      </c>
      <c r="G8" t="n">
        <v>42.2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834.86</v>
      </c>
      <c r="Q8" t="n">
        <v>1213.92</v>
      </c>
      <c r="R8" t="n">
        <v>248.4</v>
      </c>
      <c r="S8" t="n">
        <v>90.51000000000001</v>
      </c>
      <c r="T8" t="n">
        <v>67469.39999999999</v>
      </c>
      <c r="U8" t="n">
        <v>0.36</v>
      </c>
      <c r="V8" t="n">
        <v>0.73</v>
      </c>
      <c r="W8" t="n">
        <v>4.17</v>
      </c>
      <c r="X8" t="n">
        <v>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1.5152</v>
      </c>
      <c r="E9" t="n">
        <v>66</v>
      </c>
      <c r="F9" t="n">
        <v>60.57</v>
      </c>
      <c r="G9" t="n">
        <v>48.45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822.7</v>
      </c>
      <c r="Q9" t="n">
        <v>1213.91</v>
      </c>
      <c r="R9" t="n">
        <v>227.44</v>
      </c>
      <c r="S9" t="n">
        <v>90.51000000000001</v>
      </c>
      <c r="T9" t="n">
        <v>57053.39</v>
      </c>
      <c r="U9" t="n">
        <v>0.4</v>
      </c>
      <c r="V9" t="n">
        <v>0.74</v>
      </c>
      <c r="W9" t="n">
        <v>4.14</v>
      </c>
      <c r="X9" t="n">
        <v>3.37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1.5332</v>
      </c>
      <c r="E10" t="n">
        <v>65.22</v>
      </c>
      <c r="F10" t="n">
        <v>60.14</v>
      </c>
      <c r="G10" t="n">
        <v>54.67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813.8200000000001</v>
      </c>
      <c r="Q10" t="n">
        <v>1213.95</v>
      </c>
      <c r="R10" t="n">
        <v>213.35</v>
      </c>
      <c r="S10" t="n">
        <v>90.51000000000001</v>
      </c>
      <c r="T10" t="n">
        <v>50050.9</v>
      </c>
      <c r="U10" t="n">
        <v>0.42</v>
      </c>
      <c r="V10" t="n">
        <v>0.75</v>
      </c>
      <c r="W10" t="n">
        <v>4.11</v>
      </c>
      <c r="X10" t="n">
        <v>2.94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1.5463</v>
      </c>
      <c r="E11" t="n">
        <v>64.67</v>
      </c>
      <c r="F11" t="n">
        <v>59.86</v>
      </c>
      <c r="G11" t="n">
        <v>60.87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806.73</v>
      </c>
      <c r="Q11" t="n">
        <v>1213.93</v>
      </c>
      <c r="R11" t="n">
        <v>203.41</v>
      </c>
      <c r="S11" t="n">
        <v>90.51000000000001</v>
      </c>
      <c r="T11" t="n">
        <v>45117.93</v>
      </c>
      <c r="U11" t="n">
        <v>0.44</v>
      </c>
      <c r="V11" t="n">
        <v>0.75</v>
      </c>
      <c r="W11" t="n">
        <v>4.11</v>
      </c>
      <c r="X11" t="n">
        <v>2.67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1.5567</v>
      </c>
      <c r="E12" t="n">
        <v>64.23999999999999</v>
      </c>
      <c r="F12" t="n">
        <v>59.62</v>
      </c>
      <c r="G12" t="n">
        <v>66.25</v>
      </c>
      <c r="H12" t="n">
        <v>0.93</v>
      </c>
      <c r="I12" t="n">
        <v>54</v>
      </c>
      <c r="J12" t="n">
        <v>210.55</v>
      </c>
      <c r="K12" t="n">
        <v>54.38</v>
      </c>
      <c r="L12" t="n">
        <v>11</v>
      </c>
      <c r="M12" t="n">
        <v>52</v>
      </c>
      <c r="N12" t="n">
        <v>45.17</v>
      </c>
      <c r="O12" t="n">
        <v>26201.54</v>
      </c>
      <c r="P12" t="n">
        <v>800.72</v>
      </c>
      <c r="Q12" t="n">
        <v>1213.91</v>
      </c>
      <c r="R12" t="n">
        <v>195.58</v>
      </c>
      <c r="S12" t="n">
        <v>90.51000000000001</v>
      </c>
      <c r="T12" t="n">
        <v>41225.72</v>
      </c>
      <c r="U12" t="n">
        <v>0.46</v>
      </c>
      <c r="V12" t="n">
        <v>0.75</v>
      </c>
      <c r="W12" t="n">
        <v>4.1</v>
      </c>
      <c r="X12" t="n">
        <v>2.43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1.5674</v>
      </c>
      <c r="E13" t="n">
        <v>63.8</v>
      </c>
      <c r="F13" t="n">
        <v>59.38</v>
      </c>
      <c r="G13" t="n">
        <v>72.70999999999999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793.75</v>
      </c>
      <c r="Q13" t="n">
        <v>1213.92</v>
      </c>
      <c r="R13" t="n">
        <v>187.03</v>
      </c>
      <c r="S13" t="n">
        <v>90.51000000000001</v>
      </c>
      <c r="T13" t="n">
        <v>36975.88</v>
      </c>
      <c r="U13" t="n">
        <v>0.48</v>
      </c>
      <c r="V13" t="n">
        <v>0.76</v>
      </c>
      <c r="W13" t="n">
        <v>4.1</v>
      </c>
      <c r="X13" t="n">
        <v>2.18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1.5754</v>
      </c>
      <c r="E14" t="n">
        <v>63.48</v>
      </c>
      <c r="F14" t="n">
        <v>59.21</v>
      </c>
      <c r="G14" t="n">
        <v>78.95</v>
      </c>
      <c r="H14" t="n">
        <v>1.08</v>
      </c>
      <c r="I14" t="n">
        <v>45</v>
      </c>
      <c r="J14" t="n">
        <v>213.78</v>
      </c>
      <c r="K14" t="n">
        <v>54.38</v>
      </c>
      <c r="L14" t="n">
        <v>13</v>
      </c>
      <c r="M14" t="n">
        <v>43</v>
      </c>
      <c r="N14" t="n">
        <v>46.4</v>
      </c>
      <c r="O14" t="n">
        <v>26600.32</v>
      </c>
      <c r="P14" t="n">
        <v>789.72</v>
      </c>
      <c r="Q14" t="n">
        <v>1213.92</v>
      </c>
      <c r="R14" t="n">
        <v>181.56</v>
      </c>
      <c r="S14" t="n">
        <v>90.51000000000001</v>
      </c>
      <c r="T14" t="n">
        <v>34263.14</v>
      </c>
      <c r="U14" t="n">
        <v>0.5</v>
      </c>
      <c r="V14" t="n">
        <v>0.76</v>
      </c>
      <c r="W14" t="n">
        <v>4.09</v>
      </c>
      <c r="X14" t="n">
        <v>2.02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1.5815</v>
      </c>
      <c r="E15" t="n">
        <v>63.23</v>
      </c>
      <c r="F15" t="n">
        <v>59.08</v>
      </c>
      <c r="G15" t="n">
        <v>84.40000000000001</v>
      </c>
      <c r="H15" t="n">
        <v>1.15</v>
      </c>
      <c r="I15" t="n">
        <v>42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784.28</v>
      </c>
      <c r="Q15" t="n">
        <v>1213.93</v>
      </c>
      <c r="R15" t="n">
        <v>177.42</v>
      </c>
      <c r="S15" t="n">
        <v>90.51000000000001</v>
      </c>
      <c r="T15" t="n">
        <v>32206.85</v>
      </c>
      <c r="U15" t="n">
        <v>0.51</v>
      </c>
      <c r="V15" t="n">
        <v>0.76</v>
      </c>
      <c r="W15" t="n">
        <v>4.08</v>
      </c>
      <c r="X15" t="n">
        <v>1.89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1.5878</v>
      </c>
      <c r="E16" t="n">
        <v>62.98</v>
      </c>
      <c r="F16" t="n">
        <v>58.95</v>
      </c>
      <c r="G16" t="n">
        <v>90.69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37</v>
      </c>
      <c r="N16" t="n">
        <v>47.66</v>
      </c>
      <c r="O16" t="n">
        <v>27002.55</v>
      </c>
      <c r="P16" t="n">
        <v>780.79</v>
      </c>
      <c r="Q16" t="n">
        <v>1213.91</v>
      </c>
      <c r="R16" t="n">
        <v>172.66</v>
      </c>
      <c r="S16" t="n">
        <v>90.51000000000001</v>
      </c>
      <c r="T16" t="n">
        <v>29842.22</v>
      </c>
      <c r="U16" t="n">
        <v>0.52</v>
      </c>
      <c r="V16" t="n">
        <v>0.76</v>
      </c>
      <c r="W16" t="n">
        <v>4.08</v>
      </c>
      <c r="X16" t="n">
        <v>1.75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1.5948</v>
      </c>
      <c r="E17" t="n">
        <v>62.7</v>
      </c>
      <c r="F17" t="n">
        <v>58.79</v>
      </c>
      <c r="G17" t="n">
        <v>97.98</v>
      </c>
      <c r="H17" t="n">
        <v>1.3</v>
      </c>
      <c r="I17" t="n">
        <v>36</v>
      </c>
      <c r="J17" t="n">
        <v>218.68</v>
      </c>
      <c r="K17" t="n">
        <v>54.38</v>
      </c>
      <c r="L17" t="n">
        <v>16</v>
      </c>
      <c r="M17" t="n">
        <v>34</v>
      </c>
      <c r="N17" t="n">
        <v>48.31</v>
      </c>
      <c r="O17" t="n">
        <v>27204.98</v>
      </c>
      <c r="P17" t="n">
        <v>774.3200000000001</v>
      </c>
      <c r="Q17" t="n">
        <v>1213.92</v>
      </c>
      <c r="R17" t="n">
        <v>167.47</v>
      </c>
      <c r="S17" t="n">
        <v>90.51000000000001</v>
      </c>
      <c r="T17" t="n">
        <v>27263.53</v>
      </c>
      <c r="U17" t="n">
        <v>0.54</v>
      </c>
      <c r="V17" t="n">
        <v>0.76</v>
      </c>
      <c r="W17" t="n">
        <v>4.06</v>
      </c>
      <c r="X17" t="n">
        <v>1.59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1.5989</v>
      </c>
      <c r="E18" t="n">
        <v>62.54</v>
      </c>
      <c r="F18" t="n">
        <v>58.7</v>
      </c>
      <c r="G18" t="n">
        <v>103.59</v>
      </c>
      <c r="H18" t="n">
        <v>1.37</v>
      </c>
      <c r="I18" t="n">
        <v>34</v>
      </c>
      <c r="J18" t="n">
        <v>220.33</v>
      </c>
      <c r="K18" t="n">
        <v>54.38</v>
      </c>
      <c r="L18" t="n">
        <v>17</v>
      </c>
      <c r="M18" t="n">
        <v>32</v>
      </c>
      <c r="N18" t="n">
        <v>48.95</v>
      </c>
      <c r="O18" t="n">
        <v>27408.3</v>
      </c>
      <c r="P18" t="n">
        <v>769.9</v>
      </c>
      <c r="Q18" t="n">
        <v>1213.91</v>
      </c>
      <c r="R18" t="n">
        <v>164.7</v>
      </c>
      <c r="S18" t="n">
        <v>90.51000000000001</v>
      </c>
      <c r="T18" t="n">
        <v>25885.87</v>
      </c>
      <c r="U18" t="n">
        <v>0.55</v>
      </c>
      <c r="V18" t="n">
        <v>0.76</v>
      </c>
      <c r="W18" t="n">
        <v>4.06</v>
      </c>
      <c r="X18" t="n">
        <v>1.51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1.6035</v>
      </c>
      <c r="E19" t="n">
        <v>62.36</v>
      </c>
      <c r="F19" t="n">
        <v>58.6</v>
      </c>
      <c r="G19" t="n">
        <v>109.88</v>
      </c>
      <c r="H19" t="n">
        <v>1.44</v>
      </c>
      <c r="I19" t="n">
        <v>32</v>
      </c>
      <c r="J19" t="n">
        <v>221.99</v>
      </c>
      <c r="K19" t="n">
        <v>54.38</v>
      </c>
      <c r="L19" t="n">
        <v>18</v>
      </c>
      <c r="M19" t="n">
        <v>30</v>
      </c>
      <c r="N19" t="n">
        <v>49.61</v>
      </c>
      <c r="O19" t="n">
        <v>27612.53</v>
      </c>
      <c r="P19" t="n">
        <v>766.23</v>
      </c>
      <c r="Q19" t="n">
        <v>1213.93</v>
      </c>
      <c r="R19" t="n">
        <v>161.17</v>
      </c>
      <c r="S19" t="n">
        <v>90.51000000000001</v>
      </c>
      <c r="T19" t="n">
        <v>24131.69</v>
      </c>
      <c r="U19" t="n">
        <v>0.5600000000000001</v>
      </c>
      <c r="V19" t="n">
        <v>0.77</v>
      </c>
      <c r="W19" t="n">
        <v>4.06</v>
      </c>
      <c r="X19" t="n">
        <v>1.41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1.608</v>
      </c>
      <c r="E20" t="n">
        <v>62.19</v>
      </c>
      <c r="F20" t="n">
        <v>58.51</v>
      </c>
      <c r="G20" t="n">
        <v>117.01</v>
      </c>
      <c r="H20" t="n">
        <v>1.51</v>
      </c>
      <c r="I20" t="n">
        <v>30</v>
      </c>
      <c r="J20" t="n">
        <v>223.65</v>
      </c>
      <c r="K20" t="n">
        <v>54.38</v>
      </c>
      <c r="L20" t="n">
        <v>19</v>
      </c>
      <c r="M20" t="n">
        <v>28</v>
      </c>
      <c r="N20" t="n">
        <v>50.27</v>
      </c>
      <c r="O20" t="n">
        <v>27817.81</v>
      </c>
      <c r="P20" t="n">
        <v>762.08</v>
      </c>
      <c r="Q20" t="n">
        <v>1213.91</v>
      </c>
      <c r="R20" t="n">
        <v>157.83</v>
      </c>
      <c r="S20" t="n">
        <v>90.51000000000001</v>
      </c>
      <c r="T20" t="n">
        <v>22470.79</v>
      </c>
      <c r="U20" t="n">
        <v>0.57</v>
      </c>
      <c r="V20" t="n">
        <v>0.77</v>
      </c>
      <c r="W20" t="n">
        <v>4.06</v>
      </c>
      <c r="X20" t="n">
        <v>1.31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1.6101</v>
      </c>
      <c r="E21" t="n">
        <v>62.11</v>
      </c>
      <c r="F21" t="n">
        <v>58.46</v>
      </c>
      <c r="G21" t="n">
        <v>120.96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760.16</v>
      </c>
      <c r="Q21" t="n">
        <v>1213.91</v>
      </c>
      <c r="R21" t="n">
        <v>156.47</v>
      </c>
      <c r="S21" t="n">
        <v>90.51000000000001</v>
      </c>
      <c r="T21" t="n">
        <v>21794.06</v>
      </c>
      <c r="U21" t="n">
        <v>0.58</v>
      </c>
      <c r="V21" t="n">
        <v>0.77</v>
      </c>
      <c r="W21" t="n">
        <v>4.05</v>
      </c>
      <c r="X21" t="n">
        <v>1.27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1.6142</v>
      </c>
      <c r="E22" t="n">
        <v>61.95</v>
      </c>
      <c r="F22" t="n">
        <v>58.38</v>
      </c>
      <c r="G22" t="n">
        <v>129.74</v>
      </c>
      <c r="H22" t="n">
        <v>1.64</v>
      </c>
      <c r="I22" t="n">
        <v>27</v>
      </c>
      <c r="J22" t="n">
        <v>227</v>
      </c>
      <c r="K22" t="n">
        <v>54.38</v>
      </c>
      <c r="L22" t="n">
        <v>21</v>
      </c>
      <c r="M22" t="n">
        <v>25</v>
      </c>
      <c r="N22" t="n">
        <v>51.62</v>
      </c>
      <c r="O22" t="n">
        <v>28230.92</v>
      </c>
      <c r="P22" t="n">
        <v>754.63</v>
      </c>
      <c r="Q22" t="n">
        <v>1213.91</v>
      </c>
      <c r="R22" t="n">
        <v>153.65</v>
      </c>
      <c r="S22" t="n">
        <v>90.51000000000001</v>
      </c>
      <c r="T22" t="n">
        <v>20395.17</v>
      </c>
      <c r="U22" t="n">
        <v>0.59</v>
      </c>
      <c r="V22" t="n">
        <v>0.77</v>
      </c>
      <c r="W22" t="n">
        <v>4.05</v>
      </c>
      <c r="X22" t="n">
        <v>1.19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1.6165</v>
      </c>
      <c r="E23" t="n">
        <v>61.86</v>
      </c>
      <c r="F23" t="n">
        <v>58.34</v>
      </c>
      <c r="G23" t="n">
        <v>134.62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750.2</v>
      </c>
      <c r="Q23" t="n">
        <v>1213.91</v>
      </c>
      <c r="R23" t="n">
        <v>152.1</v>
      </c>
      <c r="S23" t="n">
        <v>90.51000000000001</v>
      </c>
      <c r="T23" t="n">
        <v>19628.26</v>
      </c>
      <c r="U23" t="n">
        <v>0.6</v>
      </c>
      <c r="V23" t="n">
        <v>0.77</v>
      </c>
      <c r="W23" t="n">
        <v>4.05</v>
      </c>
      <c r="X23" t="n">
        <v>1.14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1.6186</v>
      </c>
      <c r="E24" t="n">
        <v>61.78</v>
      </c>
      <c r="F24" t="n">
        <v>58.29</v>
      </c>
      <c r="G24" t="n">
        <v>139.9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745.96</v>
      </c>
      <c r="Q24" t="n">
        <v>1213.91</v>
      </c>
      <c r="R24" t="n">
        <v>150.58</v>
      </c>
      <c r="S24" t="n">
        <v>90.51000000000001</v>
      </c>
      <c r="T24" t="n">
        <v>18872.24</v>
      </c>
      <c r="U24" t="n">
        <v>0.6</v>
      </c>
      <c r="V24" t="n">
        <v>0.77</v>
      </c>
      <c r="W24" t="n">
        <v>4.05</v>
      </c>
      <c r="X24" t="n">
        <v>1.1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1.6207</v>
      </c>
      <c r="E25" t="n">
        <v>61.7</v>
      </c>
      <c r="F25" t="n">
        <v>58.25</v>
      </c>
      <c r="G25" t="n">
        <v>145.63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745.4299999999999</v>
      </c>
      <c r="Q25" t="n">
        <v>1213.91</v>
      </c>
      <c r="R25" t="n">
        <v>149.3</v>
      </c>
      <c r="S25" t="n">
        <v>90.51000000000001</v>
      </c>
      <c r="T25" t="n">
        <v>18234.47</v>
      </c>
      <c r="U25" t="n">
        <v>0.61</v>
      </c>
      <c r="V25" t="n">
        <v>0.77</v>
      </c>
      <c r="W25" t="n">
        <v>4.05</v>
      </c>
      <c r="X25" t="n">
        <v>1.06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1.6229</v>
      </c>
      <c r="E26" t="n">
        <v>61.62</v>
      </c>
      <c r="F26" t="n">
        <v>58.21</v>
      </c>
      <c r="G26" t="n">
        <v>151.85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21</v>
      </c>
      <c r="N26" t="n">
        <v>54.42</v>
      </c>
      <c r="O26" t="n">
        <v>29068.74</v>
      </c>
      <c r="P26" t="n">
        <v>738.6900000000001</v>
      </c>
      <c r="Q26" t="n">
        <v>1213.92</v>
      </c>
      <c r="R26" t="n">
        <v>147.93</v>
      </c>
      <c r="S26" t="n">
        <v>90.51000000000001</v>
      </c>
      <c r="T26" t="n">
        <v>17556.82</v>
      </c>
      <c r="U26" t="n">
        <v>0.61</v>
      </c>
      <c r="V26" t="n">
        <v>0.77</v>
      </c>
      <c r="W26" t="n">
        <v>4.04</v>
      </c>
      <c r="X26" t="n">
        <v>1.01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1.6254</v>
      </c>
      <c r="E27" t="n">
        <v>61.52</v>
      </c>
      <c r="F27" t="n">
        <v>58.15</v>
      </c>
      <c r="G27" t="n">
        <v>158.6</v>
      </c>
      <c r="H27" t="n">
        <v>1.96</v>
      </c>
      <c r="I27" t="n">
        <v>22</v>
      </c>
      <c r="J27" t="n">
        <v>235.51</v>
      </c>
      <c r="K27" t="n">
        <v>54.38</v>
      </c>
      <c r="L27" t="n">
        <v>26</v>
      </c>
      <c r="M27" t="n">
        <v>20</v>
      </c>
      <c r="N27" t="n">
        <v>55.14</v>
      </c>
      <c r="O27" t="n">
        <v>29280.69</v>
      </c>
      <c r="P27" t="n">
        <v>736.26</v>
      </c>
      <c r="Q27" t="n">
        <v>1213.91</v>
      </c>
      <c r="R27" t="n">
        <v>146.1</v>
      </c>
      <c r="S27" t="n">
        <v>90.51000000000001</v>
      </c>
      <c r="T27" t="n">
        <v>16648.02</v>
      </c>
      <c r="U27" t="n">
        <v>0.62</v>
      </c>
      <c r="V27" t="n">
        <v>0.77</v>
      </c>
      <c r="W27" t="n">
        <v>4.04</v>
      </c>
      <c r="X27" t="n">
        <v>0.96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1.6276</v>
      </c>
      <c r="E28" t="n">
        <v>61.44</v>
      </c>
      <c r="F28" t="n">
        <v>58.11</v>
      </c>
      <c r="G28" t="n">
        <v>166.02</v>
      </c>
      <c r="H28" t="n">
        <v>2.02</v>
      </c>
      <c r="I28" t="n">
        <v>21</v>
      </c>
      <c r="J28" t="n">
        <v>237.24</v>
      </c>
      <c r="K28" t="n">
        <v>54.38</v>
      </c>
      <c r="L28" t="n">
        <v>27</v>
      </c>
      <c r="M28" t="n">
        <v>19</v>
      </c>
      <c r="N28" t="n">
        <v>55.86</v>
      </c>
      <c r="O28" t="n">
        <v>29493.67</v>
      </c>
      <c r="P28" t="n">
        <v>733.55</v>
      </c>
      <c r="Q28" t="n">
        <v>1213.92</v>
      </c>
      <c r="R28" t="n">
        <v>144.47</v>
      </c>
      <c r="S28" t="n">
        <v>90.51000000000001</v>
      </c>
      <c r="T28" t="n">
        <v>15834.62</v>
      </c>
      <c r="U28" t="n">
        <v>0.63</v>
      </c>
      <c r="V28" t="n">
        <v>0.77</v>
      </c>
      <c r="W28" t="n">
        <v>4.04</v>
      </c>
      <c r="X28" t="n">
        <v>0.91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1.63</v>
      </c>
      <c r="E29" t="n">
        <v>61.35</v>
      </c>
      <c r="F29" t="n">
        <v>58.06</v>
      </c>
      <c r="G29" t="n">
        <v>174.17</v>
      </c>
      <c r="H29" t="n">
        <v>2.08</v>
      </c>
      <c r="I29" t="n">
        <v>20</v>
      </c>
      <c r="J29" t="n">
        <v>238.97</v>
      </c>
      <c r="K29" t="n">
        <v>54.38</v>
      </c>
      <c r="L29" t="n">
        <v>28</v>
      </c>
      <c r="M29" t="n">
        <v>18</v>
      </c>
      <c r="N29" t="n">
        <v>56.6</v>
      </c>
      <c r="O29" t="n">
        <v>29707.68</v>
      </c>
      <c r="P29" t="n">
        <v>731.8099999999999</v>
      </c>
      <c r="Q29" t="n">
        <v>1213.91</v>
      </c>
      <c r="R29" t="n">
        <v>142.79</v>
      </c>
      <c r="S29" t="n">
        <v>90.51000000000001</v>
      </c>
      <c r="T29" t="n">
        <v>15001.38</v>
      </c>
      <c r="U29" t="n">
        <v>0.63</v>
      </c>
      <c r="V29" t="n">
        <v>0.77</v>
      </c>
      <c r="W29" t="n">
        <v>4.04</v>
      </c>
      <c r="X29" t="n">
        <v>0.86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1.6321</v>
      </c>
      <c r="E30" t="n">
        <v>61.27</v>
      </c>
      <c r="F30" t="n">
        <v>58.01</v>
      </c>
      <c r="G30" t="n">
        <v>183.2</v>
      </c>
      <c r="H30" t="n">
        <v>2.14</v>
      </c>
      <c r="I30" t="n">
        <v>19</v>
      </c>
      <c r="J30" t="n">
        <v>240.72</v>
      </c>
      <c r="K30" t="n">
        <v>54.38</v>
      </c>
      <c r="L30" t="n">
        <v>29</v>
      </c>
      <c r="M30" t="n">
        <v>17</v>
      </c>
      <c r="N30" t="n">
        <v>57.34</v>
      </c>
      <c r="O30" t="n">
        <v>29922.88</v>
      </c>
      <c r="P30" t="n">
        <v>724.61</v>
      </c>
      <c r="Q30" t="n">
        <v>1213.92</v>
      </c>
      <c r="R30" t="n">
        <v>141.29</v>
      </c>
      <c r="S30" t="n">
        <v>90.51000000000001</v>
      </c>
      <c r="T30" t="n">
        <v>14257.36</v>
      </c>
      <c r="U30" t="n">
        <v>0.64</v>
      </c>
      <c r="V30" t="n">
        <v>0.77</v>
      </c>
      <c r="W30" t="n">
        <v>4.04</v>
      </c>
      <c r="X30" t="n">
        <v>0.82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1.6324</v>
      </c>
      <c r="E31" t="n">
        <v>61.26</v>
      </c>
      <c r="F31" t="n">
        <v>58</v>
      </c>
      <c r="G31" t="n">
        <v>183.17</v>
      </c>
      <c r="H31" t="n">
        <v>2.2</v>
      </c>
      <c r="I31" t="n">
        <v>19</v>
      </c>
      <c r="J31" t="n">
        <v>242.47</v>
      </c>
      <c r="K31" t="n">
        <v>54.38</v>
      </c>
      <c r="L31" t="n">
        <v>30</v>
      </c>
      <c r="M31" t="n">
        <v>17</v>
      </c>
      <c r="N31" t="n">
        <v>58.1</v>
      </c>
      <c r="O31" t="n">
        <v>30139.04</v>
      </c>
      <c r="P31" t="n">
        <v>725.24</v>
      </c>
      <c r="Q31" t="n">
        <v>1213.93</v>
      </c>
      <c r="R31" t="n">
        <v>140.99</v>
      </c>
      <c r="S31" t="n">
        <v>90.51000000000001</v>
      </c>
      <c r="T31" t="n">
        <v>14106.59</v>
      </c>
      <c r="U31" t="n">
        <v>0.64</v>
      </c>
      <c r="V31" t="n">
        <v>0.77</v>
      </c>
      <c r="W31" t="n">
        <v>4.04</v>
      </c>
      <c r="X31" t="n">
        <v>0.8100000000000001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1.6349</v>
      </c>
      <c r="E32" t="n">
        <v>61.17</v>
      </c>
      <c r="F32" t="n">
        <v>57.95</v>
      </c>
      <c r="G32" t="n">
        <v>193.17</v>
      </c>
      <c r="H32" t="n">
        <v>2.26</v>
      </c>
      <c r="I32" t="n">
        <v>18</v>
      </c>
      <c r="J32" t="n">
        <v>244.23</v>
      </c>
      <c r="K32" t="n">
        <v>54.38</v>
      </c>
      <c r="L32" t="n">
        <v>31</v>
      </c>
      <c r="M32" t="n">
        <v>16</v>
      </c>
      <c r="N32" t="n">
        <v>58.86</v>
      </c>
      <c r="O32" t="n">
        <v>30356.28</v>
      </c>
      <c r="P32" t="n">
        <v>720.27</v>
      </c>
      <c r="Q32" t="n">
        <v>1213.91</v>
      </c>
      <c r="R32" t="n">
        <v>139.43</v>
      </c>
      <c r="S32" t="n">
        <v>90.51000000000001</v>
      </c>
      <c r="T32" t="n">
        <v>13330.64</v>
      </c>
      <c r="U32" t="n">
        <v>0.65</v>
      </c>
      <c r="V32" t="n">
        <v>0.77</v>
      </c>
      <c r="W32" t="n">
        <v>4.03</v>
      </c>
      <c r="X32" t="n">
        <v>0.76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1.6342</v>
      </c>
      <c r="E33" t="n">
        <v>61.19</v>
      </c>
      <c r="F33" t="n">
        <v>57.97</v>
      </c>
      <c r="G33" t="n">
        <v>193.25</v>
      </c>
      <c r="H33" t="n">
        <v>2.31</v>
      </c>
      <c r="I33" t="n">
        <v>18</v>
      </c>
      <c r="J33" t="n">
        <v>246</v>
      </c>
      <c r="K33" t="n">
        <v>54.38</v>
      </c>
      <c r="L33" t="n">
        <v>32</v>
      </c>
      <c r="M33" t="n">
        <v>16</v>
      </c>
      <c r="N33" t="n">
        <v>59.63</v>
      </c>
      <c r="O33" t="n">
        <v>30574.64</v>
      </c>
      <c r="P33" t="n">
        <v>716.71</v>
      </c>
      <c r="Q33" t="n">
        <v>1213.91</v>
      </c>
      <c r="R33" t="n">
        <v>139.93</v>
      </c>
      <c r="S33" t="n">
        <v>90.51000000000001</v>
      </c>
      <c r="T33" t="n">
        <v>13579.32</v>
      </c>
      <c r="U33" t="n">
        <v>0.65</v>
      </c>
      <c r="V33" t="n">
        <v>0.77</v>
      </c>
      <c r="W33" t="n">
        <v>4.04</v>
      </c>
      <c r="X33" t="n">
        <v>0.78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1.6367</v>
      </c>
      <c r="E34" t="n">
        <v>61.1</v>
      </c>
      <c r="F34" t="n">
        <v>57.92</v>
      </c>
      <c r="G34" t="n">
        <v>204.42</v>
      </c>
      <c r="H34" t="n">
        <v>2.37</v>
      </c>
      <c r="I34" t="n">
        <v>17</v>
      </c>
      <c r="J34" t="n">
        <v>247.78</v>
      </c>
      <c r="K34" t="n">
        <v>54.38</v>
      </c>
      <c r="L34" t="n">
        <v>33</v>
      </c>
      <c r="M34" t="n">
        <v>15</v>
      </c>
      <c r="N34" t="n">
        <v>60.41</v>
      </c>
      <c r="O34" t="n">
        <v>30794.11</v>
      </c>
      <c r="P34" t="n">
        <v>714.74</v>
      </c>
      <c r="Q34" t="n">
        <v>1213.91</v>
      </c>
      <c r="R34" t="n">
        <v>138.03</v>
      </c>
      <c r="S34" t="n">
        <v>90.51000000000001</v>
      </c>
      <c r="T34" t="n">
        <v>12635.9</v>
      </c>
      <c r="U34" t="n">
        <v>0.66</v>
      </c>
      <c r="V34" t="n">
        <v>0.77</v>
      </c>
      <c r="W34" t="n">
        <v>4.04</v>
      </c>
      <c r="X34" t="n">
        <v>0.73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1.6389</v>
      </c>
      <c r="E35" t="n">
        <v>61.02</v>
      </c>
      <c r="F35" t="n">
        <v>57.88</v>
      </c>
      <c r="G35" t="n">
        <v>217.04</v>
      </c>
      <c r="H35" t="n">
        <v>2.42</v>
      </c>
      <c r="I35" t="n">
        <v>16</v>
      </c>
      <c r="J35" t="n">
        <v>249.57</v>
      </c>
      <c r="K35" t="n">
        <v>54.38</v>
      </c>
      <c r="L35" t="n">
        <v>34</v>
      </c>
      <c r="M35" t="n">
        <v>14</v>
      </c>
      <c r="N35" t="n">
        <v>61.2</v>
      </c>
      <c r="O35" t="n">
        <v>31014.73</v>
      </c>
      <c r="P35" t="n">
        <v>708.6</v>
      </c>
      <c r="Q35" t="n">
        <v>1213.91</v>
      </c>
      <c r="R35" t="n">
        <v>136.75</v>
      </c>
      <c r="S35" t="n">
        <v>90.51000000000001</v>
      </c>
      <c r="T35" t="n">
        <v>12000.18</v>
      </c>
      <c r="U35" t="n">
        <v>0.66</v>
      </c>
      <c r="V35" t="n">
        <v>0.78</v>
      </c>
      <c r="W35" t="n">
        <v>4.03</v>
      </c>
      <c r="X35" t="n">
        <v>0.6899999999999999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1.6389</v>
      </c>
      <c r="E36" t="n">
        <v>61.01</v>
      </c>
      <c r="F36" t="n">
        <v>57.88</v>
      </c>
      <c r="G36" t="n">
        <v>217.03</v>
      </c>
      <c r="H36" t="n">
        <v>2.48</v>
      </c>
      <c r="I36" t="n">
        <v>16</v>
      </c>
      <c r="J36" t="n">
        <v>251.37</v>
      </c>
      <c r="K36" t="n">
        <v>54.38</v>
      </c>
      <c r="L36" t="n">
        <v>35</v>
      </c>
      <c r="M36" t="n">
        <v>14</v>
      </c>
      <c r="N36" t="n">
        <v>61.99</v>
      </c>
      <c r="O36" t="n">
        <v>31236.5</v>
      </c>
      <c r="P36" t="n">
        <v>707.8</v>
      </c>
      <c r="Q36" t="n">
        <v>1213.91</v>
      </c>
      <c r="R36" t="n">
        <v>136.74</v>
      </c>
      <c r="S36" t="n">
        <v>90.51000000000001</v>
      </c>
      <c r="T36" t="n">
        <v>11996.85</v>
      </c>
      <c r="U36" t="n">
        <v>0.66</v>
      </c>
      <c r="V36" t="n">
        <v>0.78</v>
      </c>
      <c r="W36" t="n">
        <v>4.03</v>
      </c>
      <c r="X36" t="n">
        <v>0.68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1.6415</v>
      </c>
      <c r="E37" t="n">
        <v>60.92</v>
      </c>
      <c r="F37" t="n">
        <v>57.82</v>
      </c>
      <c r="G37" t="n">
        <v>231.28</v>
      </c>
      <c r="H37" t="n">
        <v>2.53</v>
      </c>
      <c r="I37" t="n">
        <v>15</v>
      </c>
      <c r="J37" t="n">
        <v>253.18</v>
      </c>
      <c r="K37" t="n">
        <v>54.38</v>
      </c>
      <c r="L37" t="n">
        <v>36</v>
      </c>
      <c r="M37" t="n">
        <v>13</v>
      </c>
      <c r="N37" t="n">
        <v>62.8</v>
      </c>
      <c r="O37" t="n">
        <v>31459.45</v>
      </c>
      <c r="P37" t="n">
        <v>700.35</v>
      </c>
      <c r="Q37" t="n">
        <v>1213.91</v>
      </c>
      <c r="R37" t="n">
        <v>134.8</v>
      </c>
      <c r="S37" t="n">
        <v>90.51000000000001</v>
      </c>
      <c r="T37" t="n">
        <v>11031.2</v>
      </c>
      <c r="U37" t="n">
        <v>0.67</v>
      </c>
      <c r="V37" t="n">
        <v>0.78</v>
      </c>
      <c r="W37" t="n">
        <v>4.03</v>
      </c>
      <c r="X37" t="n">
        <v>0.63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1.6413</v>
      </c>
      <c r="E38" t="n">
        <v>60.93</v>
      </c>
      <c r="F38" t="n">
        <v>57.83</v>
      </c>
      <c r="G38" t="n">
        <v>231.31</v>
      </c>
      <c r="H38" t="n">
        <v>2.58</v>
      </c>
      <c r="I38" t="n">
        <v>15</v>
      </c>
      <c r="J38" t="n">
        <v>255</v>
      </c>
      <c r="K38" t="n">
        <v>54.38</v>
      </c>
      <c r="L38" t="n">
        <v>37</v>
      </c>
      <c r="M38" t="n">
        <v>13</v>
      </c>
      <c r="N38" t="n">
        <v>63.62</v>
      </c>
      <c r="O38" t="n">
        <v>31683.59</v>
      </c>
      <c r="P38" t="n">
        <v>702.0599999999999</v>
      </c>
      <c r="Q38" t="n">
        <v>1213.93</v>
      </c>
      <c r="R38" t="n">
        <v>135.06</v>
      </c>
      <c r="S38" t="n">
        <v>90.51000000000001</v>
      </c>
      <c r="T38" t="n">
        <v>11161.4</v>
      </c>
      <c r="U38" t="n">
        <v>0.67</v>
      </c>
      <c r="V38" t="n">
        <v>0.78</v>
      </c>
      <c r="W38" t="n">
        <v>4.03</v>
      </c>
      <c r="X38" t="n">
        <v>0.63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1.6408</v>
      </c>
      <c r="E39" t="n">
        <v>60.95</v>
      </c>
      <c r="F39" t="n">
        <v>57.85</v>
      </c>
      <c r="G39" t="n">
        <v>231.39</v>
      </c>
      <c r="H39" t="n">
        <v>2.63</v>
      </c>
      <c r="I39" t="n">
        <v>15</v>
      </c>
      <c r="J39" t="n">
        <v>256.82</v>
      </c>
      <c r="K39" t="n">
        <v>54.38</v>
      </c>
      <c r="L39" t="n">
        <v>38</v>
      </c>
      <c r="M39" t="n">
        <v>12</v>
      </c>
      <c r="N39" t="n">
        <v>64.45</v>
      </c>
      <c r="O39" t="n">
        <v>31909.08</v>
      </c>
      <c r="P39" t="n">
        <v>698.29</v>
      </c>
      <c r="Q39" t="n">
        <v>1213.91</v>
      </c>
      <c r="R39" t="n">
        <v>135.73</v>
      </c>
      <c r="S39" t="n">
        <v>90.51000000000001</v>
      </c>
      <c r="T39" t="n">
        <v>11495.89</v>
      </c>
      <c r="U39" t="n">
        <v>0.67</v>
      </c>
      <c r="V39" t="n">
        <v>0.78</v>
      </c>
      <c r="W39" t="n">
        <v>4.03</v>
      </c>
      <c r="X39" t="n">
        <v>0.65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1.6431</v>
      </c>
      <c r="E40" t="n">
        <v>60.86</v>
      </c>
      <c r="F40" t="n">
        <v>57.8</v>
      </c>
      <c r="G40" t="n">
        <v>247.71</v>
      </c>
      <c r="H40" t="n">
        <v>2.68</v>
      </c>
      <c r="I40" t="n">
        <v>14</v>
      </c>
      <c r="J40" t="n">
        <v>258.66</v>
      </c>
      <c r="K40" t="n">
        <v>54.38</v>
      </c>
      <c r="L40" t="n">
        <v>39</v>
      </c>
      <c r="M40" t="n">
        <v>7</v>
      </c>
      <c r="N40" t="n">
        <v>65.28</v>
      </c>
      <c r="O40" t="n">
        <v>32135.68</v>
      </c>
      <c r="P40" t="n">
        <v>696.8099999999999</v>
      </c>
      <c r="Q40" t="n">
        <v>1213.91</v>
      </c>
      <c r="R40" t="n">
        <v>133.58</v>
      </c>
      <c r="S40" t="n">
        <v>90.51000000000001</v>
      </c>
      <c r="T40" t="n">
        <v>10427.2</v>
      </c>
      <c r="U40" t="n">
        <v>0.68</v>
      </c>
      <c r="V40" t="n">
        <v>0.78</v>
      </c>
      <c r="W40" t="n">
        <v>4.04</v>
      </c>
      <c r="X40" t="n">
        <v>0.61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1.6431</v>
      </c>
      <c r="E41" t="n">
        <v>60.86</v>
      </c>
      <c r="F41" t="n">
        <v>57.8</v>
      </c>
      <c r="G41" t="n">
        <v>247.71</v>
      </c>
      <c r="H41" t="n">
        <v>2.73</v>
      </c>
      <c r="I41" t="n">
        <v>14</v>
      </c>
      <c r="J41" t="n">
        <v>260.51</v>
      </c>
      <c r="K41" t="n">
        <v>54.38</v>
      </c>
      <c r="L41" t="n">
        <v>40</v>
      </c>
      <c r="M41" t="n">
        <v>7</v>
      </c>
      <c r="N41" t="n">
        <v>66.13</v>
      </c>
      <c r="O41" t="n">
        <v>32363.54</v>
      </c>
      <c r="P41" t="n">
        <v>700.48</v>
      </c>
      <c r="Q41" t="n">
        <v>1213.91</v>
      </c>
      <c r="R41" t="n">
        <v>133.76</v>
      </c>
      <c r="S41" t="n">
        <v>90.51000000000001</v>
      </c>
      <c r="T41" t="n">
        <v>10514.29</v>
      </c>
      <c r="U41" t="n">
        <v>0.68</v>
      </c>
      <c r="V41" t="n">
        <v>0.78</v>
      </c>
      <c r="W41" t="n">
        <v>4.04</v>
      </c>
      <c r="X41" t="n">
        <v>0.61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1.0901</v>
      </c>
      <c r="E42" t="n">
        <v>91.73</v>
      </c>
      <c r="F42" t="n">
        <v>80.54000000000001</v>
      </c>
      <c r="G42" t="n">
        <v>9.859999999999999</v>
      </c>
      <c r="H42" t="n">
        <v>0.2</v>
      </c>
      <c r="I42" t="n">
        <v>490</v>
      </c>
      <c r="J42" t="n">
        <v>89.87</v>
      </c>
      <c r="K42" t="n">
        <v>37.55</v>
      </c>
      <c r="L42" t="n">
        <v>1</v>
      </c>
      <c r="M42" t="n">
        <v>488</v>
      </c>
      <c r="N42" t="n">
        <v>11.32</v>
      </c>
      <c r="O42" t="n">
        <v>11317.98</v>
      </c>
      <c r="P42" t="n">
        <v>671.72</v>
      </c>
      <c r="Q42" t="n">
        <v>1214.17</v>
      </c>
      <c r="R42" t="n">
        <v>905.51</v>
      </c>
      <c r="S42" t="n">
        <v>90.51000000000001</v>
      </c>
      <c r="T42" t="n">
        <v>394013.68</v>
      </c>
      <c r="U42" t="n">
        <v>0.1</v>
      </c>
      <c r="V42" t="n">
        <v>0.5600000000000001</v>
      </c>
      <c r="W42" t="n">
        <v>4.8</v>
      </c>
      <c r="X42" t="n">
        <v>23.33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1.3899</v>
      </c>
      <c r="E43" t="n">
        <v>71.95</v>
      </c>
      <c r="F43" t="n">
        <v>66.28</v>
      </c>
      <c r="G43" t="n">
        <v>20.19</v>
      </c>
      <c r="H43" t="n">
        <v>0.39</v>
      </c>
      <c r="I43" t="n">
        <v>197</v>
      </c>
      <c r="J43" t="n">
        <v>91.09999999999999</v>
      </c>
      <c r="K43" t="n">
        <v>37.55</v>
      </c>
      <c r="L43" t="n">
        <v>2</v>
      </c>
      <c r="M43" t="n">
        <v>195</v>
      </c>
      <c r="N43" t="n">
        <v>11.54</v>
      </c>
      <c r="O43" t="n">
        <v>11468.97</v>
      </c>
      <c r="P43" t="n">
        <v>542.08</v>
      </c>
      <c r="Q43" t="n">
        <v>1213.99</v>
      </c>
      <c r="R43" t="n">
        <v>420.79</v>
      </c>
      <c r="S43" t="n">
        <v>90.51000000000001</v>
      </c>
      <c r="T43" t="n">
        <v>153117.65</v>
      </c>
      <c r="U43" t="n">
        <v>0.22</v>
      </c>
      <c r="V43" t="n">
        <v>0.68</v>
      </c>
      <c r="W43" t="n">
        <v>4.34</v>
      </c>
      <c r="X43" t="n">
        <v>9.09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1.4925</v>
      </c>
      <c r="E44" t="n">
        <v>67</v>
      </c>
      <c r="F44" t="n">
        <v>62.76</v>
      </c>
      <c r="G44" t="n">
        <v>30.86</v>
      </c>
      <c r="H44" t="n">
        <v>0.57</v>
      </c>
      <c r="I44" t="n">
        <v>122</v>
      </c>
      <c r="J44" t="n">
        <v>92.31999999999999</v>
      </c>
      <c r="K44" t="n">
        <v>37.55</v>
      </c>
      <c r="L44" t="n">
        <v>3</v>
      </c>
      <c r="M44" t="n">
        <v>120</v>
      </c>
      <c r="N44" t="n">
        <v>11.77</v>
      </c>
      <c r="O44" t="n">
        <v>11620.34</v>
      </c>
      <c r="P44" t="n">
        <v>502.9</v>
      </c>
      <c r="Q44" t="n">
        <v>1213.91</v>
      </c>
      <c r="R44" t="n">
        <v>301.33</v>
      </c>
      <c r="S44" t="n">
        <v>90.51000000000001</v>
      </c>
      <c r="T44" t="n">
        <v>93761.2</v>
      </c>
      <c r="U44" t="n">
        <v>0.3</v>
      </c>
      <c r="V44" t="n">
        <v>0.71</v>
      </c>
      <c r="W44" t="n">
        <v>4.22</v>
      </c>
      <c r="X44" t="n">
        <v>5.56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1.5428</v>
      </c>
      <c r="E45" t="n">
        <v>64.81999999999999</v>
      </c>
      <c r="F45" t="n">
        <v>61.21</v>
      </c>
      <c r="G45" t="n">
        <v>41.74</v>
      </c>
      <c r="H45" t="n">
        <v>0.75</v>
      </c>
      <c r="I45" t="n">
        <v>88</v>
      </c>
      <c r="J45" t="n">
        <v>93.55</v>
      </c>
      <c r="K45" t="n">
        <v>37.55</v>
      </c>
      <c r="L45" t="n">
        <v>4</v>
      </c>
      <c r="M45" t="n">
        <v>86</v>
      </c>
      <c r="N45" t="n">
        <v>12</v>
      </c>
      <c r="O45" t="n">
        <v>11772.07</v>
      </c>
      <c r="P45" t="n">
        <v>480.3</v>
      </c>
      <c r="Q45" t="n">
        <v>1213.93</v>
      </c>
      <c r="R45" t="n">
        <v>249.56</v>
      </c>
      <c r="S45" t="n">
        <v>90.51000000000001</v>
      </c>
      <c r="T45" t="n">
        <v>68046.97</v>
      </c>
      <c r="U45" t="n">
        <v>0.36</v>
      </c>
      <c r="V45" t="n">
        <v>0.73</v>
      </c>
      <c r="W45" t="n">
        <v>4.15</v>
      </c>
      <c r="X45" t="n">
        <v>4.02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1.5746</v>
      </c>
      <c r="E46" t="n">
        <v>63.51</v>
      </c>
      <c r="F46" t="n">
        <v>60.28</v>
      </c>
      <c r="G46" t="n">
        <v>53.19</v>
      </c>
      <c r="H46" t="n">
        <v>0.93</v>
      </c>
      <c r="I46" t="n">
        <v>68</v>
      </c>
      <c r="J46" t="n">
        <v>94.79000000000001</v>
      </c>
      <c r="K46" t="n">
        <v>37.55</v>
      </c>
      <c r="L46" t="n">
        <v>5</v>
      </c>
      <c r="M46" t="n">
        <v>66</v>
      </c>
      <c r="N46" t="n">
        <v>12.23</v>
      </c>
      <c r="O46" t="n">
        <v>11924.18</v>
      </c>
      <c r="P46" t="n">
        <v>461.7</v>
      </c>
      <c r="Q46" t="n">
        <v>1213.92</v>
      </c>
      <c r="R46" t="n">
        <v>217.59</v>
      </c>
      <c r="S46" t="n">
        <v>90.51000000000001</v>
      </c>
      <c r="T46" t="n">
        <v>52163.07</v>
      </c>
      <c r="U46" t="n">
        <v>0.42</v>
      </c>
      <c r="V46" t="n">
        <v>0.74</v>
      </c>
      <c r="W46" t="n">
        <v>4.13</v>
      </c>
      <c r="X46" t="n">
        <v>3.09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1.5963</v>
      </c>
      <c r="E47" t="n">
        <v>62.65</v>
      </c>
      <c r="F47" t="n">
        <v>59.67</v>
      </c>
      <c r="G47" t="n">
        <v>65.09</v>
      </c>
      <c r="H47" t="n">
        <v>1.1</v>
      </c>
      <c r="I47" t="n">
        <v>55</v>
      </c>
      <c r="J47" t="n">
        <v>96.02</v>
      </c>
      <c r="K47" t="n">
        <v>37.55</v>
      </c>
      <c r="L47" t="n">
        <v>6</v>
      </c>
      <c r="M47" t="n">
        <v>53</v>
      </c>
      <c r="N47" t="n">
        <v>12.47</v>
      </c>
      <c r="O47" t="n">
        <v>12076.67</v>
      </c>
      <c r="P47" t="n">
        <v>445.61</v>
      </c>
      <c r="Q47" t="n">
        <v>1213.91</v>
      </c>
      <c r="R47" t="n">
        <v>197.18</v>
      </c>
      <c r="S47" t="n">
        <v>90.51000000000001</v>
      </c>
      <c r="T47" t="n">
        <v>42019.87</v>
      </c>
      <c r="U47" t="n">
        <v>0.46</v>
      </c>
      <c r="V47" t="n">
        <v>0.75</v>
      </c>
      <c r="W47" t="n">
        <v>4.1</v>
      </c>
      <c r="X47" t="n">
        <v>2.47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1.6131</v>
      </c>
      <c r="E48" t="n">
        <v>61.99</v>
      </c>
      <c r="F48" t="n">
        <v>59.2</v>
      </c>
      <c r="G48" t="n">
        <v>78.94</v>
      </c>
      <c r="H48" t="n">
        <v>1.27</v>
      </c>
      <c r="I48" t="n">
        <v>45</v>
      </c>
      <c r="J48" t="n">
        <v>97.26000000000001</v>
      </c>
      <c r="K48" t="n">
        <v>37.55</v>
      </c>
      <c r="L48" t="n">
        <v>7</v>
      </c>
      <c r="M48" t="n">
        <v>43</v>
      </c>
      <c r="N48" t="n">
        <v>12.71</v>
      </c>
      <c r="O48" t="n">
        <v>12229.54</v>
      </c>
      <c r="P48" t="n">
        <v>429.8</v>
      </c>
      <c r="Q48" t="n">
        <v>1213.91</v>
      </c>
      <c r="R48" t="n">
        <v>181.71</v>
      </c>
      <c r="S48" t="n">
        <v>90.51000000000001</v>
      </c>
      <c r="T48" t="n">
        <v>34336.94</v>
      </c>
      <c r="U48" t="n">
        <v>0.5</v>
      </c>
      <c r="V48" t="n">
        <v>0.76</v>
      </c>
      <c r="W48" t="n">
        <v>4.08</v>
      </c>
      <c r="X48" t="n">
        <v>2.01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1.6229</v>
      </c>
      <c r="E49" t="n">
        <v>61.62</v>
      </c>
      <c r="F49" t="n">
        <v>58.94</v>
      </c>
      <c r="G49" t="n">
        <v>90.68000000000001</v>
      </c>
      <c r="H49" t="n">
        <v>1.43</v>
      </c>
      <c r="I49" t="n">
        <v>39</v>
      </c>
      <c r="J49" t="n">
        <v>98.5</v>
      </c>
      <c r="K49" t="n">
        <v>37.55</v>
      </c>
      <c r="L49" t="n">
        <v>8</v>
      </c>
      <c r="M49" t="n">
        <v>37</v>
      </c>
      <c r="N49" t="n">
        <v>12.95</v>
      </c>
      <c r="O49" t="n">
        <v>12382.79</v>
      </c>
      <c r="P49" t="n">
        <v>417.47</v>
      </c>
      <c r="Q49" t="n">
        <v>1213.91</v>
      </c>
      <c r="R49" t="n">
        <v>172.65</v>
      </c>
      <c r="S49" t="n">
        <v>90.51000000000001</v>
      </c>
      <c r="T49" t="n">
        <v>29834.85</v>
      </c>
      <c r="U49" t="n">
        <v>0.52</v>
      </c>
      <c r="V49" t="n">
        <v>0.76</v>
      </c>
      <c r="W49" t="n">
        <v>4.08</v>
      </c>
      <c r="X49" t="n">
        <v>1.75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1.631</v>
      </c>
      <c r="E50" t="n">
        <v>61.31</v>
      </c>
      <c r="F50" t="n">
        <v>58.73</v>
      </c>
      <c r="G50" t="n">
        <v>103.64</v>
      </c>
      <c r="H50" t="n">
        <v>1.59</v>
      </c>
      <c r="I50" t="n">
        <v>34</v>
      </c>
      <c r="J50" t="n">
        <v>99.75</v>
      </c>
      <c r="K50" t="n">
        <v>37.55</v>
      </c>
      <c r="L50" t="n">
        <v>9</v>
      </c>
      <c r="M50" t="n">
        <v>22</v>
      </c>
      <c r="N50" t="n">
        <v>13.2</v>
      </c>
      <c r="O50" t="n">
        <v>12536.43</v>
      </c>
      <c r="P50" t="n">
        <v>403.3</v>
      </c>
      <c r="Q50" t="n">
        <v>1213.92</v>
      </c>
      <c r="R50" t="n">
        <v>164.97</v>
      </c>
      <c r="S50" t="n">
        <v>90.51000000000001</v>
      </c>
      <c r="T50" t="n">
        <v>26021.63</v>
      </c>
      <c r="U50" t="n">
        <v>0.55</v>
      </c>
      <c r="V50" t="n">
        <v>0.76</v>
      </c>
      <c r="W50" t="n">
        <v>4.08</v>
      </c>
      <c r="X50" t="n">
        <v>1.54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1.6348</v>
      </c>
      <c r="E51" t="n">
        <v>61.17</v>
      </c>
      <c r="F51" t="n">
        <v>58.63</v>
      </c>
      <c r="G51" t="n">
        <v>109.92</v>
      </c>
      <c r="H51" t="n">
        <v>1.74</v>
      </c>
      <c r="I51" t="n">
        <v>32</v>
      </c>
      <c r="J51" t="n">
        <v>101</v>
      </c>
      <c r="K51" t="n">
        <v>37.55</v>
      </c>
      <c r="L51" t="n">
        <v>10</v>
      </c>
      <c r="M51" t="n">
        <v>7</v>
      </c>
      <c r="N51" t="n">
        <v>13.45</v>
      </c>
      <c r="O51" t="n">
        <v>12690.46</v>
      </c>
      <c r="P51" t="n">
        <v>402.85</v>
      </c>
      <c r="Q51" t="n">
        <v>1213.92</v>
      </c>
      <c r="R51" t="n">
        <v>161</v>
      </c>
      <c r="S51" t="n">
        <v>90.51000000000001</v>
      </c>
      <c r="T51" t="n">
        <v>24047.22</v>
      </c>
      <c r="U51" t="n">
        <v>0.5600000000000001</v>
      </c>
      <c r="V51" t="n">
        <v>0.77</v>
      </c>
      <c r="W51" t="n">
        <v>4.09</v>
      </c>
      <c r="X51" t="n">
        <v>1.43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1.6342</v>
      </c>
      <c r="E52" t="n">
        <v>61.19</v>
      </c>
      <c r="F52" t="n">
        <v>58.65</v>
      </c>
      <c r="G52" t="n">
        <v>109.97</v>
      </c>
      <c r="H52" t="n">
        <v>1.89</v>
      </c>
      <c r="I52" t="n">
        <v>32</v>
      </c>
      <c r="J52" t="n">
        <v>102.25</v>
      </c>
      <c r="K52" t="n">
        <v>37.55</v>
      </c>
      <c r="L52" t="n">
        <v>11</v>
      </c>
      <c r="M52" t="n">
        <v>1</v>
      </c>
      <c r="N52" t="n">
        <v>13.7</v>
      </c>
      <c r="O52" t="n">
        <v>12844.88</v>
      </c>
      <c r="P52" t="n">
        <v>405.48</v>
      </c>
      <c r="Q52" t="n">
        <v>1213.95</v>
      </c>
      <c r="R52" t="n">
        <v>161.45</v>
      </c>
      <c r="S52" t="n">
        <v>90.51000000000001</v>
      </c>
      <c r="T52" t="n">
        <v>24269.63</v>
      </c>
      <c r="U52" t="n">
        <v>0.5600000000000001</v>
      </c>
      <c r="V52" t="n">
        <v>0.77</v>
      </c>
      <c r="W52" t="n">
        <v>4.1</v>
      </c>
      <c r="X52" t="n">
        <v>1.45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1.6342</v>
      </c>
      <c r="E53" t="n">
        <v>61.19</v>
      </c>
      <c r="F53" t="n">
        <v>58.65</v>
      </c>
      <c r="G53" t="n">
        <v>109.97</v>
      </c>
      <c r="H53" t="n">
        <v>2.04</v>
      </c>
      <c r="I53" t="n">
        <v>32</v>
      </c>
      <c r="J53" t="n">
        <v>103.51</v>
      </c>
      <c r="K53" t="n">
        <v>37.55</v>
      </c>
      <c r="L53" t="n">
        <v>12</v>
      </c>
      <c r="M53" t="n">
        <v>0</v>
      </c>
      <c r="N53" t="n">
        <v>13.95</v>
      </c>
      <c r="O53" t="n">
        <v>12999.7</v>
      </c>
      <c r="P53" t="n">
        <v>409.95</v>
      </c>
      <c r="Q53" t="n">
        <v>1213.93</v>
      </c>
      <c r="R53" t="n">
        <v>161.4</v>
      </c>
      <c r="S53" t="n">
        <v>90.51000000000001</v>
      </c>
      <c r="T53" t="n">
        <v>24247.76</v>
      </c>
      <c r="U53" t="n">
        <v>0.5600000000000001</v>
      </c>
      <c r="V53" t="n">
        <v>0.76</v>
      </c>
      <c r="W53" t="n">
        <v>4.1</v>
      </c>
      <c r="X53" t="n">
        <v>1.46</v>
      </c>
      <c r="Y53" t="n">
        <v>0.5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1.1989</v>
      </c>
      <c r="E54" t="n">
        <v>83.41</v>
      </c>
      <c r="F54" t="n">
        <v>75.52</v>
      </c>
      <c r="G54" t="n">
        <v>11.65</v>
      </c>
      <c r="H54" t="n">
        <v>0.24</v>
      </c>
      <c r="I54" t="n">
        <v>389</v>
      </c>
      <c r="J54" t="n">
        <v>71.52</v>
      </c>
      <c r="K54" t="n">
        <v>32.27</v>
      </c>
      <c r="L54" t="n">
        <v>1</v>
      </c>
      <c r="M54" t="n">
        <v>387</v>
      </c>
      <c r="N54" t="n">
        <v>8.25</v>
      </c>
      <c r="O54" t="n">
        <v>9054.6</v>
      </c>
      <c r="P54" t="n">
        <v>534.78</v>
      </c>
      <c r="Q54" t="n">
        <v>1214.06</v>
      </c>
      <c r="R54" t="n">
        <v>734.78</v>
      </c>
      <c r="S54" t="n">
        <v>90.51000000000001</v>
      </c>
      <c r="T54" t="n">
        <v>309152.57</v>
      </c>
      <c r="U54" t="n">
        <v>0.12</v>
      </c>
      <c r="V54" t="n">
        <v>0.59</v>
      </c>
      <c r="W54" t="n">
        <v>4.64</v>
      </c>
      <c r="X54" t="n">
        <v>18.32</v>
      </c>
      <c r="Y54" t="n">
        <v>0.5</v>
      </c>
      <c r="Z54" t="n">
        <v>10</v>
      </c>
    </row>
    <row r="55">
      <c r="A55" t="n">
        <v>1</v>
      </c>
      <c r="B55" t="n">
        <v>30</v>
      </c>
      <c r="C55" t="inlineStr">
        <is>
          <t xml:space="preserve">CONCLUIDO	</t>
        </is>
      </c>
      <c r="D55" t="n">
        <v>1.4507</v>
      </c>
      <c r="E55" t="n">
        <v>68.93000000000001</v>
      </c>
      <c r="F55" t="n">
        <v>64.58</v>
      </c>
      <c r="G55" t="n">
        <v>24.07</v>
      </c>
      <c r="H55" t="n">
        <v>0.48</v>
      </c>
      <c r="I55" t="n">
        <v>161</v>
      </c>
      <c r="J55" t="n">
        <v>72.7</v>
      </c>
      <c r="K55" t="n">
        <v>32.27</v>
      </c>
      <c r="L55" t="n">
        <v>2</v>
      </c>
      <c r="M55" t="n">
        <v>159</v>
      </c>
      <c r="N55" t="n">
        <v>8.43</v>
      </c>
      <c r="O55" t="n">
        <v>9200.25</v>
      </c>
      <c r="P55" t="n">
        <v>443.84</v>
      </c>
      <c r="Q55" t="n">
        <v>1214.02</v>
      </c>
      <c r="R55" t="n">
        <v>363.39</v>
      </c>
      <c r="S55" t="n">
        <v>90.51000000000001</v>
      </c>
      <c r="T55" t="n">
        <v>124595.25</v>
      </c>
      <c r="U55" t="n">
        <v>0.25</v>
      </c>
      <c r="V55" t="n">
        <v>0.6899999999999999</v>
      </c>
      <c r="W55" t="n">
        <v>4.28</v>
      </c>
      <c r="X55" t="n">
        <v>7.39</v>
      </c>
      <c r="Y55" t="n">
        <v>0.5</v>
      </c>
      <c r="Z55" t="n">
        <v>10</v>
      </c>
    </row>
    <row r="56">
      <c r="A56" t="n">
        <v>2</v>
      </c>
      <c r="B56" t="n">
        <v>30</v>
      </c>
      <c r="C56" t="inlineStr">
        <is>
          <t xml:space="preserve">CONCLUIDO	</t>
        </is>
      </c>
      <c r="D56" t="n">
        <v>1.5341</v>
      </c>
      <c r="E56" t="n">
        <v>65.18000000000001</v>
      </c>
      <c r="F56" t="n">
        <v>61.78</v>
      </c>
      <c r="G56" t="n">
        <v>37.07</v>
      </c>
      <c r="H56" t="n">
        <v>0.71</v>
      </c>
      <c r="I56" t="n">
        <v>100</v>
      </c>
      <c r="J56" t="n">
        <v>73.88</v>
      </c>
      <c r="K56" t="n">
        <v>32.27</v>
      </c>
      <c r="L56" t="n">
        <v>3</v>
      </c>
      <c r="M56" t="n">
        <v>98</v>
      </c>
      <c r="N56" t="n">
        <v>8.609999999999999</v>
      </c>
      <c r="O56" t="n">
        <v>9346.23</v>
      </c>
      <c r="P56" t="n">
        <v>411.71</v>
      </c>
      <c r="Q56" t="n">
        <v>1213.97</v>
      </c>
      <c r="R56" t="n">
        <v>269.21</v>
      </c>
      <c r="S56" t="n">
        <v>90.51000000000001</v>
      </c>
      <c r="T56" t="n">
        <v>77812.60000000001</v>
      </c>
      <c r="U56" t="n">
        <v>0.34</v>
      </c>
      <c r="V56" t="n">
        <v>0.73</v>
      </c>
      <c r="W56" t="n">
        <v>4.16</v>
      </c>
      <c r="X56" t="n">
        <v>4.59</v>
      </c>
      <c r="Y56" t="n">
        <v>0.5</v>
      </c>
      <c r="Z56" t="n">
        <v>10</v>
      </c>
    </row>
    <row r="57">
      <c r="A57" t="n">
        <v>3</v>
      </c>
      <c r="B57" t="n">
        <v>30</v>
      </c>
      <c r="C57" t="inlineStr">
        <is>
          <t xml:space="preserve">CONCLUIDO	</t>
        </is>
      </c>
      <c r="D57" t="n">
        <v>1.5791</v>
      </c>
      <c r="E57" t="n">
        <v>63.33</v>
      </c>
      <c r="F57" t="n">
        <v>60.38</v>
      </c>
      <c r="G57" t="n">
        <v>51.02</v>
      </c>
      <c r="H57" t="n">
        <v>0.93</v>
      </c>
      <c r="I57" t="n">
        <v>71</v>
      </c>
      <c r="J57" t="n">
        <v>75.06999999999999</v>
      </c>
      <c r="K57" t="n">
        <v>32.27</v>
      </c>
      <c r="L57" t="n">
        <v>4</v>
      </c>
      <c r="M57" t="n">
        <v>69</v>
      </c>
      <c r="N57" t="n">
        <v>8.800000000000001</v>
      </c>
      <c r="O57" t="n">
        <v>9492.549999999999</v>
      </c>
      <c r="P57" t="n">
        <v>387.4</v>
      </c>
      <c r="Q57" t="n">
        <v>1213.93</v>
      </c>
      <c r="R57" t="n">
        <v>221.14</v>
      </c>
      <c r="S57" t="n">
        <v>90.51000000000001</v>
      </c>
      <c r="T57" t="n">
        <v>53924.02</v>
      </c>
      <c r="U57" t="n">
        <v>0.41</v>
      </c>
      <c r="V57" t="n">
        <v>0.74</v>
      </c>
      <c r="W57" t="n">
        <v>4.12</v>
      </c>
      <c r="X57" t="n">
        <v>3.18</v>
      </c>
      <c r="Y57" t="n">
        <v>0.5</v>
      </c>
      <c r="Z57" t="n">
        <v>10</v>
      </c>
    </row>
    <row r="58">
      <c r="A58" t="n">
        <v>4</v>
      </c>
      <c r="B58" t="n">
        <v>30</v>
      </c>
      <c r="C58" t="inlineStr">
        <is>
          <t xml:space="preserve">CONCLUIDO	</t>
        </is>
      </c>
      <c r="D58" t="n">
        <v>1.6046</v>
      </c>
      <c r="E58" t="n">
        <v>62.32</v>
      </c>
      <c r="F58" t="n">
        <v>59.64</v>
      </c>
      <c r="G58" t="n">
        <v>66.26000000000001</v>
      </c>
      <c r="H58" t="n">
        <v>1.15</v>
      </c>
      <c r="I58" t="n">
        <v>54</v>
      </c>
      <c r="J58" t="n">
        <v>76.26000000000001</v>
      </c>
      <c r="K58" t="n">
        <v>32.27</v>
      </c>
      <c r="L58" t="n">
        <v>5</v>
      </c>
      <c r="M58" t="n">
        <v>51</v>
      </c>
      <c r="N58" t="n">
        <v>8.99</v>
      </c>
      <c r="O58" t="n">
        <v>9639.200000000001</v>
      </c>
      <c r="P58" t="n">
        <v>365.79</v>
      </c>
      <c r="Q58" t="n">
        <v>1213.92</v>
      </c>
      <c r="R58" t="n">
        <v>196.27</v>
      </c>
      <c r="S58" t="n">
        <v>90.51000000000001</v>
      </c>
      <c r="T58" t="n">
        <v>41573.54</v>
      </c>
      <c r="U58" t="n">
        <v>0.46</v>
      </c>
      <c r="V58" t="n">
        <v>0.75</v>
      </c>
      <c r="W58" t="n">
        <v>4.09</v>
      </c>
      <c r="X58" t="n">
        <v>2.44</v>
      </c>
      <c r="Y58" t="n">
        <v>0.5</v>
      </c>
      <c r="Z58" t="n">
        <v>10</v>
      </c>
    </row>
    <row r="59">
      <c r="A59" t="n">
        <v>5</v>
      </c>
      <c r="B59" t="n">
        <v>30</v>
      </c>
      <c r="C59" t="inlineStr">
        <is>
          <t xml:space="preserve">CONCLUIDO	</t>
        </is>
      </c>
      <c r="D59" t="n">
        <v>1.6206</v>
      </c>
      <c r="E59" t="n">
        <v>61.71</v>
      </c>
      <c r="F59" t="n">
        <v>59.18</v>
      </c>
      <c r="G59" t="n">
        <v>80.7</v>
      </c>
      <c r="H59" t="n">
        <v>1.36</v>
      </c>
      <c r="I59" t="n">
        <v>44</v>
      </c>
      <c r="J59" t="n">
        <v>77.45</v>
      </c>
      <c r="K59" t="n">
        <v>32.27</v>
      </c>
      <c r="L59" t="n">
        <v>6</v>
      </c>
      <c r="M59" t="n">
        <v>26</v>
      </c>
      <c r="N59" t="n">
        <v>9.18</v>
      </c>
      <c r="O59" t="n">
        <v>9786.190000000001</v>
      </c>
      <c r="P59" t="n">
        <v>350.28</v>
      </c>
      <c r="Q59" t="n">
        <v>1213.91</v>
      </c>
      <c r="R59" t="n">
        <v>180.05</v>
      </c>
      <c r="S59" t="n">
        <v>90.51000000000001</v>
      </c>
      <c r="T59" t="n">
        <v>33513.13</v>
      </c>
      <c r="U59" t="n">
        <v>0.5</v>
      </c>
      <c r="V59" t="n">
        <v>0.76</v>
      </c>
      <c r="W59" t="n">
        <v>4.1</v>
      </c>
      <c r="X59" t="n">
        <v>1.99</v>
      </c>
      <c r="Y59" t="n">
        <v>0.5</v>
      </c>
      <c r="Z59" t="n">
        <v>10</v>
      </c>
    </row>
    <row r="60">
      <c r="A60" t="n">
        <v>6</v>
      </c>
      <c r="B60" t="n">
        <v>30</v>
      </c>
      <c r="C60" t="inlineStr">
        <is>
          <t xml:space="preserve">CONCLUIDO	</t>
        </is>
      </c>
      <c r="D60" t="n">
        <v>1.6233</v>
      </c>
      <c r="E60" t="n">
        <v>61.6</v>
      </c>
      <c r="F60" t="n">
        <v>59.1</v>
      </c>
      <c r="G60" t="n">
        <v>84.43000000000001</v>
      </c>
      <c r="H60" t="n">
        <v>1.56</v>
      </c>
      <c r="I60" t="n">
        <v>42</v>
      </c>
      <c r="J60" t="n">
        <v>78.65000000000001</v>
      </c>
      <c r="K60" t="n">
        <v>32.27</v>
      </c>
      <c r="L60" t="n">
        <v>7</v>
      </c>
      <c r="M60" t="n">
        <v>3</v>
      </c>
      <c r="N60" t="n">
        <v>9.380000000000001</v>
      </c>
      <c r="O60" t="n">
        <v>9933.52</v>
      </c>
      <c r="P60" t="n">
        <v>349.62</v>
      </c>
      <c r="Q60" t="n">
        <v>1213.94</v>
      </c>
      <c r="R60" t="n">
        <v>176.69</v>
      </c>
      <c r="S60" t="n">
        <v>90.51000000000001</v>
      </c>
      <c r="T60" t="n">
        <v>31839.73</v>
      </c>
      <c r="U60" t="n">
        <v>0.51</v>
      </c>
      <c r="V60" t="n">
        <v>0.76</v>
      </c>
      <c r="W60" t="n">
        <v>4.12</v>
      </c>
      <c r="X60" t="n">
        <v>1.91</v>
      </c>
      <c r="Y60" t="n">
        <v>0.5</v>
      </c>
      <c r="Z60" t="n">
        <v>10</v>
      </c>
    </row>
    <row r="61">
      <c r="A61" t="n">
        <v>7</v>
      </c>
      <c r="B61" t="n">
        <v>30</v>
      </c>
      <c r="C61" t="inlineStr">
        <is>
          <t xml:space="preserve">CONCLUIDO	</t>
        </is>
      </c>
      <c r="D61" t="n">
        <v>1.6234</v>
      </c>
      <c r="E61" t="n">
        <v>61.6</v>
      </c>
      <c r="F61" t="n">
        <v>59.1</v>
      </c>
      <c r="G61" t="n">
        <v>84.43000000000001</v>
      </c>
      <c r="H61" t="n">
        <v>1.75</v>
      </c>
      <c r="I61" t="n">
        <v>42</v>
      </c>
      <c r="J61" t="n">
        <v>79.84</v>
      </c>
      <c r="K61" t="n">
        <v>32.27</v>
      </c>
      <c r="L61" t="n">
        <v>8</v>
      </c>
      <c r="M61" t="n">
        <v>0</v>
      </c>
      <c r="N61" t="n">
        <v>9.57</v>
      </c>
      <c r="O61" t="n">
        <v>10081.19</v>
      </c>
      <c r="P61" t="n">
        <v>354.59</v>
      </c>
      <c r="Q61" t="n">
        <v>1213.93</v>
      </c>
      <c r="R61" t="n">
        <v>176.25</v>
      </c>
      <c r="S61" t="n">
        <v>90.51000000000001</v>
      </c>
      <c r="T61" t="n">
        <v>31621.29</v>
      </c>
      <c r="U61" t="n">
        <v>0.51</v>
      </c>
      <c r="V61" t="n">
        <v>0.76</v>
      </c>
      <c r="W61" t="n">
        <v>4.13</v>
      </c>
      <c r="X61" t="n">
        <v>1.91</v>
      </c>
      <c r="Y61" t="n">
        <v>0.5</v>
      </c>
      <c r="Z61" t="n">
        <v>10</v>
      </c>
    </row>
    <row r="62">
      <c r="A62" t="n">
        <v>0</v>
      </c>
      <c r="B62" t="n">
        <v>15</v>
      </c>
      <c r="C62" t="inlineStr">
        <is>
          <t xml:space="preserve">CONCLUIDO	</t>
        </is>
      </c>
      <c r="D62" t="n">
        <v>1.4018</v>
      </c>
      <c r="E62" t="n">
        <v>71.34</v>
      </c>
      <c r="F62" t="n">
        <v>67.23</v>
      </c>
      <c r="G62" t="n">
        <v>18.59</v>
      </c>
      <c r="H62" t="n">
        <v>0.43</v>
      </c>
      <c r="I62" t="n">
        <v>217</v>
      </c>
      <c r="J62" t="n">
        <v>39.78</v>
      </c>
      <c r="K62" t="n">
        <v>19.54</v>
      </c>
      <c r="L62" t="n">
        <v>1</v>
      </c>
      <c r="M62" t="n">
        <v>215</v>
      </c>
      <c r="N62" t="n">
        <v>4.24</v>
      </c>
      <c r="O62" t="n">
        <v>5140</v>
      </c>
      <c r="P62" t="n">
        <v>298.53</v>
      </c>
      <c r="Q62" t="n">
        <v>1214.03</v>
      </c>
      <c r="R62" t="n">
        <v>453.05</v>
      </c>
      <c r="S62" t="n">
        <v>90.51000000000001</v>
      </c>
      <c r="T62" t="n">
        <v>169147.24</v>
      </c>
      <c r="U62" t="n">
        <v>0.2</v>
      </c>
      <c r="V62" t="n">
        <v>0.67</v>
      </c>
      <c r="W62" t="n">
        <v>4.37</v>
      </c>
      <c r="X62" t="n">
        <v>10.03</v>
      </c>
      <c r="Y62" t="n">
        <v>0.5</v>
      </c>
      <c r="Z62" t="n">
        <v>10</v>
      </c>
    </row>
    <row r="63">
      <c r="A63" t="n">
        <v>1</v>
      </c>
      <c r="B63" t="n">
        <v>15</v>
      </c>
      <c r="C63" t="inlineStr">
        <is>
          <t xml:space="preserve">CONCLUIDO	</t>
        </is>
      </c>
      <c r="D63" t="n">
        <v>1.5597</v>
      </c>
      <c r="E63" t="n">
        <v>64.12</v>
      </c>
      <c r="F63" t="n">
        <v>61.4</v>
      </c>
      <c r="G63" t="n">
        <v>40.04</v>
      </c>
      <c r="H63" t="n">
        <v>0.84</v>
      </c>
      <c r="I63" t="n">
        <v>92</v>
      </c>
      <c r="J63" t="n">
        <v>40.89</v>
      </c>
      <c r="K63" t="n">
        <v>19.54</v>
      </c>
      <c r="L63" t="n">
        <v>2</v>
      </c>
      <c r="M63" t="n">
        <v>65</v>
      </c>
      <c r="N63" t="n">
        <v>4.35</v>
      </c>
      <c r="O63" t="n">
        <v>5277.26</v>
      </c>
      <c r="P63" t="n">
        <v>246.22</v>
      </c>
      <c r="Q63" t="n">
        <v>1213.95</v>
      </c>
      <c r="R63" t="n">
        <v>254.67</v>
      </c>
      <c r="S63" t="n">
        <v>90.51000000000001</v>
      </c>
      <c r="T63" t="n">
        <v>70580.67</v>
      </c>
      <c r="U63" t="n">
        <v>0.36</v>
      </c>
      <c r="V63" t="n">
        <v>0.73</v>
      </c>
      <c r="W63" t="n">
        <v>4.19</v>
      </c>
      <c r="X63" t="n">
        <v>4.2</v>
      </c>
      <c r="Y63" t="n">
        <v>0.5</v>
      </c>
      <c r="Z63" t="n">
        <v>10</v>
      </c>
    </row>
    <row r="64">
      <c r="A64" t="n">
        <v>2</v>
      </c>
      <c r="B64" t="n">
        <v>15</v>
      </c>
      <c r="C64" t="inlineStr">
        <is>
          <t xml:space="preserve">CONCLUIDO	</t>
        </is>
      </c>
      <c r="D64" t="n">
        <v>1.5727</v>
      </c>
      <c r="E64" t="n">
        <v>63.58</v>
      </c>
      <c r="F64" t="n">
        <v>60.97</v>
      </c>
      <c r="G64" t="n">
        <v>44.62</v>
      </c>
      <c r="H64" t="n">
        <v>1.22</v>
      </c>
      <c r="I64" t="n">
        <v>82</v>
      </c>
      <c r="J64" t="n">
        <v>42.01</v>
      </c>
      <c r="K64" t="n">
        <v>19.54</v>
      </c>
      <c r="L64" t="n">
        <v>3</v>
      </c>
      <c r="M64" t="n">
        <v>0</v>
      </c>
      <c r="N64" t="n">
        <v>4.46</v>
      </c>
      <c r="O64" t="n">
        <v>5414.79</v>
      </c>
      <c r="P64" t="n">
        <v>243.85</v>
      </c>
      <c r="Q64" t="n">
        <v>1213.93</v>
      </c>
      <c r="R64" t="n">
        <v>238.05</v>
      </c>
      <c r="S64" t="n">
        <v>90.51000000000001</v>
      </c>
      <c r="T64" t="n">
        <v>62321.01</v>
      </c>
      <c r="U64" t="n">
        <v>0.38</v>
      </c>
      <c r="V64" t="n">
        <v>0.74</v>
      </c>
      <c r="W64" t="n">
        <v>4.24</v>
      </c>
      <c r="X64" t="n">
        <v>3.78</v>
      </c>
      <c r="Y64" t="n">
        <v>0.5</v>
      </c>
      <c r="Z64" t="n">
        <v>10</v>
      </c>
    </row>
    <row r="65">
      <c r="A65" t="n">
        <v>0</v>
      </c>
      <c r="B65" t="n">
        <v>70</v>
      </c>
      <c r="C65" t="inlineStr">
        <is>
          <t xml:space="preserve">CONCLUIDO	</t>
        </is>
      </c>
      <c r="D65" t="n">
        <v>0.8173</v>
      </c>
      <c r="E65" t="n">
        <v>122.35</v>
      </c>
      <c r="F65" t="n">
        <v>96.81</v>
      </c>
      <c r="G65" t="n">
        <v>7.2</v>
      </c>
      <c r="H65" t="n">
        <v>0.12</v>
      </c>
      <c r="I65" t="n">
        <v>807</v>
      </c>
      <c r="J65" t="n">
        <v>141.81</v>
      </c>
      <c r="K65" t="n">
        <v>47.83</v>
      </c>
      <c r="L65" t="n">
        <v>1</v>
      </c>
      <c r="M65" t="n">
        <v>805</v>
      </c>
      <c r="N65" t="n">
        <v>22.98</v>
      </c>
      <c r="O65" t="n">
        <v>17723.39</v>
      </c>
      <c r="P65" t="n">
        <v>1100.03</v>
      </c>
      <c r="Q65" t="n">
        <v>1214.12</v>
      </c>
      <c r="R65" t="n">
        <v>1458.73</v>
      </c>
      <c r="S65" t="n">
        <v>90.51000000000001</v>
      </c>
      <c r="T65" t="n">
        <v>669034.47</v>
      </c>
      <c r="U65" t="n">
        <v>0.06</v>
      </c>
      <c r="V65" t="n">
        <v>0.46</v>
      </c>
      <c r="W65" t="n">
        <v>5.34</v>
      </c>
      <c r="X65" t="n">
        <v>39.6</v>
      </c>
      <c r="Y65" t="n">
        <v>0.5</v>
      </c>
      <c r="Z65" t="n">
        <v>10</v>
      </c>
    </row>
    <row r="66">
      <c r="A66" t="n">
        <v>1</v>
      </c>
      <c r="B66" t="n">
        <v>70</v>
      </c>
      <c r="C66" t="inlineStr">
        <is>
          <t xml:space="preserve">CONCLUIDO	</t>
        </is>
      </c>
      <c r="D66" t="n">
        <v>1.2308</v>
      </c>
      <c r="E66" t="n">
        <v>81.25</v>
      </c>
      <c r="F66" t="n">
        <v>70.67</v>
      </c>
      <c r="G66" t="n">
        <v>14.67</v>
      </c>
      <c r="H66" t="n">
        <v>0.25</v>
      </c>
      <c r="I66" t="n">
        <v>289</v>
      </c>
      <c r="J66" t="n">
        <v>143.17</v>
      </c>
      <c r="K66" t="n">
        <v>47.83</v>
      </c>
      <c r="L66" t="n">
        <v>2</v>
      </c>
      <c r="M66" t="n">
        <v>287</v>
      </c>
      <c r="N66" t="n">
        <v>23.34</v>
      </c>
      <c r="O66" t="n">
        <v>17891.86</v>
      </c>
      <c r="P66" t="n">
        <v>796.4400000000001</v>
      </c>
      <c r="Q66" t="n">
        <v>1213.97</v>
      </c>
      <c r="R66" t="n">
        <v>569.52</v>
      </c>
      <c r="S66" t="n">
        <v>90.51000000000001</v>
      </c>
      <c r="T66" t="n">
        <v>227023.04</v>
      </c>
      <c r="U66" t="n">
        <v>0.16</v>
      </c>
      <c r="V66" t="n">
        <v>0.63</v>
      </c>
      <c r="W66" t="n">
        <v>4.5</v>
      </c>
      <c r="X66" t="n">
        <v>13.48</v>
      </c>
      <c r="Y66" t="n">
        <v>0.5</v>
      </c>
      <c r="Z66" t="n">
        <v>10</v>
      </c>
    </row>
    <row r="67">
      <c r="A67" t="n">
        <v>2</v>
      </c>
      <c r="B67" t="n">
        <v>70</v>
      </c>
      <c r="C67" t="inlineStr">
        <is>
          <t xml:space="preserve">CONCLUIDO	</t>
        </is>
      </c>
      <c r="D67" t="n">
        <v>1.3755</v>
      </c>
      <c r="E67" t="n">
        <v>72.7</v>
      </c>
      <c r="F67" t="n">
        <v>65.36</v>
      </c>
      <c r="G67" t="n">
        <v>22.16</v>
      </c>
      <c r="H67" t="n">
        <v>0.37</v>
      </c>
      <c r="I67" t="n">
        <v>177</v>
      </c>
      <c r="J67" t="n">
        <v>144.54</v>
      </c>
      <c r="K67" t="n">
        <v>47.83</v>
      </c>
      <c r="L67" t="n">
        <v>3</v>
      </c>
      <c r="M67" t="n">
        <v>175</v>
      </c>
      <c r="N67" t="n">
        <v>23.71</v>
      </c>
      <c r="O67" t="n">
        <v>18060.85</v>
      </c>
      <c r="P67" t="n">
        <v>730.5</v>
      </c>
      <c r="Q67" t="n">
        <v>1213.99</v>
      </c>
      <c r="R67" t="n">
        <v>389.77</v>
      </c>
      <c r="S67" t="n">
        <v>90.51000000000001</v>
      </c>
      <c r="T67" t="n">
        <v>137708.22</v>
      </c>
      <c r="U67" t="n">
        <v>0.23</v>
      </c>
      <c r="V67" t="n">
        <v>0.6899999999999999</v>
      </c>
      <c r="W67" t="n">
        <v>4.3</v>
      </c>
      <c r="X67" t="n">
        <v>8.16</v>
      </c>
      <c r="Y67" t="n">
        <v>0.5</v>
      </c>
      <c r="Z67" t="n">
        <v>10</v>
      </c>
    </row>
    <row r="68">
      <c r="A68" t="n">
        <v>3</v>
      </c>
      <c r="B68" t="n">
        <v>70</v>
      </c>
      <c r="C68" t="inlineStr">
        <is>
          <t xml:space="preserve">CONCLUIDO	</t>
        </is>
      </c>
      <c r="D68" t="n">
        <v>1.4517</v>
      </c>
      <c r="E68" t="n">
        <v>68.88</v>
      </c>
      <c r="F68" t="n">
        <v>62.99</v>
      </c>
      <c r="G68" t="n">
        <v>29.76</v>
      </c>
      <c r="H68" t="n">
        <v>0.49</v>
      </c>
      <c r="I68" t="n">
        <v>127</v>
      </c>
      <c r="J68" t="n">
        <v>145.92</v>
      </c>
      <c r="K68" t="n">
        <v>47.83</v>
      </c>
      <c r="L68" t="n">
        <v>4</v>
      </c>
      <c r="M68" t="n">
        <v>125</v>
      </c>
      <c r="N68" t="n">
        <v>24.09</v>
      </c>
      <c r="O68" t="n">
        <v>18230.35</v>
      </c>
      <c r="P68" t="n">
        <v>698.22</v>
      </c>
      <c r="Q68" t="n">
        <v>1213.94</v>
      </c>
      <c r="R68" t="n">
        <v>309.64</v>
      </c>
      <c r="S68" t="n">
        <v>90.51000000000001</v>
      </c>
      <c r="T68" t="n">
        <v>97889.28</v>
      </c>
      <c r="U68" t="n">
        <v>0.29</v>
      </c>
      <c r="V68" t="n">
        <v>0.71</v>
      </c>
      <c r="W68" t="n">
        <v>4.21</v>
      </c>
      <c r="X68" t="n">
        <v>5.79</v>
      </c>
      <c r="Y68" t="n">
        <v>0.5</v>
      </c>
      <c r="Z68" t="n">
        <v>10</v>
      </c>
    </row>
    <row r="69">
      <c r="A69" t="n">
        <v>4</v>
      </c>
      <c r="B69" t="n">
        <v>70</v>
      </c>
      <c r="C69" t="inlineStr">
        <is>
          <t xml:space="preserve">CONCLUIDO	</t>
        </is>
      </c>
      <c r="D69" t="n">
        <v>1.4973</v>
      </c>
      <c r="E69" t="n">
        <v>66.79000000000001</v>
      </c>
      <c r="F69" t="n">
        <v>61.7</v>
      </c>
      <c r="G69" t="n">
        <v>37.39</v>
      </c>
      <c r="H69" t="n">
        <v>0.6</v>
      </c>
      <c r="I69" t="n">
        <v>99</v>
      </c>
      <c r="J69" t="n">
        <v>147.3</v>
      </c>
      <c r="K69" t="n">
        <v>47.83</v>
      </c>
      <c r="L69" t="n">
        <v>5</v>
      </c>
      <c r="M69" t="n">
        <v>97</v>
      </c>
      <c r="N69" t="n">
        <v>24.47</v>
      </c>
      <c r="O69" t="n">
        <v>18400.38</v>
      </c>
      <c r="P69" t="n">
        <v>678.3200000000001</v>
      </c>
      <c r="Q69" t="n">
        <v>1213.92</v>
      </c>
      <c r="R69" t="n">
        <v>266.63</v>
      </c>
      <c r="S69" t="n">
        <v>90.51000000000001</v>
      </c>
      <c r="T69" t="n">
        <v>76525.13</v>
      </c>
      <c r="U69" t="n">
        <v>0.34</v>
      </c>
      <c r="V69" t="n">
        <v>0.73</v>
      </c>
      <c r="W69" t="n">
        <v>4.16</v>
      </c>
      <c r="X69" t="n">
        <v>4.51</v>
      </c>
      <c r="Y69" t="n">
        <v>0.5</v>
      </c>
      <c r="Z69" t="n">
        <v>10</v>
      </c>
    </row>
    <row r="70">
      <c r="A70" t="n">
        <v>5</v>
      </c>
      <c r="B70" t="n">
        <v>70</v>
      </c>
      <c r="C70" t="inlineStr">
        <is>
          <t xml:space="preserve">CONCLUIDO	</t>
        </is>
      </c>
      <c r="D70" t="n">
        <v>1.5285</v>
      </c>
      <c r="E70" t="n">
        <v>65.42</v>
      </c>
      <c r="F70" t="n">
        <v>60.85</v>
      </c>
      <c r="G70" t="n">
        <v>45.08</v>
      </c>
      <c r="H70" t="n">
        <v>0.71</v>
      </c>
      <c r="I70" t="n">
        <v>81</v>
      </c>
      <c r="J70" t="n">
        <v>148.68</v>
      </c>
      <c r="K70" t="n">
        <v>47.83</v>
      </c>
      <c r="L70" t="n">
        <v>6</v>
      </c>
      <c r="M70" t="n">
        <v>79</v>
      </c>
      <c r="N70" t="n">
        <v>24.85</v>
      </c>
      <c r="O70" t="n">
        <v>18570.94</v>
      </c>
      <c r="P70" t="n">
        <v>663.12</v>
      </c>
      <c r="Q70" t="n">
        <v>1213.91</v>
      </c>
      <c r="R70" t="n">
        <v>237.36</v>
      </c>
      <c r="S70" t="n">
        <v>90.51000000000001</v>
      </c>
      <c r="T70" t="n">
        <v>61980.03</v>
      </c>
      <c r="U70" t="n">
        <v>0.38</v>
      </c>
      <c r="V70" t="n">
        <v>0.74</v>
      </c>
      <c r="W70" t="n">
        <v>4.14</v>
      </c>
      <c r="X70" t="n">
        <v>3.66</v>
      </c>
      <c r="Y70" t="n">
        <v>0.5</v>
      </c>
      <c r="Z70" t="n">
        <v>10</v>
      </c>
    </row>
    <row r="71">
      <c r="A71" t="n">
        <v>6</v>
      </c>
      <c r="B71" t="n">
        <v>70</v>
      </c>
      <c r="C71" t="inlineStr">
        <is>
          <t xml:space="preserve">CONCLUIDO	</t>
        </is>
      </c>
      <c r="D71" t="n">
        <v>1.5514</v>
      </c>
      <c r="E71" t="n">
        <v>64.45999999999999</v>
      </c>
      <c r="F71" t="n">
        <v>60.27</v>
      </c>
      <c r="G71" t="n">
        <v>53.17</v>
      </c>
      <c r="H71" t="n">
        <v>0.83</v>
      </c>
      <c r="I71" t="n">
        <v>68</v>
      </c>
      <c r="J71" t="n">
        <v>150.07</v>
      </c>
      <c r="K71" t="n">
        <v>47.83</v>
      </c>
      <c r="L71" t="n">
        <v>7</v>
      </c>
      <c r="M71" t="n">
        <v>66</v>
      </c>
      <c r="N71" t="n">
        <v>25.24</v>
      </c>
      <c r="O71" t="n">
        <v>18742.03</v>
      </c>
      <c r="P71" t="n">
        <v>651.4</v>
      </c>
      <c r="Q71" t="n">
        <v>1213.91</v>
      </c>
      <c r="R71" t="n">
        <v>217.74</v>
      </c>
      <c r="S71" t="n">
        <v>90.51000000000001</v>
      </c>
      <c r="T71" t="n">
        <v>52236.67</v>
      </c>
      <c r="U71" t="n">
        <v>0.42</v>
      </c>
      <c r="V71" t="n">
        <v>0.74</v>
      </c>
      <c r="W71" t="n">
        <v>4.11</v>
      </c>
      <c r="X71" t="n">
        <v>3.07</v>
      </c>
      <c r="Y71" t="n">
        <v>0.5</v>
      </c>
      <c r="Z71" t="n">
        <v>10</v>
      </c>
    </row>
    <row r="72">
      <c r="A72" t="n">
        <v>7</v>
      </c>
      <c r="B72" t="n">
        <v>70</v>
      </c>
      <c r="C72" t="inlineStr">
        <is>
          <t xml:space="preserve">CONCLUIDO	</t>
        </is>
      </c>
      <c r="D72" t="n">
        <v>1.5679</v>
      </c>
      <c r="E72" t="n">
        <v>63.78</v>
      </c>
      <c r="F72" t="n">
        <v>59.85</v>
      </c>
      <c r="G72" t="n">
        <v>60.86</v>
      </c>
      <c r="H72" t="n">
        <v>0.9399999999999999</v>
      </c>
      <c r="I72" t="n">
        <v>59</v>
      </c>
      <c r="J72" t="n">
        <v>151.46</v>
      </c>
      <c r="K72" t="n">
        <v>47.83</v>
      </c>
      <c r="L72" t="n">
        <v>8</v>
      </c>
      <c r="M72" t="n">
        <v>57</v>
      </c>
      <c r="N72" t="n">
        <v>25.63</v>
      </c>
      <c r="O72" t="n">
        <v>18913.66</v>
      </c>
      <c r="P72" t="n">
        <v>641.22</v>
      </c>
      <c r="Q72" t="n">
        <v>1213.92</v>
      </c>
      <c r="R72" t="n">
        <v>203.33</v>
      </c>
      <c r="S72" t="n">
        <v>90.51000000000001</v>
      </c>
      <c r="T72" t="n">
        <v>45075.83</v>
      </c>
      <c r="U72" t="n">
        <v>0.45</v>
      </c>
      <c r="V72" t="n">
        <v>0.75</v>
      </c>
      <c r="W72" t="n">
        <v>4.1</v>
      </c>
      <c r="X72" t="n">
        <v>2.65</v>
      </c>
      <c r="Y72" t="n">
        <v>0.5</v>
      </c>
      <c r="Z72" t="n">
        <v>10</v>
      </c>
    </row>
    <row r="73">
      <c r="A73" t="n">
        <v>8</v>
      </c>
      <c r="B73" t="n">
        <v>70</v>
      </c>
      <c r="C73" t="inlineStr">
        <is>
          <t xml:space="preserve">CONCLUIDO	</t>
        </is>
      </c>
      <c r="D73" t="n">
        <v>1.5807</v>
      </c>
      <c r="E73" t="n">
        <v>63.26</v>
      </c>
      <c r="F73" t="n">
        <v>59.53</v>
      </c>
      <c r="G73" t="n">
        <v>68.69</v>
      </c>
      <c r="H73" t="n">
        <v>1.04</v>
      </c>
      <c r="I73" t="n">
        <v>52</v>
      </c>
      <c r="J73" t="n">
        <v>152.85</v>
      </c>
      <c r="K73" t="n">
        <v>47.83</v>
      </c>
      <c r="L73" t="n">
        <v>9</v>
      </c>
      <c r="M73" t="n">
        <v>50</v>
      </c>
      <c r="N73" t="n">
        <v>26.03</v>
      </c>
      <c r="O73" t="n">
        <v>19085.83</v>
      </c>
      <c r="P73" t="n">
        <v>632.73</v>
      </c>
      <c r="Q73" t="n">
        <v>1213.91</v>
      </c>
      <c r="R73" t="n">
        <v>192.86</v>
      </c>
      <c r="S73" t="n">
        <v>90.51000000000001</v>
      </c>
      <c r="T73" t="n">
        <v>39876.74</v>
      </c>
      <c r="U73" t="n">
        <v>0.47</v>
      </c>
      <c r="V73" t="n">
        <v>0.75</v>
      </c>
      <c r="W73" t="n">
        <v>4.09</v>
      </c>
      <c r="X73" t="n">
        <v>2.34</v>
      </c>
      <c r="Y73" t="n">
        <v>0.5</v>
      </c>
      <c r="Z73" t="n">
        <v>10</v>
      </c>
    </row>
    <row r="74">
      <c r="A74" t="n">
        <v>9</v>
      </c>
      <c r="B74" t="n">
        <v>70</v>
      </c>
      <c r="C74" t="inlineStr">
        <is>
          <t xml:space="preserve">CONCLUIDO	</t>
        </is>
      </c>
      <c r="D74" t="n">
        <v>1.5919</v>
      </c>
      <c r="E74" t="n">
        <v>62.82</v>
      </c>
      <c r="F74" t="n">
        <v>59.26</v>
      </c>
      <c r="G74" t="n">
        <v>77.3</v>
      </c>
      <c r="H74" t="n">
        <v>1.15</v>
      </c>
      <c r="I74" t="n">
        <v>46</v>
      </c>
      <c r="J74" t="n">
        <v>154.25</v>
      </c>
      <c r="K74" t="n">
        <v>47.83</v>
      </c>
      <c r="L74" t="n">
        <v>10</v>
      </c>
      <c r="M74" t="n">
        <v>44</v>
      </c>
      <c r="N74" t="n">
        <v>26.43</v>
      </c>
      <c r="O74" t="n">
        <v>19258.55</v>
      </c>
      <c r="P74" t="n">
        <v>623.85</v>
      </c>
      <c r="Q74" t="n">
        <v>1213.91</v>
      </c>
      <c r="R74" t="n">
        <v>183.46</v>
      </c>
      <c r="S74" t="n">
        <v>90.51000000000001</v>
      </c>
      <c r="T74" t="n">
        <v>35205.04</v>
      </c>
      <c r="U74" t="n">
        <v>0.49</v>
      </c>
      <c r="V74" t="n">
        <v>0.76</v>
      </c>
      <c r="W74" t="n">
        <v>4.08</v>
      </c>
      <c r="X74" t="n">
        <v>2.07</v>
      </c>
      <c r="Y74" t="n">
        <v>0.5</v>
      </c>
      <c r="Z74" t="n">
        <v>10</v>
      </c>
    </row>
    <row r="75">
      <c r="A75" t="n">
        <v>10</v>
      </c>
      <c r="B75" t="n">
        <v>70</v>
      </c>
      <c r="C75" t="inlineStr">
        <is>
          <t xml:space="preserve">CONCLUIDO	</t>
        </is>
      </c>
      <c r="D75" t="n">
        <v>1.6015</v>
      </c>
      <c r="E75" t="n">
        <v>62.44</v>
      </c>
      <c r="F75" t="n">
        <v>59.03</v>
      </c>
      <c r="G75" t="n">
        <v>86.38</v>
      </c>
      <c r="H75" t="n">
        <v>1.25</v>
      </c>
      <c r="I75" t="n">
        <v>41</v>
      </c>
      <c r="J75" t="n">
        <v>155.66</v>
      </c>
      <c r="K75" t="n">
        <v>47.83</v>
      </c>
      <c r="L75" t="n">
        <v>11</v>
      </c>
      <c r="M75" t="n">
        <v>39</v>
      </c>
      <c r="N75" t="n">
        <v>26.83</v>
      </c>
      <c r="O75" t="n">
        <v>19431.82</v>
      </c>
      <c r="P75" t="n">
        <v>613.8099999999999</v>
      </c>
      <c r="Q75" t="n">
        <v>1213.91</v>
      </c>
      <c r="R75" t="n">
        <v>175.86</v>
      </c>
      <c r="S75" t="n">
        <v>90.51000000000001</v>
      </c>
      <c r="T75" t="n">
        <v>31430.55</v>
      </c>
      <c r="U75" t="n">
        <v>0.51</v>
      </c>
      <c r="V75" t="n">
        <v>0.76</v>
      </c>
      <c r="W75" t="n">
        <v>4.07</v>
      </c>
      <c r="X75" t="n">
        <v>1.83</v>
      </c>
      <c r="Y75" t="n">
        <v>0.5</v>
      </c>
      <c r="Z75" t="n">
        <v>10</v>
      </c>
    </row>
    <row r="76">
      <c r="A76" t="n">
        <v>11</v>
      </c>
      <c r="B76" t="n">
        <v>70</v>
      </c>
      <c r="C76" t="inlineStr">
        <is>
          <t xml:space="preserve">CONCLUIDO	</t>
        </is>
      </c>
      <c r="D76" t="n">
        <v>1.6077</v>
      </c>
      <c r="E76" t="n">
        <v>62.2</v>
      </c>
      <c r="F76" t="n">
        <v>58.87</v>
      </c>
      <c r="G76" t="n">
        <v>92.95999999999999</v>
      </c>
      <c r="H76" t="n">
        <v>1.35</v>
      </c>
      <c r="I76" t="n">
        <v>38</v>
      </c>
      <c r="J76" t="n">
        <v>157.07</v>
      </c>
      <c r="K76" t="n">
        <v>47.83</v>
      </c>
      <c r="L76" t="n">
        <v>12</v>
      </c>
      <c r="M76" t="n">
        <v>36</v>
      </c>
      <c r="N76" t="n">
        <v>27.24</v>
      </c>
      <c r="O76" t="n">
        <v>19605.66</v>
      </c>
      <c r="P76" t="n">
        <v>607.58</v>
      </c>
      <c r="Q76" t="n">
        <v>1213.91</v>
      </c>
      <c r="R76" t="n">
        <v>170.43</v>
      </c>
      <c r="S76" t="n">
        <v>90.51000000000001</v>
      </c>
      <c r="T76" t="n">
        <v>28732.26</v>
      </c>
      <c r="U76" t="n">
        <v>0.53</v>
      </c>
      <c r="V76" t="n">
        <v>0.76</v>
      </c>
      <c r="W76" t="n">
        <v>4.07</v>
      </c>
      <c r="X76" t="n">
        <v>1.68</v>
      </c>
      <c r="Y76" t="n">
        <v>0.5</v>
      </c>
      <c r="Z76" t="n">
        <v>10</v>
      </c>
    </row>
    <row r="77">
      <c r="A77" t="n">
        <v>12</v>
      </c>
      <c r="B77" t="n">
        <v>70</v>
      </c>
      <c r="C77" t="inlineStr">
        <is>
          <t xml:space="preserve">CONCLUIDO	</t>
        </is>
      </c>
      <c r="D77" t="n">
        <v>1.6126</v>
      </c>
      <c r="E77" t="n">
        <v>62.01</v>
      </c>
      <c r="F77" t="n">
        <v>58.77</v>
      </c>
      <c r="G77" t="n">
        <v>100.75</v>
      </c>
      <c r="H77" t="n">
        <v>1.45</v>
      </c>
      <c r="I77" t="n">
        <v>35</v>
      </c>
      <c r="J77" t="n">
        <v>158.48</v>
      </c>
      <c r="K77" t="n">
        <v>47.83</v>
      </c>
      <c r="L77" t="n">
        <v>13</v>
      </c>
      <c r="M77" t="n">
        <v>33</v>
      </c>
      <c r="N77" t="n">
        <v>27.65</v>
      </c>
      <c r="O77" t="n">
        <v>19780.06</v>
      </c>
      <c r="P77" t="n">
        <v>600.1799999999999</v>
      </c>
      <c r="Q77" t="n">
        <v>1213.92</v>
      </c>
      <c r="R77" t="n">
        <v>166.79</v>
      </c>
      <c r="S77" t="n">
        <v>90.51000000000001</v>
      </c>
      <c r="T77" t="n">
        <v>26924.81</v>
      </c>
      <c r="U77" t="n">
        <v>0.54</v>
      </c>
      <c r="V77" t="n">
        <v>0.76</v>
      </c>
      <c r="W77" t="n">
        <v>4.07</v>
      </c>
      <c r="X77" t="n">
        <v>1.58</v>
      </c>
      <c r="Y77" t="n">
        <v>0.5</v>
      </c>
      <c r="Z77" t="n">
        <v>10</v>
      </c>
    </row>
    <row r="78">
      <c r="A78" t="n">
        <v>13</v>
      </c>
      <c r="B78" t="n">
        <v>70</v>
      </c>
      <c r="C78" t="inlineStr">
        <is>
          <t xml:space="preserve">CONCLUIDO	</t>
        </is>
      </c>
      <c r="D78" t="n">
        <v>1.6193</v>
      </c>
      <c r="E78" t="n">
        <v>61.76</v>
      </c>
      <c r="F78" t="n">
        <v>58.6</v>
      </c>
      <c r="G78" t="n">
        <v>109.88</v>
      </c>
      <c r="H78" t="n">
        <v>1.55</v>
      </c>
      <c r="I78" t="n">
        <v>32</v>
      </c>
      <c r="J78" t="n">
        <v>159.9</v>
      </c>
      <c r="K78" t="n">
        <v>47.83</v>
      </c>
      <c r="L78" t="n">
        <v>14</v>
      </c>
      <c r="M78" t="n">
        <v>30</v>
      </c>
      <c r="N78" t="n">
        <v>28.07</v>
      </c>
      <c r="O78" t="n">
        <v>19955.16</v>
      </c>
      <c r="P78" t="n">
        <v>594.09</v>
      </c>
      <c r="Q78" t="n">
        <v>1213.92</v>
      </c>
      <c r="R78" t="n">
        <v>161.23</v>
      </c>
      <c r="S78" t="n">
        <v>90.51000000000001</v>
      </c>
      <c r="T78" t="n">
        <v>24162.68</v>
      </c>
      <c r="U78" t="n">
        <v>0.5600000000000001</v>
      </c>
      <c r="V78" t="n">
        <v>0.77</v>
      </c>
      <c r="W78" t="n">
        <v>4.06</v>
      </c>
      <c r="X78" t="n">
        <v>1.41</v>
      </c>
      <c r="Y78" t="n">
        <v>0.5</v>
      </c>
      <c r="Z78" t="n">
        <v>10</v>
      </c>
    </row>
    <row r="79">
      <c r="A79" t="n">
        <v>14</v>
      </c>
      <c r="B79" t="n">
        <v>70</v>
      </c>
      <c r="C79" t="inlineStr">
        <is>
          <t xml:space="preserve">CONCLUIDO	</t>
        </is>
      </c>
      <c r="D79" t="n">
        <v>1.625</v>
      </c>
      <c r="E79" t="n">
        <v>61.54</v>
      </c>
      <c r="F79" t="n">
        <v>58.47</v>
      </c>
      <c r="G79" t="n">
        <v>120.98</v>
      </c>
      <c r="H79" t="n">
        <v>1.65</v>
      </c>
      <c r="I79" t="n">
        <v>29</v>
      </c>
      <c r="J79" t="n">
        <v>161.32</v>
      </c>
      <c r="K79" t="n">
        <v>47.83</v>
      </c>
      <c r="L79" t="n">
        <v>15</v>
      </c>
      <c r="M79" t="n">
        <v>27</v>
      </c>
      <c r="N79" t="n">
        <v>28.5</v>
      </c>
      <c r="O79" t="n">
        <v>20130.71</v>
      </c>
      <c r="P79" t="n">
        <v>585.4</v>
      </c>
      <c r="Q79" t="n">
        <v>1213.91</v>
      </c>
      <c r="R79" t="n">
        <v>156.61</v>
      </c>
      <c r="S79" t="n">
        <v>90.51000000000001</v>
      </c>
      <c r="T79" t="n">
        <v>21868.81</v>
      </c>
      <c r="U79" t="n">
        <v>0.58</v>
      </c>
      <c r="V79" t="n">
        <v>0.77</v>
      </c>
      <c r="W79" t="n">
        <v>4.06</v>
      </c>
      <c r="X79" t="n">
        <v>1.28</v>
      </c>
      <c r="Y79" t="n">
        <v>0.5</v>
      </c>
      <c r="Z79" t="n">
        <v>10</v>
      </c>
    </row>
    <row r="80">
      <c r="A80" t="n">
        <v>15</v>
      </c>
      <c r="B80" t="n">
        <v>70</v>
      </c>
      <c r="C80" t="inlineStr">
        <is>
          <t xml:space="preserve">CONCLUIDO	</t>
        </is>
      </c>
      <c r="D80" t="n">
        <v>1.6292</v>
      </c>
      <c r="E80" t="n">
        <v>61.38</v>
      </c>
      <c r="F80" t="n">
        <v>58.37</v>
      </c>
      <c r="G80" t="n">
        <v>129.71</v>
      </c>
      <c r="H80" t="n">
        <v>1.74</v>
      </c>
      <c r="I80" t="n">
        <v>27</v>
      </c>
      <c r="J80" t="n">
        <v>162.75</v>
      </c>
      <c r="K80" t="n">
        <v>47.83</v>
      </c>
      <c r="L80" t="n">
        <v>16</v>
      </c>
      <c r="M80" t="n">
        <v>25</v>
      </c>
      <c r="N80" t="n">
        <v>28.92</v>
      </c>
      <c r="O80" t="n">
        <v>20306.85</v>
      </c>
      <c r="P80" t="n">
        <v>578.7</v>
      </c>
      <c r="Q80" t="n">
        <v>1213.91</v>
      </c>
      <c r="R80" t="n">
        <v>153.38</v>
      </c>
      <c r="S80" t="n">
        <v>90.51000000000001</v>
      </c>
      <c r="T80" t="n">
        <v>20262.63</v>
      </c>
      <c r="U80" t="n">
        <v>0.59</v>
      </c>
      <c r="V80" t="n">
        <v>0.77</v>
      </c>
      <c r="W80" t="n">
        <v>4.05</v>
      </c>
      <c r="X80" t="n">
        <v>1.18</v>
      </c>
      <c r="Y80" t="n">
        <v>0.5</v>
      </c>
      <c r="Z80" t="n">
        <v>10</v>
      </c>
    </row>
    <row r="81">
      <c r="A81" t="n">
        <v>16</v>
      </c>
      <c r="B81" t="n">
        <v>70</v>
      </c>
      <c r="C81" t="inlineStr">
        <is>
          <t xml:space="preserve">CONCLUIDO	</t>
        </is>
      </c>
      <c r="D81" t="n">
        <v>1.6328</v>
      </c>
      <c r="E81" t="n">
        <v>61.24</v>
      </c>
      <c r="F81" t="n">
        <v>58.29</v>
      </c>
      <c r="G81" t="n">
        <v>139.9</v>
      </c>
      <c r="H81" t="n">
        <v>1.83</v>
      </c>
      <c r="I81" t="n">
        <v>25</v>
      </c>
      <c r="J81" t="n">
        <v>164.19</v>
      </c>
      <c r="K81" t="n">
        <v>47.83</v>
      </c>
      <c r="L81" t="n">
        <v>17</v>
      </c>
      <c r="M81" t="n">
        <v>23</v>
      </c>
      <c r="N81" t="n">
        <v>29.36</v>
      </c>
      <c r="O81" t="n">
        <v>20483.57</v>
      </c>
      <c r="P81" t="n">
        <v>569.71</v>
      </c>
      <c r="Q81" t="n">
        <v>1213.91</v>
      </c>
      <c r="R81" t="n">
        <v>150.81</v>
      </c>
      <c r="S81" t="n">
        <v>90.51000000000001</v>
      </c>
      <c r="T81" t="n">
        <v>18984.95</v>
      </c>
      <c r="U81" t="n">
        <v>0.6</v>
      </c>
      <c r="V81" t="n">
        <v>0.77</v>
      </c>
      <c r="W81" t="n">
        <v>4.05</v>
      </c>
      <c r="X81" t="n">
        <v>1.1</v>
      </c>
      <c r="Y81" t="n">
        <v>0.5</v>
      </c>
      <c r="Z81" t="n">
        <v>10</v>
      </c>
    </row>
    <row r="82">
      <c r="A82" t="n">
        <v>17</v>
      </c>
      <c r="B82" t="n">
        <v>70</v>
      </c>
      <c r="C82" t="inlineStr">
        <is>
          <t xml:space="preserve">CONCLUIDO	</t>
        </is>
      </c>
      <c r="D82" t="n">
        <v>1.6348</v>
      </c>
      <c r="E82" t="n">
        <v>61.17</v>
      </c>
      <c r="F82" t="n">
        <v>58.25</v>
      </c>
      <c r="G82" t="n">
        <v>145.62</v>
      </c>
      <c r="H82" t="n">
        <v>1.93</v>
      </c>
      <c r="I82" t="n">
        <v>24</v>
      </c>
      <c r="J82" t="n">
        <v>165.62</v>
      </c>
      <c r="K82" t="n">
        <v>47.83</v>
      </c>
      <c r="L82" t="n">
        <v>18</v>
      </c>
      <c r="M82" t="n">
        <v>22</v>
      </c>
      <c r="N82" t="n">
        <v>29.8</v>
      </c>
      <c r="O82" t="n">
        <v>20660.89</v>
      </c>
      <c r="P82" t="n">
        <v>564.28</v>
      </c>
      <c r="Q82" t="n">
        <v>1213.93</v>
      </c>
      <c r="R82" t="n">
        <v>149.32</v>
      </c>
      <c r="S82" t="n">
        <v>90.51000000000001</v>
      </c>
      <c r="T82" t="n">
        <v>18246.97</v>
      </c>
      <c r="U82" t="n">
        <v>0.61</v>
      </c>
      <c r="V82" t="n">
        <v>0.77</v>
      </c>
      <c r="W82" t="n">
        <v>4.04</v>
      </c>
      <c r="X82" t="n">
        <v>1.05</v>
      </c>
      <c r="Y82" t="n">
        <v>0.5</v>
      </c>
      <c r="Z82" t="n">
        <v>10</v>
      </c>
    </row>
    <row r="83">
      <c r="A83" t="n">
        <v>18</v>
      </c>
      <c r="B83" t="n">
        <v>70</v>
      </c>
      <c r="C83" t="inlineStr">
        <is>
          <t xml:space="preserve">CONCLUIDO	</t>
        </is>
      </c>
      <c r="D83" t="n">
        <v>1.6392</v>
      </c>
      <c r="E83" t="n">
        <v>61.01</v>
      </c>
      <c r="F83" t="n">
        <v>58.14</v>
      </c>
      <c r="G83" t="n">
        <v>158.57</v>
      </c>
      <c r="H83" t="n">
        <v>2.02</v>
      </c>
      <c r="I83" t="n">
        <v>22</v>
      </c>
      <c r="J83" t="n">
        <v>167.07</v>
      </c>
      <c r="K83" t="n">
        <v>47.83</v>
      </c>
      <c r="L83" t="n">
        <v>19</v>
      </c>
      <c r="M83" t="n">
        <v>20</v>
      </c>
      <c r="N83" t="n">
        <v>30.24</v>
      </c>
      <c r="O83" t="n">
        <v>20838.81</v>
      </c>
      <c r="P83" t="n">
        <v>555.16</v>
      </c>
      <c r="Q83" t="n">
        <v>1213.93</v>
      </c>
      <c r="R83" t="n">
        <v>145.7</v>
      </c>
      <c r="S83" t="n">
        <v>90.51000000000001</v>
      </c>
      <c r="T83" t="n">
        <v>16446.94</v>
      </c>
      <c r="U83" t="n">
        <v>0.62</v>
      </c>
      <c r="V83" t="n">
        <v>0.77</v>
      </c>
      <c r="W83" t="n">
        <v>4.04</v>
      </c>
      <c r="X83" t="n">
        <v>0.95</v>
      </c>
      <c r="Y83" t="n">
        <v>0.5</v>
      </c>
      <c r="Z83" t="n">
        <v>10</v>
      </c>
    </row>
    <row r="84">
      <c r="A84" t="n">
        <v>19</v>
      </c>
      <c r="B84" t="n">
        <v>70</v>
      </c>
      <c r="C84" t="inlineStr">
        <is>
          <t xml:space="preserve">CONCLUIDO	</t>
        </is>
      </c>
      <c r="D84" t="n">
        <v>1.6404</v>
      </c>
      <c r="E84" t="n">
        <v>60.96</v>
      </c>
      <c r="F84" t="n">
        <v>58.13</v>
      </c>
      <c r="G84" t="n">
        <v>166.07</v>
      </c>
      <c r="H84" t="n">
        <v>2.1</v>
      </c>
      <c r="I84" t="n">
        <v>21</v>
      </c>
      <c r="J84" t="n">
        <v>168.51</v>
      </c>
      <c r="K84" t="n">
        <v>47.83</v>
      </c>
      <c r="L84" t="n">
        <v>20</v>
      </c>
      <c r="M84" t="n">
        <v>18</v>
      </c>
      <c r="N84" t="n">
        <v>30.69</v>
      </c>
      <c r="O84" t="n">
        <v>21017.33</v>
      </c>
      <c r="P84" t="n">
        <v>547.42</v>
      </c>
      <c r="Q84" t="n">
        <v>1213.91</v>
      </c>
      <c r="R84" t="n">
        <v>145.09</v>
      </c>
      <c r="S84" t="n">
        <v>90.51000000000001</v>
      </c>
      <c r="T84" t="n">
        <v>16148.19</v>
      </c>
      <c r="U84" t="n">
        <v>0.62</v>
      </c>
      <c r="V84" t="n">
        <v>0.77</v>
      </c>
      <c r="W84" t="n">
        <v>4.04</v>
      </c>
      <c r="X84" t="n">
        <v>0.93</v>
      </c>
      <c r="Y84" t="n">
        <v>0.5</v>
      </c>
      <c r="Z84" t="n">
        <v>10</v>
      </c>
    </row>
    <row r="85">
      <c r="A85" t="n">
        <v>20</v>
      </c>
      <c r="B85" t="n">
        <v>70</v>
      </c>
      <c r="C85" t="inlineStr">
        <is>
          <t xml:space="preserve">CONCLUIDO	</t>
        </is>
      </c>
      <c r="D85" t="n">
        <v>1.6431</v>
      </c>
      <c r="E85" t="n">
        <v>60.86</v>
      </c>
      <c r="F85" t="n">
        <v>58.06</v>
      </c>
      <c r="G85" t="n">
        <v>174.17</v>
      </c>
      <c r="H85" t="n">
        <v>2.19</v>
      </c>
      <c r="I85" t="n">
        <v>20</v>
      </c>
      <c r="J85" t="n">
        <v>169.97</v>
      </c>
      <c r="K85" t="n">
        <v>47.83</v>
      </c>
      <c r="L85" t="n">
        <v>21</v>
      </c>
      <c r="M85" t="n">
        <v>12</v>
      </c>
      <c r="N85" t="n">
        <v>31.14</v>
      </c>
      <c r="O85" t="n">
        <v>21196.47</v>
      </c>
      <c r="P85" t="n">
        <v>546.92</v>
      </c>
      <c r="Q85" t="n">
        <v>1213.94</v>
      </c>
      <c r="R85" t="n">
        <v>142.49</v>
      </c>
      <c r="S85" t="n">
        <v>90.51000000000001</v>
      </c>
      <c r="T85" t="n">
        <v>14853.61</v>
      </c>
      <c r="U85" t="n">
        <v>0.64</v>
      </c>
      <c r="V85" t="n">
        <v>0.77</v>
      </c>
      <c r="W85" t="n">
        <v>4.05</v>
      </c>
      <c r="X85" t="n">
        <v>0.86</v>
      </c>
      <c r="Y85" t="n">
        <v>0.5</v>
      </c>
      <c r="Z85" t="n">
        <v>10</v>
      </c>
    </row>
    <row r="86">
      <c r="A86" t="n">
        <v>21</v>
      </c>
      <c r="B86" t="n">
        <v>70</v>
      </c>
      <c r="C86" t="inlineStr">
        <is>
          <t xml:space="preserve">CONCLUIDO	</t>
        </is>
      </c>
      <c r="D86" t="n">
        <v>1.6448</v>
      </c>
      <c r="E86" t="n">
        <v>60.8</v>
      </c>
      <c r="F86" t="n">
        <v>58.02</v>
      </c>
      <c r="G86" t="n">
        <v>183.22</v>
      </c>
      <c r="H86" t="n">
        <v>2.28</v>
      </c>
      <c r="I86" t="n">
        <v>19</v>
      </c>
      <c r="J86" t="n">
        <v>171.42</v>
      </c>
      <c r="K86" t="n">
        <v>47.83</v>
      </c>
      <c r="L86" t="n">
        <v>22</v>
      </c>
      <c r="M86" t="n">
        <v>7</v>
      </c>
      <c r="N86" t="n">
        <v>31.6</v>
      </c>
      <c r="O86" t="n">
        <v>21376.23</v>
      </c>
      <c r="P86" t="n">
        <v>539.11</v>
      </c>
      <c r="Q86" t="n">
        <v>1213.97</v>
      </c>
      <c r="R86" t="n">
        <v>141.2</v>
      </c>
      <c r="S86" t="n">
        <v>90.51000000000001</v>
      </c>
      <c r="T86" t="n">
        <v>14213.79</v>
      </c>
      <c r="U86" t="n">
        <v>0.64</v>
      </c>
      <c r="V86" t="n">
        <v>0.77</v>
      </c>
      <c r="W86" t="n">
        <v>4.05</v>
      </c>
      <c r="X86" t="n">
        <v>0.83</v>
      </c>
      <c r="Y86" t="n">
        <v>0.5</v>
      </c>
      <c r="Z86" t="n">
        <v>10</v>
      </c>
    </row>
    <row r="87">
      <c r="A87" t="n">
        <v>22</v>
      </c>
      <c r="B87" t="n">
        <v>70</v>
      </c>
      <c r="C87" t="inlineStr">
        <is>
          <t xml:space="preserve">CONCLUIDO	</t>
        </is>
      </c>
      <c r="D87" t="n">
        <v>1.6445</v>
      </c>
      <c r="E87" t="n">
        <v>60.81</v>
      </c>
      <c r="F87" t="n">
        <v>58.03</v>
      </c>
      <c r="G87" t="n">
        <v>183.26</v>
      </c>
      <c r="H87" t="n">
        <v>2.36</v>
      </c>
      <c r="I87" t="n">
        <v>19</v>
      </c>
      <c r="J87" t="n">
        <v>172.89</v>
      </c>
      <c r="K87" t="n">
        <v>47.83</v>
      </c>
      <c r="L87" t="n">
        <v>23</v>
      </c>
      <c r="M87" t="n">
        <v>5</v>
      </c>
      <c r="N87" t="n">
        <v>32.06</v>
      </c>
      <c r="O87" t="n">
        <v>21556.61</v>
      </c>
      <c r="P87" t="n">
        <v>543.23</v>
      </c>
      <c r="Q87" t="n">
        <v>1213.97</v>
      </c>
      <c r="R87" t="n">
        <v>141.2</v>
      </c>
      <c r="S87" t="n">
        <v>90.51000000000001</v>
      </c>
      <c r="T87" t="n">
        <v>14213.01</v>
      </c>
      <c r="U87" t="n">
        <v>0.64</v>
      </c>
      <c r="V87" t="n">
        <v>0.77</v>
      </c>
      <c r="W87" t="n">
        <v>4.06</v>
      </c>
      <c r="X87" t="n">
        <v>0.84</v>
      </c>
      <c r="Y87" t="n">
        <v>0.5</v>
      </c>
      <c r="Z87" t="n">
        <v>10</v>
      </c>
    </row>
    <row r="88">
      <c r="A88" t="n">
        <v>23</v>
      </c>
      <c r="B88" t="n">
        <v>70</v>
      </c>
      <c r="C88" t="inlineStr">
        <is>
          <t xml:space="preserve">CONCLUIDO	</t>
        </is>
      </c>
      <c r="D88" t="n">
        <v>1.644</v>
      </c>
      <c r="E88" t="n">
        <v>60.83</v>
      </c>
      <c r="F88" t="n">
        <v>58.05</v>
      </c>
      <c r="G88" t="n">
        <v>183.32</v>
      </c>
      <c r="H88" t="n">
        <v>2.44</v>
      </c>
      <c r="I88" t="n">
        <v>19</v>
      </c>
      <c r="J88" t="n">
        <v>174.35</v>
      </c>
      <c r="K88" t="n">
        <v>47.83</v>
      </c>
      <c r="L88" t="n">
        <v>24</v>
      </c>
      <c r="M88" t="n">
        <v>1</v>
      </c>
      <c r="N88" t="n">
        <v>32.53</v>
      </c>
      <c r="O88" t="n">
        <v>21737.62</v>
      </c>
      <c r="P88" t="n">
        <v>545.6900000000001</v>
      </c>
      <c r="Q88" t="n">
        <v>1213.95</v>
      </c>
      <c r="R88" t="n">
        <v>141.79</v>
      </c>
      <c r="S88" t="n">
        <v>90.51000000000001</v>
      </c>
      <c r="T88" t="n">
        <v>14506.97</v>
      </c>
      <c r="U88" t="n">
        <v>0.64</v>
      </c>
      <c r="V88" t="n">
        <v>0.77</v>
      </c>
      <c r="W88" t="n">
        <v>4.06</v>
      </c>
      <c r="X88" t="n">
        <v>0.86</v>
      </c>
      <c r="Y88" t="n">
        <v>0.5</v>
      </c>
      <c r="Z88" t="n">
        <v>10</v>
      </c>
    </row>
    <row r="89">
      <c r="A89" t="n">
        <v>24</v>
      </c>
      <c r="B89" t="n">
        <v>70</v>
      </c>
      <c r="C89" t="inlineStr">
        <is>
          <t xml:space="preserve">CONCLUIDO	</t>
        </is>
      </c>
      <c r="D89" t="n">
        <v>1.644</v>
      </c>
      <c r="E89" t="n">
        <v>60.83</v>
      </c>
      <c r="F89" t="n">
        <v>58.05</v>
      </c>
      <c r="G89" t="n">
        <v>183.31</v>
      </c>
      <c r="H89" t="n">
        <v>2.52</v>
      </c>
      <c r="I89" t="n">
        <v>19</v>
      </c>
      <c r="J89" t="n">
        <v>175.83</v>
      </c>
      <c r="K89" t="n">
        <v>47.83</v>
      </c>
      <c r="L89" t="n">
        <v>25</v>
      </c>
      <c r="M89" t="n">
        <v>1</v>
      </c>
      <c r="N89" t="n">
        <v>33</v>
      </c>
      <c r="O89" t="n">
        <v>21919.27</v>
      </c>
      <c r="P89" t="n">
        <v>549.03</v>
      </c>
      <c r="Q89" t="n">
        <v>1213.95</v>
      </c>
      <c r="R89" t="n">
        <v>141.73</v>
      </c>
      <c r="S89" t="n">
        <v>90.51000000000001</v>
      </c>
      <c r="T89" t="n">
        <v>14476.93</v>
      </c>
      <c r="U89" t="n">
        <v>0.64</v>
      </c>
      <c r="V89" t="n">
        <v>0.77</v>
      </c>
      <c r="W89" t="n">
        <v>4.06</v>
      </c>
      <c r="X89" t="n">
        <v>0.86</v>
      </c>
      <c r="Y89" t="n">
        <v>0.5</v>
      </c>
      <c r="Z89" t="n">
        <v>10</v>
      </c>
    </row>
    <row r="90">
      <c r="A90" t="n">
        <v>25</v>
      </c>
      <c r="B90" t="n">
        <v>70</v>
      </c>
      <c r="C90" t="inlineStr">
        <is>
          <t xml:space="preserve">CONCLUIDO	</t>
        </is>
      </c>
      <c r="D90" t="n">
        <v>1.6441</v>
      </c>
      <c r="E90" t="n">
        <v>60.82</v>
      </c>
      <c r="F90" t="n">
        <v>58.05</v>
      </c>
      <c r="G90" t="n">
        <v>183.31</v>
      </c>
      <c r="H90" t="n">
        <v>2.6</v>
      </c>
      <c r="I90" t="n">
        <v>19</v>
      </c>
      <c r="J90" t="n">
        <v>177.3</v>
      </c>
      <c r="K90" t="n">
        <v>47.83</v>
      </c>
      <c r="L90" t="n">
        <v>26</v>
      </c>
      <c r="M90" t="n">
        <v>0</v>
      </c>
      <c r="N90" t="n">
        <v>33.48</v>
      </c>
      <c r="O90" t="n">
        <v>22101.56</v>
      </c>
      <c r="P90" t="n">
        <v>552.9400000000001</v>
      </c>
      <c r="Q90" t="n">
        <v>1213.95</v>
      </c>
      <c r="R90" t="n">
        <v>141.64</v>
      </c>
      <c r="S90" t="n">
        <v>90.51000000000001</v>
      </c>
      <c r="T90" t="n">
        <v>14431.47</v>
      </c>
      <c r="U90" t="n">
        <v>0.64</v>
      </c>
      <c r="V90" t="n">
        <v>0.77</v>
      </c>
      <c r="W90" t="n">
        <v>4.06</v>
      </c>
      <c r="X90" t="n">
        <v>0.85</v>
      </c>
      <c r="Y90" t="n">
        <v>0.5</v>
      </c>
      <c r="Z90" t="n">
        <v>10</v>
      </c>
    </row>
    <row r="91">
      <c r="A91" t="n">
        <v>0</v>
      </c>
      <c r="B91" t="n">
        <v>90</v>
      </c>
      <c r="C91" t="inlineStr">
        <is>
          <t xml:space="preserve">CONCLUIDO	</t>
        </is>
      </c>
      <c r="D91" t="n">
        <v>0.6575</v>
      </c>
      <c r="E91" t="n">
        <v>152.09</v>
      </c>
      <c r="F91" t="n">
        <v>111.38</v>
      </c>
      <c r="G91" t="n">
        <v>6.2</v>
      </c>
      <c r="H91" t="n">
        <v>0.1</v>
      </c>
      <c r="I91" t="n">
        <v>1077</v>
      </c>
      <c r="J91" t="n">
        <v>176.73</v>
      </c>
      <c r="K91" t="n">
        <v>52.44</v>
      </c>
      <c r="L91" t="n">
        <v>1</v>
      </c>
      <c r="M91" t="n">
        <v>1075</v>
      </c>
      <c r="N91" t="n">
        <v>33.29</v>
      </c>
      <c r="O91" t="n">
        <v>22031.19</v>
      </c>
      <c r="P91" t="n">
        <v>1461.3</v>
      </c>
      <c r="Q91" t="n">
        <v>1214.31</v>
      </c>
      <c r="R91" t="n">
        <v>1956.21</v>
      </c>
      <c r="S91" t="n">
        <v>90.51000000000001</v>
      </c>
      <c r="T91" t="n">
        <v>916427.96</v>
      </c>
      <c r="U91" t="n">
        <v>0.05</v>
      </c>
      <c r="V91" t="n">
        <v>0.4</v>
      </c>
      <c r="W91" t="n">
        <v>5.8</v>
      </c>
      <c r="X91" t="n">
        <v>54.17</v>
      </c>
      <c r="Y91" t="n">
        <v>0.5</v>
      </c>
      <c r="Z91" t="n">
        <v>10</v>
      </c>
    </row>
    <row r="92">
      <c r="A92" t="n">
        <v>1</v>
      </c>
      <c r="B92" t="n">
        <v>90</v>
      </c>
      <c r="C92" t="inlineStr">
        <is>
          <t xml:space="preserve">CONCLUIDO	</t>
        </is>
      </c>
      <c r="D92" t="n">
        <v>1.1312</v>
      </c>
      <c r="E92" t="n">
        <v>88.40000000000001</v>
      </c>
      <c r="F92" t="n">
        <v>73.56999999999999</v>
      </c>
      <c r="G92" t="n">
        <v>12.65</v>
      </c>
      <c r="H92" t="n">
        <v>0.2</v>
      </c>
      <c r="I92" t="n">
        <v>349</v>
      </c>
      <c r="J92" t="n">
        <v>178.21</v>
      </c>
      <c r="K92" t="n">
        <v>52.44</v>
      </c>
      <c r="L92" t="n">
        <v>2</v>
      </c>
      <c r="M92" t="n">
        <v>347</v>
      </c>
      <c r="N92" t="n">
        <v>33.77</v>
      </c>
      <c r="O92" t="n">
        <v>22213.89</v>
      </c>
      <c r="P92" t="n">
        <v>959.8200000000001</v>
      </c>
      <c r="Q92" t="n">
        <v>1214.01</v>
      </c>
      <c r="R92" t="n">
        <v>668.09</v>
      </c>
      <c r="S92" t="n">
        <v>90.51000000000001</v>
      </c>
      <c r="T92" t="n">
        <v>276007.54</v>
      </c>
      <c r="U92" t="n">
        <v>0.14</v>
      </c>
      <c r="V92" t="n">
        <v>0.61</v>
      </c>
      <c r="W92" t="n">
        <v>4.59</v>
      </c>
      <c r="X92" t="n">
        <v>16.38</v>
      </c>
      <c r="Y92" t="n">
        <v>0.5</v>
      </c>
      <c r="Z92" t="n">
        <v>10</v>
      </c>
    </row>
    <row r="93">
      <c r="A93" t="n">
        <v>2</v>
      </c>
      <c r="B93" t="n">
        <v>90</v>
      </c>
      <c r="C93" t="inlineStr">
        <is>
          <t xml:space="preserve">CONCLUIDO	</t>
        </is>
      </c>
      <c r="D93" t="n">
        <v>1.3021</v>
      </c>
      <c r="E93" t="n">
        <v>76.8</v>
      </c>
      <c r="F93" t="n">
        <v>66.91</v>
      </c>
      <c r="G93" t="n">
        <v>19.12</v>
      </c>
      <c r="H93" t="n">
        <v>0.3</v>
      </c>
      <c r="I93" t="n">
        <v>210</v>
      </c>
      <c r="J93" t="n">
        <v>179.7</v>
      </c>
      <c r="K93" t="n">
        <v>52.44</v>
      </c>
      <c r="L93" t="n">
        <v>3</v>
      </c>
      <c r="M93" t="n">
        <v>208</v>
      </c>
      <c r="N93" t="n">
        <v>34.26</v>
      </c>
      <c r="O93" t="n">
        <v>22397.24</v>
      </c>
      <c r="P93" t="n">
        <v>868.38</v>
      </c>
      <c r="Q93" t="n">
        <v>1213.97</v>
      </c>
      <c r="R93" t="n">
        <v>442.98</v>
      </c>
      <c r="S93" t="n">
        <v>90.51000000000001</v>
      </c>
      <c r="T93" t="n">
        <v>164144.46</v>
      </c>
      <c r="U93" t="n">
        <v>0.2</v>
      </c>
      <c r="V93" t="n">
        <v>0.67</v>
      </c>
      <c r="W93" t="n">
        <v>4.34</v>
      </c>
      <c r="X93" t="n">
        <v>9.720000000000001</v>
      </c>
      <c r="Y93" t="n">
        <v>0.5</v>
      </c>
      <c r="Z93" t="n">
        <v>10</v>
      </c>
    </row>
    <row r="94">
      <c r="A94" t="n">
        <v>3</v>
      </c>
      <c r="B94" t="n">
        <v>90</v>
      </c>
      <c r="C94" t="inlineStr">
        <is>
          <t xml:space="preserve">CONCLUIDO	</t>
        </is>
      </c>
      <c r="D94" t="n">
        <v>1.3925</v>
      </c>
      <c r="E94" t="n">
        <v>71.81</v>
      </c>
      <c r="F94" t="n">
        <v>64.06</v>
      </c>
      <c r="G94" t="n">
        <v>25.62</v>
      </c>
      <c r="H94" t="n">
        <v>0.39</v>
      </c>
      <c r="I94" t="n">
        <v>150</v>
      </c>
      <c r="J94" t="n">
        <v>181.19</v>
      </c>
      <c r="K94" t="n">
        <v>52.44</v>
      </c>
      <c r="L94" t="n">
        <v>4</v>
      </c>
      <c r="M94" t="n">
        <v>148</v>
      </c>
      <c r="N94" t="n">
        <v>34.75</v>
      </c>
      <c r="O94" t="n">
        <v>22581.25</v>
      </c>
      <c r="P94" t="n">
        <v>827.2</v>
      </c>
      <c r="Q94" t="n">
        <v>1213.98</v>
      </c>
      <c r="R94" t="n">
        <v>345.82</v>
      </c>
      <c r="S94" t="n">
        <v>90.51000000000001</v>
      </c>
      <c r="T94" t="n">
        <v>115865.46</v>
      </c>
      <c r="U94" t="n">
        <v>0.26</v>
      </c>
      <c r="V94" t="n">
        <v>0.7</v>
      </c>
      <c r="W94" t="n">
        <v>4.25</v>
      </c>
      <c r="X94" t="n">
        <v>6.86</v>
      </c>
      <c r="Y94" t="n">
        <v>0.5</v>
      </c>
      <c r="Z94" t="n">
        <v>10</v>
      </c>
    </row>
    <row r="95">
      <c r="A95" t="n">
        <v>4</v>
      </c>
      <c r="B95" t="n">
        <v>90</v>
      </c>
      <c r="C95" t="inlineStr">
        <is>
          <t xml:space="preserve">CONCLUIDO	</t>
        </is>
      </c>
      <c r="D95" t="n">
        <v>1.4471</v>
      </c>
      <c r="E95" t="n">
        <v>69.11</v>
      </c>
      <c r="F95" t="n">
        <v>62.53</v>
      </c>
      <c r="G95" t="n">
        <v>32.06</v>
      </c>
      <c r="H95" t="n">
        <v>0.49</v>
      </c>
      <c r="I95" t="n">
        <v>117</v>
      </c>
      <c r="J95" t="n">
        <v>182.69</v>
      </c>
      <c r="K95" t="n">
        <v>52.44</v>
      </c>
      <c r="L95" t="n">
        <v>5</v>
      </c>
      <c r="M95" t="n">
        <v>115</v>
      </c>
      <c r="N95" t="n">
        <v>35.25</v>
      </c>
      <c r="O95" t="n">
        <v>22766.06</v>
      </c>
      <c r="P95" t="n">
        <v>804.02</v>
      </c>
      <c r="Q95" t="n">
        <v>1213.96</v>
      </c>
      <c r="R95" t="n">
        <v>294.41</v>
      </c>
      <c r="S95" t="n">
        <v>90.51000000000001</v>
      </c>
      <c r="T95" t="n">
        <v>90327.63</v>
      </c>
      <c r="U95" t="n">
        <v>0.31</v>
      </c>
      <c r="V95" t="n">
        <v>0.72</v>
      </c>
      <c r="W95" t="n">
        <v>4.19</v>
      </c>
      <c r="X95" t="n">
        <v>5.33</v>
      </c>
      <c r="Y95" t="n">
        <v>0.5</v>
      </c>
      <c r="Z95" t="n">
        <v>10</v>
      </c>
    </row>
    <row r="96">
      <c r="A96" t="n">
        <v>5</v>
      </c>
      <c r="B96" t="n">
        <v>90</v>
      </c>
      <c r="C96" t="inlineStr">
        <is>
          <t xml:space="preserve">CONCLUIDO	</t>
        </is>
      </c>
      <c r="D96" t="n">
        <v>1.4862</v>
      </c>
      <c r="E96" t="n">
        <v>67.29000000000001</v>
      </c>
      <c r="F96" t="n">
        <v>61.49</v>
      </c>
      <c r="G96" t="n">
        <v>38.84</v>
      </c>
      <c r="H96" t="n">
        <v>0.58</v>
      </c>
      <c r="I96" t="n">
        <v>95</v>
      </c>
      <c r="J96" t="n">
        <v>184.19</v>
      </c>
      <c r="K96" t="n">
        <v>52.44</v>
      </c>
      <c r="L96" t="n">
        <v>6</v>
      </c>
      <c r="M96" t="n">
        <v>93</v>
      </c>
      <c r="N96" t="n">
        <v>35.75</v>
      </c>
      <c r="O96" t="n">
        <v>22951.43</v>
      </c>
      <c r="P96" t="n">
        <v>785.36</v>
      </c>
      <c r="Q96" t="n">
        <v>1213.94</v>
      </c>
      <c r="R96" t="n">
        <v>259.15</v>
      </c>
      <c r="S96" t="n">
        <v>90.51000000000001</v>
      </c>
      <c r="T96" t="n">
        <v>72808.67</v>
      </c>
      <c r="U96" t="n">
        <v>0.35</v>
      </c>
      <c r="V96" t="n">
        <v>0.73</v>
      </c>
      <c r="W96" t="n">
        <v>4.15</v>
      </c>
      <c r="X96" t="n">
        <v>4.3</v>
      </c>
      <c r="Y96" t="n">
        <v>0.5</v>
      </c>
      <c r="Z96" t="n">
        <v>10</v>
      </c>
    </row>
    <row r="97">
      <c r="A97" t="n">
        <v>6</v>
      </c>
      <c r="B97" t="n">
        <v>90</v>
      </c>
      <c r="C97" t="inlineStr">
        <is>
          <t xml:space="preserve">CONCLUIDO	</t>
        </is>
      </c>
      <c r="D97" t="n">
        <v>1.5117</v>
      </c>
      <c r="E97" t="n">
        <v>66.15000000000001</v>
      </c>
      <c r="F97" t="n">
        <v>60.85</v>
      </c>
      <c r="G97" t="n">
        <v>45.08</v>
      </c>
      <c r="H97" t="n">
        <v>0.67</v>
      </c>
      <c r="I97" t="n">
        <v>81</v>
      </c>
      <c r="J97" t="n">
        <v>185.7</v>
      </c>
      <c r="K97" t="n">
        <v>52.44</v>
      </c>
      <c r="L97" t="n">
        <v>7</v>
      </c>
      <c r="M97" t="n">
        <v>79</v>
      </c>
      <c r="N97" t="n">
        <v>36.26</v>
      </c>
      <c r="O97" t="n">
        <v>23137.49</v>
      </c>
      <c r="P97" t="n">
        <v>774.49</v>
      </c>
      <c r="Q97" t="n">
        <v>1213.93</v>
      </c>
      <c r="R97" t="n">
        <v>236.87</v>
      </c>
      <c r="S97" t="n">
        <v>90.51000000000001</v>
      </c>
      <c r="T97" t="n">
        <v>61737.72</v>
      </c>
      <c r="U97" t="n">
        <v>0.38</v>
      </c>
      <c r="V97" t="n">
        <v>0.74</v>
      </c>
      <c r="W97" t="n">
        <v>4.15</v>
      </c>
      <c r="X97" t="n">
        <v>3.66</v>
      </c>
      <c r="Y97" t="n">
        <v>0.5</v>
      </c>
      <c r="Z97" t="n">
        <v>10</v>
      </c>
    </row>
    <row r="98">
      <c r="A98" t="n">
        <v>7</v>
      </c>
      <c r="B98" t="n">
        <v>90</v>
      </c>
      <c r="C98" t="inlineStr">
        <is>
          <t xml:space="preserve">CONCLUIDO	</t>
        </is>
      </c>
      <c r="D98" t="n">
        <v>1.5326</v>
      </c>
      <c r="E98" t="n">
        <v>65.25</v>
      </c>
      <c r="F98" t="n">
        <v>60.34</v>
      </c>
      <c r="G98" t="n">
        <v>51.72</v>
      </c>
      <c r="H98" t="n">
        <v>0.76</v>
      </c>
      <c r="I98" t="n">
        <v>70</v>
      </c>
      <c r="J98" t="n">
        <v>187.22</v>
      </c>
      <c r="K98" t="n">
        <v>52.44</v>
      </c>
      <c r="L98" t="n">
        <v>8</v>
      </c>
      <c r="M98" t="n">
        <v>68</v>
      </c>
      <c r="N98" t="n">
        <v>36.78</v>
      </c>
      <c r="O98" t="n">
        <v>23324.24</v>
      </c>
      <c r="P98" t="n">
        <v>763.85</v>
      </c>
      <c r="Q98" t="n">
        <v>1213.91</v>
      </c>
      <c r="R98" t="n">
        <v>219.94</v>
      </c>
      <c r="S98" t="n">
        <v>90.51000000000001</v>
      </c>
      <c r="T98" t="n">
        <v>53324.14</v>
      </c>
      <c r="U98" t="n">
        <v>0.41</v>
      </c>
      <c r="V98" t="n">
        <v>0.74</v>
      </c>
      <c r="W98" t="n">
        <v>4.12</v>
      </c>
      <c r="X98" t="n">
        <v>3.15</v>
      </c>
      <c r="Y98" t="n">
        <v>0.5</v>
      </c>
      <c r="Z98" t="n">
        <v>10</v>
      </c>
    </row>
    <row r="99">
      <c r="A99" t="n">
        <v>8</v>
      </c>
      <c r="B99" t="n">
        <v>90</v>
      </c>
      <c r="C99" t="inlineStr">
        <is>
          <t xml:space="preserve">CONCLUIDO	</t>
        </is>
      </c>
      <c r="D99" t="n">
        <v>1.5476</v>
      </c>
      <c r="E99" t="n">
        <v>64.61</v>
      </c>
      <c r="F99" t="n">
        <v>59.99</v>
      </c>
      <c r="G99" t="n">
        <v>58.05</v>
      </c>
      <c r="H99" t="n">
        <v>0.85</v>
      </c>
      <c r="I99" t="n">
        <v>62</v>
      </c>
      <c r="J99" t="n">
        <v>188.74</v>
      </c>
      <c r="K99" t="n">
        <v>52.44</v>
      </c>
      <c r="L99" t="n">
        <v>9</v>
      </c>
      <c r="M99" t="n">
        <v>60</v>
      </c>
      <c r="N99" t="n">
        <v>37.3</v>
      </c>
      <c r="O99" t="n">
        <v>23511.69</v>
      </c>
      <c r="P99" t="n">
        <v>756.47</v>
      </c>
      <c r="Q99" t="n">
        <v>1213.91</v>
      </c>
      <c r="R99" t="n">
        <v>208.21</v>
      </c>
      <c r="S99" t="n">
        <v>90.51000000000001</v>
      </c>
      <c r="T99" t="n">
        <v>47499.65</v>
      </c>
      <c r="U99" t="n">
        <v>0.43</v>
      </c>
      <c r="V99" t="n">
        <v>0.75</v>
      </c>
      <c r="W99" t="n">
        <v>4.11</v>
      </c>
      <c r="X99" t="n">
        <v>2.8</v>
      </c>
      <c r="Y99" t="n">
        <v>0.5</v>
      </c>
      <c r="Z99" t="n">
        <v>10</v>
      </c>
    </row>
    <row r="100">
      <c r="A100" t="n">
        <v>9</v>
      </c>
      <c r="B100" t="n">
        <v>90</v>
      </c>
      <c r="C100" t="inlineStr">
        <is>
          <t xml:space="preserve">CONCLUIDO	</t>
        </is>
      </c>
      <c r="D100" t="n">
        <v>1.5616</v>
      </c>
      <c r="E100" t="n">
        <v>64.04000000000001</v>
      </c>
      <c r="F100" t="n">
        <v>59.66</v>
      </c>
      <c r="G100" t="n">
        <v>65.09</v>
      </c>
      <c r="H100" t="n">
        <v>0.93</v>
      </c>
      <c r="I100" t="n">
        <v>55</v>
      </c>
      <c r="J100" t="n">
        <v>190.26</v>
      </c>
      <c r="K100" t="n">
        <v>52.44</v>
      </c>
      <c r="L100" t="n">
        <v>10</v>
      </c>
      <c r="M100" t="n">
        <v>53</v>
      </c>
      <c r="N100" t="n">
        <v>37.82</v>
      </c>
      <c r="O100" t="n">
        <v>23699.85</v>
      </c>
      <c r="P100" t="n">
        <v>748.26</v>
      </c>
      <c r="Q100" t="n">
        <v>1213.91</v>
      </c>
      <c r="R100" t="n">
        <v>196.91</v>
      </c>
      <c r="S100" t="n">
        <v>90.51000000000001</v>
      </c>
      <c r="T100" t="n">
        <v>41886.91</v>
      </c>
      <c r="U100" t="n">
        <v>0.46</v>
      </c>
      <c r="V100" t="n">
        <v>0.75</v>
      </c>
      <c r="W100" t="n">
        <v>4.1</v>
      </c>
      <c r="X100" t="n">
        <v>2.47</v>
      </c>
      <c r="Y100" t="n">
        <v>0.5</v>
      </c>
      <c r="Z100" t="n">
        <v>10</v>
      </c>
    </row>
    <row r="101">
      <c r="A101" t="n">
        <v>10</v>
      </c>
      <c r="B101" t="n">
        <v>90</v>
      </c>
      <c r="C101" t="inlineStr">
        <is>
          <t xml:space="preserve">CONCLUIDO	</t>
        </is>
      </c>
      <c r="D101" t="n">
        <v>1.5708</v>
      </c>
      <c r="E101" t="n">
        <v>63.66</v>
      </c>
      <c r="F101" t="n">
        <v>59.46</v>
      </c>
      <c r="G101" t="n">
        <v>71.36</v>
      </c>
      <c r="H101" t="n">
        <v>1.02</v>
      </c>
      <c r="I101" t="n">
        <v>50</v>
      </c>
      <c r="J101" t="n">
        <v>191.79</v>
      </c>
      <c r="K101" t="n">
        <v>52.44</v>
      </c>
      <c r="L101" t="n">
        <v>11</v>
      </c>
      <c r="M101" t="n">
        <v>48</v>
      </c>
      <c r="N101" t="n">
        <v>38.35</v>
      </c>
      <c r="O101" t="n">
        <v>23888.73</v>
      </c>
      <c r="P101" t="n">
        <v>742</v>
      </c>
      <c r="Q101" t="n">
        <v>1213.92</v>
      </c>
      <c r="R101" t="n">
        <v>190.37</v>
      </c>
      <c r="S101" t="n">
        <v>90.51000000000001</v>
      </c>
      <c r="T101" t="n">
        <v>38642.41</v>
      </c>
      <c r="U101" t="n">
        <v>0.48</v>
      </c>
      <c r="V101" t="n">
        <v>0.75</v>
      </c>
      <c r="W101" t="n">
        <v>4.09</v>
      </c>
      <c r="X101" t="n">
        <v>2.27</v>
      </c>
      <c r="Y101" t="n">
        <v>0.5</v>
      </c>
      <c r="Z101" t="n">
        <v>10</v>
      </c>
    </row>
    <row r="102">
      <c r="A102" t="n">
        <v>11</v>
      </c>
      <c r="B102" t="n">
        <v>90</v>
      </c>
      <c r="C102" t="inlineStr">
        <is>
          <t xml:space="preserve">CONCLUIDO	</t>
        </is>
      </c>
      <c r="D102" t="n">
        <v>1.5821</v>
      </c>
      <c r="E102" t="n">
        <v>63.21</v>
      </c>
      <c r="F102" t="n">
        <v>59.19</v>
      </c>
      <c r="G102" t="n">
        <v>78.91</v>
      </c>
      <c r="H102" t="n">
        <v>1.1</v>
      </c>
      <c r="I102" t="n">
        <v>45</v>
      </c>
      <c r="J102" t="n">
        <v>193.33</v>
      </c>
      <c r="K102" t="n">
        <v>52.44</v>
      </c>
      <c r="L102" t="n">
        <v>12</v>
      </c>
      <c r="M102" t="n">
        <v>43</v>
      </c>
      <c r="N102" t="n">
        <v>38.89</v>
      </c>
      <c r="O102" t="n">
        <v>24078.33</v>
      </c>
      <c r="P102" t="n">
        <v>733.77</v>
      </c>
      <c r="Q102" t="n">
        <v>1213.91</v>
      </c>
      <c r="R102" t="n">
        <v>181.03</v>
      </c>
      <c r="S102" t="n">
        <v>90.51000000000001</v>
      </c>
      <c r="T102" t="n">
        <v>33997.31</v>
      </c>
      <c r="U102" t="n">
        <v>0.5</v>
      </c>
      <c r="V102" t="n">
        <v>0.76</v>
      </c>
      <c r="W102" t="n">
        <v>4.08</v>
      </c>
      <c r="X102" t="n">
        <v>1.99</v>
      </c>
      <c r="Y102" t="n">
        <v>0.5</v>
      </c>
      <c r="Z102" t="n">
        <v>10</v>
      </c>
    </row>
    <row r="103">
      <c r="A103" t="n">
        <v>12</v>
      </c>
      <c r="B103" t="n">
        <v>90</v>
      </c>
      <c r="C103" t="inlineStr">
        <is>
          <t xml:space="preserve">CONCLUIDO	</t>
        </is>
      </c>
      <c r="D103" t="n">
        <v>1.5877</v>
      </c>
      <c r="E103" t="n">
        <v>62.98</v>
      </c>
      <c r="F103" t="n">
        <v>59.07</v>
      </c>
      <c r="G103" t="n">
        <v>84.39</v>
      </c>
      <c r="H103" t="n">
        <v>1.18</v>
      </c>
      <c r="I103" t="n">
        <v>42</v>
      </c>
      <c r="J103" t="n">
        <v>194.88</v>
      </c>
      <c r="K103" t="n">
        <v>52.44</v>
      </c>
      <c r="L103" t="n">
        <v>13</v>
      </c>
      <c r="M103" t="n">
        <v>40</v>
      </c>
      <c r="N103" t="n">
        <v>39.43</v>
      </c>
      <c r="O103" t="n">
        <v>24268.67</v>
      </c>
      <c r="P103" t="n">
        <v>729.33</v>
      </c>
      <c r="Q103" t="n">
        <v>1213.91</v>
      </c>
      <c r="R103" t="n">
        <v>177.12</v>
      </c>
      <c r="S103" t="n">
        <v>90.51000000000001</v>
      </c>
      <c r="T103" t="n">
        <v>32056.18</v>
      </c>
      <c r="U103" t="n">
        <v>0.51</v>
      </c>
      <c r="V103" t="n">
        <v>0.76</v>
      </c>
      <c r="W103" t="n">
        <v>4.08</v>
      </c>
      <c r="X103" t="n">
        <v>1.88</v>
      </c>
      <c r="Y103" t="n">
        <v>0.5</v>
      </c>
      <c r="Z103" t="n">
        <v>10</v>
      </c>
    </row>
    <row r="104">
      <c r="A104" t="n">
        <v>13</v>
      </c>
      <c r="B104" t="n">
        <v>90</v>
      </c>
      <c r="C104" t="inlineStr">
        <is>
          <t xml:space="preserve">CONCLUIDO	</t>
        </is>
      </c>
      <c r="D104" t="n">
        <v>1.5942</v>
      </c>
      <c r="E104" t="n">
        <v>62.73</v>
      </c>
      <c r="F104" t="n">
        <v>58.92</v>
      </c>
      <c r="G104" t="n">
        <v>90.65000000000001</v>
      </c>
      <c r="H104" t="n">
        <v>1.27</v>
      </c>
      <c r="I104" t="n">
        <v>39</v>
      </c>
      <c r="J104" t="n">
        <v>196.42</v>
      </c>
      <c r="K104" t="n">
        <v>52.44</v>
      </c>
      <c r="L104" t="n">
        <v>14</v>
      </c>
      <c r="M104" t="n">
        <v>37</v>
      </c>
      <c r="N104" t="n">
        <v>39.98</v>
      </c>
      <c r="O104" t="n">
        <v>24459.75</v>
      </c>
      <c r="P104" t="n">
        <v>724.39</v>
      </c>
      <c r="Q104" t="n">
        <v>1213.91</v>
      </c>
      <c r="R104" t="n">
        <v>172.03</v>
      </c>
      <c r="S104" t="n">
        <v>90.51000000000001</v>
      </c>
      <c r="T104" t="n">
        <v>29528.41</v>
      </c>
      <c r="U104" t="n">
        <v>0.53</v>
      </c>
      <c r="V104" t="n">
        <v>0.76</v>
      </c>
      <c r="W104" t="n">
        <v>4.07</v>
      </c>
      <c r="X104" t="n">
        <v>1.73</v>
      </c>
      <c r="Y104" t="n">
        <v>0.5</v>
      </c>
      <c r="Z104" t="n">
        <v>10</v>
      </c>
    </row>
    <row r="105">
      <c r="A105" t="n">
        <v>14</v>
      </c>
      <c r="B105" t="n">
        <v>90</v>
      </c>
      <c r="C105" t="inlineStr">
        <is>
          <t xml:space="preserve">CONCLUIDO	</t>
        </is>
      </c>
      <c r="D105" t="n">
        <v>1.5996</v>
      </c>
      <c r="E105" t="n">
        <v>62.52</v>
      </c>
      <c r="F105" t="n">
        <v>58.81</v>
      </c>
      <c r="G105" t="n">
        <v>98.02</v>
      </c>
      <c r="H105" t="n">
        <v>1.35</v>
      </c>
      <c r="I105" t="n">
        <v>36</v>
      </c>
      <c r="J105" t="n">
        <v>197.98</v>
      </c>
      <c r="K105" t="n">
        <v>52.44</v>
      </c>
      <c r="L105" t="n">
        <v>15</v>
      </c>
      <c r="M105" t="n">
        <v>34</v>
      </c>
      <c r="N105" t="n">
        <v>40.54</v>
      </c>
      <c r="O105" t="n">
        <v>24651.58</v>
      </c>
      <c r="P105" t="n">
        <v>719.74</v>
      </c>
      <c r="Q105" t="n">
        <v>1213.91</v>
      </c>
      <c r="R105" t="n">
        <v>168.6</v>
      </c>
      <c r="S105" t="n">
        <v>90.51000000000001</v>
      </c>
      <c r="T105" t="n">
        <v>27828.32</v>
      </c>
      <c r="U105" t="n">
        <v>0.54</v>
      </c>
      <c r="V105" t="n">
        <v>0.76</v>
      </c>
      <c r="W105" t="n">
        <v>4.06</v>
      </c>
      <c r="X105" t="n">
        <v>1.62</v>
      </c>
      <c r="Y105" t="n">
        <v>0.5</v>
      </c>
      <c r="Z105" t="n">
        <v>10</v>
      </c>
    </row>
    <row r="106">
      <c r="A106" t="n">
        <v>15</v>
      </c>
      <c r="B106" t="n">
        <v>90</v>
      </c>
      <c r="C106" t="inlineStr">
        <is>
          <t xml:space="preserve">CONCLUIDO	</t>
        </is>
      </c>
      <c r="D106" t="n">
        <v>1.6066</v>
      </c>
      <c r="E106" t="n">
        <v>62.24</v>
      </c>
      <c r="F106" t="n">
        <v>58.65</v>
      </c>
      <c r="G106" t="n">
        <v>106.64</v>
      </c>
      <c r="H106" t="n">
        <v>1.42</v>
      </c>
      <c r="I106" t="n">
        <v>33</v>
      </c>
      <c r="J106" t="n">
        <v>199.54</v>
      </c>
      <c r="K106" t="n">
        <v>52.44</v>
      </c>
      <c r="L106" t="n">
        <v>16</v>
      </c>
      <c r="M106" t="n">
        <v>31</v>
      </c>
      <c r="N106" t="n">
        <v>41.1</v>
      </c>
      <c r="O106" t="n">
        <v>24844.17</v>
      </c>
      <c r="P106" t="n">
        <v>713.09</v>
      </c>
      <c r="Q106" t="n">
        <v>1213.91</v>
      </c>
      <c r="R106" t="n">
        <v>162.88</v>
      </c>
      <c r="S106" t="n">
        <v>90.51000000000001</v>
      </c>
      <c r="T106" t="n">
        <v>24980.95</v>
      </c>
      <c r="U106" t="n">
        <v>0.5600000000000001</v>
      </c>
      <c r="V106" t="n">
        <v>0.76</v>
      </c>
      <c r="W106" t="n">
        <v>4.06</v>
      </c>
      <c r="X106" t="n">
        <v>1.46</v>
      </c>
      <c r="Y106" t="n">
        <v>0.5</v>
      </c>
      <c r="Z106" t="n">
        <v>10</v>
      </c>
    </row>
    <row r="107">
      <c r="A107" t="n">
        <v>16</v>
      </c>
      <c r="B107" t="n">
        <v>90</v>
      </c>
      <c r="C107" t="inlineStr">
        <is>
          <t xml:space="preserve">CONCLUIDO	</t>
        </is>
      </c>
      <c r="D107" t="n">
        <v>1.6102</v>
      </c>
      <c r="E107" t="n">
        <v>62.1</v>
      </c>
      <c r="F107" t="n">
        <v>58.58</v>
      </c>
      <c r="G107" t="n">
        <v>113.38</v>
      </c>
      <c r="H107" t="n">
        <v>1.5</v>
      </c>
      <c r="I107" t="n">
        <v>31</v>
      </c>
      <c r="J107" t="n">
        <v>201.11</v>
      </c>
      <c r="K107" t="n">
        <v>52.44</v>
      </c>
      <c r="L107" t="n">
        <v>17</v>
      </c>
      <c r="M107" t="n">
        <v>29</v>
      </c>
      <c r="N107" t="n">
        <v>41.67</v>
      </c>
      <c r="O107" t="n">
        <v>25037.53</v>
      </c>
      <c r="P107" t="n">
        <v>708.87</v>
      </c>
      <c r="Q107" t="n">
        <v>1213.91</v>
      </c>
      <c r="R107" t="n">
        <v>160.61</v>
      </c>
      <c r="S107" t="n">
        <v>90.51000000000001</v>
      </c>
      <c r="T107" t="n">
        <v>23857.95</v>
      </c>
      <c r="U107" t="n">
        <v>0.5600000000000001</v>
      </c>
      <c r="V107" t="n">
        <v>0.77</v>
      </c>
      <c r="W107" t="n">
        <v>4.05</v>
      </c>
      <c r="X107" t="n">
        <v>1.39</v>
      </c>
      <c r="Y107" t="n">
        <v>0.5</v>
      </c>
      <c r="Z107" t="n">
        <v>10</v>
      </c>
    </row>
    <row r="108">
      <c r="A108" t="n">
        <v>17</v>
      </c>
      <c r="B108" t="n">
        <v>90</v>
      </c>
      <c r="C108" t="inlineStr">
        <is>
          <t xml:space="preserve">CONCLUIDO	</t>
        </is>
      </c>
      <c r="D108" t="n">
        <v>1.615</v>
      </c>
      <c r="E108" t="n">
        <v>61.92</v>
      </c>
      <c r="F108" t="n">
        <v>58.47</v>
      </c>
      <c r="G108" t="n">
        <v>120.97</v>
      </c>
      <c r="H108" t="n">
        <v>1.58</v>
      </c>
      <c r="I108" t="n">
        <v>29</v>
      </c>
      <c r="J108" t="n">
        <v>202.68</v>
      </c>
      <c r="K108" t="n">
        <v>52.44</v>
      </c>
      <c r="L108" t="n">
        <v>18</v>
      </c>
      <c r="M108" t="n">
        <v>27</v>
      </c>
      <c r="N108" t="n">
        <v>42.24</v>
      </c>
      <c r="O108" t="n">
        <v>25231.66</v>
      </c>
      <c r="P108" t="n">
        <v>702.41</v>
      </c>
      <c r="Q108" t="n">
        <v>1213.92</v>
      </c>
      <c r="R108" t="n">
        <v>156.59</v>
      </c>
      <c r="S108" t="n">
        <v>90.51000000000001</v>
      </c>
      <c r="T108" t="n">
        <v>21855.51</v>
      </c>
      <c r="U108" t="n">
        <v>0.58</v>
      </c>
      <c r="V108" t="n">
        <v>0.77</v>
      </c>
      <c r="W108" t="n">
        <v>4.06</v>
      </c>
      <c r="X108" t="n">
        <v>1.28</v>
      </c>
      <c r="Y108" t="n">
        <v>0.5</v>
      </c>
      <c r="Z108" t="n">
        <v>10</v>
      </c>
    </row>
    <row r="109">
      <c r="A109" t="n">
        <v>18</v>
      </c>
      <c r="B109" t="n">
        <v>90</v>
      </c>
      <c r="C109" t="inlineStr">
        <is>
          <t xml:space="preserve">CONCLUIDO	</t>
        </is>
      </c>
      <c r="D109" t="n">
        <v>1.617</v>
      </c>
      <c r="E109" t="n">
        <v>61.84</v>
      </c>
      <c r="F109" t="n">
        <v>58.43</v>
      </c>
      <c r="G109" t="n">
        <v>125.2</v>
      </c>
      <c r="H109" t="n">
        <v>1.65</v>
      </c>
      <c r="I109" t="n">
        <v>28</v>
      </c>
      <c r="J109" t="n">
        <v>204.26</v>
      </c>
      <c r="K109" t="n">
        <v>52.44</v>
      </c>
      <c r="L109" t="n">
        <v>19</v>
      </c>
      <c r="M109" t="n">
        <v>26</v>
      </c>
      <c r="N109" t="n">
        <v>42.82</v>
      </c>
      <c r="O109" t="n">
        <v>25426.72</v>
      </c>
      <c r="P109" t="n">
        <v>696.14</v>
      </c>
      <c r="Q109" t="n">
        <v>1213.91</v>
      </c>
      <c r="R109" t="n">
        <v>155.03</v>
      </c>
      <c r="S109" t="n">
        <v>90.51000000000001</v>
      </c>
      <c r="T109" t="n">
        <v>21080.75</v>
      </c>
      <c r="U109" t="n">
        <v>0.58</v>
      </c>
      <c r="V109" t="n">
        <v>0.77</v>
      </c>
      <c r="W109" t="n">
        <v>4.06</v>
      </c>
      <c r="X109" t="n">
        <v>1.23</v>
      </c>
      <c r="Y109" t="n">
        <v>0.5</v>
      </c>
      <c r="Z109" t="n">
        <v>10</v>
      </c>
    </row>
    <row r="110">
      <c r="A110" t="n">
        <v>19</v>
      </c>
      <c r="B110" t="n">
        <v>90</v>
      </c>
      <c r="C110" t="inlineStr">
        <is>
          <t xml:space="preserve">CONCLUIDO	</t>
        </is>
      </c>
      <c r="D110" t="n">
        <v>1.6211</v>
      </c>
      <c r="E110" t="n">
        <v>61.69</v>
      </c>
      <c r="F110" t="n">
        <v>58.34</v>
      </c>
      <c r="G110" t="n">
        <v>134.64</v>
      </c>
      <c r="H110" t="n">
        <v>1.73</v>
      </c>
      <c r="I110" t="n">
        <v>26</v>
      </c>
      <c r="J110" t="n">
        <v>205.85</v>
      </c>
      <c r="K110" t="n">
        <v>52.44</v>
      </c>
      <c r="L110" t="n">
        <v>20</v>
      </c>
      <c r="M110" t="n">
        <v>24</v>
      </c>
      <c r="N110" t="n">
        <v>43.41</v>
      </c>
      <c r="O110" t="n">
        <v>25622.45</v>
      </c>
      <c r="P110" t="n">
        <v>694.3099999999999</v>
      </c>
      <c r="Q110" t="n">
        <v>1213.92</v>
      </c>
      <c r="R110" t="n">
        <v>152.44</v>
      </c>
      <c r="S110" t="n">
        <v>90.51000000000001</v>
      </c>
      <c r="T110" t="n">
        <v>19795</v>
      </c>
      <c r="U110" t="n">
        <v>0.59</v>
      </c>
      <c r="V110" t="n">
        <v>0.77</v>
      </c>
      <c r="W110" t="n">
        <v>4.05</v>
      </c>
      <c r="X110" t="n">
        <v>1.15</v>
      </c>
      <c r="Y110" t="n">
        <v>0.5</v>
      </c>
      <c r="Z110" t="n">
        <v>10</v>
      </c>
    </row>
    <row r="111">
      <c r="A111" t="n">
        <v>20</v>
      </c>
      <c r="B111" t="n">
        <v>90</v>
      </c>
      <c r="C111" t="inlineStr">
        <is>
          <t xml:space="preserve">CONCLUIDO	</t>
        </is>
      </c>
      <c r="D111" t="n">
        <v>1.6234</v>
      </c>
      <c r="E111" t="n">
        <v>61.6</v>
      </c>
      <c r="F111" t="n">
        <v>58.29</v>
      </c>
      <c r="G111" t="n">
        <v>139.9</v>
      </c>
      <c r="H111" t="n">
        <v>1.8</v>
      </c>
      <c r="I111" t="n">
        <v>25</v>
      </c>
      <c r="J111" t="n">
        <v>207.45</v>
      </c>
      <c r="K111" t="n">
        <v>52.44</v>
      </c>
      <c r="L111" t="n">
        <v>21</v>
      </c>
      <c r="M111" t="n">
        <v>23</v>
      </c>
      <c r="N111" t="n">
        <v>44</v>
      </c>
      <c r="O111" t="n">
        <v>25818.99</v>
      </c>
      <c r="P111" t="n">
        <v>689.37</v>
      </c>
      <c r="Q111" t="n">
        <v>1213.91</v>
      </c>
      <c r="R111" t="n">
        <v>150.58</v>
      </c>
      <c r="S111" t="n">
        <v>90.51000000000001</v>
      </c>
      <c r="T111" t="n">
        <v>18872</v>
      </c>
      <c r="U111" t="n">
        <v>0.6</v>
      </c>
      <c r="V111" t="n">
        <v>0.77</v>
      </c>
      <c r="W111" t="n">
        <v>4.05</v>
      </c>
      <c r="X111" t="n">
        <v>1.1</v>
      </c>
      <c r="Y111" t="n">
        <v>0.5</v>
      </c>
      <c r="Z111" t="n">
        <v>10</v>
      </c>
    </row>
    <row r="112">
      <c r="A112" t="n">
        <v>21</v>
      </c>
      <c r="B112" t="n">
        <v>90</v>
      </c>
      <c r="C112" t="inlineStr">
        <is>
          <t xml:space="preserve">CONCLUIDO	</t>
        </is>
      </c>
      <c r="D112" t="n">
        <v>1.6253</v>
      </c>
      <c r="E112" t="n">
        <v>61.53</v>
      </c>
      <c r="F112" t="n">
        <v>58.25</v>
      </c>
      <c r="G112" t="n">
        <v>145.63</v>
      </c>
      <c r="H112" t="n">
        <v>1.87</v>
      </c>
      <c r="I112" t="n">
        <v>24</v>
      </c>
      <c r="J112" t="n">
        <v>209.05</v>
      </c>
      <c r="K112" t="n">
        <v>52.44</v>
      </c>
      <c r="L112" t="n">
        <v>22</v>
      </c>
      <c r="M112" t="n">
        <v>22</v>
      </c>
      <c r="N112" t="n">
        <v>44.6</v>
      </c>
      <c r="O112" t="n">
        <v>26016.35</v>
      </c>
      <c r="P112" t="n">
        <v>687.5599999999999</v>
      </c>
      <c r="Q112" t="n">
        <v>1213.91</v>
      </c>
      <c r="R112" t="n">
        <v>149.53</v>
      </c>
      <c r="S112" t="n">
        <v>90.51000000000001</v>
      </c>
      <c r="T112" t="n">
        <v>18352.3</v>
      </c>
      <c r="U112" t="n">
        <v>0.61</v>
      </c>
      <c r="V112" t="n">
        <v>0.77</v>
      </c>
      <c r="W112" t="n">
        <v>4.04</v>
      </c>
      <c r="X112" t="n">
        <v>1.06</v>
      </c>
      <c r="Y112" t="n">
        <v>0.5</v>
      </c>
      <c r="Z112" t="n">
        <v>10</v>
      </c>
    </row>
    <row r="113">
      <c r="A113" t="n">
        <v>22</v>
      </c>
      <c r="B113" t="n">
        <v>90</v>
      </c>
      <c r="C113" t="inlineStr">
        <is>
          <t xml:space="preserve">CONCLUIDO	</t>
        </is>
      </c>
      <c r="D113" t="n">
        <v>1.6271</v>
      </c>
      <c r="E113" t="n">
        <v>61.46</v>
      </c>
      <c r="F113" t="n">
        <v>58.22</v>
      </c>
      <c r="G113" t="n">
        <v>151.88</v>
      </c>
      <c r="H113" t="n">
        <v>1.94</v>
      </c>
      <c r="I113" t="n">
        <v>23</v>
      </c>
      <c r="J113" t="n">
        <v>210.65</v>
      </c>
      <c r="K113" t="n">
        <v>52.44</v>
      </c>
      <c r="L113" t="n">
        <v>23</v>
      </c>
      <c r="M113" t="n">
        <v>21</v>
      </c>
      <c r="N113" t="n">
        <v>45.21</v>
      </c>
      <c r="O113" t="n">
        <v>26214.54</v>
      </c>
      <c r="P113" t="n">
        <v>678.45</v>
      </c>
      <c r="Q113" t="n">
        <v>1213.91</v>
      </c>
      <c r="R113" t="n">
        <v>148.29</v>
      </c>
      <c r="S113" t="n">
        <v>90.51000000000001</v>
      </c>
      <c r="T113" t="n">
        <v>17734.68</v>
      </c>
      <c r="U113" t="n">
        <v>0.61</v>
      </c>
      <c r="V113" t="n">
        <v>0.77</v>
      </c>
      <c r="W113" t="n">
        <v>4.05</v>
      </c>
      <c r="X113" t="n">
        <v>1.03</v>
      </c>
      <c r="Y113" t="n">
        <v>0.5</v>
      </c>
      <c r="Z113" t="n">
        <v>10</v>
      </c>
    </row>
    <row r="114">
      <c r="A114" t="n">
        <v>23</v>
      </c>
      <c r="B114" t="n">
        <v>90</v>
      </c>
      <c r="C114" t="inlineStr">
        <is>
          <t xml:space="preserve">CONCLUIDO	</t>
        </is>
      </c>
      <c r="D114" t="n">
        <v>1.63</v>
      </c>
      <c r="E114" t="n">
        <v>61.35</v>
      </c>
      <c r="F114" t="n">
        <v>58.15</v>
      </c>
      <c r="G114" t="n">
        <v>158.59</v>
      </c>
      <c r="H114" t="n">
        <v>2.01</v>
      </c>
      <c r="I114" t="n">
        <v>22</v>
      </c>
      <c r="J114" t="n">
        <v>212.27</v>
      </c>
      <c r="K114" t="n">
        <v>52.44</v>
      </c>
      <c r="L114" t="n">
        <v>24</v>
      </c>
      <c r="M114" t="n">
        <v>20</v>
      </c>
      <c r="N114" t="n">
        <v>45.82</v>
      </c>
      <c r="O114" t="n">
        <v>26413.56</v>
      </c>
      <c r="P114" t="n">
        <v>674.9400000000001</v>
      </c>
      <c r="Q114" t="n">
        <v>1213.91</v>
      </c>
      <c r="R114" t="n">
        <v>145.94</v>
      </c>
      <c r="S114" t="n">
        <v>90.51000000000001</v>
      </c>
      <c r="T114" t="n">
        <v>16564.98</v>
      </c>
      <c r="U114" t="n">
        <v>0.62</v>
      </c>
      <c r="V114" t="n">
        <v>0.77</v>
      </c>
      <c r="W114" t="n">
        <v>4.04</v>
      </c>
      <c r="X114" t="n">
        <v>0.95</v>
      </c>
      <c r="Y114" t="n">
        <v>0.5</v>
      </c>
      <c r="Z114" t="n">
        <v>10</v>
      </c>
    </row>
    <row r="115">
      <c r="A115" t="n">
        <v>24</v>
      </c>
      <c r="B115" t="n">
        <v>90</v>
      </c>
      <c r="C115" t="inlineStr">
        <is>
          <t xml:space="preserve">CONCLUIDO	</t>
        </is>
      </c>
      <c r="D115" t="n">
        <v>1.632</v>
      </c>
      <c r="E115" t="n">
        <v>61.28</v>
      </c>
      <c r="F115" t="n">
        <v>58.11</v>
      </c>
      <c r="G115" t="n">
        <v>166.02</v>
      </c>
      <c r="H115" t="n">
        <v>2.08</v>
      </c>
      <c r="I115" t="n">
        <v>21</v>
      </c>
      <c r="J115" t="n">
        <v>213.89</v>
      </c>
      <c r="K115" t="n">
        <v>52.44</v>
      </c>
      <c r="L115" t="n">
        <v>25</v>
      </c>
      <c r="M115" t="n">
        <v>19</v>
      </c>
      <c r="N115" t="n">
        <v>46.44</v>
      </c>
      <c r="O115" t="n">
        <v>26613.43</v>
      </c>
      <c r="P115" t="n">
        <v>671.98</v>
      </c>
      <c r="Q115" t="n">
        <v>1213.91</v>
      </c>
      <c r="R115" t="n">
        <v>144.63</v>
      </c>
      <c r="S115" t="n">
        <v>90.51000000000001</v>
      </c>
      <c r="T115" t="n">
        <v>15918.52</v>
      </c>
      <c r="U115" t="n">
        <v>0.63</v>
      </c>
      <c r="V115" t="n">
        <v>0.77</v>
      </c>
      <c r="W115" t="n">
        <v>4.04</v>
      </c>
      <c r="X115" t="n">
        <v>0.91</v>
      </c>
      <c r="Y115" t="n">
        <v>0.5</v>
      </c>
      <c r="Z115" t="n">
        <v>10</v>
      </c>
    </row>
    <row r="116">
      <c r="A116" t="n">
        <v>25</v>
      </c>
      <c r="B116" t="n">
        <v>90</v>
      </c>
      <c r="C116" t="inlineStr">
        <is>
          <t xml:space="preserve">CONCLUIDO	</t>
        </is>
      </c>
      <c r="D116" t="n">
        <v>1.6343</v>
      </c>
      <c r="E116" t="n">
        <v>61.19</v>
      </c>
      <c r="F116" t="n">
        <v>58.06</v>
      </c>
      <c r="G116" t="n">
        <v>174.17</v>
      </c>
      <c r="H116" t="n">
        <v>2.14</v>
      </c>
      <c r="I116" t="n">
        <v>20</v>
      </c>
      <c r="J116" t="n">
        <v>215.51</v>
      </c>
      <c r="K116" t="n">
        <v>52.44</v>
      </c>
      <c r="L116" t="n">
        <v>26</v>
      </c>
      <c r="M116" t="n">
        <v>18</v>
      </c>
      <c r="N116" t="n">
        <v>47.07</v>
      </c>
      <c r="O116" t="n">
        <v>26814.17</v>
      </c>
      <c r="P116" t="n">
        <v>667.73</v>
      </c>
      <c r="Q116" t="n">
        <v>1213.93</v>
      </c>
      <c r="R116" t="n">
        <v>142.81</v>
      </c>
      <c r="S116" t="n">
        <v>90.51000000000001</v>
      </c>
      <c r="T116" t="n">
        <v>15010.83</v>
      </c>
      <c r="U116" t="n">
        <v>0.63</v>
      </c>
      <c r="V116" t="n">
        <v>0.77</v>
      </c>
      <c r="W116" t="n">
        <v>4.04</v>
      </c>
      <c r="X116" t="n">
        <v>0.86</v>
      </c>
      <c r="Y116" t="n">
        <v>0.5</v>
      </c>
      <c r="Z116" t="n">
        <v>10</v>
      </c>
    </row>
    <row r="117">
      <c r="A117" t="n">
        <v>26</v>
      </c>
      <c r="B117" t="n">
        <v>90</v>
      </c>
      <c r="C117" t="inlineStr">
        <is>
          <t xml:space="preserve">CONCLUIDO	</t>
        </is>
      </c>
      <c r="D117" t="n">
        <v>1.6366</v>
      </c>
      <c r="E117" t="n">
        <v>61.1</v>
      </c>
      <c r="F117" t="n">
        <v>58.01</v>
      </c>
      <c r="G117" t="n">
        <v>183.18</v>
      </c>
      <c r="H117" t="n">
        <v>2.21</v>
      </c>
      <c r="I117" t="n">
        <v>19</v>
      </c>
      <c r="J117" t="n">
        <v>217.15</v>
      </c>
      <c r="K117" t="n">
        <v>52.44</v>
      </c>
      <c r="L117" t="n">
        <v>27</v>
      </c>
      <c r="M117" t="n">
        <v>17</v>
      </c>
      <c r="N117" t="n">
        <v>47.71</v>
      </c>
      <c r="O117" t="n">
        <v>27015.77</v>
      </c>
      <c r="P117" t="n">
        <v>661.8</v>
      </c>
      <c r="Q117" t="n">
        <v>1213.91</v>
      </c>
      <c r="R117" t="n">
        <v>140.97</v>
      </c>
      <c r="S117" t="n">
        <v>90.51000000000001</v>
      </c>
      <c r="T117" t="n">
        <v>14096.22</v>
      </c>
      <c r="U117" t="n">
        <v>0.64</v>
      </c>
      <c r="V117" t="n">
        <v>0.77</v>
      </c>
      <c r="W117" t="n">
        <v>4.04</v>
      </c>
      <c r="X117" t="n">
        <v>0.8100000000000001</v>
      </c>
      <c r="Y117" t="n">
        <v>0.5</v>
      </c>
      <c r="Z117" t="n">
        <v>10</v>
      </c>
    </row>
    <row r="118">
      <c r="A118" t="n">
        <v>27</v>
      </c>
      <c r="B118" t="n">
        <v>90</v>
      </c>
      <c r="C118" t="inlineStr">
        <is>
          <t xml:space="preserve">CONCLUIDO	</t>
        </is>
      </c>
      <c r="D118" t="n">
        <v>1.6383</v>
      </c>
      <c r="E118" t="n">
        <v>61.04</v>
      </c>
      <c r="F118" t="n">
        <v>57.98</v>
      </c>
      <c r="G118" t="n">
        <v>193.26</v>
      </c>
      <c r="H118" t="n">
        <v>2.27</v>
      </c>
      <c r="I118" t="n">
        <v>18</v>
      </c>
      <c r="J118" t="n">
        <v>218.79</v>
      </c>
      <c r="K118" t="n">
        <v>52.44</v>
      </c>
      <c r="L118" t="n">
        <v>28</v>
      </c>
      <c r="M118" t="n">
        <v>16</v>
      </c>
      <c r="N118" t="n">
        <v>48.35</v>
      </c>
      <c r="O118" t="n">
        <v>27218.26</v>
      </c>
      <c r="P118" t="n">
        <v>658.5599999999999</v>
      </c>
      <c r="Q118" t="n">
        <v>1213.91</v>
      </c>
      <c r="R118" t="n">
        <v>140.15</v>
      </c>
      <c r="S118" t="n">
        <v>90.51000000000001</v>
      </c>
      <c r="T118" t="n">
        <v>13691.86</v>
      </c>
      <c r="U118" t="n">
        <v>0.65</v>
      </c>
      <c r="V118" t="n">
        <v>0.77</v>
      </c>
      <c r="W118" t="n">
        <v>4.03</v>
      </c>
      <c r="X118" t="n">
        <v>0.78</v>
      </c>
      <c r="Y118" t="n">
        <v>0.5</v>
      </c>
      <c r="Z118" t="n">
        <v>10</v>
      </c>
    </row>
    <row r="119">
      <c r="A119" t="n">
        <v>28</v>
      </c>
      <c r="B119" t="n">
        <v>90</v>
      </c>
      <c r="C119" t="inlineStr">
        <is>
          <t xml:space="preserve">CONCLUIDO	</t>
        </is>
      </c>
      <c r="D119" t="n">
        <v>1.6384</v>
      </c>
      <c r="E119" t="n">
        <v>61.04</v>
      </c>
      <c r="F119" t="n">
        <v>57.98</v>
      </c>
      <c r="G119" t="n">
        <v>193.25</v>
      </c>
      <c r="H119" t="n">
        <v>2.34</v>
      </c>
      <c r="I119" t="n">
        <v>18</v>
      </c>
      <c r="J119" t="n">
        <v>220.44</v>
      </c>
      <c r="K119" t="n">
        <v>52.44</v>
      </c>
      <c r="L119" t="n">
        <v>29</v>
      </c>
      <c r="M119" t="n">
        <v>16</v>
      </c>
      <c r="N119" t="n">
        <v>49</v>
      </c>
      <c r="O119" t="n">
        <v>27421.64</v>
      </c>
      <c r="P119" t="n">
        <v>654.1</v>
      </c>
      <c r="Q119" t="n">
        <v>1213.92</v>
      </c>
      <c r="R119" t="n">
        <v>140.09</v>
      </c>
      <c r="S119" t="n">
        <v>90.51000000000001</v>
      </c>
      <c r="T119" t="n">
        <v>13661.52</v>
      </c>
      <c r="U119" t="n">
        <v>0.65</v>
      </c>
      <c r="V119" t="n">
        <v>0.77</v>
      </c>
      <c r="W119" t="n">
        <v>4.03</v>
      </c>
      <c r="X119" t="n">
        <v>0.78</v>
      </c>
      <c r="Y119" t="n">
        <v>0.5</v>
      </c>
      <c r="Z119" t="n">
        <v>10</v>
      </c>
    </row>
    <row r="120">
      <c r="A120" t="n">
        <v>29</v>
      </c>
      <c r="B120" t="n">
        <v>90</v>
      </c>
      <c r="C120" t="inlineStr">
        <is>
          <t xml:space="preserve">CONCLUIDO	</t>
        </is>
      </c>
      <c r="D120" t="n">
        <v>1.641</v>
      </c>
      <c r="E120" t="n">
        <v>60.94</v>
      </c>
      <c r="F120" t="n">
        <v>57.91</v>
      </c>
      <c r="G120" t="n">
        <v>204.4</v>
      </c>
      <c r="H120" t="n">
        <v>2.4</v>
      </c>
      <c r="I120" t="n">
        <v>17</v>
      </c>
      <c r="J120" t="n">
        <v>222.1</v>
      </c>
      <c r="K120" t="n">
        <v>52.44</v>
      </c>
      <c r="L120" t="n">
        <v>30</v>
      </c>
      <c r="M120" t="n">
        <v>15</v>
      </c>
      <c r="N120" t="n">
        <v>49.65</v>
      </c>
      <c r="O120" t="n">
        <v>27625.93</v>
      </c>
      <c r="P120" t="n">
        <v>649.27</v>
      </c>
      <c r="Q120" t="n">
        <v>1213.91</v>
      </c>
      <c r="R120" t="n">
        <v>137.96</v>
      </c>
      <c r="S120" t="n">
        <v>90.51000000000001</v>
      </c>
      <c r="T120" t="n">
        <v>12601.31</v>
      </c>
      <c r="U120" t="n">
        <v>0.66</v>
      </c>
      <c r="V120" t="n">
        <v>0.77</v>
      </c>
      <c r="W120" t="n">
        <v>4.03</v>
      </c>
      <c r="X120" t="n">
        <v>0.72</v>
      </c>
      <c r="Y120" t="n">
        <v>0.5</v>
      </c>
      <c r="Z120" t="n">
        <v>10</v>
      </c>
    </row>
    <row r="121">
      <c r="A121" t="n">
        <v>30</v>
      </c>
      <c r="B121" t="n">
        <v>90</v>
      </c>
      <c r="C121" t="inlineStr">
        <is>
          <t xml:space="preserve">CONCLUIDO	</t>
        </is>
      </c>
      <c r="D121" t="n">
        <v>1.6428</v>
      </c>
      <c r="E121" t="n">
        <v>60.87</v>
      </c>
      <c r="F121" t="n">
        <v>57.88</v>
      </c>
      <c r="G121" t="n">
        <v>217.06</v>
      </c>
      <c r="H121" t="n">
        <v>2.46</v>
      </c>
      <c r="I121" t="n">
        <v>16</v>
      </c>
      <c r="J121" t="n">
        <v>223.76</v>
      </c>
      <c r="K121" t="n">
        <v>52.44</v>
      </c>
      <c r="L121" t="n">
        <v>31</v>
      </c>
      <c r="M121" t="n">
        <v>12</v>
      </c>
      <c r="N121" t="n">
        <v>50.32</v>
      </c>
      <c r="O121" t="n">
        <v>27831.27</v>
      </c>
      <c r="P121" t="n">
        <v>643.51</v>
      </c>
      <c r="Q121" t="n">
        <v>1213.93</v>
      </c>
      <c r="R121" t="n">
        <v>136.83</v>
      </c>
      <c r="S121" t="n">
        <v>90.51000000000001</v>
      </c>
      <c r="T121" t="n">
        <v>12043.01</v>
      </c>
      <c r="U121" t="n">
        <v>0.66</v>
      </c>
      <c r="V121" t="n">
        <v>0.78</v>
      </c>
      <c r="W121" t="n">
        <v>4.03</v>
      </c>
      <c r="X121" t="n">
        <v>0.6899999999999999</v>
      </c>
      <c r="Y121" t="n">
        <v>0.5</v>
      </c>
      <c r="Z121" t="n">
        <v>10</v>
      </c>
    </row>
    <row r="122">
      <c r="A122" t="n">
        <v>31</v>
      </c>
      <c r="B122" t="n">
        <v>90</v>
      </c>
      <c r="C122" t="inlineStr">
        <is>
          <t xml:space="preserve">CONCLUIDO	</t>
        </is>
      </c>
      <c r="D122" t="n">
        <v>1.6426</v>
      </c>
      <c r="E122" t="n">
        <v>60.88</v>
      </c>
      <c r="F122" t="n">
        <v>57.89</v>
      </c>
      <c r="G122" t="n">
        <v>217.08</v>
      </c>
      <c r="H122" t="n">
        <v>2.52</v>
      </c>
      <c r="I122" t="n">
        <v>16</v>
      </c>
      <c r="J122" t="n">
        <v>225.43</v>
      </c>
      <c r="K122" t="n">
        <v>52.44</v>
      </c>
      <c r="L122" t="n">
        <v>32</v>
      </c>
      <c r="M122" t="n">
        <v>10</v>
      </c>
      <c r="N122" t="n">
        <v>50.99</v>
      </c>
      <c r="O122" t="n">
        <v>28037.42</v>
      </c>
      <c r="P122" t="n">
        <v>642.9299999999999</v>
      </c>
      <c r="Q122" t="n">
        <v>1213.92</v>
      </c>
      <c r="R122" t="n">
        <v>136.93</v>
      </c>
      <c r="S122" t="n">
        <v>90.51000000000001</v>
      </c>
      <c r="T122" t="n">
        <v>12091.68</v>
      </c>
      <c r="U122" t="n">
        <v>0.66</v>
      </c>
      <c r="V122" t="n">
        <v>0.78</v>
      </c>
      <c r="W122" t="n">
        <v>4.04</v>
      </c>
      <c r="X122" t="n">
        <v>0.7</v>
      </c>
      <c r="Y122" t="n">
        <v>0.5</v>
      </c>
      <c r="Z122" t="n">
        <v>10</v>
      </c>
    </row>
    <row r="123">
      <c r="A123" t="n">
        <v>32</v>
      </c>
      <c r="B123" t="n">
        <v>90</v>
      </c>
      <c r="C123" t="inlineStr">
        <is>
          <t xml:space="preserve">CONCLUIDO	</t>
        </is>
      </c>
      <c r="D123" t="n">
        <v>1.645</v>
      </c>
      <c r="E123" t="n">
        <v>60.79</v>
      </c>
      <c r="F123" t="n">
        <v>57.84</v>
      </c>
      <c r="G123" t="n">
        <v>231.34</v>
      </c>
      <c r="H123" t="n">
        <v>2.58</v>
      </c>
      <c r="I123" t="n">
        <v>15</v>
      </c>
      <c r="J123" t="n">
        <v>227.11</v>
      </c>
      <c r="K123" t="n">
        <v>52.44</v>
      </c>
      <c r="L123" t="n">
        <v>33</v>
      </c>
      <c r="M123" t="n">
        <v>8</v>
      </c>
      <c r="N123" t="n">
        <v>51.67</v>
      </c>
      <c r="O123" t="n">
        <v>28244.51</v>
      </c>
      <c r="P123" t="n">
        <v>635.71</v>
      </c>
      <c r="Q123" t="n">
        <v>1213.91</v>
      </c>
      <c r="R123" t="n">
        <v>135.15</v>
      </c>
      <c r="S123" t="n">
        <v>90.51000000000001</v>
      </c>
      <c r="T123" t="n">
        <v>11204.41</v>
      </c>
      <c r="U123" t="n">
        <v>0.67</v>
      </c>
      <c r="V123" t="n">
        <v>0.78</v>
      </c>
      <c r="W123" t="n">
        <v>4.04</v>
      </c>
      <c r="X123" t="n">
        <v>0.64</v>
      </c>
      <c r="Y123" t="n">
        <v>0.5</v>
      </c>
      <c r="Z123" t="n">
        <v>10</v>
      </c>
    </row>
    <row r="124">
      <c r="A124" t="n">
        <v>33</v>
      </c>
      <c r="B124" t="n">
        <v>90</v>
      </c>
      <c r="C124" t="inlineStr">
        <is>
          <t xml:space="preserve">CONCLUIDO	</t>
        </is>
      </c>
      <c r="D124" t="n">
        <v>1.645</v>
      </c>
      <c r="E124" t="n">
        <v>60.79</v>
      </c>
      <c r="F124" t="n">
        <v>57.84</v>
      </c>
      <c r="G124" t="n">
        <v>231.35</v>
      </c>
      <c r="H124" t="n">
        <v>2.64</v>
      </c>
      <c r="I124" t="n">
        <v>15</v>
      </c>
      <c r="J124" t="n">
        <v>228.8</v>
      </c>
      <c r="K124" t="n">
        <v>52.44</v>
      </c>
      <c r="L124" t="n">
        <v>34</v>
      </c>
      <c r="M124" t="n">
        <v>5</v>
      </c>
      <c r="N124" t="n">
        <v>52.36</v>
      </c>
      <c r="O124" t="n">
        <v>28452.56</v>
      </c>
      <c r="P124" t="n">
        <v>639.73</v>
      </c>
      <c r="Q124" t="n">
        <v>1213.91</v>
      </c>
      <c r="R124" t="n">
        <v>135.06</v>
      </c>
      <c r="S124" t="n">
        <v>90.51000000000001</v>
      </c>
      <c r="T124" t="n">
        <v>11160.35</v>
      </c>
      <c r="U124" t="n">
        <v>0.67</v>
      </c>
      <c r="V124" t="n">
        <v>0.78</v>
      </c>
      <c r="W124" t="n">
        <v>4.04</v>
      </c>
      <c r="X124" t="n">
        <v>0.64</v>
      </c>
      <c r="Y124" t="n">
        <v>0.5</v>
      </c>
      <c r="Z124" t="n">
        <v>10</v>
      </c>
    </row>
    <row r="125">
      <c r="A125" t="n">
        <v>34</v>
      </c>
      <c r="B125" t="n">
        <v>90</v>
      </c>
      <c r="C125" t="inlineStr">
        <is>
          <t xml:space="preserve">CONCLUIDO	</t>
        </is>
      </c>
      <c r="D125" t="n">
        <v>1.6449</v>
      </c>
      <c r="E125" t="n">
        <v>60.79</v>
      </c>
      <c r="F125" t="n">
        <v>57.84</v>
      </c>
      <c r="G125" t="n">
        <v>231.36</v>
      </c>
      <c r="H125" t="n">
        <v>2.7</v>
      </c>
      <c r="I125" t="n">
        <v>15</v>
      </c>
      <c r="J125" t="n">
        <v>230.49</v>
      </c>
      <c r="K125" t="n">
        <v>52.44</v>
      </c>
      <c r="L125" t="n">
        <v>35</v>
      </c>
      <c r="M125" t="n">
        <v>2</v>
      </c>
      <c r="N125" t="n">
        <v>53.05</v>
      </c>
      <c r="O125" t="n">
        <v>28661.58</v>
      </c>
      <c r="P125" t="n">
        <v>643.99</v>
      </c>
      <c r="Q125" t="n">
        <v>1213.91</v>
      </c>
      <c r="R125" t="n">
        <v>135.17</v>
      </c>
      <c r="S125" t="n">
        <v>90.51000000000001</v>
      </c>
      <c r="T125" t="n">
        <v>11218.17</v>
      </c>
      <c r="U125" t="n">
        <v>0.67</v>
      </c>
      <c r="V125" t="n">
        <v>0.78</v>
      </c>
      <c r="W125" t="n">
        <v>4.04</v>
      </c>
      <c r="X125" t="n">
        <v>0.65</v>
      </c>
      <c r="Y125" t="n">
        <v>0.5</v>
      </c>
      <c r="Z125" t="n">
        <v>10</v>
      </c>
    </row>
    <row r="126">
      <c r="A126" t="n">
        <v>35</v>
      </c>
      <c r="B126" t="n">
        <v>90</v>
      </c>
      <c r="C126" t="inlineStr">
        <is>
          <t xml:space="preserve">CONCLUIDO	</t>
        </is>
      </c>
      <c r="D126" t="n">
        <v>1.645</v>
      </c>
      <c r="E126" t="n">
        <v>60.79</v>
      </c>
      <c r="F126" t="n">
        <v>57.84</v>
      </c>
      <c r="G126" t="n">
        <v>231.35</v>
      </c>
      <c r="H126" t="n">
        <v>2.76</v>
      </c>
      <c r="I126" t="n">
        <v>15</v>
      </c>
      <c r="J126" t="n">
        <v>232.2</v>
      </c>
      <c r="K126" t="n">
        <v>52.44</v>
      </c>
      <c r="L126" t="n">
        <v>36</v>
      </c>
      <c r="M126" t="n">
        <v>1</v>
      </c>
      <c r="N126" t="n">
        <v>53.75</v>
      </c>
      <c r="O126" t="n">
        <v>28871.58</v>
      </c>
      <c r="P126" t="n">
        <v>647.67</v>
      </c>
      <c r="Q126" t="n">
        <v>1213.91</v>
      </c>
      <c r="R126" t="n">
        <v>135.04</v>
      </c>
      <c r="S126" t="n">
        <v>90.51000000000001</v>
      </c>
      <c r="T126" t="n">
        <v>11152.84</v>
      </c>
      <c r="U126" t="n">
        <v>0.67</v>
      </c>
      <c r="V126" t="n">
        <v>0.78</v>
      </c>
      <c r="W126" t="n">
        <v>4.04</v>
      </c>
      <c r="X126" t="n">
        <v>0.65</v>
      </c>
      <c r="Y126" t="n">
        <v>0.5</v>
      </c>
      <c r="Z126" t="n">
        <v>10</v>
      </c>
    </row>
    <row r="127">
      <c r="A127" t="n">
        <v>36</v>
      </c>
      <c r="B127" t="n">
        <v>90</v>
      </c>
      <c r="C127" t="inlineStr">
        <is>
          <t xml:space="preserve">CONCLUIDO	</t>
        </is>
      </c>
      <c r="D127" t="n">
        <v>1.6449</v>
      </c>
      <c r="E127" t="n">
        <v>60.79</v>
      </c>
      <c r="F127" t="n">
        <v>57.84</v>
      </c>
      <c r="G127" t="n">
        <v>231.36</v>
      </c>
      <c r="H127" t="n">
        <v>2.81</v>
      </c>
      <c r="I127" t="n">
        <v>15</v>
      </c>
      <c r="J127" t="n">
        <v>233.91</v>
      </c>
      <c r="K127" t="n">
        <v>52.44</v>
      </c>
      <c r="L127" t="n">
        <v>37</v>
      </c>
      <c r="M127" t="n">
        <v>0</v>
      </c>
      <c r="N127" t="n">
        <v>54.46</v>
      </c>
      <c r="O127" t="n">
        <v>29082.59</v>
      </c>
      <c r="P127" t="n">
        <v>651.72</v>
      </c>
      <c r="Q127" t="n">
        <v>1213.91</v>
      </c>
      <c r="R127" t="n">
        <v>135.03</v>
      </c>
      <c r="S127" t="n">
        <v>90.51000000000001</v>
      </c>
      <c r="T127" t="n">
        <v>11144.33</v>
      </c>
      <c r="U127" t="n">
        <v>0.67</v>
      </c>
      <c r="V127" t="n">
        <v>0.78</v>
      </c>
      <c r="W127" t="n">
        <v>4.04</v>
      </c>
      <c r="X127" t="n">
        <v>0.65</v>
      </c>
      <c r="Y127" t="n">
        <v>0.5</v>
      </c>
      <c r="Z127" t="n">
        <v>10</v>
      </c>
    </row>
    <row r="128">
      <c r="A128" t="n">
        <v>0</v>
      </c>
      <c r="B128" t="n">
        <v>10</v>
      </c>
      <c r="C128" t="inlineStr">
        <is>
          <t xml:space="preserve">CONCLUIDO	</t>
        </is>
      </c>
      <c r="D128" t="n">
        <v>1.4965</v>
      </c>
      <c r="E128" t="n">
        <v>66.81999999999999</v>
      </c>
      <c r="F128" t="n">
        <v>63.62</v>
      </c>
      <c r="G128" t="n">
        <v>27.27</v>
      </c>
      <c r="H128" t="n">
        <v>0.64</v>
      </c>
      <c r="I128" t="n">
        <v>140</v>
      </c>
      <c r="J128" t="n">
        <v>26.11</v>
      </c>
      <c r="K128" t="n">
        <v>12.1</v>
      </c>
      <c r="L128" t="n">
        <v>1</v>
      </c>
      <c r="M128" t="n">
        <v>93</v>
      </c>
      <c r="N128" t="n">
        <v>3.01</v>
      </c>
      <c r="O128" t="n">
        <v>3454.41</v>
      </c>
      <c r="P128" t="n">
        <v>186.19</v>
      </c>
      <c r="Q128" t="n">
        <v>1213.94</v>
      </c>
      <c r="R128" t="n">
        <v>329.04</v>
      </c>
      <c r="S128" t="n">
        <v>90.51000000000001</v>
      </c>
      <c r="T128" t="n">
        <v>107524.17</v>
      </c>
      <c r="U128" t="n">
        <v>0.28</v>
      </c>
      <c r="V128" t="n">
        <v>0.71</v>
      </c>
      <c r="W128" t="n">
        <v>4.3</v>
      </c>
      <c r="X128" t="n">
        <v>6.43</v>
      </c>
      <c r="Y128" t="n">
        <v>0.5</v>
      </c>
      <c r="Z128" t="n">
        <v>10</v>
      </c>
    </row>
    <row r="129">
      <c r="A129" t="n">
        <v>1</v>
      </c>
      <c r="B129" t="n">
        <v>10</v>
      </c>
      <c r="C129" t="inlineStr">
        <is>
          <t xml:space="preserve">CONCLUIDO	</t>
        </is>
      </c>
      <c r="D129" t="n">
        <v>1.5173</v>
      </c>
      <c r="E129" t="n">
        <v>65.91</v>
      </c>
      <c r="F129" t="n">
        <v>62.89</v>
      </c>
      <c r="G129" t="n">
        <v>30.68</v>
      </c>
      <c r="H129" t="n">
        <v>1.23</v>
      </c>
      <c r="I129" t="n">
        <v>123</v>
      </c>
      <c r="J129" t="n">
        <v>27.2</v>
      </c>
      <c r="K129" t="n">
        <v>12.1</v>
      </c>
      <c r="L129" t="n">
        <v>2</v>
      </c>
      <c r="M129" t="n">
        <v>0</v>
      </c>
      <c r="N129" t="n">
        <v>3.1</v>
      </c>
      <c r="O129" t="n">
        <v>3588.35</v>
      </c>
      <c r="P129" t="n">
        <v>185.79</v>
      </c>
      <c r="Q129" t="n">
        <v>1214</v>
      </c>
      <c r="R129" t="n">
        <v>300.67</v>
      </c>
      <c r="S129" t="n">
        <v>90.51000000000001</v>
      </c>
      <c r="T129" t="n">
        <v>93427.13</v>
      </c>
      <c r="U129" t="n">
        <v>0.3</v>
      </c>
      <c r="V129" t="n">
        <v>0.71</v>
      </c>
      <c r="W129" t="n">
        <v>4.37</v>
      </c>
      <c r="X129" t="n">
        <v>5.7</v>
      </c>
      <c r="Y129" t="n">
        <v>0.5</v>
      </c>
      <c r="Z129" t="n">
        <v>10</v>
      </c>
    </row>
    <row r="130">
      <c r="A130" t="n">
        <v>0</v>
      </c>
      <c r="B130" t="n">
        <v>45</v>
      </c>
      <c r="C130" t="inlineStr">
        <is>
          <t xml:space="preserve">CONCLUIDO	</t>
        </is>
      </c>
      <c r="D130" t="n">
        <v>1.0416</v>
      </c>
      <c r="E130" t="n">
        <v>96.01000000000001</v>
      </c>
      <c r="F130" t="n">
        <v>82.94</v>
      </c>
      <c r="G130" t="n">
        <v>9.23</v>
      </c>
      <c r="H130" t="n">
        <v>0.18</v>
      </c>
      <c r="I130" t="n">
        <v>539</v>
      </c>
      <c r="J130" t="n">
        <v>98.70999999999999</v>
      </c>
      <c r="K130" t="n">
        <v>39.72</v>
      </c>
      <c r="L130" t="n">
        <v>1</v>
      </c>
      <c r="M130" t="n">
        <v>537</v>
      </c>
      <c r="N130" t="n">
        <v>12.99</v>
      </c>
      <c r="O130" t="n">
        <v>12407.75</v>
      </c>
      <c r="P130" t="n">
        <v>738.26</v>
      </c>
      <c r="Q130" t="n">
        <v>1214.04</v>
      </c>
      <c r="R130" t="n">
        <v>987.3</v>
      </c>
      <c r="S130" t="n">
        <v>90.51000000000001</v>
      </c>
      <c r="T130" t="n">
        <v>434663.89</v>
      </c>
      <c r="U130" t="n">
        <v>0.09</v>
      </c>
      <c r="V130" t="n">
        <v>0.54</v>
      </c>
      <c r="W130" t="n">
        <v>4.88</v>
      </c>
      <c r="X130" t="n">
        <v>25.73</v>
      </c>
      <c r="Y130" t="n">
        <v>0.5</v>
      </c>
      <c r="Z130" t="n">
        <v>10</v>
      </c>
    </row>
    <row r="131">
      <c r="A131" t="n">
        <v>1</v>
      </c>
      <c r="B131" t="n">
        <v>45</v>
      </c>
      <c r="C131" t="inlineStr">
        <is>
          <t xml:space="preserve">CONCLUIDO	</t>
        </is>
      </c>
      <c r="D131" t="n">
        <v>1.362</v>
      </c>
      <c r="E131" t="n">
        <v>73.42</v>
      </c>
      <c r="F131" t="n">
        <v>67.05</v>
      </c>
      <c r="G131" t="n">
        <v>18.89</v>
      </c>
      <c r="H131" t="n">
        <v>0.35</v>
      </c>
      <c r="I131" t="n">
        <v>213</v>
      </c>
      <c r="J131" t="n">
        <v>99.95</v>
      </c>
      <c r="K131" t="n">
        <v>39.72</v>
      </c>
      <c r="L131" t="n">
        <v>2</v>
      </c>
      <c r="M131" t="n">
        <v>211</v>
      </c>
      <c r="N131" t="n">
        <v>13.24</v>
      </c>
      <c r="O131" t="n">
        <v>12561.45</v>
      </c>
      <c r="P131" t="n">
        <v>587.28</v>
      </c>
      <c r="Q131" t="n">
        <v>1213.98</v>
      </c>
      <c r="R131" t="n">
        <v>447.04</v>
      </c>
      <c r="S131" t="n">
        <v>90.51000000000001</v>
      </c>
      <c r="T131" t="n">
        <v>166159.48</v>
      </c>
      <c r="U131" t="n">
        <v>0.2</v>
      </c>
      <c r="V131" t="n">
        <v>0.67</v>
      </c>
      <c r="W131" t="n">
        <v>4.37</v>
      </c>
      <c r="X131" t="n">
        <v>9.859999999999999</v>
      </c>
      <c r="Y131" t="n">
        <v>0.5</v>
      </c>
      <c r="Z131" t="n">
        <v>10</v>
      </c>
    </row>
    <row r="132">
      <c r="A132" t="n">
        <v>2</v>
      </c>
      <c r="B132" t="n">
        <v>45</v>
      </c>
      <c r="C132" t="inlineStr">
        <is>
          <t xml:space="preserve">CONCLUIDO	</t>
        </is>
      </c>
      <c r="D132" t="n">
        <v>1.4716</v>
      </c>
      <c r="E132" t="n">
        <v>67.95</v>
      </c>
      <c r="F132" t="n">
        <v>63.25</v>
      </c>
      <c r="G132" t="n">
        <v>28.75</v>
      </c>
      <c r="H132" t="n">
        <v>0.52</v>
      </c>
      <c r="I132" t="n">
        <v>132</v>
      </c>
      <c r="J132" t="n">
        <v>101.2</v>
      </c>
      <c r="K132" t="n">
        <v>39.72</v>
      </c>
      <c r="L132" t="n">
        <v>3</v>
      </c>
      <c r="M132" t="n">
        <v>130</v>
      </c>
      <c r="N132" t="n">
        <v>13.49</v>
      </c>
      <c r="O132" t="n">
        <v>12715.54</v>
      </c>
      <c r="P132" t="n">
        <v>544.64</v>
      </c>
      <c r="Q132" t="n">
        <v>1213.94</v>
      </c>
      <c r="R132" t="n">
        <v>318.53</v>
      </c>
      <c r="S132" t="n">
        <v>90.51000000000001</v>
      </c>
      <c r="T132" t="n">
        <v>102311.06</v>
      </c>
      <c r="U132" t="n">
        <v>0.28</v>
      </c>
      <c r="V132" t="n">
        <v>0.71</v>
      </c>
      <c r="W132" t="n">
        <v>4.22</v>
      </c>
      <c r="X132" t="n">
        <v>6.05</v>
      </c>
      <c r="Y132" t="n">
        <v>0.5</v>
      </c>
      <c r="Z132" t="n">
        <v>10</v>
      </c>
    </row>
    <row r="133">
      <c r="A133" t="n">
        <v>3</v>
      </c>
      <c r="B133" t="n">
        <v>45</v>
      </c>
      <c r="C133" t="inlineStr">
        <is>
          <t xml:space="preserve">CONCLUIDO	</t>
        </is>
      </c>
      <c r="D133" t="n">
        <v>1.528</v>
      </c>
      <c r="E133" t="n">
        <v>65.45</v>
      </c>
      <c r="F133" t="n">
        <v>61.5</v>
      </c>
      <c r="G133" t="n">
        <v>38.85</v>
      </c>
      <c r="H133" t="n">
        <v>0.6899999999999999</v>
      </c>
      <c r="I133" t="n">
        <v>95</v>
      </c>
      <c r="J133" t="n">
        <v>102.45</v>
      </c>
      <c r="K133" t="n">
        <v>39.72</v>
      </c>
      <c r="L133" t="n">
        <v>4</v>
      </c>
      <c r="M133" t="n">
        <v>93</v>
      </c>
      <c r="N133" t="n">
        <v>13.74</v>
      </c>
      <c r="O133" t="n">
        <v>12870.03</v>
      </c>
      <c r="P133" t="n">
        <v>520.83</v>
      </c>
      <c r="Q133" t="n">
        <v>1213.93</v>
      </c>
      <c r="R133" t="n">
        <v>259.31</v>
      </c>
      <c r="S133" t="n">
        <v>90.51000000000001</v>
      </c>
      <c r="T133" t="n">
        <v>72885.39</v>
      </c>
      <c r="U133" t="n">
        <v>0.35</v>
      </c>
      <c r="V133" t="n">
        <v>0.73</v>
      </c>
      <c r="W133" t="n">
        <v>4.17</v>
      </c>
      <c r="X133" t="n">
        <v>4.31</v>
      </c>
      <c r="Y133" t="n">
        <v>0.5</v>
      </c>
      <c r="Z133" t="n">
        <v>10</v>
      </c>
    </row>
    <row r="134">
      <c r="A134" t="n">
        <v>4</v>
      </c>
      <c r="B134" t="n">
        <v>45</v>
      </c>
      <c r="C134" t="inlineStr">
        <is>
          <t xml:space="preserve">CONCLUIDO	</t>
        </is>
      </c>
      <c r="D134" t="n">
        <v>1.5611</v>
      </c>
      <c r="E134" t="n">
        <v>64.06</v>
      </c>
      <c r="F134" t="n">
        <v>60.55</v>
      </c>
      <c r="G134" t="n">
        <v>49.09</v>
      </c>
      <c r="H134" t="n">
        <v>0.85</v>
      </c>
      <c r="I134" t="n">
        <v>74</v>
      </c>
      <c r="J134" t="n">
        <v>103.71</v>
      </c>
      <c r="K134" t="n">
        <v>39.72</v>
      </c>
      <c r="L134" t="n">
        <v>5</v>
      </c>
      <c r="M134" t="n">
        <v>72</v>
      </c>
      <c r="N134" t="n">
        <v>14</v>
      </c>
      <c r="O134" t="n">
        <v>13024.91</v>
      </c>
      <c r="P134" t="n">
        <v>503.96</v>
      </c>
      <c r="Q134" t="n">
        <v>1213.95</v>
      </c>
      <c r="R134" t="n">
        <v>226.92</v>
      </c>
      <c r="S134" t="n">
        <v>90.51000000000001</v>
      </c>
      <c r="T134" t="n">
        <v>56794.92</v>
      </c>
      <c r="U134" t="n">
        <v>0.4</v>
      </c>
      <c r="V134" t="n">
        <v>0.74</v>
      </c>
      <c r="W134" t="n">
        <v>4.13</v>
      </c>
      <c r="X134" t="n">
        <v>3.35</v>
      </c>
      <c r="Y134" t="n">
        <v>0.5</v>
      </c>
      <c r="Z134" t="n">
        <v>10</v>
      </c>
    </row>
    <row r="135">
      <c r="A135" t="n">
        <v>5</v>
      </c>
      <c r="B135" t="n">
        <v>45</v>
      </c>
      <c r="C135" t="inlineStr">
        <is>
          <t xml:space="preserve">CONCLUIDO	</t>
        </is>
      </c>
      <c r="D135" t="n">
        <v>1.5844</v>
      </c>
      <c r="E135" t="n">
        <v>63.12</v>
      </c>
      <c r="F135" t="n">
        <v>59.9</v>
      </c>
      <c r="G135" t="n">
        <v>59.89</v>
      </c>
      <c r="H135" t="n">
        <v>1.01</v>
      </c>
      <c r="I135" t="n">
        <v>60</v>
      </c>
      <c r="J135" t="n">
        <v>104.97</v>
      </c>
      <c r="K135" t="n">
        <v>39.72</v>
      </c>
      <c r="L135" t="n">
        <v>6</v>
      </c>
      <c r="M135" t="n">
        <v>58</v>
      </c>
      <c r="N135" t="n">
        <v>14.25</v>
      </c>
      <c r="O135" t="n">
        <v>13180.19</v>
      </c>
      <c r="P135" t="n">
        <v>488.01</v>
      </c>
      <c r="Q135" t="n">
        <v>1213.95</v>
      </c>
      <c r="R135" t="n">
        <v>205.07</v>
      </c>
      <c r="S135" t="n">
        <v>90.51000000000001</v>
      </c>
      <c r="T135" t="n">
        <v>45939.16</v>
      </c>
      <c r="U135" t="n">
        <v>0.44</v>
      </c>
      <c r="V135" t="n">
        <v>0.75</v>
      </c>
      <c r="W135" t="n">
        <v>4.1</v>
      </c>
      <c r="X135" t="n">
        <v>2.7</v>
      </c>
      <c r="Y135" t="n">
        <v>0.5</v>
      </c>
      <c r="Z135" t="n">
        <v>10</v>
      </c>
    </row>
    <row r="136">
      <c r="A136" t="n">
        <v>6</v>
      </c>
      <c r="B136" t="n">
        <v>45</v>
      </c>
      <c r="C136" t="inlineStr">
        <is>
          <t xml:space="preserve">CONCLUIDO	</t>
        </is>
      </c>
      <c r="D136" t="n">
        <v>1.6008</v>
      </c>
      <c r="E136" t="n">
        <v>62.47</v>
      </c>
      <c r="F136" t="n">
        <v>59.45</v>
      </c>
      <c r="G136" t="n">
        <v>71.34</v>
      </c>
      <c r="H136" t="n">
        <v>1.16</v>
      </c>
      <c r="I136" t="n">
        <v>50</v>
      </c>
      <c r="J136" t="n">
        <v>106.23</v>
      </c>
      <c r="K136" t="n">
        <v>39.72</v>
      </c>
      <c r="L136" t="n">
        <v>7</v>
      </c>
      <c r="M136" t="n">
        <v>48</v>
      </c>
      <c r="N136" t="n">
        <v>14.52</v>
      </c>
      <c r="O136" t="n">
        <v>13335.87</v>
      </c>
      <c r="P136" t="n">
        <v>474.66</v>
      </c>
      <c r="Q136" t="n">
        <v>1213.91</v>
      </c>
      <c r="R136" t="n">
        <v>189.91</v>
      </c>
      <c r="S136" t="n">
        <v>90.51000000000001</v>
      </c>
      <c r="T136" t="n">
        <v>38409.38</v>
      </c>
      <c r="U136" t="n">
        <v>0.48</v>
      </c>
      <c r="V136" t="n">
        <v>0.75</v>
      </c>
      <c r="W136" t="n">
        <v>4.09</v>
      </c>
      <c r="X136" t="n">
        <v>2.26</v>
      </c>
      <c r="Y136" t="n">
        <v>0.5</v>
      </c>
      <c r="Z136" t="n">
        <v>10</v>
      </c>
    </row>
    <row r="137">
      <c r="A137" t="n">
        <v>7</v>
      </c>
      <c r="B137" t="n">
        <v>45</v>
      </c>
      <c r="C137" t="inlineStr">
        <is>
          <t xml:space="preserve">CONCLUIDO	</t>
        </is>
      </c>
      <c r="D137" t="n">
        <v>1.6134</v>
      </c>
      <c r="E137" t="n">
        <v>61.98</v>
      </c>
      <c r="F137" t="n">
        <v>59.11</v>
      </c>
      <c r="G137" t="n">
        <v>82.48</v>
      </c>
      <c r="H137" t="n">
        <v>1.31</v>
      </c>
      <c r="I137" t="n">
        <v>43</v>
      </c>
      <c r="J137" t="n">
        <v>107.5</v>
      </c>
      <c r="K137" t="n">
        <v>39.72</v>
      </c>
      <c r="L137" t="n">
        <v>8</v>
      </c>
      <c r="M137" t="n">
        <v>41</v>
      </c>
      <c r="N137" t="n">
        <v>14.78</v>
      </c>
      <c r="O137" t="n">
        <v>13491.96</v>
      </c>
      <c r="P137" t="n">
        <v>461.25</v>
      </c>
      <c r="Q137" t="n">
        <v>1213.94</v>
      </c>
      <c r="R137" t="n">
        <v>178.58</v>
      </c>
      <c r="S137" t="n">
        <v>90.51000000000001</v>
      </c>
      <c r="T137" t="n">
        <v>32780.01</v>
      </c>
      <c r="U137" t="n">
        <v>0.51</v>
      </c>
      <c r="V137" t="n">
        <v>0.76</v>
      </c>
      <c r="W137" t="n">
        <v>4.07</v>
      </c>
      <c r="X137" t="n">
        <v>1.92</v>
      </c>
      <c r="Y137" t="n">
        <v>0.5</v>
      </c>
      <c r="Z137" t="n">
        <v>10</v>
      </c>
    </row>
    <row r="138">
      <c r="A138" t="n">
        <v>8</v>
      </c>
      <c r="B138" t="n">
        <v>45</v>
      </c>
      <c r="C138" t="inlineStr">
        <is>
          <t xml:space="preserve">CONCLUIDO	</t>
        </is>
      </c>
      <c r="D138" t="n">
        <v>1.6245</v>
      </c>
      <c r="E138" t="n">
        <v>61.56</v>
      </c>
      <c r="F138" t="n">
        <v>58.81</v>
      </c>
      <c r="G138" t="n">
        <v>95.36</v>
      </c>
      <c r="H138" t="n">
        <v>1.46</v>
      </c>
      <c r="I138" t="n">
        <v>37</v>
      </c>
      <c r="J138" t="n">
        <v>108.77</v>
      </c>
      <c r="K138" t="n">
        <v>39.72</v>
      </c>
      <c r="L138" t="n">
        <v>9</v>
      </c>
      <c r="M138" t="n">
        <v>35</v>
      </c>
      <c r="N138" t="n">
        <v>15.05</v>
      </c>
      <c r="O138" t="n">
        <v>13648.58</v>
      </c>
      <c r="P138" t="n">
        <v>447.58</v>
      </c>
      <c r="Q138" t="n">
        <v>1213.94</v>
      </c>
      <c r="R138" t="n">
        <v>168.51</v>
      </c>
      <c r="S138" t="n">
        <v>90.51000000000001</v>
      </c>
      <c r="T138" t="n">
        <v>27776.89</v>
      </c>
      <c r="U138" t="n">
        <v>0.54</v>
      </c>
      <c r="V138" t="n">
        <v>0.76</v>
      </c>
      <c r="W138" t="n">
        <v>4.06</v>
      </c>
      <c r="X138" t="n">
        <v>1.61</v>
      </c>
      <c r="Y138" t="n">
        <v>0.5</v>
      </c>
      <c r="Z138" t="n">
        <v>10</v>
      </c>
    </row>
    <row r="139">
      <c r="A139" t="n">
        <v>9</v>
      </c>
      <c r="B139" t="n">
        <v>45</v>
      </c>
      <c r="C139" t="inlineStr">
        <is>
          <t xml:space="preserve">CONCLUIDO	</t>
        </is>
      </c>
      <c r="D139" t="n">
        <v>1.6307</v>
      </c>
      <c r="E139" t="n">
        <v>61.32</v>
      </c>
      <c r="F139" t="n">
        <v>58.66</v>
      </c>
      <c r="G139" t="n">
        <v>106.65</v>
      </c>
      <c r="H139" t="n">
        <v>1.6</v>
      </c>
      <c r="I139" t="n">
        <v>33</v>
      </c>
      <c r="J139" t="n">
        <v>110.04</v>
      </c>
      <c r="K139" t="n">
        <v>39.72</v>
      </c>
      <c r="L139" t="n">
        <v>10</v>
      </c>
      <c r="M139" t="n">
        <v>30</v>
      </c>
      <c r="N139" t="n">
        <v>15.32</v>
      </c>
      <c r="O139" t="n">
        <v>13805.5</v>
      </c>
      <c r="P139" t="n">
        <v>436.73</v>
      </c>
      <c r="Q139" t="n">
        <v>1213.92</v>
      </c>
      <c r="R139" t="n">
        <v>163</v>
      </c>
      <c r="S139" t="n">
        <v>90.51000000000001</v>
      </c>
      <c r="T139" t="n">
        <v>25041.46</v>
      </c>
      <c r="U139" t="n">
        <v>0.5600000000000001</v>
      </c>
      <c r="V139" t="n">
        <v>0.76</v>
      </c>
      <c r="W139" t="n">
        <v>4.06</v>
      </c>
      <c r="X139" t="n">
        <v>1.46</v>
      </c>
      <c r="Y139" t="n">
        <v>0.5</v>
      </c>
      <c r="Z139" t="n">
        <v>10</v>
      </c>
    </row>
    <row r="140">
      <c r="A140" t="n">
        <v>10</v>
      </c>
      <c r="B140" t="n">
        <v>45</v>
      </c>
      <c r="C140" t="inlineStr">
        <is>
          <t xml:space="preserve">CONCLUIDO	</t>
        </is>
      </c>
      <c r="D140" t="n">
        <v>1.635</v>
      </c>
      <c r="E140" t="n">
        <v>61.16</v>
      </c>
      <c r="F140" t="n">
        <v>58.56</v>
      </c>
      <c r="G140" t="n">
        <v>117.12</v>
      </c>
      <c r="H140" t="n">
        <v>1.74</v>
      </c>
      <c r="I140" t="n">
        <v>30</v>
      </c>
      <c r="J140" t="n">
        <v>111.32</v>
      </c>
      <c r="K140" t="n">
        <v>39.72</v>
      </c>
      <c r="L140" t="n">
        <v>11</v>
      </c>
      <c r="M140" t="n">
        <v>17</v>
      </c>
      <c r="N140" t="n">
        <v>15.6</v>
      </c>
      <c r="O140" t="n">
        <v>13962.83</v>
      </c>
      <c r="P140" t="n">
        <v>428.85</v>
      </c>
      <c r="Q140" t="n">
        <v>1213.93</v>
      </c>
      <c r="R140" t="n">
        <v>159.19</v>
      </c>
      <c r="S140" t="n">
        <v>90.51000000000001</v>
      </c>
      <c r="T140" t="n">
        <v>23150.14</v>
      </c>
      <c r="U140" t="n">
        <v>0.57</v>
      </c>
      <c r="V140" t="n">
        <v>0.77</v>
      </c>
      <c r="W140" t="n">
        <v>4.07</v>
      </c>
      <c r="X140" t="n">
        <v>1.37</v>
      </c>
      <c r="Y140" t="n">
        <v>0.5</v>
      </c>
      <c r="Z140" t="n">
        <v>10</v>
      </c>
    </row>
    <row r="141">
      <c r="A141" t="n">
        <v>11</v>
      </c>
      <c r="B141" t="n">
        <v>45</v>
      </c>
      <c r="C141" t="inlineStr">
        <is>
          <t xml:space="preserve">CONCLUIDO	</t>
        </is>
      </c>
      <c r="D141" t="n">
        <v>1.6373</v>
      </c>
      <c r="E141" t="n">
        <v>61.08</v>
      </c>
      <c r="F141" t="n">
        <v>58.49</v>
      </c>
      <c r="G141" t="n">
        <v>121.02</v>
      </c>
      <c r="H141" t="n">
        <v>1.88</v>
      </c>
      <c r="I141" t="n">
        <v>29</v>
      </c>
      <c r="J141" t="n">
        <v>112.59</v>
      </c>
      <c r="K141" t="n">
        <v>39.72</v>
      </c>
      <c r="L141" t="n">
        <v>12</v>
      </c>
      <c r="M141" t="n">
        <v>4</v>
      </c>
      <c r="N141" t="n">
        <v>15.88</v>
      </c>
      <c r="O141" t="n">
        <v>14120.58</v>
      </c>
      <c r="P141" t="n">
        <v>428.01</v>
      </c>
      <c r="Q141" t="n">
        <v>1213.96</v>
      </c>
      <c r="R141" t="n">
        <v>156.42</v>
      </c>
      <c r="S141" t="n">
        <v>90.51000000000001</v>
      </c>
      <c r="T141" t="n">
        <v>21769.99</v>
      </c>
      <c r="U141" t="n">
        <v>0.58</v>
      </c>
      <c r="V141" t="n">
        <v>0.77</v>
      </c>
      <c r="W141" t="n">
        <v>4.09</v>
      </c>
      <c r="X141" t="n">
        <v>1.3</v>
      </c>
      <c r="Y141" t="n">
        <v>0.5</v>
      </c>
      <c r="Z141" t="n">
        <v>10</v>
      </c>
    </row>
    <row r="142">
      <c r="A142" t="n">
        <v>12</v>
      </c>
      <c r="B142" t="n">
        <v>45</v>
      </c>
      <c r="C142" t="inlineStr">
        <is>
          <t xml:space="preserve">CONCLUIDO	</t>
        </is>
      </c>
      <c r="D142" t="n">
        <v>1.6393</v>
      </c>
      <c r="E142" t="n">
        <v>61</v>
      </c>
      <c r="F142" t="n">
        <v>58.44</v>
      </c>
      <c r="G142" t="n">
        <v>125.22</v>
      </c>
      <c r="H142" t="n">
        <v>2.01</v>
      </c>
      <c r="I142" t="n">
        <v>28</v>
      </c>
      <c r="J142" t="n">
        <v>113.88</v>
      </c>
      <c r="K142" t="n">
        <v>39.72</v>
      </c>
      <c r="L142" t="n">
        <v>13</v>
      </c>
      <c r="M142" t="n">
        <v>0</v>
      </c>
      <c r="N142" t="n">
        <v>16.16</v>
      </c>
      <c r="O142" t="n">
        <v>14278.75</v>
      </c>
      <c r="P142" t="n">
        <v>429.31</v>
      </c>
      <c r="Q142" t="n">
        <v>1213.93</v>
      </c>
      <c r="R142" t="n">
        <v>154.56</v>
      </c>
      <c r="S142" t="n">
        <v>90.51000000000001</v>
      </c>
      <c r="T142" t="n">
        <v>20848.39</v>
      </c>
      <c r="U142" t="n">
        <v>0.59</v>
      </c>
      <c r="V142" t="n">
        <v>0.77</v>
      </c>
      <c r="W142" t="n">
        <v>4.08</v>
      </c>
      <c r="X142" t="n">
        <v>1.24</v>
      </c>
      <c r="Y142" t="n">
        <v>0.5</v>
      </c>
      <c r="Z142" t="n">
        <v>10</v>
      </c>
    </row>
    <row r="143">
      <c r="A143" t="n">
        <v>0</v>
      </c>
      <c r="B143" t="n">
        <v>60</v>
      </c>
      <c r="C143" t="inlineStr">
        <is>
          <t xml:space="preserve">CONCLUIDO	</t>
        </is>
      </c>
      <c r="D143" t="n">
        <v>0.9029</v>
      </c>
      <c r="E143" t="n">
        <v>110.76</v>
      </c>
      <c r="F143" t="n">
        <v>90.89</v>
      </c>
      <c r="G143" t="n">
        <v>7.86</v>
      </c>
      <c r="H143" t="n">
        <v>0.14</v>
      </c>
      <c r="I143" t="n">
        <v>694</v>
      </c>
      <c r="J143" t="n">
        <v>124.63</v>
      </c>
      <c r="K143" t="n">
        <v>45</v>
      </c>
      <c r="L143" t="n">
        <v>1</v>
      </c>
      <c r="M143" t="n">
        <v>692</v>
      </c>
      <c r="N143" t="n">
        <v>18.64</v>
      </c>
      <c r="O143" t="n">
        <v>15605.44</v>
      </c>
      <c r="P143" t="n">
        <v>947.96</v>
      </c>
      <c r="Q143" t="n">
        <v>1214.1</v>
      </c>
      <c r="R143" t="n">
        <v>1257.1</v>
      </c>
      <c r="S143" t="n">
        <v>90.51000000000001</v>
      </c>
      <c r="T143" t="n">
        <v>568784.6</v>
      </c>
      <c r="U143" t="n">
        <v>0.07000000000000001</v>
      </c>
      <c r="V143" t="n">
        <v>0.49</v>
      </c>
      <c r="W143" t="n">
        <v>5.16</v>
      </c>
      <c r="X143" t="n">
        <v>33.69</v>
      </c>
      <c r="Y143" t="n">
        <v>0.5</v>
      </c>
      <c r="Z143" t="n">
        <v>10</v>
      </c>
    </row>
    <row r="144">
      <c r="A144" t="n">
        <v>1</v>
      </c>
      <c r="B144" t="n">
        <v>60</v>
      </c>
      <c r="C144" t="inlineStr">
        <is>
          <t xml:space="preserve">CONCLUIDO	</t>
        </is>
      </c>
      <c r="D144" t="n">
        <v>1.2822</v>
      </c>
      <c r="E144" t="n">
        <v>77.98999999999999</v>
      </c>
      <c r="F144" t="n">
        <v>69.23999999999999</v>
      </c>
      <c r="G144" t="n">
        <v>16.04</v>
      </c>
      <c r="H144" t="n">
        <v>0.28</v>
      </c>
      <c r="I144" t="n">
        <v>259</v>
      </c>
      <c r="J144" t="n">
        <v>125.95</v>
      </c>
      <c r="K144" t="n">
        <v>45</v>
      </c>
      <c r="L144" t="n">
        <v>2</v>
      </c>
      <c r="M144" t="n">
        <v>257</v>
      </c>
      <c r="N144" t="n">
        <v>18.95</v>
      </c>
      <c r="O144" t="n">
        <v>15767.7</v>
      </c>
      <c r="P144" t="n">
        <v>714.5</v>
      </c>
      <c r="Q144" t="n">
        <v>1214.01</v>
      </c>
      <c r="R144" t="n">
        <v>521.39</v>
      </c>
      <c r="S144" t="n">
        <v>90.51000000000001</v>
      </c>
      <c r="T144" t="n">
        <v>203104.67</v>
      </c>
      <c r="U144" t="n">
        <v>0.17</v>
      </c>
      <c r="V144" t="n">
        <v>0.65</v>
      </c>
      <c r="W144" t="n">
        <v>4.44</v>
      </c>
      <c r="X144" t="n">
        <v>12.05</v>
      </c>
      <c r="Y144" t="n">
        <v>0.5</v>
      </c>
      <c r="Z144" t="n">
        <v>10</v>
      </c>
    </row>
    <row r="145">
      <c r="A145" t="n">
        <v>2</v>
      </c>
      <c r="B145" t="n">
        <v>60</v>
      </c>
      <c r="C145" t="inlineStr">
        <is>
          <t xml:space="preserve">CONCLUIDO	</t>
        </is>
      </c>
      <c r="D145" t="n">
        <v>1.4146</v>
      </c>
      <c r="E145" t="n">
        <v>70.69</v>
      </c>
      <c r="F145" t="n">
        <v>64.48999999999999</v>
      </c>
      <c r="G145" t="n">
        <v>24.34</v>
      </c>
      <c r="H145" t="n">
        <v>0.42</v>
      </c>
      <c r="I145" t="n">
        <v>159</v>
      </c>
      <c r="J145" t="n">
        <v>127.27</v>
      </c>
      <c r="K145" t="n">
        <v>45</v>
      </c>
      <c r="L145" t="n">
        <v>3</v>
      </c>
      <c r="M145" t="n">
        <v>157</v>
      </c>
      <c r="N145" t="n">
        <v>19.27</v>
      </c>
      <c r="O145" t="n">
        <v>15930.42</v>
      </c>
      <c r="P145" t="n">
        <v>658.48</v>
      </c>
      <c r="Q145" t="n">
        <v>1213.93</v>
      </c>
      <c r="R145" t="n">
        <v>360.5</v>
      </c>
      <c r="S145" t="n">
        <v>90.51000000000001</v>
      </c>
      <c r="T145" t="n">
        <v>123159.17</v>
      </c>
      <c r="U145" t="n">
        <v>0.25</v>
      </c>
      <c r="V145" t="n">
        <v>0.7</v>
      </c>
      <c r="W145" t="n">
        <v>4.27</v>
      </c>
      <c r="X145" t="n">
        <v>7.3</v>
      </c>
      <c r="Y145" t="n">
        <v>0.5</v>
      </c>
      <c r="Z145" t="n">
        <v>10</v>
      </c>
    </row>
    <row r="146">
      <c r="A146" t="n">
        <v>3</v>
      </c>
      <c r="B146" t="n">
        <v>60</v>
      </c>
      <c r="C146" t="inlineStr">
        <is>
          <t xml:space="preserve">CONCLUIDO	</t>
        </is>
      </c>
      <c r="D146" t="n">
        <v>1.4817</v>
      </c>
      <c r="E146" t="n">
        <v>67.48999999999999</v>
      </c>
      <c r="F146" t="n">
        <v>62.42</v>
      </c>
      <c r="G146" t="n">
        <v>32.57</v>
      </c>
      <c r="H146" t="n">
        <v>0.55</v>
      </c>
      <c r="I146" t="n">
        <v>115</v>
      </c>
      <c r="J146" t="n">
        <v>128.59</v>
      </c>
      <c r="K146" t="n">
        <v>45</v>
      </c>
      <c r="L146" t="n">
        <v>4</v>
      </c>
      <c r="M146" t="n">
        <v>113</v>
      </c>
      <c r="N146" t="n">
        <v>19.59</v>
      </c>
      <c r="O146" t="n">
        <v>16093.6</v>
      </c>
      <c r="P146" t="n">
        <v>631.21</v>
      </c>
      <c r="Q146" t="n">
        <v>1213.98</v>
      </c>
      <c r="R146" t="n">
        <v>290.48</v>
      </c>
      <c r="S146" t="n">
        <v>90.51000000000001</v>
      </c>
      <c r="T146" t="n">
        <v>88372.78999999999</v>
      </c>
      <c r="U146" t="n">
        <v>0.31</v>
      </c>
      <c r="V146" t="n">
        <v>0.72</v>
      </c>
      <c r="W146" t="n">
        <v>4.19</v>
      </c>
      <c r="X146" t="n">
        <v>5.23</v>
      </c>
      <c r="Y146" t="n">
        <v>0.5</v>
      </c>
      <c r="Z146" t="n">
        <v>10</v>
      </c>
    </row>
    <row r="147">
      <c r="A147" t="n">
        <v>4</v>
      </c>
      <c r="B147" t="n">
        <v>60</v>
      </c>
      <c r="C147" t="inlineStr">
        <is>
          <t xml:space="preserve">CONCLUIDO	</t>
        </is>
      </c>
      <c r="D147" t="n">
        <v>1.5237</v>
      </c>
      <c r="E147" t="n">
        <v>65.63</v>
      </c>
      <c r="F147" t="n">
        <v>61.22</v>
      </c>
      <c r="G147" t="n">
        <v>41.27</v>
      </c>
      <c r="H147" t="n">
        <v>0.68</v>
      </c>
      <c r="I147" t="n">
        <v>89</v>
      </c>
      <c r="J147" t="n">
        <v>129.92</v>
      </c>
      <c r="K147" t="n">
        <v>45</v>
      </c>
      <c r="L147" t="n">
        <v>5</v>
      </c>
      <c r="M147" t="n">
        <v>87</v>
      </c>
      <c r="N147" t="n">
        <v>19.92</v>
      </c>
      <c r="O147" t="n">
        <v>16257.24</v>
      </c>
      <c r="P147" t="n">
        <v>611.6900000000001</v>
      </c>
      <c r="Q147" t="n">
        <v>1213.94</v>
      </c>
      <c r="R147" t="n">
        <v>249.72</v>
      </c>
      <c r="S147" t="n">
        <v>90.51000000000001</v>
      </c>
      <c r="T147" t="n">
        <v>68122.57000000001</v>
      </c>
      <c r="U147" t="n">
        <v>0.36</v>
      </c>
      <c r="V147" t="n">
        <v>0.73</v>
      </c>
      <c r="W147" t="n">
        <v>4.16</v>
      </c>
      <c r="X147" t="n">
        <v>4.03</v>
      </c>
      <c r="Y147" t="n">
        <v>0.5</v>
      </c>
      <c r="Z147" t="n">
        <v>10</v>
      </c>
    </row>
    <row r="148">
      <c r="A148" t="n">
        <v>5</v>
      </c>
      <c r="B148" t="n">
        <v>60</v>
      </c>
      <c r="C148" t="inlineStr">
        <is>
          <t xml:space="preserve">CONCLUIDO	</t>
        </is>
      </c>
      <c r="D148" t="n">
        <v>1.5506</v>
      </c>
      <c r="E148" t="n">
        <v>64.48999999999999</v>
      </c>
      <c r="F148" t="n">
        <v>60.49</v>
      </c>
      <c r="G148" t="n">
        <v>49.72</v>
      </c>
      <c r="H148" t="n">
        <v>0.8100000000000001</v>
      </c>
      <c r="I148" t="n">
        <v>73</v>
      </c>
      <c r="J148" t="n">
        <v>131.25</v>
      </c>
      <c r="K148" t="n">
        <v>45</v>
      </c>
      <c r="L148" t="n">
        <v>6</v>
      </c>
      <c r="M148" t="n">
        <v>71</v>
      </c>
      <c r="N148" t="n">
        <v>20.25</v>
      </c>
      <c r="O148" t="n">
        <v>16421.36</v>
      </c>
      <c r="P148" t="n">
        <v>597.14</v>
      </c>
      <c r="Q148" t="n">
        <v>1213.92</v>
      </c>
      <c r="R148" t="n">
        <v>225.39</v>
      </c>
      <c r="S148" t="n">
        <v>90.51000000000001</v>
      </c>
      <c r="T148" t="n">
        <v>56034.5</v>
      </c>
      <c r="U148" t="n">
        <v>0.4</v>
      </c>
      <c r="V148" t="n">
        <v>0.74</v>
      </c>
      <c r="W148" t="n">
        <v>4.12</v>
      </c>
      <c r="X148" t="n">
        <v>3.3</v>
      </c>
      <c r="Y148" t="n">
        <v>0.5</v>
      </c>
      <c r="Z148" t="n">
        <v>10</v>
      </c>
    </row>
    <row r="149">
      <c r="A149" t="n">
        <v>6</v>
      </c>
      <c r="B149" t="n">
        <v>60</v>
      </c>
      <c r="C149" t="inlineStr">
        <is>
          <t xml:space="preserve">CONCLUIDO	</t>
        </is>
      </c>
      <c r="D149" t="n">
        <v>1.5715</v>
      </c>
      <c r="E149" t="n">
        <v>63.63</v>
      </c>
      <c r="F149" t="n">
        <v>59.94</v>
      </c>
      <c r="G149" t="n">
        <v>58.96</v>
      </c>
      <c r="H149" t="n">
        <v>0.93</v>
      </c>
      <c r="I149" t="n">
        <v>61</v>
      </c>
      <c r="J149" t="n">
        <v>132.58</v>
      </c>
      <c r="K149" t="n">
        <v>45</v>
      </c>
      <c r="L149" t="n">
        <v>7</v>
      </c>
      <c r="M149" t="n">
        <v>59</v>
      </c>
      <c r="N149" t="n">
        <v>20.59</v>
      </c>
      <c r="O149" t="n">
        <v>16585.95</v>
      </c>
      <c r="P149" t="n">
        <v>585.21</v>
      </c>
      <c r="Q149" t="n">
        <v>1213.91</v>
      </c>
      <c r="R149" t="n">
        <v>206.55</v>
      </c>
      <c r="S149" t="n">
        <v>90.51000000000001</v>
      </c>
      <c r="T149" t="n">
        <v>46677.58</v>
      </c>
      <c r="U149" t="n">
        <v>0.44</v>
      </c>
      <c r="V149" t="n">
        <v>0.75</v>
      </c>
      <c r="W149" t="n">
        <v>4.11</v>
      </c>
      <c r="X149" t="n">
        <v>2.75</v>
      </c>
      <c r="Y149" t="n">
        <v>0.5</v>
      </c>
      <c r="Z149" t="n">
        <v>10</v>
      </c>
    </row>
    <row r="150">
      <c r="A150" t="n">
        <v>7</v>
      </c>
      <c r="B150" t="n">
        <v>60</v>
      </c>
      <c r="C150" t="inlineStr">
        <is>
          <t xml:space="preserve">CONCLUIDO	</t>
        </is>
      </c>
      <c r="D150" t="n">
        <v>1.5868</v>
      </c>
      <c r="E150" t="n">
        <v>63.02</v>
      </c>
      <c r="F150" t="n">
        <v>59.53</v>
      </c>
      <c r="G150" t="n">
        <v>67.40000000000001</v>
      </c>
      <c r="H150" t="n">
        <v>1.06</v>
      </c>
      <c r="I150" t="n">
        <v>53</v>
      </c>
      <c r="J150" t="n">
        <v>133.92</v>
      </c>
      <c r="K150" t="n">
        <v>45</v>
      </c>
      <c r="L150" t="n">
        <v>8</v>
      </c>
      <c r="M150" t="n">
        <v>51</v>
      </c>
      <c r="N150" t="n">
        <v>20.93</v>
      </c>
      <c r="O150" t="n">
        <v>16751.02</v>
      </c>
      <c r="P150" t="n">
        <v>573.83</v>
      </c>
      <c r="Q150" t="n">
        <v>1213.92</v>
      </c>
      <c r="R150" t="n">
        <v>193.12</v>
      </c>
      <c r="S150" t="n">
        <v>90.51000000000001</v>
      </c>
      <c r="T150" t="n">
        <v>40003.7</v>
      </c>
      <c r="U150" t="n">
        <v>0.47</v>
      </c>
      <c r="V150" t="n">
        <v>0.75</v>
      </c>
      <c r="W150" t="n">
        <v>4.08</v>
      </c>
      <c r="X150" t="n">
        <v>2.34</v>
      </c>
      <c r="Y150" t="n">
        <v>0.5</v>
      </c>
      <c r="Z150" t="n">
        <v>10</v>
      </c>
    </row>
    <row r="151">
      <c r="A151" t="n">
        <v>8</v>
      </c>
      <c r="B151" t="n">
        <v>60</v>
      </c>
      <c r="C151" t="inlineStr">
        <is>
          <t xml:space="preserve">CONCLUIDO	</t>
        </is>
      </c>
      <c r="D151" t="n">
        <v>1.5984</v>
      </c>
      <c r="E151" t="n">
        <v>62.56</v>
      </c>
      <c r="F151" t="n">
        <v>59.26</v>
      </c>
      <c r="G151" t="n">
        <v>77.29000000000001</v>
      </c>
      <c r="H151" t="n">
        <v>1.18</v>
      </c>
      <c r="I151" t="n">
        <v>46</v>
      </c>
      <c r="J151" t="n">
        <v>135.27</v>
      </c>
      <c r="K151" t="n">
        <v>45</v>
      </c>
      <c r="L151" t="n">
        <v>9</v>
      </c>
      <c r="M151" t="n">
        <v>44</v>
      </c>
      <c r="N151" t="n">
        <v>21.27</v>
      </c>
      <c r="O151" t="n">
        <v>16916.71</v>
      </c>
      <c r="P151" t="n">
        <v>564.54</v>
      </c>
      <c r="Q151" t="n">
        <v>1213.93</v>
      </c>
      <c r="R151" t="n">
        <v>183.59</v>
      </c>
      <c r="S151" t="n">
        <v>90.51000000000001</v>
      </c>
      <c r="T151" t="n">
        <v>35270.36</v>
      </c>
      <c r="U151" t="n">
        <v>0.49</v>
      </c>
      <c r="V151" t="n">
        <v>0.76</v>
      </c>
      <c r="W151" t="n">
        <v>4.07</v>
      </c>
      <c r="X151" t="n">
        <v>2.06</v>
      </c>
      <c r="Y151" t="n">
        <v>0.5</v>
      </c>
      <c r="Z151" t="n">
        <v>10</v>
      </c>
    </row>
    <row r="152">
      <c r="A152" t="n">
        <v>9</v>
      </c>
      <c r="B152" t="n">
        <v>60</v>
      </c>
      <c r="C152" t="inlineStr">
        <is>
          <t xml:space="preserve">CONCLUIDO	</t>
        </is>
      </c>
      <c r="D152" t="n">
        <v>1.6074</v>
      </c>
      <c r="E152" t="n">
        <v>62.21</v>
      </c>
      <c r="F152" t="n">
        <v>59.03</v>
      </c>
      <c r="G152" t="n">
        <v>86.39</v>
      </c>
      <c r="H152" t="n">
        <v>1.29</v>
      </c>
      <c r="I152" t="n">
        <v>41</v>
      </c>
      <c r="J152" t="n">
        <v>136.61</v>
      </c>
      <c r="K152" t="n">
        <v>45</v>
      </c>
      <c r="L152" t="n">
        <v>10</v>
      </c>
      <c r="M152" t="n">
        <v>39</v>
      </c>
      <c r="N152" t="n">
        <v>21.61</v>
      </c>
      <c r="O152" t="n">
        <v>17082.76</v>
      </c>
      <c r="P152" t="n">
        <v>554.78</v>
      </c>
      <c r="Q152" t="n">
        <v>1213.92</v>
      </c>
      <c r="R152" t="n">
        <v>175.68</v>
      </c>
      <c r="S152" t="n">
        <v>90.51000000000001</v>
      </c>
      <c r="T152" t="n">
        <v>31341.1</v>
      </c>
      <c r="U152" t="n">
        <v>0.52</v>
      </c>
      <c r="V152" t="n">
        <v>0.76</v>
      </c>
      <c r="W152" t="n">
        <v>4.08</v>
      </c>
      <c r="X152" t="n">
        <v>1.84</v>
      </c>
      <c r="Y152" t="n">
        <v>0.5</v>
      </c>
      <c r="Z152" t="n">
        <v>10</v>
      </c>
    </row>
    <row r="153">
      <c r="A153" t="n">
        <v>10</v>
      </c>
      <c r="B153" t="n">
        <v>60</v>
      </c>
      <c r="C153" t="inlineStr">
        <is>
          <t xml:space="preserve">CONCLUIDO	</t>
        </is>
      </c>
      <c r="D153" t="n">
        <v>1.6155</v>
      </c>
      <c r="E153" t="n">
        <v>61.9</v>
      </c>
      <c r="F153" t="n">
        <v>58.82</v>
      </c>
      <c r="G153" t="n">
        <v>95.39</v>
      </c>
      <c r="H153" t="n">
        <v>1.41</v>
      </c>
      <c r="I153" t="n">
        <v>37</v>
      </c>
      <c r="J153" t="n">
        <v>137.96</v>
      </c>
      <c r="K153" t="n">
        <v>45</v>
      </c>
      <c r="L153" t="n">
        <v>11</v>
      </c>
      <c r="M153" t="n">
        <v>35</v>
      </c>
      <c r="N153" t="n">
        <v>21.96</v>
      </c>
      <c r="O153" t="n">
        <v>17249.3</v>
      </c>
      <c r="P153" t="n">
        <v>545.99</v>
      </c>
      <c r="Q153" t="n">
        <v>1213.91</v>
      </c>
      <c r="R153" t="n">
        <v>168.66</v>
      </c>
      <c r="S153" t="n">
        <v>90.51000000000001</v>
      </c>
      <c r="T153" t="n">
        <v>27852.66</v>
      </c>
      <c r="U153" t="n">
        <v>0.54</v>
      </c>
      <c r="V153" t="n">
        <v>0.76</v>
      </c>
      <c r="W153" t="n">
        <v>4.06</v>
      </c>
      <c r="X153" t="n">
        <v>1.63</v>
      </c>
      <c r="Y153" t="n">
        <v>0.5</v>
      </c>
      <c r="Z153" t="n">
        <v>10</v>
      </c>
    </row>
    <row r="154">
      <c r="A154" t="n">
        <v>11</v>
      </c>
      <c r="B154" t="n">
        <v>60</v>
      </c>
      <c r="C154" t="inlineStr">
        <is>
          <t xml:space="preserve">CONCLUIDO	</t>
        </is>
      </c>
      <c r="D154" t="n">
        <v>1.6205</v>
      </c>
      <c r="E154" t="n">
        <v>61.71</v>
      </c>
      <c r="F154" t="n">
        <v>58.71</v>
      </c>
      <c r="G154" t="n">
        <v>103.6</v>
      </c>
      <c r="H154" t="n">
        <v>1.52</v>
      </c>
      <c r="I154" t="n">
        <v>34</v>
      </c>
      <c r="J154" t="n">
        <v>139.32</v>
      </c>
      <c r="K154" t="n">
        <v>45</v>
      </c>
      <c r="L154" t="n">
        <v>12</v>
      </c>
      <c r="M154" t="n">
        <v>32</v>
      </c>
      <c r="N154" t="n">
        <v>22.32</v>
      </c>
      <c r="O154" t="n">
        <v>17416.34</v>
      </c>
      <c r="P154" t="n">
        <v>537.21</v>
      </c>
      <c r="Q154" t="n">
        <v>1213.96</v>
      </c>
      <c r="R154" t="n">
        <v>164.95</v>
      </c>
      <c r="S154" t="n">
        <v>90.51000000000001</v>
      </c>
      <c r="T154" t="n">
        <v>26010.07</v>
      </c>
      <c r="U154" t="n">
        <v>0.55</v>
      </c>
      <c r="V154" t="n">
        <v>0.76</v>
      </c>
      <c r="W154" t="n">
        <v>4.06</v>
      </c>
      <c r="X154" t="n">
        <v>1.51</v>
      </c>
      <c r="Y154" t="n">
        <v>0.5</v>
      </c>
      <c r="Z154" t="n">
        <v>10</v>
      </c>
    </row>
    <row r="155">
      <c r="A155" t="n">
        <v>12</v>
      </c>
      <c r="B155" t="n">
        <v>60</v>
      </c>
      <c r="C155" t="inlineStr">
        <is>
          <t xml:space="preserve">CONCLUIDO	</t>
        </is>
      </c>
      <c r="D155" t="n">
        <v>1.6281</v>
      </c>
      <c r="E155" t="n">
        <v>61.42</v>
      </c>
      <c r="F155" t="n">
        <v>58.52</v>
      </c>
      <c r="G155" t="n">
        <v>117.04</v>
      </c>
      <c r="H155" t="n">
        <v>1.63</v>
      </c>
      <c r="I155" t="n">
        <v>30</v>
      </c>
      <c r="J155" t="n">
        <v>140.67</v>
      </c>
      <c r="K155" t="n">
        <v>45</v>
      </c>
      <c r="L155" t="n">
        <v>13</v>
      </c>
      <c r="M155" t="n">
        <v>28</v>
      </c>
      <c r="N155" t="n">
        <v>22.68</v>
      </c>
      <c r="O155" t="n">
        <v>17583.88</v>
      </c>
      <c r="P155" t="n">
        <v>526.05</v>
      </c>
      <c r="Q155" t="n">
        <v>1213.91</v>
      </c>
      <c r="R155" t="n">
        <v>158.57</v>
      </c>
      <c r="S155" t="n">
        <v>90.51000000000001</v>
      </c>
      <c r="T155" t="n">
        <v>22840.69</v>
      </c>
      <c r="U155" t="n">
        <v>0.57</v>
      </c>
      <c r="V155" t="n">
        <v>0.77</v>
      </c>
      <c r="W155" t="n">
        <v>4.06</v>
      </c>
      <c r="X155" t="n">
        <v>1.33</v>
      </c>
      <c r="Y155" t="n">
        <v>0.5</v>
      </c>
      <c r="Z155" t="n">
        <v>10</v>
      </c>
    </row>
    <row r="156">
      <c r="A156" t="n">
        <v>13</v>
      </c>
      <c r="B156" t="n">
        <v>60</v>
      </c>
      <c r="C156" t="inlineStr">
        <is>
          <t xml:space="preserve">CONCLUIDO	</t>
        </is>
      </c>
      <c r="D156" t="n">
        <v>1.6319</v>
      </c>
      <c r="E156" t="n">
        <v>61.28</v>
      </c>
      <c r="F156" t="n">
        <v>58.43</v>
      </c>
      <c r="G156" t="n">
        <v>125.21</v>
      </c>
      <c r="H156" t="n">
        <v>1.74</v>
      </c>
      <c r="I156" t="n">
        <v>28</v>
      </c>
      <c r="J156" t="n">
        <v>142.04</v>
      </c>
      <c r="K156" t="n">
        <v>45</v>
      </c>
      <c r="L156" t="n">
        <v>14</v>
      </c>
      <c r="M156" t="n">
        <v>26</v>
      </c>
      <c r="N156" t="n">
        <v>23.04</v>
      </c>
      <c r="O156" t="n">
        <v>17751.93</v>
      </c>
      <c r="P156" t="n">
        <v>518.87</v>
      </c>
      <c r="Q156" t="n">
        <v>1213.91</v>
      </c>
      <c r="R156" t="n">
        <v>155.21</v>
      </c>
      <c r="S156" t="n">
        <v>90.51000000000001</v>
      </c>
      <c r="T156" t="n">
        <v>21173.31</v>
      </c>
      <c r="U156" t="n">
        <v>0.58</v>
      </c>
      <c r="V156" t="n">
        <v>0.77</v>
      </c>
      <c r="W156" t="n">
        <v>4.06</v>
      </c>
      <c r="X156" t="n">
        <v>1.24</v>
      </c>
      <c r="Y156" t="n">
        <v>0.5</v>
      </c>
      <c r="Z156" t="n">
        <v>10</v>
      </c>
    </row>
    <row r="157">
      <c r="A157" t="n">
        <v>14</v>
      </c>
      <c r="B157" t="n">
        <v>60</v>
      </c>
      <c r="C157" t="inlineStr">
        <is>
          <t xml:space="preserve">CONCLUIDO	</t>
        </is>
      </c>
      <c r="D157" t="n">
        <v>1.6353</v>
      </c>
      <c r="E157" t="n">
        <v>61.15</v>
      </c>
      <c r="F157" t="n">
        <v>58.35</v>
      </c>
      <c r="G157" t="n">
        <v>134.66</v>
      </c>
      <c r="H157" t="n">
        <v>1.85</v>
      </c>
      <c r="I157" t="n">
        <v>26</v>
      </c>
      <c r="J157" t="n">
        <v>143.4</v>
      </c>
      <c r="K157" t="n">
        <v>45</v>
      </c>
      <c r="L157" t="n">
        <v>15</v>
      </c>
      <c r="M157" t="n">
        <v>23</v>
      </c>
      <c r="N157" t="n">
        <v>23.41</v>
      </c>
      <c r="O157" t="n">
        <v>17920.49</v>
      </c>
      <c r="P157" t="n">
        <v>509.51</v>
      </c>
      <c r="Q157" t="n">
        <v>1213.91</v>
      </c>
      <c r="R157" t="n">
        <v>152.75</v>
      </c>
      <c r="S157" t="n">
        <v>90.51000000000001</v>
      </c>
      <c r="T157" t="n">
        <v>19952.39</v>
      </c>
      <c r="U157" t="n">
        <v>0.59</v>
      </c>
      <c r="V157" t="n">
        <v>0.77</v>
      </c>
      <c r="W157" t="n">
        <v>4.05</v>
      </c>
      <c r="X157" t="n">
        <v>1.16</v>
      </c>
      <c r="Y157" t="n">
        <v>0.5</v>
      </c>
      <c r="Z157" t="n">
        <v>10</v>
      </c>
    </row>
    <row r="158">
      <c r="A158" t="n">
        <v>15</v>
      </c>
      <c r="B158" t="n">
        <v>60</v>
      </c>
      <c r="C158" t="inlineStr">
        <is>
          <t xml:space="preserve">CONCLUIDO	</t>
        </is>
      </c>
      <c r="D158" t="n">
        <v>1.6398</v>
      </c>
      <c r="E158" t="n">
        <v>60.98</v>
      </c>
      <c r="F158" t="n">
        <v>58.24</v>
      </c>
      <c r="G158" t="n">
        <v>145.59</v>
      </c>
      <c r="H158" t="n">
        <v>1.96</v>
      </c>
      <c r="I158" t="n">
        <v>24</v>
      </c>
      <c r="J158" t="n">
        <v>144.77</v>
      </c>
      <c r="K158" t="n">
        <v>45</v>
      </c>
      <c r="L158" t="n">
        <v>16</v>
      </c>
      <c r="M158" t="n">
        <v>19</v>
      </c>
      <c r="N158" t="n">
        <v>23.78</v>
      </c>
      <c r="O158" t="n">
        <v>18089.56</v>
      </c>
      <c r="P158" t="n">
        <v>501.67</v>
      </c>
      <c r="Q158" t="n">
        <v>1213.91</v>
      </c>
      <c r="R158" t="n">
        <v>148.93</v>
      </c>
      <c r="S158" t="n">
        <v>90.51000000000001</v>
      </c>
      <c r="T158" t="n">
        <v>18053.32</v>
      </c>
      <c r="U158" t="n">
        <v>0.61</v>
      </c>
      <c r="V158" t="n">
        <v>0.77</v>
      </c>
      <c r="W158" t="n">
        <v>4.04</v>
      </c>
      <c r="X158" t="n">
        <v>1.04</v>
      </c>
      <c r="Y158" t="n">
        <v>0.5</v>
      </c>
      <c r="Z158" t="n">
        <v>10</v>
      </c>
    </row>
    <row r="159">
      <c r="A159" t="n">
        <v>16</v>
      </c>
      <c r="B159" t="n">
        <v>60</v>
      </c>
      <c r="C159" t="inlineStr">
        <is>
          <t xml:space="preserve">CONCLUIDO	</t>
        </is>
      </c>
      <c r="D159" t="n">
        <v>1.6412</v>
      </c>
      <c r="E159" t="n">
        <v>60.93</v>
      </c>
      <c r="F159" t="n">
        <v>58.21</v>
      </c>
      <c r="G159" t="n">
        <v>151.86</v>
      </c>
      <c r="H159" t="n">
        <v>2.06</v>
      </c>
      <c r="I159" t="n">
        <v>23</v>
      </c>
      <c r="J159" t="n">
        <v>146.15</v>
      </c>
      <c r="K159" t="n">
        <v>45</v>
      </c>
      <c r="L159" t="n">
        <v>17</v>
      </c>
      <c r="M159" t="n">
        <v>13</v>
      </c>
      <c r="N159" t="n">
        <v>24.15</v>
      </c>
      <c r="O159" t="n">
        <v>18259.16</v>
      </c>
      <c r="P159" t="n">
        <v>497.01</v>
      </c>
      <c r="Q159" t="n">
        <v>1213.92</v>
      </c>
      <c r="R159" t="n">
        <v>147.48</v>
      </c>
      <c r="S159" t="n">
        <v>90.51000000000001</v>
      </c>
      <c r="T159" t="n">
        <v>17333.89</v>
      </c>
      <c r="U159" t="n">
        <v>0.61</v>
      </c>
      <c r="V159" t="n">
        <v>0.77</v>
      </c>
      <c r="W159" t="n">
        <v>4.06</v>
      </c>
      <c r="X159" t="n">
        <v>1.02</v>
      </c>
      <c r="Y159" t="n">
        <v>0.5</v>
      </c>
      <c r="Z159" t="n">
        <v>10</v>
      </c>
    </row>
    <row r="160">
      <c r="A160" t="n">
        <v>17</v>
      </c>
      <c r="B160" t="n">
        <v>60</v>
      </c>
      <c r="C160" t="inlineStr">
        <is>
          <t xml:space="preserve">CONCLUIDO	</t>
        </is>
      </c>
      <c r="D160" t="n">
        <v>1.6431</v>
      </c>
      <c r="E160" t="n">
        <v>60.86</v>
      </c>
      <c r="F160" t="n">
        <v>58.16</v>
      </c>
      <c r="G160" t="n">
        <v>158.63</v>
      </c>
      <c r="H160" t="n">
        <v>2.16</v>
      </c>
      <c r="I160" t="n">
        <v>22</v>
      </c>
      <c r="J160" t="n">
        <v>147.53</v>
      </c>
      <c r="K160" t="n">
        <v>45</v>
      </c>
      <c r="L160" t="n">
        <v>18</v>
      </c>
      <c r="M160" t="n">
        <v>5</v>
      </c>
      <c r="N160" t="n">
        <v>24.53</v>
      </c>
      <c r="O160" t="n">
        <v>18429.27</v>
      </c>
      <c r="P160" t="n">
        <v>496.42</v>
      </c>
      <c r="Q160" t="n">
        <v>1213.92</v>
      </c>
      <c r="R160" t="n">
        <v>145.89</v>
      </c>
      <c r="S160" t="n">
        <v>90.51000000000001</v>
      </c>
      <c r="T160" t="n">
        <v>16542.19</v>
      </c>
      <c r="U160" t="n">
        <v>0.62</v>
      </c>
      <c r="V160" t="n">
        <v>0.77</v>
      </c>
      <c r="W160" t="n">
        <v>4.06</v>
      </c>
      <c r="X160" t="n">
        <v>0.97</v>
      </c>
      <c r="Y160" t="n">
        <v>0.5</v>
      </c>
      <c r="Z160" t="n">
        <v>10</v>
      </c>
    </row>
    <row r="161">
      <c r="A161" t="n">
        <v>18</v>
      </c>
      <c r="B161" t="n">
        <v>60</v>
      </c>
      <c r="C161" t="inlineStr">
        <is>
          <t xml:space="preserve">CONCLUIDO	</t>
        </is>
      </c>
      <c r="D161" t="n">
        <v>1.643</v>
      </c>
      <c r="E161" t="n">
        <v>60.87</v>
      </c>
      <c r="F161" t="n">
        <v>58.17</v>
      </c>
      <c r="G161" t="n">
        <v>158.65</v>
      </c>
      <c r="H161" t="n">
        <v>2.26</v>
      </c>
      <c r="I161" t="n">
        <v>22</v>
      </c>
      <c r="J161" t="n">
        <v>148.91</v>
      </c>
      <c r="K161" t="n">
        <v>45</v>
      </c>
      <c r="L161" t="n">
        <v>19</v>
      </c>
      <c r="M161" t="n">
        <v>1</v>
      </c>
      <c r="N161" t="n">
        <v>24.92</v>
      </c>
      <c r="O161" t="n">
        <v>18599.92</v>
      </c>
      <c r="P161" t="n">
        <v>497.52</v>
      </c>
      <c r="Q161" t="n">
        <v>1213.93</v>
      </c>
      <c r="R161" t="n">
        <v>145.86</v>
      </c>
      <c r="S161" t="n">
        <v>90.51000000000001</v>
      </c>
      <c r="T161" t="n">
        <v>16525.6</v>
      </c>
      <c r="U161" t="n">
        <v>0.62</v>
      </c>
      <c r="V161" t="n">
        <v>0.77</v>
      </c>
      <c r="W161" t="n">
        <v>4.07</v>
      </c>
      <c r="X161" t="n">
        <v>0.98</v>
      </c>
      <c r="Y161" t="n">
        <v>0.5</v>
      </c>
      <c r="Z161" t="n">
        <v>10</v>
      </c>
    </row>
    <row r="162">
      <c r="A162" t="n">
        <v>19</v>
      </c>
      <c r="B162" t="n">
        <v>60</v>
      </c>
      <c r="C162" t="inlineStr">
        <is>
          <t xml:space="preserve">CONCLUIDO	</t>
        </is>
      </c>
      <c r="D162" t="n">
        <v>1.6431</v>
      </c>
      <c r="E162" t="n">
        <v>60.86</v>
      </c>
      <c r="F162" t="n">
        <v>58.16</v>
      </c>
      <c r="G162" t="n">
        <v>158.63</v>
      </c>
      <c r="H162" t="n">
        <v>2.36</v>
      </c>
      <c r="I162" t="n">
        <v>22</v>
      </c>
      <c r="J162" t="n">
        <v>150.3</v>
      </c>
      <c r="K162" t="n">
        <v>45</v>
      </c>
      <c r="L162" t="n">
        <v>20</v>
      </c>
      <c r="M162" t="n">
        <v>0</v>
      </c>
      <c r="N162" t="n">
        <v>25.3</v>
      </c>
      <c r="O162" t="n">
        <v>18771.1</v>
      </c>
      <c r="P162" t="n">
        <v>501.35</v>
      </c>
      <c r="Q162" t="n">
        <v>1213.93</v>
      </c>
      <c r="R162" t="n">
        <v>145.61</v>
      </c>
      <c r="S162" t="n">
        <v>90.51000000000001</v>
      </c>
      <c r="T162" t="n">
        <v>16402.6</v>
      </c>
      <c r="U162" t="n">
        <v>0.62</v>
      </c>
      <c r="V162" t="n">
        <v>0.77</v>
      </c>
      <c r="W162" t="n">
        <v>4.07</v>
      </c>
      <c r="X162" t="n">
        <v>0.97</v>
      </c>
      <c r="Y162" t="n">
        <v>0.5</v>
      </c>
      <c r="Z162" t="n">
        <v>10</v>
      </c>
    </row>
    <row r="163">
      <c r="A163" t="n">
        <v>0</v>
      </c>
      <c r="B163" t="n">
        <v>80</v>
      </c>
      <c r="C163" t="inlineStr">
        <is>
          <t xml:space="preserve">CONCLUIDO	</t>
        </is>
      </c>
      <c r="D163" t="n">
        <v>0.7364000000000001</v>
      </c>
      <c r="E163" t="n">
        <v>135.8</v>
      </c>
      <c r="F163" t="n">
        <v>103.45</v>
      </c>
      <c r="G163" t="n">
        <v>6.66</v>
      </c>
      <c r="H163" t="n">
        <v>0.11</v>
      </c>
      <c r="I163" t="n">
        <v>932</v>
      </c>
      <c r="J163" t="n">
        <v>159.12</v>
      </c>
      <c r="K163" t="n">
        <v>50.28</v>
      </c>
      <c r="L163" t="n">
        <v>1</v>
      </c>
      <c r="M163" t="n">
        <v>930</v>
      </c>
      <c r="N163" t="n">
        <v>27.84</v>
      </c>
      <c r="O163" t="n">
        <v>19859.16</v>
      </c>
      <c r="P163" t="n">
        <v>1267.77</v>
      </c>
      <c r="Q163" t="n">
        <v>1214.07</v>
      </c>
      <c r="R163" t="n">
        <v>1685.35</v>
      </c>
      <c r="S163" t="n">
        <v>90.51000000000001</v>
      </c>
      <c r="T163" t="n">
        <v>781719.09</v>
      </c>
      <c r="U163" t="n">
        <v>0.05</v>
      </c>
      <c r="V163" t="n">
        <v>0.43</v>
      </c>
      <c r="W163" t="n">
        <v>5.56</v>
      </c>
      <c r="X163" t="n">
        <v>46.24</v>
      </c>
      <c r="Y163" t="n">
        <v>0.5</v>
      </c>
      <c r="Z163" t="n">
        <v>10</v>
      </c>
    </row>
    <row r="164">
      <c r="A164" t="n">
        <v>1</v>
      </c>
      <c r="B164" t="n">
        <v>80</v>
      </c>
      <c r="C164" t="inlineStr">
        <is>
          <t xml:space="preserve">CONCLUIDO	</t>
        </is>
      </c>
      <c r="D164" t="n">
        <v>1.1804</v>
      </c>
      <c r="E164" t="n">
        <v>84.72</v>
      </c>
      <c r="F164" t="n">
        <v>72.12</v>
      </c>
      <c r="G164" t="n">
        <v>13.56</v>
      </c>
      <c r="H164" t="n">
        <v>0.22</v>
      </c>
      <c r="I164" t="n">
        <v>319</v>
      </c>
      <c r="J164" t="n">
        <v>160.54</v>
      </c>
      <c r="K164" t="n">
        <v>50.28</v>
      </c>
      <c r="L164" t="n">
        <v>2</v>
      </c>
      <c r="M164" t="n">
        <v>317</v>
      </c>
      <c r="N164" t="n">
        <v>28.26</v>
      </c>
      <c r="O164" t="n">
        <v>20034.4</v>
      </c>
      <c r="P164" t="n">
        <v>877.48</v>
      </c>
      <c r="Q164" t="n">
        <v>1213.96</v>
      </c>
      <c r="R164" t="n">
        <v>618.76</v>
      </c>
      <c r="S164" t="n">
        <v>90.51000000000001</v>
      </c>
      <c r="T164" t="n">
        <v>251493.98</v>
      </c>
      <c r="U164" t="n">
        <v>0.15</v>
      </c>
      <c r="V164" t="n">
        <v>0.62</v>
      </c>
      <c r="W164" t="n">
        <v>4.54</v>
      </c>
      <c r="X164" t="n">
        <v>14.92</v>
      </c>
      <c r="Y164" t="n">
        <v>0.5</v>
      </c>
      <c r="Z164" t="n">
        <v>10</v>
      </c>
    </row>
    <row r="165">
      <c r="A165" t="n">
        <v>2</v>
      </c>
      <c r="B165" t="n">
        <v>80</v>
      </c>
      <c r="C165" t="inlineStr">
        <is>
          <t xml:space="preserve">CONCLUIDO	</t>
        </is>
      </c>
      <c r="D165" t="n">
        <v>1.3377</v>
      </c>
      <c r="E165" t="n">
        <v>74.76000000000001</v>
      </c>
      <c r="F165" t="n">
        <v>66.18000000000001</v>
      </c>
      <c r="G165" t="n">
        <v>20.47</v>
      </c>
      <c r="H165" t="n">
        <v>0.33</v>
      </c>
      <c r="I165" t="n">
        <v>194</v>
      </c>
      <c r="J165" t="n">
        <v>161.97</v>
      </c>
      <c r="K165" t="n">
        <v>50.28</v>
      </c>
      <c r="L165" t="n">
        <v>3</v>
      </c>
      <c r="M165" t="n">
        <v>192</v>
      </c>
      <c r="N165" t="n">
        <v>28.69</v>
      </c>
      <c r="O165" t="n">
        <v>20210.21</v>
      </c>
      <c r="P165" t="n">
        <v>800.3200000000001</v>
      </c>
      <c r="Q165" t="n">
        <v>1213.95</v>
      </c>
      <c r="R165" t="n">
        <v>417.59</v>
      </c>
      <c r="S165" t="n">
        <v>90.51000000000001</v>
      </c>
      <c r="T165" t="n">
        <v>151532.3</v>
      </c>
      <c r="U165" t="n">
        <v>0.22</v>
      </c>
      <c r="V165" t="n">
        <v>0.68</v>
      </c>
      <c r="W165" t="n">
        <v>4.33</v>
      </c>
      <c r="X165" t="n">
        <v>8.98</v>
      </c>
      <c r="Y165" t="n">
        <v>0.5</v>
      </c>
      <c r="Z165" t="n">
        <v>10</v>
      </c>
    </row>
    <row r="166">
      <c r="A166" t="n">
        <v>3</v>
      </c>
      <c r="B166" t="n">
        <v>80</v>
      </c>
      <c r="C166" t="inlineStr">
        <is>
          <t xml:space="preserve">CONCLUIDO	</t>
        </is>
      </c>
      <c r="D166" t="n">
        <v>1.4207</v>
      </c>
      <c r="E166" t="n">
        <v>70.39</v>
      </c>
      <c r="F166" t="n">
        <v>63.58</v>
      </c>
      <c r="G166" t="n">
        <v>27.45</v>
      </c>
      <c r="H166" t="n">
        <v>0.43</v>
      </c>
      <c r="I166" t="n">
        <v>139</v>
      </c>
      <c r="J166" t="n">
        <v>163.4</v>
      </c>
      <c r="K166" t="n">
        <v>50.28</v>
      </c>
      <c r="L166" t="n">
        <v>4</v>
      </c>
      <c r="M166" t="n">
        <v>137</v>
      </c>
      <c r="N166" t="n">
        <v>29.12</v>
      </c>
      <c r="O166" t="n">
        <v>20386.62</v>
      </c>
      <c r="P166" t="n">
        <v>764.11</v>
      </c>
      <c r="Q166" t="n">
        <v>1213.94</v>
      </c>
      <c r="R166" t="n">
        <v>329.71</v>
      </c>
      <c r="S166" t="n">
        <v>90.51000000000001</v>
      </c>
      <c r="T166" t="n">
        <v>107865.34</v>
      </c>
      <c r="U166" t="n">
        <v>0.27</v>
      </c>
      <c r="V166" t="n">
        <v>0.71</v>
      </c>
      <c r="W166" t="n">
        <v>4.24</v>
      </c>
      <c r="X166" t="n">
        <v>6.39</v>
      </c>
      <c r="Y166" t="n">
        <v>0.5</v>
      </c>
      <c r="Z166" t="n">
        <v>10</v>
      </c>
    </row>
    <row r="167">
      <c r="A167" t="n">
        <v>4</v>
      </c>
      <c r="B167" t="n">
        <v>80</v>
      </c>
      <c r="C167" t="inlineStr">
        <is>
          <t xml:space="preserve">CONCLUIDO	</t>
        </is>
      </c>
      <c r="D167" t="n">
        <v>1.4716</v>
      </c>
      <c r="E167" t="n">
        <v>67.95</v>
      </c>
      <c r="F167" t="n">
        <v>62.15</v>
      </c>
      <c r="G167" t="n">
        <v>34.53</v>
      </c>
      <c r="H167" t="n">
        <v>0.54</v>
      </c>
      <c r="I167" t="n">
        <v>108</v>
      </c>
      <c r="J167" t="n">
        <v>164.83</v>
      </c>
      <c r="K167" t="n">
        <v>50.28</v>
      </c>
      <c r="L167" t="n">
        <v>5</v>
      </c>
      <c r="M167" t="n">
        <v>106</v>
      </c>
      <c r="N167" t="n">
        <v>29.55</v>
      </c>
      <c r="O167" t="n">
        <v>20563.61</v>
      </c>
      <c r="P167" t="n">
        <v>741.85</v>
      </c>
      <c r="Q167" t="n">
        <v>1213.94</v>
      </c>
      <c r="R167" t="n">
        <v>281.02</v>
      </c>
      <c r="S167" t="n">
        <v>90.51000000000001</v>
      </c>
      <c r="T167" t="n">
        <v>83675.39999999999</v>
      </c>
      <c r="U167" t="n">
        <v>0.32</v>
      </c>
      <c r="V167" t="n">
        <v>0.72</v>
      </c>
      <c r="W167" t="n">
        <v>4.19</v>
      </c>
      <c r="X167" t="n">
        <v>4.95</v>
      </c>
      <c r="Y167" t="n">
        <v>0.5</v>
      </c>
      <c r="Z167" t="n">
        <v>10</v>
      </c>
    </row>
    <row r="168">
      <c r="A168" t="n">
        <v>5</v>
      </c>
      <c r="B168" t="n">
        <v>80</v>
      </c>
      <c r="C168" t="inlineStr">
        <is>
          <t xml:space="preserve">CONCLUIDO	</t>
        </is>
      </c>
      <c r="D168" t="n">
        <v>1.5076</v>
      </c>
      <c r="E168" t="n">
        <v>66.33</v>
      </c>
      <c r="F168" t="n">
        <v>61.17</v>
      </c>
      <c r="G168" t="n">
        <v>41.71</v>
      </c>
      <c r="H168" t="n">
        <v>0.64</v>
      </c>
      <c r="I168" t="n">
        <v>88</v>
      </c>
      <c r="J168" t="n">
        <v>166.27</v>
      </c>
      <c r="K168" t="n">
        <v>50.28</v>
      </c>
      <c r="L168" t="n">
        <v>6</v>
      </c>
      <c r="M168" t="n">
        <v>86</v>
      </c>
      <c r="N168" t="n">
        <v>29.99</v>
      </c>
      <c r="O168" t="n">
        <v>20741.2</v>
      </c>
      <c r="P168" t="n">
        <v>725.59</v>
      </c>
      <c r="Q168" t="n">
        <v>1213.92</v>
      </c>
      <c r="R168" t="n">
        <v>248.28</v>
      </c>
      <c r="S168" t="n">
        <v>90.51000000000001</v>
      </c>
      <c r="T168" t="n">
        <v>67407.60000000001</v>
      </c>
      <c r="U168" t="n">
        <v>0.36</v>
      </c>
      <c r="V168" t="n">
        <v>0.73</v>
      </c>
      <c r="W168" t="n">
        <v>4.14</v>
      </c>
      <c r="X168" t="n">
        <v>3.98</v>
      </c>
      <c r="Y168" t="n">
        <v>0.5</v>
      </c>
      <c r="Z168" t="n">
        <v>10</v>
      </c>
    </row>
    <row r="169">
      <c r="A169" t="n">
        <v>6</v>
      </c>
      <c r="B169" t="n">
        <v>80</v>
      </c>
      <c r="C169" t="inlineStr">
        <is>
          <t xml:space="preserve">CONCLUIDO	</t>
        </is>
      </c>
      <c r="D169" t="n">
        <v>1.531</v>
      </c>
      <c r="E169" t="n">
        <v>65.31999999999999</v>
      </c>
      <c r="F169" t="n">
        <v>60.58</v>
      </c>
      <c r="G169" t="n">
        <v>48.46</v>
      </c>
      <c r="H169" t="n">
        <v>0.74</v>
      </c>
      <c r="I169" t="n">
        <v>75</v>
      </c>
      <c r="J169" t="n">
        <v>167.72</v>
      </c>
      <c r="K169" t="n">
        <v>50.28</v>
      </c>
      <c r="L169" t="n">
        <v>7</v>
      </c>
      <c r="M169" t="n">
        <v>73</v>
      </c>
      <c r="N169" t="n">
        <v>30.44</v>
      </c>
      <c r="O169" t="n">
        <v>20919.39</v>
      </c>
      <c r="P169" t="n">
        <v>714.5</v>
      </c>
      <c r="Q169" t="n">
        <v>1213.92</v>
      </c>
      <c r="R169" t="n">
        <v>227.9</v>
      </c>
      <c r="S169" t="n">
        <v>90.51000000000001</v>
      </c>
      <c r="T169" t="n">
        <v>57279.78</v>
      </c>
      <c r="U169" t="n">
        <v>0.4</v>
      </c>
      <c r="V169" t="n">
        <v>0.74</v>
      </c>
      <c r="W169" t="n">
        <v>4.13</v>
      </c>
      <c r="X169" t="n">
        <v>3.38</v>
      </c>
      <c r="Y169" t="n">
        <v>0.5</v>
      </c>
      <c r="Z169" t="n">
        <v>10</v>
      </c>
    </row>
    <row r="170">
      <c r="A170" t="n">
        <v>7</v>
      </c>
      <c r="B170" t="n">
        <v>80</v>
      </c>
      <c r="C170" t="inlineStr">
        <is>
          <t xml:space="preserve">CONCLUIDO	</t>
        </is>
      </c>
      <c r="D170" t="n">
        <v>1.5491</v>
      </c>
      <c r="E170" t="n">
        <v>64.55</v>
      </c>
      <c r="F170" t="n">
        <v>60.13</v>
      </c>
      <c r="G170" t="n">
        <v>55.51</v>
      </c>
      <c r="H170" t="n">
        <v>0.84</v>
      </c>
      <c r="I170" t="n">
        <v>65</v>
      </c>
      <c r="J170" t="n">
        <v>169.17</v>
      </c>
      <c r="K170" t="n">
        <v>50.28</v>
      </c>
      <c r="L170" t="n">
        <v>8</v>
      </c>
      <c r="M170" t="n">
        <v>63</v>
      </c>
      <c r="N170" t="n">
        <v>30.89</v>
      </c>
      <c r="O170" t="n">
        <v>21098.19</v>
      </c>
      <c r="P170" t="n">
        <v>703.97</v>
      </c>
      <c r="Q170" t="n">
        <v>1213.91</v>
      </c>
      <c r="R170" t="n">
        <v>213.17</v>
      </c>
      <c r="S170" t="n">
        <v>90.51000000000001</v>
      </c>
      <c r="T170" t="n">
        <v>49968.62</v>
      </c>
      <c r="U170" t="n">
        <v>0.42</v>
      </c>
      <c r="V170" t="n">
        <v>0.75</v>
      </c>
      <c r="W170" t="n">
        <v>4.11</v>
      </c>
      <c r="X170" t="n">
        <v>2.94</v>
      </c>
      <c r="Y170" t="n">
        <v>0.5</v>
      </c>
      <c r="Z170" t="n">
        <v>10</v>
      </c>
    </row>
    <row r="171">
      <c r="A171" t="n">
        <v>8</v>
      </c>
      <c r="B171" t="n">
        <v>80</v>
      </c>
      <c r="C171" t="inlineStr">
        <is>
          <t xml:space="preserve">CONCLUIDO	</t>
        </is>
      </c>
      <c r="D171" t="n">
        <v>1.5646</v>
      </c>
      <c r="E171" t="n">
        <v>63.91</v>
      </c>
      <c r="F171" t="n">
        <v>59.75</v>
      </c>
      <c r="G171" t="n">
        <v>62.9</v>
      </c>
      <c r="H171" t="n">
        <v>0.9399999999999999</v>
      </c>
      <c r="I171" t="n">
        <v>57</v>
      </c>
      <c r="J171" t="n">
        <v>170.62</v>
      </c>
      <c r="K171" t="n">
        <v>50.28</v>
      </c>
      <c r="L171" t="n">
        <v>9</v>
      </c>
      <c r="M171" t="n">
        <v>55</v>
      </c>
      <c r="N171" t="n">
        <v>31.34</v>
      </c>
      <c r="O171" t="n">
        <v>21277.6</v>
      </c>
      <c r="P171" t="n">
        <v>695.52</v>
      </c>
      <c r="Q171" t="n">
        <v>1213.92</v>
      </c>
      <c r="R171" t="n">
        <v>200.27</v>
      </c>
      <c r="S171" t="n">
        <v>90.51000000000001</v>
      </c>
      <c r="T171" t="n">
        <v>43555.39</v>
      </c>
      <c r="U171" t="n">
        <v>0.45</v>
      </c>
      <c r="V171" t="n">
        <v>0.75</v>
      </c>
      <c r="W171" t="n">
        <v>4.1</v>
      </c>
      <c r="X171" t="n">
        <v>2.56</v>
      </c>
      <c r="Y171" t="n">
        <v>0.5</v>
      </c>
      <c r="Z171" t="n">
        <v>10</v>
      </c>
    </row>
    <row r="172">
      <c r="A172" t="n">
        <v>9</v>
      </c>
      <c r="B172" t="n">
        <v>80</v>
      </c>
      <c r="C172" t="inlineStr">
        <is>
          <t xml:space="preserve">CONCLUIDO	</t>
        </is>
      </c>
      <c r="D172" t="n">
        <v>1.5762</v>
      </c>
      <c r="E172" t="n">
        <v>63.44</v>
      </c>
      <c r="F172" t="n">
        <v>59.48</v>
      </c>
      <c r="G172" t="n">
        <v>69.97</v>
      </c>
      <c r="H172" t="n">
        <v>1.03</v>
      </c>
      <c r="I172" t="n">
        <v>51</v>
      </c>
      <c r="J172" t="n">
        <v>172.08</v>
      </c>
      <c r="K172" t="n">
        <v>50.28</v>
      </c>
      <c r="L172" t="n">
        <v>10</v>
      </c>
      <c r="M172" t="n">
        <v>49</v>
      </c>
      <c r="N172" t="n">
        <v>31.8</v>
      </c>
      <c r="O172" t="n">
        <v>21457.64</v>
      </c>
      <c r="P172" t="n">
        <v>686.54</v>
      </c>
      <c r="Q172" t="n">
        <v>1213.91</v>
      </c>
      <c r="R172" t="n">
        <v>190.79</v>
      </c>
      <c r="S172" t="n">
        <v>90.51000000000001</v>
      </c>
      <c r="T172" t="n">
        <v>38845.89</v>
      </c>
      <c r="U172" t="n">
        <v>0.47</v>
      </c>
      <c r="V172" t="n">
        <v>0.75</v>
      </c>
      <c r="W172" t="n">
        <v>4.09</v>
      </c>
      <c r="X172" t="n">
        <v>2.28</v>
      </c>
      <c r="Y172" t="n">
        <v>0.5</v>
      </c>
      <c r="Z172" t="n">
        <v>10</v>
      </c>
    </row>
    <row r="173">
      <c r="A173" t="n">
        <v>10</v>
      </c>
      <c r="B173" t="n">
        <v>80</v>
      </c>
      <c r="C173" t="inlineStr">
        <is>
          <t xml:space="preserve">CONCLUIDO	</t>
        </is>
      </c>
      <c r="D173" t="n">
        <v>1.586</v>
      </c>
      <c r="E173" t="n">
        <v>63.05</v>
      </c>
      <c r="F173" t="n">
        <v>59.24</v>
      </c>
      <c r="G173" t="n">
        <v>77.27</v>
      </c>
      <c r="H173" t="n">
        <v>1.12</v>
      </c>
      <c r="I173" t="n">
        <v>46</v>
      </c>
      <c r="J173" t="n">
        <v>173.55</v>
      </c>
      <c r="K173" t="n">
        <v>50.28</v>
      </c>
      <c r="L173" t="n">
        <v>11</v>
      </c>
      <c r="M173" t="n">
        <v>44</v>
      </c>
      <c r="N173" t="n">
        <v>32.27</v>
      </c>
      <c r="O173" t="n">
        <v>21638.31</v>
      </c>
      <c r="P173" t="n">
        <v>680.5599999999999</v>
      </c>
      <c r="Q173" t="n">
        <v>1213.92</v>
      </c>
      <c r="R173" t="n">
        <v>182.98</v>
      </c>
      <c r="S173" t="n">
        <v>90.51000000000001</v>
      </c>
      <c r="T173" t="n">
        <v>34965.5</v>
      </c>
      <c r="U173" t="n">
        <v>0.49</v>
      </c>
      <c r="V173" t="n">
        <v>0.76</v>
      </c>
      <c r="W173" t="n">
        <v>4.08</v>
      </c>
      <c r="X173" t="n">
        <v>2.05</v>
      </c>
      <c r="Y173" t="n">
        <v>0.5</v>
      </c>
      <c r="Z173" t="n">
        <v>10</v>
      </c>
    </row>
    <row r="174">
      <c r="A174" t="n">
        <v>11</v>
      </c>
      <c r="B174" t="n">
        <v>80</v>
      </c>
      <c r="C174" t="inlineStr">
        <is>
          <t xml:space="preserve">CONCLUIDO	</t>
        </is>
      </c>
      <c r="D174" t="n">
        <v>1.5934</v>
      </c>
      <c r="E174" t="n">
        <v>62.76</v>
      </c>
      <c r="F174" t="n">
        <v>59.08</v>
      </c>
      <c r="G174" t="n">
        <v>84.40000000000001</v>
      </c>
      <c r="H174" t="n">
        <v>1.22</v>
      </c>
      <c r="I174" t="n">
        <v>42</v>
      </c>
      <c r="J174" t="n">
        <v>175.02</v>
      </c>
      <c r="K174" t="n">
        <v>50.28</v>
      </c>
      <c r="L174" t="n">
        <v>12</v>
      </c>
      <c r="M174" t="n">
        <v>40</v>
      </c>
      <c r="N174" t="n">
        <v>32.74</v>
      </c>
      <c r="O174" t="n">
        <v>21819.6</v>
      </c>
      <c r="P174" t="n">
        <v>673.86</v>
      </c>
      <c r="Q174" t="n">
        <v>1213.92</v>
      </c>
      <c r="R174" t="n">
        <v>177.11</v>
      </c>
      <c r="S174" t="n">
        <v>90.51000000000001</v>
      </c>
      <c r="T174" t="n">
        <v>32053.84</v>
      </c>
      <c r="U174" t="n">
        <v>0.51</v>
      </c>
      <c r="V174" t="n">
        <v>0.76</v>
      </c>
      <c r="W174" t="n">
        <v>4.08</v>
      </c>
      <c r="X174" t="n">
        <v>1.89</v>
      </c>
      <c r="Y174" t="n">
        <v>0.5</v>
      </c>
      <c r="Z174" t="n">
        <v>10</v>
      </c>
    </row>
    <row r="175">
      <c r="A175" t="n">
        <v>12</v>
      </c>
      <c r="B175" t="n">
        <v>80</v>
      </c>
      <c r="C175" t="inlineStr">
        <is>
          <t xml:space="preserve">CONCLUIDO	</t>
        </is>
      </c>
      <c r="D175" t="n">
        <v>1.6024</v>
      </c>
      <c r="E175" t="n">
        <v>62.41</v>
      </c>
      <c r="F175" t="n">
        <v>58.86</v>
      </c>
      <c r="G175" t="n">
        <v>92.93000000000001</v>
      </c>
      <c r="H175" t="n">
        <v>1.31</v>
      </c>
      <c r="I175" t="n">
        <v>38</v>
      </c>
      <c r="J175" t="n">
        <v>176.49</v>
      </c>
      <c r="K175" t="n">
        <v>50.28</v>
      </c>
      <c r="L175" t="n">
        <v>13</v>
      </c>
      <c r="M175" t="n">
        <v>36</v>
      </c>
      <c r="N175" t="n">
        <v>33.21</v>
      </c>
      <c r="O175" t="n">
        <v>22001.54</v>
      </c>
      <c r="P175" t="n">
        <v>666.79</v>
      </c>
      <c r="Q175" t="n">
        <v>1213.93</v>
      </c>
      <c r="R175" t="n">
        <v>169.59</v>
      </c>
      <c r="S175" t="n">
        <v>90.51000000000001</v>
      </c>
      <c r="T175" t="n">
        <v>28309.53</v>
      </c>
      <c r="U175" t="n">
        <v>0.53</v>
      </c>
      <c r="V175" t="n">
        <v>0.76</v>
      </c>
      <c r="W175" t="n">
        <v>4.07</v>
      </c>
      <c r="X175" t="n">
        <v>1.66</v>
      </c>
      <c r="Y175" t="n">
        <v>0.5</v>
      </c>
      <c r="Z175" t="n">
        <v>10</v>
      </c>
    </row>
    <row r="176">
      <c r="A176" t="n">
        <v>13</v>
      </c>
      <c r="B176" t="n">
        <v>80</v>
      </c>
      <c r="C176" t="inlineStr">
        <is>
          <t xml:space="preserve">CONCLUIDO	</t>
        </is>
      </c>
      <c r="D176" t="n">
        <v>1.6077</v>
      </c>
      <c r="E176" t="n">
        <v>62.2</v>
      </c>
      <c r="F176" t="n">
        <v>58.75</v>
      </c>
      <c r="G176" t="n">
        <v>100.71</v>
      </c>
      <c r="H176" t="n">
        <v>1.4</v>
      </c>
      <c r="I176" t="n">
        <v>35</v>
      </c>
      <c r="J176" t="n">
        <v>177.97</v>
      </c>
      <c r="K176" t="n">
        <v>50.28</v>
      </c>
      <c r="L176" t="n">
        <v>14</v>
      </c>
      <c r="M176" t="n">
        <v>33</v>
      </c>
      <c r="N176" t="n">
        <v>33.69</v>
      </c>
      <c r="O176" t="n">
        <v>22184.13</v>
      </c>
      <c r="P176" t="n">
        <v>662.27</v>
      </c>
      <c r="Q176" t="n">
        <v>1213.93</v>
      </c>
      <c r="R176" t="n">
        <v>166.04</v>
      </c>
      <c r="S176" t="n">
        <v>90.51000000000001</v>
      </c>
      <c r="T176" t="n">
        <v>26550.17</v>
      </c>
      <c r="U176" t="n">
        <v>0.55</v>
      </c>
      <c r="V176" t="n">
        <v>0.76</v>
      </c>
      <c r="W176" t="n">
        <v>4.07</v>
      </c>
      <c r="X176" t="n">
        <v>1.56</v>
      </c>
      <c r="Y176" t="n">
        <v>0.5</v>
      </c>
      <c r="Z176" t="n">
        <v>10</v>
      </c>
    </row>
    <row r="177">
      <c r="A177" t="n">
        <v>14</v>
      </c>
      <c r="B177" t="n">
        <v>80</v>
      </c>
      <c r="C177" t="inlineStr">
        <is>
          <t xml:space="preserve">CONCLUIDO	</t>
        </is>
      </c>
      <c r="D177" t="n">
        <v>1.6122</v>
      </c>
      <c r="E177" t="n">
        <v>62.03</v>
      </c>
      <c r="F177" t="n">
        <v>58.64</v>
      </c>
      <c r="G177" t="n">
        <v>106.62</v>
      </c>
      <c r="H177" t="n">
        <v>1.48</v>
      </c>
      <c r="I177" t="n">
        <v>33</v>
      </c>
      <c r="J177" t="n">
        <v>179.46</v>
      </c>
      <c r="K177" t="n">
        <v>50.28</v>
      </c>
      <c r="L177" t="n">
        <v>15</v>
      </c>
      <c r="M177" t="n">
        <v>31</v>
      </c>
      <c r="N177" t="n">
        <v>34.18</v>
      </c>
      <c r="O177" t="n">
        <v>22367.38</v>
      </c>
      <c r="P177" t="n">
        <v>654.66</v>
      </c>
      <c r="Q177" t="n">
        <v>1213.91</v>
      </c>
      <c r="R177" t="n">
        <v>162.63</v>
      </c>
      <c r="S177" t="n">
        <v>90.51000000000001</v>
      </c>
      <c r="T177" t="n">
        <v>24858.01</v>
      </c>
      <c r="U177" t="n">
        <v>0.5600000000000001</v>
      </c>
      <c r="V177" t="n">
        <v>0.77</v>
      </c>
      <c r="W177" t="n">
        <v>4.06</v>
      </c>
      <c r="X177" t="n">
        <v>1.45</v>
      </c>
      <c r="Y177" t="n">
        <v>0.5</v>
      </c>
      <c r="Z177" t="n">
        <v>10</v>
      </c>
    </row>
    <row r="178">
      <c r="A178" t="n">
        <v>15</v>
      </c>
      <c r="B178" t="n">
        <v>80</v>
      </c>
      <c r="C178" t="inlineStr">
        <is>
          <t xml:space="preserve">CONCLUIDO	</t>
        </is>
      </c>
      <c r="D178" t="n">
        <v>1.6182</v>
      </c>
      <c r="E178" t="n">
        <v>61.8</v>
      </c>
      <c r="F178" t="n">
        <v>58.51</v>
      </c>
      <c r="G178" t="n">
        <v>117.01</v>
      </c>
      <c r="H178" t="n">
        <v>1.57</v>
      </c>
      <c r="I178" t="n">
        <v>30</v>
      </c>
      <c r="J178" t="n">
        <v>180.95</v>
      </c>
      <c r="K178" t="n">
        <v>50.28</v>
      </c>
      <c r="L178" t="n">
        <v>16</v>
      </c>
      <c r="M178" t="n">
        <v>28</v>
      </c>
      <c r="N178" t="n">
        <v>34.67</v>
      </c>
      <c r="O178" t="n">
        <v>22551.28</v>
      </c>
      <c r="P178" t="n">
        <v>646.55</v>
      </c>
      <c r="Q178" t="n">
        <v>1213.91</v>
      </c>
      <c r="R178" t="n">
        <v>158.06</v>
      </c>
      <c r="S178" t="n">
        <v>90.51000000000001</v>
      </c>
      <c r="T178" t="n">
        <v>22588.46</v>
      </c>
      <c r="U178" t="n">
        <v>0.57</v>
      </c>
      <c r="V178" t="n">
        <v>0.77</v>
      </c>
      <c r="W178" t="n">
        <v>4.05</v>
      </c>
      <c r="X178" t="n">
        <v>1.31</v>
      </c>
      <c r="Y178" t="n">
        <v>0.5</v>
      </c>
      <c r="Z178" t="n">
        <v>10</v>
      </c>
    </row>
    <row r="179">
      <c r="A179" t="n">
        <v>16</v>
      </c>
      <c r="B179" t="n">
        <v>80</v>
      </c>
      <c r="C179" t="inlineStr">
        <is>
          <t xml:space="preserve">CONCLUIDO	</t>
        </is>
      </c>
      <c r="D179" t="n">
        <v>1.6199</v>
      </c>
      <c r="E179" t="n">
        <v>61.73</v>
      </c>
      <c r="F179" t="n">
        <v>58.47</v>
      </c>
      <c r="G179" t="n">
        <v>120.98</v>
      </c>
      <c r="H179" t="n">
        <v>1.65</v>
      </c>
      <c r="I179" t="n">
        <v>29</v>
      </c>
      <c r="J179" t="n">
        <v>182.45</v>
      </c>
      <c r="K179" t="n">
        <v>50.28</v>
      </c>
      <c r="L179" t="n">
        <v>17</v>
      </c>
      <c r="M179" t="n">
        <v>27</v>
      </c>
      <c r="N179" t="n">
        <v>35.17</v>
      </c>
      <c r="O179" t="n">
        <v>22735.98</v>
      </c>
      <c r="P179" t="n">
        <v>643.74</v>
      </c>
      <c r="Q179" t="n">
        <v>1213.91</v>
      </c>
      <c r="R179" t="n">
        <v>156.71</v>
      </c>
      <c r="S179" t="n">
        <v>90.51000000000001</v>
      </c>
      <c r="T179" t="n">
        <v>21916.97</v>
      </c>
      <c r="U179" t="n">
        <v>0.58</v>
      </c>
      <c r="V179" t="n">
        <v>0.77</v>
      </c>
      <c r="W179" t="n">
        <v>4.06</v>
      </c>
      <c r="X179" t="n">
        <v>1.28</v>
      </c>
      <c r="Y179" t="n">
        <v>0.5</v>
      </c>
      <c r="Z179" t="n">
        <v>10</v>
      </c>
    </row>
    <row r="180">
      <c r="A180" t="n">
        <v>17</v>
      </c>
      <c r="B180" t="n">
        <v>80</v>
      </c>
      <c r="C180" t="inlineStr">
        <is>
          <t xml:space="preserve">CONCLUIDO	</t>
        </is>
      </c>
      <c r="D180" t="n">
        <v>1.6243</v>
      </c>
      <c r="E180" t="n">
        <v>61.57</v>
      </c>
      <c r="F180" t="n">
        <v>58.37</v>
      </c>
      <c r="G180" t="n">
        <v>129.71</v>
      </c>
      <c r="H180" t="n">
        <v>1.74</v>
      </c>
      <c r="I180" t="n">
        <v>27</v>
      </c>
      <c r="J180" t="n">
        <v>183.95</v>
      </c>
      <c r="K180" t="n">
        <v>50.28</v>
      </c>
      <c r="L180" t="n">
        <v>18</v>
      </c>
      <c r="M180" t="n">
        <v>25</v>
      </c>
      <c r="N180" t="n">
        <v>35.67</v>
      </c>
      <c r="O180" t="n">
        <v>22921.24</v>
      </c>
      <c r="P180" t="n">
        <v>639.2</v>
      </c>
      <c r="Q180" t="n">
        <v>1213.91</v>
      </c>
      <c r="R180" t="n">
        <v>153.62</v>
      </c>
      <c r="S180" t="n">
        <v>90.51000000000001</v>
      </c>
      <c r="T180" t="n">
        <v>20382.27</v>
      </c>
      <c r="U180" t="n">
        <v>0.59</v>
      </c>
      <c r="V180" t="n">
        <v>0.77</v>
      </c>
      <c r="W180" t="n">
        <v>4.04</v>
      </c>
      <c r="X180" t="n">
        <v>1.18</v>
      </c>
      <c r="Y180" t="n">
        <v>0.5</v>
      </c>
      <c r="Z180" t="n">
        <v>10</v>
      </c>
    </row>
    <row r="181">
      <c r="A181" t="n">
        <v>18</v>
      </c>
      <c r="B181" t="n">
        <v>80</v>
      </c>
      <c r="C181" t="inlineStr">
        <is>
          <t xml:space="preserve">CONCLUIDO	</t>
        </is>
      </c>
      <c r="D181" t="n">
        <v>1.6287</v>
      </c>
      <c r="E181" t="n">
        <v>61.4</v>
      </c>
      <c r="F181" t="n">
        <v>58.27</v>
      </c>
      <c r="G181" t="n">
        <v>139.84</v>
      </c>
      <c r="H181" t="n">
        <v>1.82</v>
      </c>
      <c r="I181" t="n">
        <v>25</v>
      </c>
      <c r="J181" t="n">
        <v>185.46</v>
      </c>
      <c r="K181" t="n">
        <v>50.28</v>
      </c>
      <c r="L181" t="n">
        <v>19</v>
      </c>
      <c r="M181" t="n">
        <v>23</v>
      </c>
      <c r="N181" t="n">
        <v>36.18</v>
      </c>
      <c r="O181" t="n">
        <v>23107.19</v>
      </c>
      <c r="P181" t="n">
        <v>628.59</v>
      </c>
      <c r="Q181" t="n">
        <v>1213.91</v>
      </c>
      <c r="R181" t="n">
        <v>150.01</v>
      </c>
      <c r="S181" t="n">
        <v>90.51000000000001</v>
      </c>
      <c r="T181" t="n">
        <v>18588.59</v>
      </c>
      <c r="U181" t="n">
        <v>0.6</v>
      </c>
      <c r="V181" t="n">
        <v>0.77</v>
      </c>
      <c r="W181" t="n">
        <v>4.04</v>
      </c>
      <c r="X181" t="n">
        <v>1.07</v>
      </c>
      <c r="Y181" t="n">
        <v>0.5</v>
      </c>
      <c r="Z181" t="n">
        <v>10</v>
      </c>
    </row>
    <row r="182">
      <c r="A182" t="n">
        <v>19</v>
      </c>
      <c r="B182" t="n">
        <v>80</v>
      </c>
      <c r="C182" t="inlineStr">
        <is>
          <t xml:space="preserve">CONCLUIDO	</t>
        </is>
      </c>
      <c r="D182" t="n">
        <v>1.6302</v>
      </c>
      <c r="E182" t="n">
        <v>61.34</v>
      </c>
      <c r="F182" t="n">
        <v>58.24</v>
      </c>
      <c r="G182" t="n">
        <v>145.61</v>
      </c>
      <c r="H182" t="n">
        <v>1.9</v>
      </c>
      <c r="I182" t="n">
        <v>24</v>
      </c>
      <c r="J182" t="n">
        <v>186.97</v>
      </c>
      <c r="K182" t="n">
        <v>50.28</v>
      </c>
      <c r="L182" t="n">
        <v>20</v>
      </c>
      <c r="M182" t="n">
        <v>22</v>
      </c>
      <c r="N182" t="n">
        <v>36.69</v>
      </c>
      <c r="O182" t="n">
        <v>23293.82</v>
      </c>
      <c r="P182" t="n">
        <v>626.36</v>
      </c>
      <c r="Q182" t="n">
        <v>1213.91</v>
      </c>
      <c r="R182" t="n">
        <v>149.28</v>
      </c>
      <c r="S182" t="n">
        <v>90.51000000000001</v>
      </c>
      <c r="T182" t="n">
        <v>18225.83</v>
      </c>
      <c r="U182" t="n">
        <v>0.61</v>
      </c>
      <c r="V182" t="n">
        <v>0.77</v>
      </c>
      <c r="W182" t="n">
        <v>4.04</v>
      </c>
      <c r="X182" t="n">
        <v>1.05</v>
      </c>
      <c r="Y182" t="n">
        <v>0.5</v>
      </c>
      <c r="Z182" t="n">
        <v>10</v>
      </c>
    </row>
    <row r="183">
      <c r="A183" t="n">
        <v>20</v>
      </c>
      <c r="B183" t="n">
        <v>80</v>
      </c>
      <c r="C183" t="inlineStr">
        <is>
          <t xml:space="preserve">CONCLUIDO	</t>
        </is>
      </c>
      <c r="D183" t="n">
        <v>1.6346</v>
      </c>
      <c r="E183" t="n">
        <v>61.18</v>
      </c>
      <c r="F183" t="n">
        <v>58.15</v>
      </c>
      <c r="G183" t="n">
        <v>158.58</v>
      </c>
      <c r="H183" t="n">
        <v>1.98</v>
      </c>
      <c r="I183" t="n">
        <v>22</v>
      </c>
      <c r="J183" t="n">
        <v>188.49</v>
      </c>
      <c r="K183" t="n">
        <v>50.28</v>
      </c>
      <c r="L183" t="n">
        <v>21</v>
      </c>
      <c r="M183" t="n">
        <v>20</v>
      </c>
      <c r="N183" t="n">
        <v>37.21</v>
      </c>
      <c r="O183" t="n">
        <v>23481.16</v>
      </c>
      <c r="P183" t="n">
        <v>616.38</v>
      </c>
      <c r="Q183" t="n">
        <v>1213.92</v>
      </c>
      <c r="R183" t="n">
        <v>145.89</v>
      </c>
      <c r="S183" t="n">
        <v>90.51000000000001</v>
      </c>
      <c r="T183" t="n">
        <v>16543.49</v>
      </c>
      <c r="U183" t="n">
        <v>0.62</v>
      </c>
      <c r="V183" t="n">
        <v>0.77</v>
      </c>
      <c r="W183" t="n">
        <v>4.04</v>
      </c>
      <c r="X183" t="n">
        <v>0.95</v>
      </c>
      <c r="Y183" t="n">
        <v>0.5</v>
      </c>
      <c r="Z183" t="n">
        <v>10</v>
      </c>
    </row>
    <row r="184">
      <c r="A184" t="n">
        <v>21</v>
      </c>
      <c r="B184" t="n">
        <v>80</v>
      </c>
      <c r="C184" t="inlineStr">
        <is>
          <t xml:space="preserve">CONCLUIDO	</t>
        </is>
      </c>
      <c r="D184" t="n">
        <v>1.6356</v>
      </c>
      <c r="E184" t="n">
        <v>61.14</v>
      </c>
      <c r="F184" t="n">
        <v>58.14</v>
      </c>
      <c r="G184" t="n">
        <v>166.11</v>
      </c>
      <c r="H184" t="n">
        <v>2.05</v>
      </c>
      <c r="I184" t="n">
        <v>21</v>
      </c>
      <c r="J184" t="n">
        <v>190.01</v>
      </c>
      <c r="K184" t="n">
        <v>50.28</v>
      </c>
      <c r="L184" t="n">
        <v>22</v>
      </c>
      <c r="M184" t="n">
        <v>19</v>
      </c>
      <c r="N184" t="n">
        <v>37.74</v>
      </c>
      <c r="O184" t="n">
        <v>23669.2</v>
      </c>
      <c r="P184" t="n">
        <v>611.37</v>
      </c>
      <c r="Q184" t="n">
        <v>1213.93</v>
      </c>
      <c r="R184" t="n">
        <v>145.45</v>
      </c>
      <c r="S184" t="n">
        <v>90.51000000000001</v>
      </c>
      <c r="T184" t="n">
        <v>16326.16</v>
      </c>
      <c r="U184" t="n">
        <v>0.62</v>
      </c>
      <c r="V184" t="n">
        <v>0.77</v>
      </c>
      <c r="W184" t="n">
        <v>4.04</v>
      </c>
      <c r="X184" t="n">
        <v>0.9399999999999999</v>
      </c>
      <c r="Y184" t="n">
        <v>0.5</v>
      </c>
      <c r="Z184" t="n">
        <v>10</v>
      </c>
    </row>
    <row r="185">
      <c r="A185" t="n">
        <v>22</v>
      </c>
      <c r="B185" t="n">
        <v>80</v>
      </c>
      <c r="C185" t="inlineStr">
        <is>
          <t xml:space="preserve">CONCLUIDO	</t>
        </is>
      </c>
      <c r="D185" t="n">
        <v>1.6387</v>
      </c>
      <c r="E185" t="n">
        <v>61.02</v>
      </c>
      <c r="F185" t="n">
        <v>58.05</v>
      </c>
      <c r="G185" t="n">
        <v>174.16</v>
      </c>
      <c r="H185" t="n">
        <v>2.13</v>
      </c>
      <c r="I185" t="n">
        <v>20</v>
      </c>
      <c r="J185" t="n">
        <v>191.55</v>
      </c>
      <c r="K185" t="n">
        <v>50.28</v>
      </c>
      <c r="L185" t="n">
        <v>23</v>
      </c>
      <c r="M185" t="n">
        <v>18</v>
      </c>
      <c r="N185" t="n">
        <v>38.27</v>
      </c>
      <c r="O185" t="n">
        <v>23857.96</v>
      </c>
      <c r="P185" t="n">
        <v>607.01</v>
      </c>
      <c r="Q185" t="n">
        <v>1213.92</v>
      </c>
      <c r="R185" t="n">
        <v>142.59</v>
      </c>
      <c r="S185" t="n">
        <v>90.51000000000001</v>
      </c>
      <c r="T185" t="n">
        <v>14899.94</v>
      </c>
      <c r="U185" t="n">
        <v>0.63</v>
      </c>
      <c r="V185" t="n">
        <v>0.77</v>
      </c>
      <c r="W185" t="n">
        <v>4.04</v>
      </c>
      <c r="X185" t="n">
        <v>0.86</v>
      </c>
      <c r="Y185" t="n">
        <v>0.5</v>
      </c>
      <c r="Z185" t="n">
        <v>10</v>
      </c>
    </row>
    <row r="186">
      <c r="A186" t="n">
        <v>23</v>
      </c>
      <c r="B186" t="n">
        <v>80</v>
      </c>
      <c r="C186" t="inlineStr">
        <is>
          <t xml:space="preserve">CONCLUIDO	</t>
        </is>
      </c>
      <c r="D186" t="n">
        <v>1.6407</v>
      </c>
      <c r="E186" t="n">
        <v>60.95</v>
      </c>
      <c r="F186" t="n">
        <v>58.01</v>
      </c>
      <c r="G186" t="n">
        <v>183.2</v>
      </c>
      <c r="H186" t="n">
        <v>2.21</v>
      </c>
      <c r="I186" t="n">
        <v>19</v>
      </c>
      <c r="J186" t="n">
        <v>193.08</v>
      </c>
      <c r="K186" t="n">
        <v>50.28</v>
      </c>
      <c r="L186" t="n">
        <v>24</v>
      </c>
      <c r="M186" t="n">
        <v>16</v>
      </c>
      <c r="N186" t="n">
        <v>38.8</v>
      </c>
      <c r="O186" t="n">
        <v>24047.45</v>
      </c>
      <c r="P186" t="n">
        <v>599.36</v>
      </c>
      <c r="Q186" t="n">
        <v>1213.91</v>
      </c>
      <c r="R186" t="n">
        <v>141.31</v>
      </c>
      <c r="S186" t="n">
        <v>90.51000000000001</v>
      </c>
      <c r="T186" t="n">
        <v>14267.32</v>
      </c>
      <c r="U186" t="n">
        <v>0.64</v>
      </c>
      <c r="V186" t="n">
        <v>0.77</v>
      </c>
      <c r="W186" t="n">
        <v>4.04</v>
      </c>
      <c r="X186" t="n">
        <v>0.82</v>
      </c>
      <c r="Y186" t="n">
        <v>0.5</v>
      </c>
      <c r="Z186" t="n">
        <v>10</v>
      </c>
    </row>
    <row r="187">
      <c r="A187" t="n">
        <v>24</v>
      </c>
      <c r="B187" t="n">
        <v>80</v>
      </c>
      <c r="C187" t="inlineStr">
        <is>
          <t xml:space="preserve">CONCLUIDO	</t>
        </is>
      </c>
      <c r="D187" t="n">
        <v>1.6408</v>
      </c>
      <c r="E187" t="n">
        <v>60.95</v>
      </c>
      <c r="F187" t="n">
        <v>58.01</v>
      </c>
      <c r="G187" t="n">
        <v>183.19</v>
      </c>
      <c r="H187" t="n">
        <v>2.28</v>
      </c>
      <c r="I187" t="n">
        <v>19</v>
      </c>
      <c r="J187" t="n">
        <v>194.62</v>
      </c>
      <c r="K187" t="n">
        <v>50.28</v>
      </c>
      <c r="L187" t="n">
        <v>25</v>
      </c>
      <c r="M187" t="n">
        <v>16</v>
      </c>
      <c r="N187" t="n">
        <v>39.34</v>
      </c>
      <c r="O187" t="n">
        <v>24237.67</v>
      </c>
      <c r="P187" t="n">
        <v>595.72</v>
      </c>
      <c r="Q187" t="n">
        <v>1213.91</v>
      </c>
      <c r="R187" t="n">
        <v>141.41</v>
      </c>
      <c r="S187" t="n">
        <v>90.51000000000001</v>
      </c>
      <c r="T187" t="n">
        <v>14316.75</v>
      </c>
      <c r="U187" t="n">
        <v>0.64</v>
      </c>
      <c r="V187" t="n">
        <v>0.77</v>
      </c>
      <c r="W187" t="n">
        <v>4.03</v>
      </c>
      <c r="X187" t="n">
        <v>0.82</v>
      </c>
      <c r="Y187" t="n">
        <v>0.5</v>
      </c>
      <c r="Z187" t="n">
        <v>10</v>
      </c>
    </row>
    <row r="188">
      <c r="A188" t="n">
        <v>25</v>
      </c>
      <c r="B188" t="n">
        <v>80</v>
      </c>
      <c r="C188" t="inlineStr">
        <is>
          <t xml:space="preserve">CONCLUIDO	</t>
        </is>
      </c>
      <c r="D188" t="n">
        <v>1.6429</v>
      </c>
      <c r="E188" t="n">
        <v>60.87</v>
      </c>
      <c r="F188" t="n">
        <v>57.96</v>
      </c>
      <c r="G188" t="n">
        <v>193.21</v>
      </c>
      <c r="H188" t="n">
        <v>2.35</v>
      </c>
      <c r="I188" t="n">
        <v>18</v>
      </c>
      <c r="J188" t="n">
        <v>196.17</v>
      </c>
      <c r="K188" t="n">
        <v>50.28</v>
      </c>
      <c r="L188" t="n">
        <v>26</v>
      </c>
      <c r="M188" t="n">
        <v>12</v>
      </c>
      <c r="N188" t="n">
        <v>39.89</v>
      </c>
      <c r="O188" t="n">
        <v>24428.62</v>
      </c>
      <c r="P188" t="n">
        <v>594.1</v>
      </c>
      <c r="Q188" t="n">
        <v>1213.93</v>
      </c>
      <c r="R188" t="n">
        <v>139.44</v>
      </c>
      <c r="S188" t="n">
        <v>90.51000000000001</v>
      </c>
      <c r="T188" t="n">
        <v>13334.29</v>
      </c>
      <c r="U188" t="n">
        <v>0.65</v>
      </c>
      <c r="V188" t="n">
        <v>0.77</v>
      </c>
      <c r="W188" t="n">
        <v>4.04</v>
      </c>
      <c r="X188" t="n">
        <v>0.77</v>
      </c>
      <c r="Y188" t="n">
        <v>0.5</v>
      </c>
      <c r="Z188" t="n">
        <v>10</v>
      </c>
    </row>
    <row r="189">
      <c r="A189" t="n">
        <v>26</v>
      </c>
      <c r="B189" t="n">
        <v>80</v>
      </c>
      <c r="C189" t="inlineStr">
        <is>
          <t xml:space="preserve">CONCLUIDO	</t>
        </is>
      </c>
      <c r="D189" t="n">
        <v>1.6447</v>
      </c>
      <c r="E189" t="n">
        <v>60.8</v>
      </c>
      <c r="F189" t="n">
        <v>57.93</v>
      </c>
      <c r="G189" t="n">
        <v>204.46</v>
      </c>
      <c r="H189" t="n">
        <v>2.42</v>
      </c>
      <c r="I189" t="n">
        <v>17</v>
      </c>
      <c r="J189" t="n">
        <v>197.73</v>
      </c>
      <c r="K189" t="n">
        <v>50.28</v>
      </c>
      <c r="L189" t="n">
        <v>27</v>
      </c>
      <c r="M189" t="n">
        <v>8</v>
      </c>
      <c r="N189" t="n">
        <v>40.45</v>
      </c>
      <c r="O189" t="n">
        <v>24620.33</v>
      </c>
      <c r="P189" t="n">
        <v>587.42</v>
      </c>
      <c r="Q189" t="n">
        <v>1213.91</v>
      </c>
      <c r="R189" t="n">
        <v>138.29</v>
      </c>
      <c r="S189" t="n">
        <v>90.51000000000001</v>
      </c>
      <c r="T189" t="n">
        <v>12767.09</v>
      </c>
      <c r="U189" t="n">
        <v>0.65</v>
      </c>
      <c r="V189" t="n">
        <v>0.77</v>
      </c>
      <c r="W189" t="n">
        <v>4.04</v>
      </c>
      <c r="X189" t="n">
        <v>0.74</v>
      </c>
      <c r="Y189" t="n">
        <v>0.5</v>
      </c>
      <c r="Z189" t="n">
        <v>10</v>
      </c>
    </row>
    <row r="190">
      <c r="A190" t="n">
        <v>27</v>
      </c>
      <c r="B190" t="n">
        <v>80</v>
      </c>
      <c r="C190" t="inlineStr">
        <is>
          <t xml:space="preserve">CONCLUIDO	</t>
        </is>
      </c>
      <c r="D190" t="n">
        <v>1.6446</v>
      </c>
      <c r="E190" t="n">
        <v>60.81</v>
      </c>
      <c r="F190" t="n">
        <v>57.93</v>
      </c>
      <c r="G190" t="n">
        <v>204.47</v>
      </c>
      <c r="H190" t="n">
        <v>2.49</v>
      </c>
      <c r="I190" t="n">
        <v>17</v>
      </c>
      <c r="J190" t="n">
        <v>199.29</v>
      </c>
      <c r="K190" t="n">
        <v>50.28</v>
      </c>
      <c r="L190" t="n">
        <v>28</v>
      </c>
      <c r="M190" t="n">
        <v>5</v>
      </c>
      <c r="N190" t="n">
        <v>41.01</v>
      </c>
      <c r="O190" t="n">
        <v>24812.8</v>
      </c>
      <c r="P190" t="n">
        <v>590.14</v>
      </c>
      <c r="Q190" t="n">
        <v>1213.91</v>
      </c>
      <c r="R190" t="n">
        <v>138.04</v>
      </c>
      <c r="S190" t="n">
        <v>90.51000000000001</v>
      </c>
      <c r="T190" t="n">
        <v>12642.35</v>
      </c>
      <c r="U190" t="n">
        <v>0.66</v>
      </c>
      <c r="V190" t="n">
        <v>0.77</v>
      </c>
      <c r="W190" t="n">
        <v>4.05</v>
      </c>
      <c r="X190" t="n">
        <v>0.74</v>
      </c>
      <c r="Y190" t="n">
        <v>0.5</v>
      </c>
      <c r="Z190" t="n">
        <v>10</v>
      </c>
    </row>
    <row r="191">
      <c r="A191" t="n">
        <v>28</v>
      </c>
      <c r="B191" t="n">
        <v>80</v>
      </c>
      <c r="C191" t="inlineStr">
        <is>
          <t xml:space="preserve">CONCLUIDO	</t>
        </is>
      </c>
      <c r="D191" t="n">
        <v>1.6447</v>
      </c>
      <c r="E191" t="n">
        <v>60.8</v>
      </c>
      <c r="F191" t="n">
        <v>57.93</v>
      </c>
      <c r="G191" t="n">
        <v>204.45</v>
      </c>
      <c r="H191" t="n">
        <v>2.56</v>
      </c>
      <c r="I191" t="n">
        <v>17</v>
      </c>
      <c r="J191" t="n">
        <v>200.85</v>
      </c>
      <c r="K191" t="n">
        <v>50.28</v>
      </c>
      <c r="L191" t="n">
        <v>29</v>
      </c>
      <c r="M191" t="n">
        <v>3</v>
      </c>
      <c r="N191" t="n">
        <v>41.57</v>
      </c>
      <c r="O191" t="n">
        <v>25006.03</v>
      </c>
      <c r="P191" t="n">
        <v>591.45</v>
      </c>
      <c r="Q191" t="n">
        <v>1213.91</v>
      </c>
      <c r="R191" t="n">
        <v>137.92</v>
      </c>
      <c r="S191" t="n">
        <v>90.51000000000001</v>
      </c>
      <c r="T191" t="n">
        <v>12580.45</v>
      </c>
      <c r="U191" t="n">
        <v>0.66</v>
      </c>
      <c r="V191" t="n">
        <v>0.77</v>
      </c>
      <c r="W191" t="n">
        <v>4.05</v>
      </c>
      <c r="X191" t="n">
        <v>0.73</v>
      </c>
      <c r="Y191" t="n">
        <v>0.5</v>
      </c>
      <c r="Z191" t="n">
        <v>10</v>
      </c>
    </row>
    <row r="192">
      <c r="A192" t="n">
        <v>29</v>
      </c>
      <c r="B192" t="n">
        <v>80</v>
      </c>
      <c r="C192" t="inlineStr">
        <is>
          <t xml:space="preserve">CONCLUIDO	</t>
        </is>
      </c>
      <c r="D192" t="n">
        <v>1.6445</v>
      </c>
      <c r="E192" t="n">
        <v>60.81</v>
      </c>
      <c r="F192" t="n">
        <v>57.93</v>
      </c>
      <c r="G192" t="n">
        <v>204.48</v>
      </c>
      <c r="H192" t="n">
        <v>2.63</v>
      </c>
      <c r="I192" t="n">
        <v>17</v>
      </c>
      <c r="J192" t="n">
        <v>202.43</v>
      </c>
      <c r="K192" t="n">
        <v>50.28</v>
      </c>
      <c r="L192" t="n">
        <v>30</v>
      </c>
      <c r="M192" t="n">
        <v>3</v>
      </c>
      <c r="N192" t="n">
        <v>42.15</v>
      </c>
      <c r="O192" t="n">
        <v>25200.04</v>
      </c>
      <c r="P192" t="n">
        <v>594.24</v>
      </c>
      <c r="Q192" t="n">
        <v>1213.91</v>
      </c>
      <c r="R192" t="n">
        <v>138.13</v>
      </c>
      <c r="S192" t="n">
        <v>90.51000000000001</v>
      </c>
      <c r="T192" t="n">
        <v>12688.44</v>
      </c>
      <c r="U192" t="n">
        <v>0.66</v>
      </c>
      <c r="V192" t="n">
        <v>0.77</v>
      </c>
      <c r="W192" t="n">
        <v>4.05</v>
      </c>
      <c r="X192" t="n">
        <v>0.74</v>
      </c>
      <c r="Y192" t="n">
        <v>0.5</v>
      </c>
      <c r="Z192" t="n">
        <v>10</v>
      </c>
    </row>
    <row r="193">
      <c r="A193" t="n">
        <v>30</v>
      </c>
      <c r="B193" t="n">
        <v>80</v>
      </c>
      <c r="C193" t="inlineStr">
        <is>
          <t xml:space="preserve">CONCLUIDO	</t>
        </is>
      </c>
      <c r="D193" t="n">
        <v>1.6444</v>
      </c>
      <c r="E193" t="n">
        <v>60.81</v>
      </c>
      <c r="F193" t="n">
        <v>57.94</v>
      </c>
      <c r="G193" t="n">
        <v>204.5</v>
      </c>
      <c r="H193" t="n">
        <v>2.7</v>
      </c>
      <c r="I193" t="n">
        <v>17</v>
      </c>
      <c r="J193" t="n">
        <v>204.01</v>
      </c>
      <c r="K193" t="n">
        <v>50.28</v>
      </c>
      <c r="L193" t="n">
        <v>31</v>
      </c>
      <c r="M193" t="n">
        <v>0</v>
      </c>
      <c r="N193" t="n">
        <v>42.73</v>
      </c>
      <c r="O193" t="n">
        <v>25394.96</v>
      </c>
      <c r="P193" t="n">
        <v>596.24</v>
      </c>
      <c r="Q193" t="n">
        <v>1213.92</v>
      </c>
      <c r="R193" t="n">
        <v>138.18</v>
      </c>
      <c r="S193" t="n">
        <v>90.51000000000001</v>
      </c>
      <c r="T193" t="n">
        <v>12711.37</v>
      </c>
      <c r="U193" t="n">
        <v>0.66</v>
      </c>
      <c r="V193" t="n">
        <v>0.77</v>
      </c>
      <c r="W193" t="n">
        <v>4.05</v>
      </c>
      <c r="X193" t="n">
        <v>0.75</v>
      </c>
      <c r="Y193" t="n">
        <v>0.5</v>
      </c>
      <c r="Z193" t="n">
        <v>10</v>
      </c>
    </row>
    <row r="194">
      <c r="A194" t="n">
        <v>0</v>
      </c>
      <c r="B194" t="n">
        <v>35</v>
      </c>
      <c r="C194" t="inlineStr">
        <is>
          <t xml:space="preserve">CONCLUIDO	</t>
        </is>
      </c>
      <c r="D194" t="n">
        <v>1.1429</v>
      </c>
      <c r="E194" t="n">
        <v>87.48999999999999</v>
      </c>
      <c r="F194" t="n">
        <v>78.02</v>
      </c>
      <c r="G194" t="n">
        <v>10.64</v>
      </c>
      <c r="H194" t="n">
        <v>0.22</v>
      </c>
      <c r="I194" t="n">
        <v>440</v>
      </c>
      <c r="J194" t="n">
        <v>80.84</v>
      </c>
      <c r="K194" t="n">
        <v>35.1</v>
      </c>
      <c r="L194" t="n">
        <v>1</v>
      </c>
      <c r="M194" t="n">
        <v>438</v>
      </c>
      <c r="N194" t="n">
        <v>9.74</v>
      </c>
      <c r="O194" t="n">
        <v>10204.21</v>
      </c>
      <c r="P194" t="n">
        <v>603.76</v>
      </c>
      <c r="Q194" t="n">
        <v>1214.09</v>
      </c>
      <c r="R194" t="n">
        <v>819.67</v>
      </c>
      <c r="S194" t="n">
        <v>90.51000000000001</v>
      </c>
      <c r="T194" t="n">
        <v>351340.73</v>
      </c>
      <c r="U194" t="n">
        <v>0.11</v>
      </c>
      <c r="V194" t="n">
        <v>0.58</v>
      </c>
      <c r="W194" t="n">
        <v>4.73</v>
      </c>
      <c r="X194" t="n">
        <v>20.82</v>
      </c>
      <c r="Y194" t="n">
        <v>0.5</v>
      </c>
      <c r="Z194" t="n">
        <v>10</v>
      </c>
    </row>
    <row r="195">
      <c r="A195" t="n">
        <v>1</v>
      </c>
      <c r="B195" t="n">
        <v>35</v>
      </c>
      <c r="C195" t="inlineStr">
        <is>
          <t xml:space="preserve">CONCLUIDO	</t>
        </is>
      </c>
      <c r="D195" t="n">
        <v>1.4182</v>
      </c>
      <c r="E195" t="n">
        <v>70.51000000000001</v>
      </c>
      <c r="F195" t="n">
        <v>65.52</v>
      </c>
      <c r="G195" t="n">
        <v>21.84</v>
      </c>
      <c r="H195" t="n">
        <v>0.43</v>
      </c>
      <c r="I195" t="n">
        <v>180</v>
      </c>
      <c r="J195" t="n">
        <v>82.04000000000001</v>
      </c>
      <c r="K195" t="n">
        <v>35.1</v>
      </c>
      <c r="L195" t="n">
        <v>2</v>
      </c>
      <c r="M195" t="n">
        <v>178</v>
      </c>
      <c r="N195" t="n">
        <v>9.94</v>
      </c>
      <c r="O195" t="n">
        <v>10352.53</v>
      </c>
      <c r="P195" t="n">
        <v>495.09</v>
      </c>
      <c r="Q195" t="n">
        <v>1214</v>
      </c>
      <c r="R195" t="n">
        <v>395.04</v>
      </c>
      <c r="S195" t="n">
        <v>90.51000000000001</v>
      </c>
      <c r="T195" t="n">
        <v>140324.33</v>
      </c>
      <c r="U195" t="n">
        <v>0.23</v>
      </c>
      <c r="V195" t="n">
        <v>0.68</v>
      </c>
      <c r="W195" t="n">
        <v>4.31</v>
      </c>
      <c r="X195" t="n">
        <v>8.33</v>
      </c>
      <c r="Y195" t="n">
        <v>0.5</v>
      </c>
      <c r="Z195" t="n">
        <v>10</v>
      </c>
    </row>
    <row r="196">
      <c r="A196" t="n">
        <v>2</v>
      </c>
      <c r="B196" t="n">
        <v>35</v>
      </c>
      <c r="C196" t="inlineStr">
        <is>
          <t xml:space="preserve">CONCLUIDO	</t>
        </is>
      </c>
      <c r="D196" t="n">
        <v>1.5141</v>
      </c>
      <c r="E196" t="n">
        <v>66.04000000000001</v>
      </c>
      <c r="F196" t="n">
        <v>62.24</v>
      </c>
      <c r="G196" t="n">
        <v>33.64</v>
      </c>
      <c r="H196" t="n">
        <v>0.63</v>
      </c>
      <c r="I196" t="n">
        <v>111</v>
      </c>
      <c r="J196" t="n">
        <v>83.25</v>
      </c>
      <c r="K196" t="n">
        <v>35.1</v>
      </c>
      <c r="L196" t="n">
        <v>3</v>
      </c>
      <c r="M196" t="n">
        <v>109</v>
      </c>
      <c r="N196" t="n">
        <v>10.15</v>
      </c>
      <c r="O196" t="n">
        <v>10501.19</v>
      </c>
      <c r="P196" t="n">
        <v>458.8</v>
      </c>
      <c r="Q196" t="n">
        <v>1213.97</v>
      </c>
      <c r="R196" t="n">
        <v>284.75</v>
      </c>
      <c r="S196" t="n">
        <v>90.51000000000001</v>
      </c>
      <c r="T196" t="n">
        <v>85527.98</v>
      </c>
      <c r="U196" t="n">
        <v>0.32</v>
      </c>
      <c r="V196" t="n">
        <v>0.72</v>
      </c>
      <c r="W196" t="n">
        <v>4.18</v>
      </c>
      <c r="X196" t="n">
        <v>5.05</v>
      </c>
      <c r="Y196" t="n">
        <v>0.5</v>
      </c>
      <c r="Z196" t="n">
        <v>10</v>
      </c>
    </row>
    <row r="197">
      <c r="A197" t="n">
        <v>3</v>
      </c>
      <c r="B197" t="n">
        <v>35</v>
      </c>
      <c r="C197" t="inlineStr">
        <is>
          <t xml:space="preserve">CONCLUIDO	</t>
        </is>
      </c>
      <c r="D197" t="n">
        <v>1.56</v>
      </c>
      <c r="E197" t="n">
        <v>64.09999999999999</v>
      </c>
      <c r="F197" t="n">
        <v>60.83</v>
      </c>
      <c r="G197" t="n">
        <v>45.62</v>
      </c>
      <c r="H197" t="n">
        <v>0.83</v>
      </c>
      <c r="I197" t="n">
        <v>80</v>
      </c>
      <c r="J197" t="n">
        <v>84.45999999999999</v>
      </c>
      <c r="K197" t="n">
        <v>35.1</v>
      </c>
      <c r="L197" t="n">
        <v>4</v>
      </c>
      <c r="M197" t="n">
        <v>78</v>
      </c>
      <c r="N197" t="n">
        <v>10.36</v>
      </c>
      <c r="O197" t="n">
        <v>10650.22</v>
      </c>
      <c r="P197" t="n">
        <v>436.37</v>
      </c>
      <c r="Q197" t="n">
        <v>1213.96</v>
      </c>
      <c r="R197" t="n">
        <v>236.83</v>
      </c>
      <c r="S197" t="n">
        <v>90.51000000000001</v>
      </c>
      <c r="T197" t="n">
        <v>61720.94</v>
      </c>
      <c r="U197" t="n">
        <v>0.38</v>
      </c>
      <c r="V197" t="n">
        <v>0.74</v>
      </c>
      <c r="W197" t="n">
        <v>4.14</v>
      </c>
      <c r="X197" t="n">
        <v>3.64</v>
      </c>
      <c r="Y197" t="n">
        <v>0.5</v>
      </c>
      <c r="Z197" t="n">
        <v>10</v>
      </c>
    </row>
    <row r="198">
      <c r="A198" t="n">
        <v>4</v>
      </c>
      <c r="B198" t="n">
        <v>35</v>
      </c>
      <c r="C198" t="inlineStr">
        <is>
          <t xml:space="preserve">CONCLUIDO	</t>
        </is>
      </c>
      <c r="D198" t="n">
        <v>1.5901</v>
      </c>
      <c r="E198" t="n">
        <v>62.89</v>
      </c>
      <c r="F198" t="n">
        <v>59.95</v>
      </c>
      <c r="G198" t="n">
        <v>58.96</v>
      </c>
      <c r="H198" t="n">
        <v>1.02</v>
      </c>
      <c r="I198" t="n">
        <v>61</v>
      </c>
      <c r="J198" t="n">
        <v>85.67</v>
      </c>
      <c r="K198" t="n">
        <v>35.1</v>
      </c>
      <c r="L198" t="n">
        <v>5</v>
      </c>
      <c r="M198" t="n">
        <v>59</v>
      </c>
      <c r="N198" t="n">
        <v>10.57</v>
      </c>
      <c r="O198" t="n">
        <v>10799.59</v>
      </c>
      <c r="P198" t="n">
        <v>416.57</v>
      </c>
      <c r="Q198" t="n">
        <v>1213.99</v>
      </c>
      <c r="R198" t="n">
        <v>207.07</v>
      </c>
      <c r="S198" t="n">
        <v>90.51000000000001</v>
      </c>
      <c r="T198" t="n">
        <v>46935.34</v>
      </c>
      <c r="U198" t="n">
        <v>0.44</v>
      </c>
      <c r="V198" t="n">
        <v>0.75</v>
      </c>
      <c r="W198" t="n">
        <v>4.1</v>
      </c>
      <c r="X198" t="n">
        <v>2.75</v>
      </c>
      <c r="Y198" t="n">
        <v>0.5</v>
      </c>
      <c r="Z198" t="n">
        <v>10</v>
      </c>
    </row>
    <row r="199">
      <c r="A199" t="n">
        <v>5</v>
      </c>
      <c r="B199" t="n">
        <v>35</v>
      </c>
      <c r="C199" t="inlineStr">
        <is>
          <t xml:space="preserve">CONCLUIDO	</t>
        </is>
      </c>
      <c r="D199" t="n">
        <v>1.6102</v>
      </c>
      <c r="E199" t="n">
        <v>62.1</v>
      </c>
      <c r="F199" t="n">
        <v>59.37</v>
      </c>
      <c r="G199" t="n">
        <v>72.69</v>
      </c>
      <c r="H199" t="n">
        <v>1.21</v>
      </c>
      <c r="I199" t="n">
        <v>49</v>
      </c>
      <c r="J199" t="n">
        <v>86.88</v>
      </c>
      <c r="K199" t="n">
        <v>35.1</v>
      </c>
      <c r="L199" t="n">
        <v>6</v>
      </c>
      <c r="M199" t="n">
        <v>47</v>
      </c>
      <c r="N199" t="n">
        <v>10.78</v>
      </c>
      <c r="O199" t="n">
        <v>10949.33</v>
      </c>
      <c r="P199" t="n">
        <v>397.96</v>
      </c>
      <c r="Q199" t="n">
        <v>1213.91</v>
      </c>
      <c r="R199" t="n">
        <v>187.04</v>
      </c>
      <c r="S199" t="n">
        <v>90.51000000000001</v>
      </c>
      <c r="T199" t="n">
        <v>36980.97</v>
      </c>
      <c r="U199" t="n">
        <v>0.48</v>
      </c>
      <c r="V199" t="n">
        <v>0.76</v>
      </c>
      <c r="W199" t="n">
        <v>4.09</v>
      </c>
      <c r="X199" t="n">
        <v>2.17</v>
      </c>
      <c r="Y199" t="n">
        <v>0.5</v>
      </c>
      <c r="Z199" t="n">
        <v>10</v>
      </c>
    </row>
    <row r="200">
      <c r="A200" t="n">
        <v>6</v>
      </c>
      <c r="B200" t="n">
        <v>35</v>
      </c>
      <c r="C200" t="inlineStr">
        <is>
          <t xml:space="preserve">CONCLUIDO	</t>
        </is>
      </c>
      <c r="D200" t="n">
        <v>1.6226</v>
      </c>
      <c r="E200" t="n">
        <v>61.63</v>
      </c>
      <c r="F200" t="n">
        <v>59.03</v>
      </c>
      <c r="G200" t="n">
        <v>86.39</v>
      </c>
      <c r="H200" t="n">
        <v>1.39</v>
      </c>
      <c r="I200" t="n">
        <v>41</v>
      </c>
      <c r="J200" t="n">
        <v>88.09999999999999</v>
      </c>
      <c r="K200" t="n">
        <v>35.1</v>
      </c>
      <c r="L200" t="n">
        <v>7</v>
      </c>
      <c r="M200" t="n">
        <v>32</v>
      </c>
      <c r="N200" t="n">
        <v>11</v>
      </c>
      <c r="O200" t="n">
        <v>11099.43</v>
      </c>
      <c r="P200" t="n">
        <v>383.07</v>
      </c>
      <c r="Q200" t="n">
        <v>1213.92</v>
      </c>
      <c r="R200" t="n">
        <v>175.47</v>
      </c>
      <c r="S200" t="n">
        <v>90.51000000000001</v>
      </c>
      <c r="T200" t="n">
        <v>31234.69</v>
      </c>
      <c r="U200" t="n">
        <v>0.52</v>
      </c>
      <c r="V200" t="n">
        <v>0.76</v>
      </c>
      <c r="W200" t="n">
        <v>4.08</v>
      </c>
      <c r="X200" t="n">
        <v>1.84</v>
      </c>
      <c r="Y200" t="n">
        <v>0.5</v>
      </c>
      <c r="Z200" t="n">
        <v>10</v>
      </c>
    </row>
    <row r="201">
      <c r="A201" t="n">
        <v>7</v>
      </c>
      <c r="B201" t="n">
        <v>35</v>
      </c>
      <c r="C201" t="inlineStr">
        <is>
          <t xml:space="preserve">CONCLUIDO	</t>
        </is>
      </c>
      <c r="D201" t="n">
        <v>1.629</v>
      </c>
      <c r="E201" t="n">
        <v>61.39</v>
      </c>
      <c r="F201" t="n">
        <v>58.86</v>
      </c>
      <c r="G201" t="n">
        <v>95.45</v>
      </c>
      <c r="H201" t="n">
        <v>1.57</v>
      </c>
      <c r="I201" t="n">
        <v>37</v>
      </c>
      <c r="J201" t="n">
        <v>89.31999999999999</v>
      </c>
      <c r="K201" t="n">
        <v>35.1</v>
      </c>
      <c r="L201" t="n">
        <v>8</v>
      </c>
      <c r="M201" t="n">
        <v>11</v>
      </c>
      <c r="N201" t="n">
        <v>11.22</v>
      </c>
      <c r="O201" t="n">
        <v>11249.89</v>
      </c>
      <c r="P201" t="n">
        <v>374.05</v>
      </c>
      <c r="Q201" t="n">
        <v>1213.94</v>
      </c>
      <c r="R201" t="n">
        <v>168.81</v>
      </c>
      <c r="S201" t="n">
        <v>90.51000000000001</v>
      </c>
      <c r="T201" t="n">
        <v>27924.71</v>
      </c>
      <c r="U201" t="n">
        <v>0.54</v>
      </c>
      <c r="V201" t="n">
        <v>0.76</v>
      </c>
      <c r="W201" t="n">
        <v>4.1</v>
      </c>
      <c r="X201" t="n">
        <v>1.67</v>
      </c>
      <c r="Y201" t="n">
        <v>0.5</v>
      </c>
      <c r="Z201" t="n">
        <v>10</v>
      </c>
    </row>
    <row r="202">
      <c r="A202" t="n">
        <v>8</v>
      </c>
      <c r="B202" t="n">
        <v>35</v>
      </c>
      <c r="C202" t="inlineStr">
        <is>
          <t xml:space="preserve">CONCLUIDO	</t>
        </is>
      </c>
      <c r="D202" t="n">
        <v>1.6297</v>
      </c>
      <c r="E202" t="n">
        <v>61.36</v>
      </c>
      <c r="F202" t="n">
        <v>58.85</v>
      </c>
      <c r="G202" t="n">
        <v>98.08</v>
      </c>
      <c r="H202" t="n">
        <v>1.75</v>
      </c>
      <c r="I202" t="n">
        <v>36</v>
      </c>
      <c r="J202" t="n">
        <v>90.54000000000001</v>
      </c>
      <c r="K202" t="n">
        <v>35.1</v>
      </c>
      <c r="L202" t="n">
        <v>9</v>
      </c>
      <c r="M202" t="n">
        <v>1</v>
      </c>
      <c r="N202" t="n">
        <v>11.44</v>
      </c>
      <c r="O202" t="n">
        <v>11400.71</v>
      </c>
      <c r="P202" t="n">
        <v>377.36</v>
      </c>
      <c r="Q202" t="n">
        <v>1213.93</v>
      </c>
      <c r="R202" t="n">
        <v>167.97</v>
      </c>
      <c r="S202" t="n">
        <v>90.51000000000001</v>
      </c>
      <c r="T202" t="n">
        <v>27510.24</v>
      </c>
      <c r="U202" t="n">
        <v>0.54</v>
      </c>
      <c r="V202" t="n">
        <v>0.76</v>
      </c>
      <c r="W202" t="n">
        <v>4.11</v>
      </c>
      <c r="X202" t="n">
        <v>1.66</v>
      </c>
      <c r="Y202" t="n">
        <v>0.5</v>
      </c>
      <c r="Z202" t="n">
        <v>10</v>
      </c>
    </row>
    <row r="203">
      <c r="A203" t="n">
        <v>9</v>
      </c>
      <c r="B203" t="n">
        <v>35</v>
      </c>
      <c r="C203" t="inlineStr">
        <is>
          <t xml:space="preserve">CONCLUIDO	</t>
        </is>
      </c>
      <c r="D203" t="n">
        <v>1.6296</v>
      </c>
      <c r="E203" t="n">
        <v>61.36</v>
      </c>
      <c r="F203" t="n">
        <v>58.85</v>
      </c>
      <c r="G203" t="n">
        <v>98.09</v>
      </c>
      <c r="H203" t="n">
        <v>1.91</v>
      </c>
      <c r="I203" t="n">
        <v>36</v>
      </c>
      <c r="J203" t="n">
        <v>91.77</v>
      </c>
      <c r="K203" t="n">
        <v>35.1</v>
      </c>
      <c r="L203" t="n">
        <v>10</v>
      </c>
      <c r="M203" t="n">
        <v>0</v>
      </c>
      <c r="N203" t="n">
        <v>11.67</v>
      </c>
      <c r="O203" t="n">
        <v>11551.91</v>
      </c>
      <c r="P203" t="n">
        <v>382.11</v>
      </c>
      <c r="Q203" t="n">
        <v>1213.97</v>
      </c>
      <c r="R203" t="n">
        <v>167.95</v>
      </c>
      <c r="S203" t="n">
        <v>90.51000000000001</v>
      </c>
      <c r="T203" t="n">
        <v>27502.25</v>
      </c>
      <c r="U203" t="n">
        <v>0.54</v>
      </c>
      <c r="V203" t="n">
        <v>0.76</v>
      </c>
      <c r="W203" t="n">
        <v>4.11</v>
      </c>
      <c r="X203" t="n">
        <v>1.66</v>
      </c>
      <c r="Y203" t="n">
        <v>0.5</v>
      </c>
      <c r="Z203" t="n">
        <v>10</v>
      </c>
    </row>
    <row r="204">
      <c r="A204" t="n">
        <v>0</v>
      </c>
      <c r="B204" t="n">
        <v>50</v>
      </c>
      <c r="C204" t="inlineStr">
        <is>
          <t xml:space="preserve">CONCLUIDO	</t>
        </is>
      </c>
      <c r="D204" t="n">
        <v>0.9938</v>
      </c>
      <c r="E204" t="n">
        <v>100.62</v>
      </c>
      <c r="F204" t="n">
        <v>85.5</v>
      </c>
      <c r="G204" t="n">
        <v>8.710000000000001</v>
      </c>
      <c r="H204" t="n">
        <v>0.16</v>
      </c>
      <c r="I204" t="n">
        <v>589</v>
      </c>
      <c r="J204" t="n">
        <v>107.41</v>
      </c>
      <c r="K204" t="n">
        <v>41.65</v>
      </c>
      <c r="L204" t="n">
        <v>1</v>
      </c>
      <c r="M204" t="n">
        <v>587</v>
      </c>
      <c r="N204" t="n">
        <v>14.77</v>
      </c>
      <c r="O204" t="n">
        <v>13481.73</v>
      </c>
      <c r="P204" t="n">
        <v>806.49</v>
      </c>
      <c r="Q204" t="n">
        <v>1214.04</v>
      </c>
      <c r="R204" t="n">
        <v>1074.06</v>
      </c>
      <c r="S204" t="n">
        <v>90.52</v>
      </c>
      <c r="T204" t="n">
        <v>477792.07</v>
      </c>
      <c r="U204" t="n">
        <v>0.08</v>
      </c>
      <c r="V204" t="n">
        <v>0.52</v>
      </c>
      <c r="W204" t="n">
        <v>4.97</v>
      </c>
      <c r="X204" t="n">
        <v>28.3</v>
      </c>
      <c r="Y204" t="n">
        <v>0.5</v>
      </c>
      <c r="Z204" t="n">
        <v>10</v>
      </c>
    </row>
    <row r="205">
      <c r="A205" t="n">
        <v>1</v>
      </c>
      <c r="B205" t="n">
        <v>50</v>
      </c>
      <c r="C205" t="inlineStr">
        <is>
          <t xml:space="preserve">CONCLUIDO	</t>
        </is>
      </c>
      <c r="D205" t="n">
        <v>1.3351</v>
      </c>
      <c r="E205" t="n">
        <v>74.90000000000001</v>
      </c>
      <c r="F205" t="n">
        <v>67.78</v>
      </c>
      <c r="G205" t="n">
        <v>17.76</v>
      </c>
      <c r="H205" t="n">
        <v>0.32</v>
      </c>
      <c r="I205" t="n">
        <v>229</v>
      </c>
      <c r="J205" t="n">
        <v>108.68</v>
      </c>
      <c r="K205" t="n">
        <v>41.65</v>
      </c>
      <c r="L205" t="n">
        <v>2</v>
      </c>
      <c r="M205" t="n">
        <v>227</v>
      </c>
      <c r="N205" t="n">
        <v>15.03</v>
      </c>
      <c r="O205" t="n">
        <v>13638.32</v>
      </c>
      <c r="P205" t="n">
        <v>630.59</v>
      </c>
      <c r="Q205" t="n">
        <v>1214.01</v>
      </c>
      <c r="R205" t="n">
        <v>471.39</v>
      </c>
      <c r="S205" t="n">
        <v>90.51000000000001</v>
      </c>
      <c r="T205" t="n">
        <v>178255.68</v>
      </c>
      <c r="U205" t="n">
        <v>0.19</v>
      </c>
      <c r="V205" t="n">
        <v>0.66</v>
      </c>
      <c r="W205" t="n">
        <v>4.39</v>
      </c>
      <c r="X205" t="n">
        <v>10.58</v>
      </c>
      <c r="Y205" t="n">
        <v>0.5</v>
      </c>
      <c r="Z205" t="n">
        <v>10</v>
      </c>
    </row>
    <row r="206">
      <c r="A206" t="n">
        <v>2</v>
      </c>
      <c r="B206" t="n">
        <v>50</v>
      </c>
      <c r="C206" t="inlineStr">
        <is>
          <t xml:space="preserve">CONCLUIDO	</t>
        </is>
      </c>
      <c r="D206" t="n">
        <v>1.4535</v>
      </c>
      <c r="E206" t="n">
        <v>68.8</v>
      </c>
      <c r="F206" t="n">
        <v>63.63</v>
      </c>
      <c r="G206" t="n">
        <v>27.08</v>
      </c>
      <c r="H206" t="n">
        <v>0.48</v>
      </c>
      <c r="I206" t="n">
        <v>141</v>
      </c>
      <c r="J206" t="n">
        <v>109.96</v>
      </c>
      <c r="K206" t="n">
        <v>41.65</v>
      </c>
      <c r="L206" t="n">
        <v>3</v>
      </c>
      <c r="M206" t="n">
        <v>139</v>
      </c>
      <c r="N206" t="n">
        <v>15.31</v>
      </c>
      <c r="O206" t="n">
        <v>13795.21</v>
      </c>
      <c r="P206" t="n">
        <v>583.17</v>
      </c>
      <c r="Q206" t="n">
        <v>1213.95</v>
      </c>
      <c r="R206" t="n">
        <v>331.23</v>
      </c>
      <c r="S206" t="n">
        <v>90.51000000000001</v>
      </c>
      <c r="T206" t="n">
        <v>108615.12</v>
      </c>
      <c r="U206" t="n">
        <v>0.27</v>
      </c>
      <c r="V206" t="n">
        <v>0.71</v>
      </c>
      <c r="W206" t="n">
        <v>4.24</v>
      </c>
      <c r="X206" t="n">
        <v>6.43</v>
      </c>
      <c r="Y206" t="n">
        <v>0.5</v>
      </c>
      <c r="Z206" t="n">
        <v>10</v>
      </c>
    </row>
    <row r="207">
      <c r="A207" t="n">
        <v>3</v>
      </c>
      <c r="B207" t="n">
        <v>50</v>
      </c>
      <c r="C207" t="inlineStr">
        <is>
          <t xml:space="preserve">CONCLUIDO	</t>
        </is>
      </c>
      <c r="D207" t="n">
        <v>1.5113</v>
      </c>
      <c r="E207" t="n">
        <v>66.17</v>
      </c>
      <c r="F207" t="n">
        <v>61.87</v>
      </c>
      <c r="G207" t="n">
        <v>36.39</v>
      </c>
      <c r="H207" t="n">
        <v>0.63</v>
      </c>
      <c r="I207" t="n">
        <v>102</v>
      </c>
      <c r="J207" t="n">
        <v>111.23</v>
      </c>
      <c r="K207" t="n">
        <v>41.65</v>
      </c>
      <c r="L207" t="n">
        <v>4</v>
      </c>
      <c r="M207" t="n">
        <v>100</v>
      </c>
      <c r="N207" t="n">
        <v>15.58</v>
      </c>
      <c r="O207" t="n">
        <v>13952.52</v>
      </c>
      <c r="P207" t="n">
        <v>558.91</v>
      </c>
      <c r="Q207" t="n">
        <v>1213.96</v>
      </c>
      <c r="R207" t="n">
        <v>271.67</v>
      </c>
      <c r="S207" t="n">
        <v>90.51000000000001</v>
      </c>
      <c r="T207" t="n">
        <v>79032.5</v>
      </c>
      <c r="U207" t="n">
        <v>0.33</v>
      </c>
      <c r="V207" t="n">
        <v>0.73</v>
      </c>
      <c r="W207" t="n">
        <v>4.17</v>
      </c>
      <c r="X207" t="n">
        <v>4.67</v>
      </c>
      <c r="Y207" t="n">
        <v>0.5</v>
      </c>
      <c r="Z207" t="n">
        <v>10</v>
      </c>
    </row>
    <row r="208">
      <c r="A208" t="n">
        <v>4</v>
      </c>
      <c r="B208" t="n">
        <v>50</v>
      </c>
      <c r="C208" t="inlineStr">
        <is>
          <t xml:space="preserve">CONCLUIDO	</t>
        </is>
      </c>
      <c r="D208" t="n">
        <v>1.5488</v>
      </c>
      <c r="E208" t="n">
        <v>64.56</v>
      </c>
      <c r="F208" t="n">
        <v>60.77</v>
      </c>
      <c r="G208" t="n">
        <v>46.16</v>
      </c>
      <c r="H208" t="n">
        <v>0.78</v>
      </c>
      <c r="I208" t="n">
        <v>79</v>
      </c>
      <c r="J208" t="n">
        <v>112.51</v>
      </c>
      <c r="K208" t="n">
        <v>41.65</v>
      </c>
      <c r="L208" t="n">
        <v>5</v>
      </c>
      <c r="M208" t="n">
        <v>77</v>
      </c>
      <c r="N208" t="n">
        <v>15.86</v>
      </c>
      <c r="O208" t="n">
        <v>14110.24</v>
      </c>
      <c r="P208" t="n">
        <v>541.0599999999999</v>
      </c>
      <c r="Q208" t="n">
        <v>1213.97</v>
      </c>
      <c r="R208" t="n">
        <v>234.52</v>
      </c>
      <c r="S208" t="n">
        <v>90.51000000000001</v>
      </c>
      <c r="T208" t="n">
        <v>60573.45</v>
      </c>
      <c r="U208" t="n">
        <v>0.39</v>
      </c>
      <c r="V208" t="n">
        <v>0.74</v>
      </c>
      <c r="W208" t="n">
        <v>4.14</v>
      </c>
      <c r="X208" t="n">
        <v>3.58</v>
      </c>
      <c r="Y208" t="n">
        <v>0.5</v>
      </c>
      <c r="Z208" t="n">
        <v>10</v>
      </c>
    </row>
    <row r="209">
      <c r="A209" t="n">
        <v>5</v>
      </c>
      <c r="B209" t="n">
        <v>50</v>
      </c>
      <c r="C209" t="inlineStr">
        <is>
          <t xml:space="preserve">CONCLUIDO	</t>
        </is>
      </c>
      <c r="D209" t="n">
        <v>1.5747</v>
      </c>
      <c r="E209" t="n">
        <v>63.51</v>
      </c>
      <c r="F209" t="n">
        <v>60.05</v>
      </c>
      <c r="G209" t="n">
        <v>56.29</v>
      </c>
      <c r="H209" t="n">
        <v>0.93</v>
      </c>
      <c r="I209" t="n">
        <v>64</v>
      </c>
      <c r="J209" t="n">
        <v>113.79</v>
      </c>
      <c r="K209" t="n">
        <v>41.65</v>
      </c>
      <c r="L209" t="n">
        <v>6</v>
      </c>
      <c r="M209" t="n">
        <v>62</v>
      </c>
      <c r="N209" t="n">
        <v>16.14</v>
      </c>
      <c r="O209" t="n">
        <v>14268.39</v>
      </c>
      <c r="P209" t="n">
        <v>526.37</v>
      </c>
      <c r="Q209" t="n">
        <v>1213.92</v>
      </c>
      <c r="R209" t="n">
        <v>209.89</v>
      </c>
      <c r="S209" t="n">
        <v>90.51000000000001</v>
      </c>
      <c r="T209" t="n">
        <v>48331.41</v>
      </c>
      <c r="U209" t="n">
        <v>0.43</v>
      </c>
      <c r="V209" t="n">
        <v>0.75</v>
      </c>
      <c r="W209" t="n">
        <v>4.11</v>
      </c>
      <c r="X209" t="n">
        <v>2.85</v>
      </c>
      <c r="Y209" t="n">
        <v>0.5</v>
      </c>
      <c r="Z209" t="n">
        <v>10</v>
      </c>
    </row>
    <row r="210">
      <c r="A210" t="n">
        <v>6</v>
      </c>
      <c r="B210" t="n">
        <v>50</v>
      </c>
      <c r="C210" t="inlineStr">
        <is>
          <t xml:space="preserve">CONCLUIDO	</t>
        </is>
      </c>
      <c r="D210" t="n">
        <v>1.5905</v>
      </c>
      <c r="E210" t="n">
        <v>62.87</v>
      </c>
      <c r="F210" t="n">
        <v>59.64</v>
      </c>
      <c r="G210" t="n">
        <v>66.26000000000001</v>
      </c>
      <c r="H210" t="n">
        <v>1.07</v>
      </c>
      <c r="I210" t="n">
        <v>54</v>
      </c>
      <c r="J210" t="n">
        <v>115.08</v>
      </c>
      <c r="K210" t="n">
        <v>41.65</v>
      </c>
      <c r="L210" t="n">
        <v>7</v>
      </c>
      <c r="M210" t="n">
        <v>52</v>
      </c>
      <c r="N210" t="n">
        <v>16.43</v>
      </c>
      <c r="O210" t="n">
        <v>14426.96</v>
      </c>
      <c r="P210" t="n">
        <v>512.8</v>
      </c>
      <c r="Q210" t="n">
        <v>1213.92</v>
      </c>
      <c r="R210" t="n">
        <v>195.95</v>
      </c>
      <c r="S210" t="n">
        <v>90.51000000000001</v>
      </c>
      <c r="T210" t="n">
        <v>41411.02</v>
      </c>
      <c r="U210" t="n">
        <v>0.46</v>
      </c>
      <c r="V210" t="n">
        <v>0.75</v>
      </c>
      <c r="W210" t="n">
        <v>4.1</v>
      </c>
      <c r="X210" t="n">
        <v>2.44</v>
      </c>
      <c r="Y210" t="n">
        <v>0.5</v>
      </c>
      <c r="Z210" t="n">
        <v>10</v>
      </c>
    </row>
    <row r="211">
      <c r="A211" t="n">
        <v>7</v>
      </c>
      <c r="B211" t="n">
        <v>50</v>
      </c>
      <c r="C211" t="inlineStr">
        <is>
          <t xml:space="preserve">CONCLUIDO	</t>
        </is>
      </c>
      <c r="D211" t="n">
        <v>1.6047</v>
      </c>
      <c r="E211" t="n">
        <v>62.32</v>
      </c>
      <c r="F211" t="n">
        <v>59.26</v>
      </c>
      <c r="G211" t="n">
        <v>77.29000000000001</v>
      </c>
      <c r="H211" t="n">
        <v>1.21</v>
      </c>
      <c r="I211" t="n">
        <v>46</v>
      </c>
      <c r="J211" t="n">
        <v>116.37</v>
      </c>
      <c r="K211" t="n">
        <v>41.65</v>
      </c>
      <c r="L211" t="n">
        <v>8</v>
      </c>
      <c r="M211" t="n">
        <v>44</v>
      </c>
      <c r="N211" t="n">
        <v>16.72</v>
      </c>
      <c r="O211" t="n">
        <v>14585.96</v>
      </c>
      <c r="P211" t="n">
        <v>501.71</v>
      </c>
      <c r="Q211" t="n">
        <v>1213.92</v>
      </c>
      <c r="R211" t="n">
        <v>183.59</v>
      </c>
      <c r="S211" t="n">
        <v>90.51000000000001</v>
      </c>
      <c r="T211" t="n">
        <v>35273.18</v>
      </c>
      <c r="U211" t="n">
        <v>0.49</v>
      </c>
      <c r="V211" t="n">
        <v>0.76</v>
      </c>
      <c r="W211" t="n">
        <v>4.08</v>
      </c>
      <c r="X211" t="n">
        <v>2.07</v>
      </c>
      <c r="Y211" t="n">
        <v>0.5</v>
      </c>
      <c r="Z211" t="n">
        <v>10</v>
      </c>
    </row>
    <row r="212">
      <c r="A212" t="n">
        <v>8</v>
      </c>
      <c r="B212" t="n">
        <v>50</v>
      </c>
      <c r="C212" t="inlineStr">
        <is>
          <t xml:space="preserve">CONCLUIDO	</t>
        </is>
      </c>
      <c r="D212" t="n">
        <v>1.6156</v>
      </c>
      <c r="E212" t="n">
        <v>61.9</v>
      </c>
      <c r="F212" t="n">
        <v>58.97</v>
      </c>
      <c r="G212" t="n">
        <v>88.45999999999999</v>
      </c>
      <c r="H212" t="n">
        <v>1.35</v>
      </c>
      <c r="I212" t="n">
        <v>40</v>
      </c>
      <c r="J212" t="n">
        <v>117.66</v>
      </c>
      <c r="K212" t="n">
        <v>41.65</v>
      </c>
      <c r="L212" t="n">
        <v>9</v>
      </c>
      <c r="M212" t="n">
        <v>38</v>
      </c>
      <c r="N212" t="n">
        <v>17.01</v>
      </c>
      <c r="O212" t="n">
        <v>14745.39</v>
      </c>
      <c r="P212" t="n">
        <v>489.03</v>
      </c>
      <c r="Q212" t="n">
        <v>1213.93</v>
      </c>
      <c r="R212" t="n">
        <v>173.69</v>
      </c>
      <c r="S212" t="n">
        <v>90.51000000000001</v>
      </c>
      <c r="T212" t="n">
        <v>30349.98</v>
      </c>
      <c r="U212" t="n">
        <v>0.52</v>
      </c>
      <c r="V212" t="n">
        <v>0.76</v>
      </c>
      <c r="W212" t="n">
        <v>4.07</v>
      </c>
      <c r="X212" t="n">
        <v>1.78</v>
      </c>
      <c r="Y212" t="n">
        <v>0.5</v>
      </c>
      <c r="Z212" t="n">
        <v>10</v>
      </c>
    </row>
    <row r="213">
      <c r="A213" t="n">
        <v>9</v>
      </c>
      <c r="B213" t="n">
        <v>50</v>
      </c>
      <c r="C213" t="inlineStr">
        <is>
          <t xml:space="preserve">CONCLUIDO	</t>
        </is>
      </c>
      <c r="D213" t="n">
        <v>1.6224</v>
      </c>
      <c r="E213" t="n">
        <v>61.64</v>
      </c>
      <c r="F213" t="n">
        <v>58.8</v>
      </c>
      <c r="G213" t="n">
        <v>98</v>
      </c>
      <c r="H213" t="n">
        <v>1.48</v>
      </c>
      <c r="I213" t="n">
        <v>36</v>
      </c>
      <c r="J213" t="n">
        <v>118.96</v>
      </c>
      <c r="K213" t="n">
        <v>41.65</v>
      </c>
      <c r="L213" t="n">
        <v>10</v>
      </c>
      <c r="M213" t="n">
        <v>34</v>
      </c>
      <c r="N213" t="n">
        <v>17.31</v>
      </c>
      <c r="O213" t="n">
        <v>14905.25</v>
      </c>
      <c r="P213" t="n">
        <v>480.74</v>
      </c>
      <c r="Q213" t="n">
        <v>1213.92</v>
      </c>
      <c r="R213" t="n">
        <v>167.87</v>
      </c>
      <c r="S213" t="n">
        <v>90.51000000000001</v>
      </c>
      <c r="T213" t="n">
        <v>27463.26</v>
      </c>
      <c r="U213" t="n">
        <v>0.54</v>
      </c>
      <c r="V213" t="n">
        <v>0.76</v>
      </c>
      <c r="W213" t="n">
        <v>4.07</v>
      </c>
      <c r="X213" t="n">
        <v>1.61</v>
      </c>
      <c r="Y213" t="n">
        <v>0.5</v>
      </c>
      <c r="Z213" t="n">
        <v>10</v>
      </c>
    </row>
    <row r="214">
      <c r="A214" t="n">
        <v>10</v>
      </c>
      <c r="B214" t="n">
        <v>50</v>
      </c>
      <c r="C214" t="inlineStr">
        <is>
          <t xml:space="preserve">CONCLUIDO	</t>
        </is>
      </c>
      <c r="D214" t="n">
        <v>1.6302</v>
      </c>
      <c r="E214" t="n">
        <v>61.34</v>
      </c>
      <c r="F214" t="n">
        <v>58.6</v>
      </c>
      <c r="G214" t="n">
        <v>109.87</v>
      </c>
      <c r="H214" t="n">
        <v>1.61</v>
      </c>
      <c r="I214" t="n">
        <v>32</v>
      </c>
      <c r="J214" t="n">
        <v>120.26</v>
      </c>
      <c r="K214" t="n">
        <v>41.65</v>
      </c>
      <c r="L214" t="n">
        <v>11</v>
      </c>
      <c r="M214" t="n">
        <v>30</v>
      </c>
      <c r="N214" t="n">
        <v>17.61</v>
      </c>
      <c r="O214" t="n">
        <v>15065.56</v>
      </c>
      <c r="P214" t="n">
        <v>467.68</v>
      </c>
      <c r="Q214" t="n">
        <v>1213.91</v>
      </c>
      <c r="R214" t="n">
        <v>161.25</v>
      </c>
      <c r="S214" t="n">
        <v>90.51000000000001</v>
      </c>
      <c r="T214" t="n">
        <v>24172.78</v>
      </c>
      <c r="U214" t="n">
        <v>0.5600000000000001</v>
      </c>
      <c r="V214" t="n">
        <v>0.77</v>
      </c>
      <c r="W214" t="n">
        <v>4.05</v>
      </c>
      <c r="X214" t="n">
        <v>1.4</v>
      </c>
      <c r="Y214" t="n">
        <v>0.5</v>
      </c>
      <c r="Z214" t="n">
        <v>10</v>
      </c>
    </row>
    <row r="215">
      <c r="A215" t="n">
        <v>11</v>
      </c>
      <c r="B215" t="n">
        <v>50</v>
      </c>
      <c r="C215" t="inlineStr">
        <is>
          <t xml:space="preserve">CONCLUIDO	</t>
        </is>
      </c>
      <c r="D215" t="n">
        <v>1.6346</v>
      </c>
      <c r="E215" t="n">
        <v>61.18</v>
      </c>
      <c r="F215" t="n">
        <v>58.5</v>
      </c>
      <c r="G215" t="n">
        <v>121.03</v>
      </c>
      <c r="H215" t="n">
        <v>1.74</v>
      </c>
      <c r="I215" t="n">
        <v>29</v>
      </c>
      <c r="J215" t="n">
        <v>121.56</v>
      </c>
      <c r="K215" t="n">
        <v>41.65</v>
      </c>
      <c r="L215" t="n">
        <v>12</v>
      </c>
      <c r="M215" t="n">
        <v>23</v>
      </c>
      <c r="N215" t="n">
        <v>17.91</v>
      </c>
      <c r="O215" t="n">
        <v>15226.31</v>
      </c>
      <c r="P215" t="n">
        <v>459.33</v>
      </c>
      <c r="Q215" t="n">
        <v>1213.92</v>
      </c>
      <c r="R215" t="n">
        <v>157.4</v>
      </c>
      <c r="S215" t="n">
        <v>90.51000000000001</v>
      </c>
      <c r="T215" t="n">
        <v>22263.88</v>
      </c>
      <c r="U215" t="n">
        <v>0.58</v>
      </c>
      <c r="V215" t="n">
        <v>0.77</v>
      </c>
      <c r="W215" t="n">
        <v>4.06</v>
      </c>
      <c r="X215" t="n">
        <v>1.3</v>
      </c>
      <c r="Y215" t="n">
        <v>0.5</v>
      </c>
      <c r="Z215" t="n">
        <v>10</v>
      </c>
    </row>
    <row r="216">
      <c r="A216" t="n">
        <v>12</v>
      </c>
      <c r="B216" t="n">
        <v>50</v>
      </c>
      <c r="C216" t="inlineStr">
        <is>
          <t xml:space="preserve">CONCLUIDO	</t>
        </is>
      </c>
      <c r="D216" t="n">
        <v>1.6389</v>
      </c>
      <c r="E216" t="n">
        <v>61.02</v>
      </c>
      <c r="F216" t="n">
        <v>58.38</v>
      </c>
      <c r="G216" t="n">
        <v>129.74</v>
      </c>
      <c r="H216" t="n">
        <v>1.87</v>
      </c>
      <c r="I216" t="n">
        <v>27</v>
      </c>
      <c r="J216" t="n">
        <v>122.87</v>
      </c>
      <c r="K216" t="n">
        <v>41.65</v>
      </c>
      <c r="L216" t="n">
        <v>13</v>
      </c>
      <c r="M216" t="n">
        <v>12</v>
      </c>
      <c r="N216" t="n">
        <v>18.22</v>
      </c>
      <c r="O216" t="n">
        <v>15387.5</v>
      </c>
      <c r="P216" t="n">
        <v>451.68</v>
      </c>
      <c r="Q216" t="n">
        <v>1213.92</v>
      </c>
      <c r="R216" t="n">
        <v>153.12</v>
      </c>
      <c r="S216" t="n">
        <v>90.51000000000001</v>
      </c>
      <c r="T216" t="n">
        <v>20133.97</v>
      </c>
      <c r="U216" t="n">
        <v>0.59</v>
      </c>
      <c r="V216" t="n">
        <v>0.77</v>
      </c>
      <c r="W216" t="n">
        <v>4.07</v>
      </c>
      <c r="X216" t="n">
        <v>1.19</v>
      </c>
      <c r="Y216" t="n">
        <v>0.5</v>
      </c>
      <c r="Z216" t="n">
        <v>10</v>
      </c>
    </row>
    <row r="217">
      <c r="A217" t="n">
        <v>13</v>
      </c>
      <c r="B217" t="n">
        <v>50</v>
      </c>
      <c r="C217" t="inlineStr">
        <is>
          <t xml:space="preserve">CONCLUIDO	</t>
        </is>
      </c>
      <c r="D217" t="n">
        <v>1.6397</v>
      </c>
      <c r="E217" t="n">
        <v>60.99</v>
      </c>
      <c r="F217" t="n">
        <v>58.37</v>
      </c>
      <c r="G217" t="n">
        <v>134.7</v>
      </c>
      <c r="H217" t="n">
        <v>1.99</v>
      </c>
      <c r="I217" t="n">
        <v>26</v>
      </c>
      <c r="J217" t="n">
        <v>124.18</v>
      </c>
      <c r="K217" t="n">
        <v>41.65</v>
      </c>
      <c r="L217" t="n">
        <v>14</v>
      </c>
      <c r="M217" t="n">
        <v>4</v>
      </c>
      <c r="N217" t="n">
        <v>18.53</v>
      </c>
      <c r="O217" t="n">
        <v>15549.15</v>
      </c>
      <c r="P217" t="n">
        <v>448.57</v>
      </c>
      <c r="Q217" t="n">
        <v>1213.91</v>
      </c>
      <c r="R217" t="n">
        <v>152.44</v>
      </c>
      <c r="S217" t="n">
        <v>90.51000000000001</v>
      </c>
      <c r="T217" t="n">
        <v>19794.32</v>
      </c>
      <c r="U217" t="n">
        <v>0.59</v>
      </c>
      <c r="V217" t="n">
        <v>0.77</v>
      </c>
      <c r="W217" t="n">
        <v>4.08</v>
      </c>
      <c r="X217" t="n">
        <v>1.18</v>
      </c>
      <c r="Y217" t="n">
        <v>0.5</v>
      </c>
      <c r="Z217" t="n">
        <v>10</v>
      </c>
    </row>
    <row r="218">
      <c r="A218" t="n">
        <v>14</v>
      </c>
      <c r="B218" t="n">
        <v>50</v>
      </c>
      <c r="C218" t="inlineStr">
        <is>
          <t xml:space="preserve">CONCLUIDO	</t>
        </is>
      </c>
      <c r="D218" t="n">
        <v>1.6395</v>
      </c>
      <c r="E218" t="n">
        <v>60.99</v>
      </c>
      <c r="F218" t="n">
        <v>58.38</v>
      </c>
      <c r="G218" t="n">
        <v>134.72</v>
      </c>
      <c r="H218" t="n">
        <v>2.11</v>
      </c>
      <c r="I218" t="n">
        <v>26</v>
      </c>
      <c r="J218" t="n">
        <v>125.49</v>
      </c>
      <c r="K218" t="n">
        <v>41.65</v>
      </c>
      <c r="L218" t="n">
        <v>15</v>
      </c>
      <c r="M218" t="n">
        <v>0</v>
      </c>
      <c r="N218" t="n">
        <v>18.84</v>
      </c>
      <c r="O218" t="n">
        <v>15711.24</v>
      </c>
      <c r="P218" t="n">
        <v>452.99</v>
      </c>
      <c r="Q218" t="n">
        <v>1213.91</v>
      </c>
      <c r="R218" t="n">
        <v>152.48</v>
      </c>
      <c r="S218" t="n">
        <v>90.51000000000001</v>
      </c>
      <c r="T218" t="n">
        <v>19816.29</v>
      </c>
      <c r="U218" t="n">
        <v>0.59</v>
      </c>
      <c r="V218" t="n">
        <v>0.77</v>
      </c>
      <c r="W218" t="n">
        <v>4.09</v>
      </c>
      <c r="X218" t="n">
        <v>1.19</v>
      </c>
      <c r="Y218" t="n">
        <v>0.5</v>
      </c>
      <c r="Z218" t="n">
        <v>10</v>
      </c>
    </row>
    <row r="219">
      <c r="A219" t="n">
        <v>0</v>
      </c>
      <c r="B219" t="n">
        <v>25</v>
      </c>
      <c r="C219" t="inlineStr">
        <is>
          <t xml:space="preserve">CONCLUIDO	</t>
        </is>
      </c>
      <c r="D219" t="n">
        <v>1.2582</v>
      </c>
      <c r="E219" t="n">
        <v>79.48</v>
      </c>
      <c r="F219" t="n">
        <v>73</v>
      </c>
      <c r="G219" t="n">
        <v>13</v>
      </c>
      <c r="H219" t="n">
        <v>0.28</v>
      </c>
      <c r="I219" t="n">
        <v>337</v>
      </c>
      <c r="J219" t="n">
        <v>61.76</v>
      </c>
      <c r="K219" t="n">
        <v>28.92</v>
      </c>
      <c r="L219" t="n">
        <v>1</v>
      </c>
      <c r="M219" t="n">
        <v>335</v>
      </c>
      <c r="N219" t="n">
        <v>6.84</v>
      </c>
      <c r="O219" t="n">
        <v>7851.41</v>
      </c>
      <c r="P219" t="n">
        <v>463.63</v>
      </c>
      <c r="Q219" t="n">
        <v>1213.98</v>
      </c>
      <c r="R219" t="n">
        <v>648.91</v>
      </c>
      <c r="S219" t="n">
        <v>90.51000000000001</v>
      </c>
      <c r="T219" t="n">
        <v>266478.49</v>
      </c>
      <c r="U219" t="n">
        <v>0.14</v>
      </c>
      <c r="V219" t="n">
        <v>0.61</v>
      </c>
      <c r="W219" t="n">
        <v>4.57</v>
      </c>
      <c r="X219" t="n">
        <v>15.81</v>
      </c>
      <c r="Y219" t="n">
        <v>0.5</v>
      </c>
      <c r="Z219" t="n">
        <v>10</v>
      </c>
    </row>
    <row r="220">
      <c r="A220" t="n">
        <v>1</v>
      </c>
      <c r="B220" t="n">
        <v>25</v>
      </c>
      <c r="C220" t="inlineStr">
        <is>
          <t xml:space="preserve">CONCLUIDO	</t>
        </is>
      </c>
      <c r="D220" t="n">
        <v>1.483</v>
      </c>
      <c r="E220" t="n">
        <v>67.43000000000001</v>
      </c>
      <c r="F220" t="n">
        <v>63.68</v>
      </c>
      <c r="G220" t="n">
        <v>27.1</v>
      </c>
      <c r="H220" t="n">
        <v>0.55</v>
      </c>
      <c r="I220" t="n">
        <v>141</v>
      </c>
      <c r="J220" t="n">
        <v>62.92</v>
      </c>
      <c r="K220" t="n">
        <v>28.92</v>
      </c>
      <c r="L220" t="n">
        <v>2</v>
      </c>
      <c r="M220" t="n">
        <v>139</v>
      </c>
      <c r="N220" t="n">
        <v>7</v>
      </c>
      <c r="O220" t="n">
        <v>7994.37</v>
      </c>
      <c r="P220" t="n">
        <v>387.98</v>
      </c>
      <c r="Q220" t="n">
        <v>1213.99</v>
      </c>
      <c r="R220" t="n">
        <v>332.76</v>
      </c>
      <c r="S220" t="n">
        <v>90.51000000000001</v>
      </c>
      <c r="T220" t="n">
        <v>109380.08</v>
      </c>
      <c r="U220" t="n">
        <v>0.27</v>
      </c>
      <c r="V220" t="n">
        <v>0.7</v>
      </c>
      <c r="W220" t="n">
        <v>4.25</v>
      </c>
      <c r="X220" t="n">
        <v>6.48</v>
      </c>
      <c r="Y220" t="n">
        <v>0.5</v>
      </c>
      <c r="Z220" t="n">
        <v>10</v>
      </c>
    </row>
    <row r="221">
      <c r="A221" t="n">
        <v>2</v>
      </c>
      <c r="B221" t="n">
        <v>25</v>
      </c>
      <c r="C221" t="inlineStr">
        <is>
          <t xml:space="preserve">CONCLUIDO	</t>
        </is>
      </c>
      <c r="D221" t="n">
        <v>1.5595</v>
      </c>
      <c r="E221" t="n">
        <v>64.12</v>
      </c>
      <c r="F221" t="n">
        <v>61.13</v>
      </c>
      <c r="G221" t="n">
        <v>42.65</v>
      </c>
      <c r="H221" t="n">
        <v>0.8100000000000001</v>
      </c>
      <c r="I221" t="n">
        <v>86</v>
      </c>
      <c r="J221" t="n">
        <v>64.08</v>
      </c>
      <c r="K221" t="n">
        <v>28.92</v>
      </c>
      <c r="L221" t="n">
        <v>3</v>
      </c>
      <c r="M221" t="n">
        <v>84</v>
      </c>
      <c r="N221" t="n">
        <v>7.16</v>
      </c>
      <c r="O221" t="n">
        <v>8137.65</v>
      </c>
      <c r="P221" t="n">
        <v>355.35</v>
      </c>
      <c r="Q221" t="n">
        <v>1213.96</v>
      </c>
      <c r="R221" t="n">
        <v>246.64</v>
      </c>
      <c r="S221" t="n">
        <v>90.51000000000001</v>
      </c>
      <c r="T221" t="n">
        <v>66598.45</v>
      </c>
      <c r="U221" t="n">
        <v>0.37</v>
      </c>
      <c r="V221" t="n">
        <v>0.73</v>
      </c>
      <c r="W221" t="n">
        <v>4.16</v>
      </c>
      <c r="X221" t="n">
        <v>3.94</v>
      </c>
      <c r="Y221" t="n">
        <v>0.5</v>
      </c>
      <c r="Z221" t="n">
        <v>10</v>
      </c>
    </row>
    <row r="222">
      <c r="A222" t="n">
        <v>3</v>
      </c>
      <c r="B222" t="n">
        <v>25</v>
      </c>
      <c r="C222" t="inlineStr">
        <is>
          <t xml:space="preserve">CONCLUIDO	</t>
        </is>
      </c>
      <c r="D222" t="n">
        <v>1.5968</v>
      </c>
      <c r="E222" t="n">
        <v>62.63</v>
      </c>
      <c r="F222" t="n">
        <v>59.98</v>
      </c>
      <c r="G222" t="n">
        <v>59</v>
      </c>
      <c r="H222" t="n">
        <v>1.07</v>
      </c>
      <c r="I222" t="n">
        <v>61</v>
      </c>
      <c r="J222" t="n">
        <v>65.25</v>
      </c>
      <c r="K222" t="n">
        <v>28.92</v>
      </c>
      <c r="L222" t="n">
        <v>4</v>
      </c>
      <c r="M222" t="n">
        <v>52</v>
      </c>
      <c r="N222" t="n">
        <v>7.33</v>
      </c>
      <c r="O222" t="n">
        <v>8281.25</v>
      </c>
      <c r="P222" t="n">
        <v>331</v>
      </c>
      <c r="Q222" t="n">
        <v>1213.96</v>
      </c>
      <c r="R222" t="n">
        <v>207.46</v>
      </c>
      <c r="S222" t="n">
        <v>90.51000000000001</v>
      </c>
      <c r="T222" t="n">
        <v>47132.52</v>
      </c>
      <c r="U222" t="n">
        <v>0.44</v>
      </c>
      <c r="V222" t="n">
        <v>0.75</v>
      </c>
      <c r="W222" t="n">
        <v>4.12</v>
      </c>
      <c r="X222" t="n">
        <v>2.79</v>
      </c>
      <c r="Y222" t="n">
        <v>0.5</v>
      </c>
      <c r="Z222" t="n">
        <v>10</v>
      </c>
    </row>
    <row r="223">
      <c r="A223" t="n">
        <v>4</v>
      </c>
      <c r="B223" t="n">
        <v>25</v>
      </c>
      <c r="C223" t="inlineStr">
        <is>
          <t xml:space="preserve">CONCLUIDO	</t>
        </is>
      </c>
      <c r="D223" t="n">
        <v>1.6123</v>
      </c>
      <c r="E223" t="n">
        <v>62.02</v>
      </c>
      <c r="F223" t="n">
        <v>59.52</v>
      </c>
      <c r="G223" t="n">
        <v>70.02</v>
      </c>
      <c r="H223" t="n">
        <v>1.31</v>
      </c>
      <c r="I223" t="n">
        <v>51</v>
      </c>
      <c r="J223" t="n">
        <v>66.42</v>
      </c>
      <c r="K223" t="n">
        <v>28.92</v>
      </c>
      <c r="L223" t="n">
        <v>5</v>
      </c>
      <c r="M223" t="n">
        <v>11</v>
      </c>
      <c r="N223" t="n">
        <v>7.49</v>
      </c>
      <c r="O223" t="n">
        <v>8425.16</v>
      </c>
      <c r="P223" t="n">
        <v>319.21</v>
      </c>
      <c r="Q223" t="n">
        <v>1213.91</v>
      </c>
      <c r="R223" t="n">
        <v>190.45</v>
      </c>
      <c r="S223" t="n">
        <v>90.51000000000001</v>
      </c>
      <c r="T223" t="n">
        <v>38676.24</v>
      </c>
      <c r="U223" t="n">
        <v>0.48</v>
      </c>
      <c r="V223" t="n">
        <v>0.75</v>
      </c>
      <c r="W223" t="n">
        <v>4.14</v>
      </c>
      <c r="X223" t="n">
        <v>2.32</v>
      </c>
      <c r="Y223" t="n">
        <v>0.5</v>
      </c>
      <c r="Z223" t="n">
        <v>10</v>
      </c>
    </row>
    <row r="224">
      <c r="A224" t="n">
        <v>5</v>
      </c>
      <c r="B224" t="n">
        <v>25</v>
      </c>
      <c r="C224" t="inlineStr">
        <is>
          <t xml:space="preserve">CONCLUIDO	</t>
        </is>
      </c>
      <c r="D224" t="n">
        <v>1.6133</v>
      </c>
      <c r="E224" t="n">
        <v>61.98</v>
      </c>
      <c r="F224" t="n">
        <v>59.49</v>
      </c>
      <c r="G224" t="n">
        <v>71.39</v>
      </c>
      <c r="H224" t="n">
        <v>1.55</v>
      </c>
      <c r="I224" t="n">
        <v>50</v>
      </c>
      <c r="J224" t="n">
        <v>67.59</v>
      </c>
      <c r="K224" t="n">
        <v>28.92</v>
      </c>
      <c r="L224" t="n">
        <v>6</v>
      </c>
      <c r="M224" t="n">
        <v>0</v>
      </c>
      <c r="N224" t="n">
        <v>7.66</v>
      </c>
      <c r="O224" t="n">
        <v>8569.4</v>
      </c>
      <c r="P224" t="n">
        <v>322.66</v>
      </c>
      <c r="Q224" t="n">
        <v>1213.93</v>
      </c>
      <c r="R224" t="n">
        <v>188.93</v>
      </c>
      <c r="S224" t="n">
        <v>90.51000000000001</v>
      </c>
      <c r="T224" t="n">
        <v>37922.65</v>
      </c>
      <c r="U224" t="n">
        <v>0.48</v>
      </c>
      <c r="V224" t="n">
        <v>0.75</v>
      </c>
      <c r="W224" t="n">
        <v>4.16</v>
      </c>
      <c r="X224" t="n">
        <v>2.3</v>
      </c>
      <c r="Y224" t="n">
        <v>0.5</v>
      </c>
      <c r="Z224" t="n">
        <v>10</v>
      </c>
    </row>
    <row r="225">
      <c r="A225" t="n">
        <v>0</v>
      </c>
      <c r="B225" t="n">
        <v>85</v>
      </c>
      <c r="C225" t="inlineStr">
        <is>
          <t xml:space="preserve">CONCLUIDO	</t>
        </is>
      </c>
      <c r="D225" t="n">
        <v>0.6964</v>
      </c>
      <c r="E225" t="n">
        <v>143.6</v>
      </c>
      <c r="F225" t="n">
        <v>107.27</v>
      </c>
      <c r="G225" t="n">
        <v>6.42</v>
      </c>
      <c r="H225" t="n">
        <v>0.11</v>
      </c>
      <c r="I225" t="n">
        <v>1002</v>
      </c>
      <c r="J225" t="n">
        <v>167.88</v>
      </c>
      <c r="K225" t="n">
        <v>51.39</v>
      </c>
      <c r="L225" t="n">
        <v>1</v>
      </c>
      <c r="M225" t="n">
        <v>1000</v>
      </c>
      <c r="N225" t="n">
        <v>30.49</v>
      </c>
      <c r="O225" t="n">
        <v>20939.59</v>
      </c>
      <c r="P225" t="n">
        <v>1361.31</v>
      </c>
      <c r="Q225" t="n">
        <v>1214.15</v>
      </c>
      <c r="R225" t="n">
        <v>1815.32</v>
      </c>
      <c r="S225" t="n">
        <v>90.51000000000001</v>
      </c>
      <c r="T225" t="n">
        <v>846355.27</v>
      </c>
      <c r="U225" t="n">
        <v>0.05</v>
      </c>
      <c r="V225" t="n">
        <v>0.42</v>
      </c>
      <c r="W225" t="n">
        <v>5.69</v>
      </c>
      <c r="X225" t="n">
        <v>50.06</v>
      </c>
      <c r="Y225" t="n">
        <v>0.5</v>
      </c>
      <c r="Z225" t="n">
        <v>10</v>
      </c>
    </row>
    <row r="226">
      <c r="A226" t="n">
        <v>1</v>
      </c>
      <c r="B226" t="n">
        <v>85</v>
      </c>
      <c r="C226" t="inlineStr">
        <is>
          <t xml:space="preserve">CONCLUIDO	</t>
        </is>
      </c>
      <c r="D226" t="n">
        <v>1.1558</v>
      </c>
      <c r="E226" t="n">
        <v>86.52</v>
      </c>
      <c r="F226" t="n">
        <v>72.83</v>
      </c>
      <c r="G226" t="n">
        <v>13.08</v>
      </c>
      <c r="H226" t="n">
        <v>0.21</v>
      </c>
      <c r="I226" t="n">
        <v>334</v>
      </c>
      <c r="J226" t="n">
        <v>169.33</v>
      </c>
      <c r="K226" t="n">
        <v>51.39</v>
      </c>
      <c r="L226" t="n">
        <v>2</v>
      </c>
      <c r="M226" t="n">
        <v>332</v>
      </c>
      <c r="N226" t="n">
        <v>30.94</v>
      </c>
      <c r="O226" t="n">
        <v>21118.46</v>
      </c>
      <c r="P226" t="n">
        <v>918.48</v>
      </c>
      <c r="Q226" t="n">
        <v>1213.99</v>
      </c>
      <c r="R226" t="n">
        <v>643.53</v>
      </c>
      <c r="S226" t="n">
        <v>90.51000000000001</v>
      </c>
      <c r="T226" t="n">
        <v>263801.01</v>
      </c>
      <c r="U226" t="n">
        <v>0.14</v>
      </c>
      <c r="V226" t="n">
        <v>0.62</v>
      </c>
      <c r="W226" t="n">
        <v>4.55</v>
      </c>
      <c r="X226" t="n">
        <v>15.63</v>
      </c>
      <c r="Y226" t="n">
        <v>0.5</v>
      </c>
      <c r="Z226" t="n">
        <v>10</v>
      </c>
    </row>
    <row r="227">
      <c r="A227" t="n">
        <v>2</v>
      </c>
      <c r="B227" t="n">
        <v>85</v>
      </c>
      <c r="C227" t="inlineStr">
        <is>
          <t xml:space="preserve">CONCLUIDO	</t>
        </is>
      </c>
      <c r="D227" t="n">
        <v>1.3208</v>
      </c>
      <c r="E227" t="n">
        <v>75.70999999999999</v>
      </c>
      <c r="F227" t="n">
        <v>66.48999999999999</v>
      </c>
      <c r="G227" t="n">
        <v>19.75</v>
      </c>
      <c r="H227" t="n">
        <v>0.31</v>
      </c>
      <c r="I227" t="n">
        <v>202</v>
      </c>
      <c r="J227" t="n">
        <v>170.79</v>
      </c>
      <c r="K227" t="n">
        <v>51.39</v>
      </c>
      <c r="L227" t="n">
        <v>3</v>
      </c>
      <c r="M227" t="n">
        <v>200</v>
      </c>
      <c r="N227" t="n">
        <v>31.4</v>
      </c>
      <c r="O227" t="n">
        <v>21297.94</v>
      </c>
      <c r="P227" t="n">
        <v>833.63</v>
      </c>
      <c r="Q227" t="n">
        <v>1213.98</v>
      </c>
      <c r="R227" t="n">
        <v>428.44</v>
      </c>
      <c r="S227" t="n">
        <v>90.51000000000001</v>
      </c>
      <c r="T227" t="n">
        <v>156914.88</v>
      </c>
      <c r="U227" t="n">
        <v>0.21</v>
      </c>
      <c r="V227" t="n">
        <v>0.67</v>
      </c>
      <c r="W227" t="n">
        <v>4.33</v>
      </c>
      <c r="X227" t="n">
        <v>9.289999999999999</v>
      </c>
      <c r="Y227" t="n">
        <v>0.5</v>
      </c>
      <c r="Z227" t="n">
        <v>10</v>
      </c>
    </row>
    <row r="228">
      <c r="A228" t="n">
        <v>3</v>
      </c>
      <c r="B228" t="n">
        <v>85</v>
      </c>
      <c r="C228" t="inlineStr">
        <is>
          <t xml:space="preserve">CONCLUIDO	</t>
        </is>
      </c>
      <c r="D228" t="n">
        <v>1.4077</v>
      </c>
      <c r="E228" t="n">
        <v>71.04000000000001</v>
      </c>
      <c r="F228" t="n">
        <v>63.79</v>
      </c>
      <c r="G228" t="n">
        <v>26.58</v>
      </c>
      <c r="H228" t="n">
        <v>0.41</v>
      </c>
      <c r="I228" t="n">
        <v>144</v>
      </c>
      <c r="J228" t="n">
        <v>172.25</v>
      </c>
      <c r="K228" t="n">
        <v>51.39</v>
      </c>
      <c r="L228" t="n">
        <v>4</v>
      </c>
      <c r="M228" t="n">
        <v>142</v>
      </c>
      <c r="N228" t="n">
        <v>31.86</v>
      </c>
      <c r="O228" t="n">
        <v>21478.05</v>
      </c>
      <c r="P228" t="n">
        <v>795.21</v>
      </c>
      <c r="Q228" t="n">
        <v>1213.94</v>
      </c>
      <c r="R228" t="n">
        <v>336.66</v>
      </c>
      <c r="S228" t="n">
        <v>90.51000000000001</v>
      </c>
      <c r="T228" t="n">
        <v>111315.66</v>
      </c>
      <c r="U228" t="n">
        <v>0.27</v>
      </c>
      <c r="V228" t="n">
        <v>0.7</v>
      </c>
      <c r="W228" t="n">
        <v>4.24</v>
      </c>
      <c r="X228" t="n">
        <v>6.59</v>
      </c>
      <c r="Y228" t="n">
        <v>0.5</v>
      </c>
      <c r="Z228" t="n">
        <v>10</v>
      </c>
    </row>
    <row r="229">
      <c r="A229" t="n">
        <v>4</v>
      </c>
      <c r="B229" t="n">
        <v>85</v>
      </c>
      <c r="C229" t="inlineStr">
        <is>
          <t xml:space="preserve">CONCLUIDO	</t>
        </is>
      </c>
      <c r="D229" t="n">
        <v>1.4611</v>
      </c>
      <c r="E229" t="n">
        <v>68.44</v>
      </c>
      <c r="F229" t="n">
        <v>62.27</v>
      </c>
      <c r="G229" t="n">
        <v>33.36</v>
      </c>
      <c r="H229" t="n">
        <v>0.51</v>
      </c>
      <c r="I229" t="n">
        <v>112</v>
      </c>
      <c r="J229" t="n">
        <v>173.71</v>
      </c>
      <c r="K229" t="n">
        <v>51.39</v>
      </c>
      <c r="L229" t="n">
        <v>5</v>
      </c>
      <c r="M229" t="n">
        <v>110</v>
      </c>
      <c r="N229" t="n">
        <v>32.32</v>
      </c>
      <c r="O229" t="n">
        <v>21658.78</v>
      </c>
      <c r="P229" t="n">
        <v>772.52</v>
      </c>
      <c r="Q229" t="n">
        <v>1213.93</v>
      </c>
      <c r="R229" t="n">
        <v>286.01</v>
      </c>
      <c r="S229" t="n">
        <v>90.51000000000001</v>
      </c>
      <c r="T229" t="n">
        <v>86152.12</v>
      </c>
      <c r="U229" t="n">
        <v>0.32</v>
      </c>
      <c r="V229" t="n">
        <v>0.72</v>
      </c>
      <c r="W229" t="n">
        <v>4.18</v>
      </c>
      <c r="X229" t="n">
        <v>5.08</v>
      </c>
      <c r="Y229" t="n">
        <v>0.5</v>
      </c>
      <c r="Z229" t="n">
        <v>10</v>
      </c>
    </row>
    <row r="230">
      <c r="A230" t="n">
        <v>5</v>
      </c>
      <c r="B230" t="n">
        <v>85</v>
      </c>
      <c r="C230" t="inlineStr">
        <is>
          <t xml:space="preserve">CONCLUIDO	</t>
        </is>
      </c>
      <c r="D230" t="n">
        <v>1.4952</v>
      </c>
      <c r="E230" t="n">
        <v>66.88</v>
      </c>
      <c r="F230" t="n">
        <v>61.39</v>
      </c>
      <c r="G230" t="n">
        <v>40.04</v>
      </c>
      <c r="H230" t="n">
        <v>0.61</v>
      </c>
      <c r="I230" t="n">
        <v>92</v>
      </c>
      <c r="J230" t="n">
        <v>175.18</v>
      </c>
      <c r="K230" t="n">
        <v>51.39</v>
      </c>
      <c r="L230" t="n">
        <v>6</v>
      </c>
      <c r="M230" t="n">
        <v>90</v>
      </c>
      <c r="N230" t="n">
        <v>32.79</v>
      </c>
      <c r="O230" t="n">
        <v>21840.16</v>
      </c>
      <c r="P230" t="n">
        <v>757.34</v>
      </c>
      <c r="Q230" t="n">
        <v>1213.95</v>
      </c>
      <c r="R230" t="n">
        <v>255.54</v>
      </c>
      <c r="S230" t="n">
        <v>90.51000000000001</v>
      </c>
      <c r="T230" t="n">
        <v>71017.91</v>
      </c>
      <c r="U230" t="n">
        <v>0.35</v>
      </c>
      <c r="V230" t="n">
        <v>0.73</v>
      </c>
      <c r="W230" t="n">
        <v>4.16</v>
      </c>
      <c r="X230" t="n">
        <v>4.2</v>
      </c>
      <c r="Y230" t="n">
        <v>0.5</v>
      </c>
      <c r="Z230" t="n">
        <v>10</v>
      </c>
    </row>
    <row r="231">
      <c r="A231" t="n">
        <v>6</v>
      </c>
      <c r="B231" t="n">
        <v>85</v>
      </c>
      <c r="C231" t="inlineStr">
        <is>
          <t xml:space="preserve">CONCLUIDO	</t>
        </is>
      </c>
      <c r="D231" t="n">
        <v>1.5209</v>
      </c>
      <c r="E231" t="n">
        <v>65.75</v>
      </c>
      <c r="F231" t="n">
        <v>60.73</v>
      </c>
      <c r="G231" t="n">
        <v>46.72</v>
      </c>
      <c r="H231" t="n">
        <v>0.7</v>
      </c>
      <c r="I231" t="n">
        <v>78</v>
      </c>
      <c r="J231" t="n">
        <v>176.66</v>
      </c>
      <c r="K231" t="n">
        <v>51.39</v>
      </c>
      <c r="L231" t="n">
        <v>7</v>
      </c>
      <c r="M231" t="n">
        <v>76</v>
      </c>
      <c r="N231" t="n">
        <v>33.27</v>
      </c>
      <c r="O231" t="n">
        <v>22022.17</v>
      </c>
      <c r="P231" t="n">
        <v>744.6799999999999</v>
      </c>
      <c r="Q231" t="n">
        <v>1213.93</v>
      </c>
      <c r="R231" t="n">
        <v>233.5</v>
      </c>
      <c r="S231" t="n">
        <v>90.51000000000001</v>
      </c>
      <c r="T231" t="n">
        <v>60064.96</v>
      </c>
      <c r="U231" t="n">
        <v>0.39</v>
      </c>
      <c r="V231" t="n">
        <v>0.74</v>
      </c>
      <c r="W231" t="n">
        <v>4.13</v>
      </c>
      <c r="X231" t="n">
        <v>3.54</v>
      </c>
      <c r="Y231" t="n">
        <v>0.5</v>
      </c>
      <c r="Z231" t="n">
        <v>10</v>
      </c>
    </row>
    <row r="232">
      <c r="A232" t="n">
        <v>7</v>
      </c>
      <c r="B232" t="n">
        <v>85</v>
      </c>
      <c r="C232" t="inlineStr">
        <is>
          <t xml:space="preserve">CONCLUIDO	</t>
        </is>
      </c>
      <c r="D232" t="n">
        <v>1.5414</v>
      </c>
      <c r="E232" t="n">
        <v>64.88</v>
      </c>
      <c r="F232" t="n">
        <v>60.23</v>
      </c>
      <c r="G232" t="n">
        <v>53.94</v>
      </c>
      <c r="H232" t="n">
        <v>0.8</v>
      </c>
      <c r="I232" t="n">
        <v>67</v>
      </c>
      <c r="J232" t="n">
        <v>178.14</v>
      </c>
      <c r="K232" t="n">
        <v>51.39</v>
      </c>
      <c r="L232" t="n">
        <v>8</v>
      </c>
      <c r="M232" t="n">
        <v>65</v>
      </c>
      <c r="N232" t="n">
        <v>33.75</v>
      </c>
      <c r="O232" t="n">
        <v>22204.83</v>
      </c>
      <c r="P232" t="n">
        <v>734.9400000000001</v>
      </c>
      <c r="Q232" t="n">
        <v>1213.93</v>
      </c>
      <c r="R232" t="n">
        <v>216.46</v>
      </c>
      <c r="S232" t="n">
        <v>90.51000000000001</v>
      </c>
      <c r="T232" t="n">
        <v>51599.78</v>
      </c>
      <c r="U232" t="n">
        <v>0.42</v>
      </c>
      <c r="V232" t="n">
        <v>0.74</v>
      </c>
      <c r="W232" t="n">
        <v>4.12</v>
      </c>
      <c r="X232" t="n">
        <v>3.04</v>
      </c>
      <c r="Y232" t="n">
        <v>0.5</v>
      </c>
      <c r="Z232" t="n">
        <v>10</v>
      </c>
    </row>
    <row r="233">
      <c r="A233" t="n">
        <v>8</v>
      </c>
      <c r="B233" t="n">
        <v>85</v>
      </c>
      <c r="C233" t="inlineStr">
        <is>
          <t xml:space="preserve">CONCLUIDO	</t>
        </is>
      </c>
      <c r="D233" t="n">
        <v>1.557</v>
      </c>
      <c r="E233" t="n">
        <v>64.23</v>
      </c>
      <c r="F233" t="n">
        <v>59.85</v>
      </c>
      <c r="G233" t="n">
        <v>60.87</v>
      </c>
      <c r="H233" t="n">
        <v>0.89</v>
      </c>
      <c r="I233" t="n">
        <v>59</v>
      </c>
      <c r="J233" t="n">
        <v>179.63</v>
      </c>
      <c r="K233" t="n">
        <v>51.39</v>
      </c>
      <c r="L233" t="n">
        <v>9</v>
      </c>
      <c r="M233" t="n">
        <v>57</v>
      </c>
      <c r="N233" t="n">
        <v>34.24</v>
      </c>
      <c r="O233" t="n">
        <v>22388.15</v>
      </c>
      <c r="P233" t="n">
        <v>725.48</v>
      </c>
      <c r="Q233" t="n">
        <v>1213.92</v>
      </c>
      <c r="R233" t="n">
        <v>203.52</v>
      </c>
      <c r="S233" t="n">
        <v>90.51000000000001</v>
      </c>
      <c r="T233" t="n">
        <v>45172.51</v>
      </c>
      <c r="U233" t="n">
        <v>0.44</v>
      </c>
      <c r="V233" t="n">
        <v>0.75</v>
      </c>
      <c r="W233" t="n">
        <v>4.11</v>
      </c>
      <c r="X233" t="n">
        <v>2.66</v>
      </c>
      <c r="Y233" t="n">
        <v>0.5</v>
      </c>
      <c r="Z233" t="n">
        <v>10</v>
      </c>
    </row>
    <row r="234">
      <c r="A234" t="n">
        <v>9</v>
      </c>
      <c r="B234" t="n">
        <v>85</v>
      </c>
      <c r="C234" t="inlineStr">
        <is>
          <t xml:space="preserve">CONCLUIDO	</t>
        </is>
      </c>
      <c r="D234" t="n">
        <v>1.5694</v>
      </c>
      <c r="E234" t="n">
        <v>63.72</v>
      </c>
      <c r="F234" t="n">
        <v>59.55</v>
      </c>
      <c r="G234" t="n">
        <v>67.41</v>
      </c>
      <c r="H234" t="n">
        <v>0.98</v>
      </c>
      <c r="I234" t="n">
        <v>53</v>
      </c>
      <c r="J234" t="n">
        <v>181.12</v>
      </c>
      <c r="K234" t="n">
        <v>51.39</v>
      </c>
      <c r="L234" t="n">
        <v>10</v>
      </c>
      <c r="M234" t="n">
        <v>51</v>
      </c>
      <c r="N234" t="n">
        <v>34.73</v>
      </c>
      <c r="O234" t="n">
        <v>22572.13</v>
      </c>
      <c r="P234" t="n">
        <v>717.5599999999999</v>
      </c>
      <c r="Q234" t="n">
        <v>1213.94</v>
      </c>
      <c r="R234" t="n">
        <v>193.29</v>
      </c>
      <c r="S234" t="n">
        <v>90.51000000000001</v>
      </c>
      <c r="T234" t="n">
        <v>40087.23</v>
      </c>
      <c r="U234" t="n">
        <v>0.47</v>
      </c>
      <c r="V234" t="n">
        <v>0.75</v>
      </c>
      <c r="W234" t="n">
        <v>4.09</v>
      </c>
      <c r="X234" t="n">
        <v>2.35</v>
      </c>
      <c r="Y234" t="n">
        <v>0.5</v>
      </c>
      <c r="Z234" t="n">
        <v>10</v>
      </c>
    </row>
    <row r="235">
      <c r="A235" t="n">
        <v>10</v>
      </c>
      <c r="B235" t="n">
        <v>85</v>
      </c>
      <c r="C235" t="inlineStr">
        <is>
          <t xml:space="preserve">CONCLUIDO	</t>
        </is>
      </c>
      <c r="D235" t="n">
        <v>1.5785</v>
      </c>
      <c r="E235" t="n">
        <v>63.35</v>
      </c>
      <c r="F235" t="n">
        <v>59.35</v>
      </c>
      <c r="G235" t="n">
        <v>74.19</v>
      </c>
      <c r="H235" t="n">
        <v>1.07</v>
      </c>
      <c r="I235" t="n">
        <v>48</v>
      </c>
      <c r="J235" t="n">
        <v>182.62</v>
      </c>
      <c r="K235" t="n">
        <v>51.39</v>
      </c>
      <c r="L235" t="n">
        <v>11</v>
      </c>
      <c r="M235" t="n">
        <v>46</v>
      </c>
      <c r="N235" t="n">
        <v>35.22</v>
      </c>
      <c r="O235" t="n">
        <v>22756.91</v>
      </c>
      <c r="P235" t="n">
        <v>710.6</v>
      </c>
      <c r="Q235" t="n">
        <v>1213.92</v>
      </c>
      <c r="R235" t="n">
        <v>186.38</v>
      </c>
      <c r="S235" t="n">
        <v>90.51000000000001</v>
      </c>
      <c r="T235" t="n">
        <v>36657.02</v>
      </c>
      <c r="U235" t="n">
        <v>0.49</v>
      </c>
      <c r="V235" t="n">
        <v>0.76</v>
      </c>
      <c r="W235" t="n">
        <v>4.09</v>
      </c>
      <c r="X235" t="n">
        <v>2.16</v>
      </c>
      <c r="Y235" t="n">
        <v>0.5</v>
      </c>
      <c r="Z235" t="n">
        <v>10</v>
      </c>
    </row>
    <row r="236">
      <c r="A236" t="n">
        <v>11</v>
      </c>
      <c r="B236" t="n">
        <v>85</v>
      </c>
      <c r="C236" t="inlineStr">
        <is>
          <t xml:space="preserve">CONCLUIDO	</t>
        </is>
      </c>
      <c r="D236" t="n">
        <v>1.5862</v>
      </c>
      <c r="E236" t="n">
        <v>63.04</v>
      </c>
      <c r="F236" t="n">
        <v>59.18</v>
      </c>
      <c r="G236" t="n">
        <v>80.7</v>
      </c>
      <c r="H236" t="n">
        <v>1.16</v>
      </c>
      <c r="I236" t="n">
        <v>44</v>
      </c>
      <c r="J236" t="n">
        <v>184.12</v>
      </c>
      <c r="K236" t="n">
        <v>51.39</v>
      </c>
      <c r="L236" t="n">
        <v>12</v>
      </c>
      <c r="M236" t="n">
        <v>42</v>
      </c>
      <c r="N236" t="n">
        <v>35.73</v>
      </c>
      <c r="O236" t="n">
        <v>22942.24</v>
      </c>
      <c r="P236" t="n">
        <v>704.74</v>
      </c>
      <c r="Q236" t="n">
        <v>1213.93</v>
      </c>
      <c r="R236" t="n">
        <v>180.81</v>
      </c>
      <c r="S236" t="n">
        <v>90.51000000000001</v>
      </c>
      <c r="T236" t="n">
        <v>33893.78</v>
      </c>
      <c r="U236" t="n">
        <v>0.5</v>
      </c>
      <c r="V236" t="n">
        <v>0.76</v>
      </c>
      <c r="W236" t="n">
        <v>4.08</v>
      </c>
      <c r="X236" t="n">
        <v>1.99</v>
      </c>
      <c r="Y236" t="n">
        <v>0.5</v>
      </c>
      <c r="Z236" t="n">
        <v>10</v>
      </c>
    </row>
    <row r="237">
      <c r="A237" t="n">
        <v>12</v>
      </c>
      <c r="B237" t="n">
        <v>85</v>
      </c>
      <c r="C237" t="inlineStr">
        <is>
          <t xml:space="preserve">CONCLUIDO	</t>
        </is>
      </c>
      <c r="D237" t="n">
        <v>1.5947</v>
      </c>
      <c r="E237" t="n">
        <v>62.71</v>
      </c>
      <c r="F237" t="n">
        <v>58.98</v>
      </c>
      <c r="G237" t="n">
        <v>88.47</v>
      </c>
      <c r="H237" t="n">
        <v>1.24</v>
      </c>
      <c r="I237" t="n">
        <v>40</v>
      </c>
      <c r="J237" t="n">
        <v>185.63</v>
      </c>
      <c r="K237" t="n">
        <v>51.39</v>
      </c>
      <c r="L237" t="n">
        <v>13</v>
      </c>
      <c r="M237" t="n">
        <v>38</v>
      </c>
      <c r="N237" t="n">
        <v>36.24</v>
      </c>
      <c r="O237" t="n">
        <v>23128.27</v>
      </c>
      <c r="P237" t="n">
        <v>699.03</v>
      </c>
      <c r="Q237" t="n">
        <v>1213.91</v>
      </c>
      <c r="R237" t="n">
        <v>174.05</v>
      </c>
      <c r="S237" t="n">
        <v>90.51000000000001</v>
      </c>
      <c r="T237" t="n">
        <v>30534</v>
      </c>
      <c r="U237" t="n">
        <v>0.52</v>
      </c>
      <c r="V237" t="n">
        <v>0.76</v>
      </c>
      <c r="W237" t="n">
        <v>4.07</v>
      </c>
      <c r="X237" t="n">
        <v>1.79</v>
      </c>
      <c r="Y237" t="n">
        <v>0.5</v>
      </c>
      <c r="Z237" t="n">
        <v>10</v>
      </c>
    </row>
    <row r="238">
      <c r="A238" t="n">
        <v>13</v>
      </c>
      <c r="B238" t="n">
        <v>85</v>
      </c>
      <c r="C238" t="inlineStr">
        <is>
          <t xml:space="preserve">CONCLUIDO	</t>
        </is>
      </c>
      <c r="D238" t="n">
        <v>1.6016</v>
      </c>
      <c r="E238" t="n">
        <v>62.44</v>
      </c>
      <c r="F238" t="n">
        <v>58.81</v>
      </c>
      <c r="G238" t="n">
        <v>95.37</v>
      </c>
      <c r="H238" t="n">
        <v>1.33</v>
      </c>
      <c r="I238" t="n">
        <v>37</v>
      </c>
      <c r="J238" t="n">
        <v>187.14</v>
      </c>
      <c r="K238" t="n">
        <v>51.39</v>
      </c>
      <c r="L238" t="n">
        <v>14</v>
      </c>
      <c r="M238" t="n">
        <v>35</v>
      </c>
      <c r="N238" t="n">
        <v>36.75</v>
      </c>
      <c r="O238" t="n">
        <v>23314.98</v>
      </c>
      <c r="P238" t="n">
        <v>691.42</v>
      </c>
      <c r="Q238" t="n">
        <v>1213.94</v>
      </c>
      <c r="R238" t="n">
        <v>168.33</v>
      </c>
      <c r="S238" t="n">
        <v>90.51000000000001</v>
      </c>
      <c r="T238" t="n">
        <v>27684.19</v>
      </c>
      <c r="U238" t="n">
        <v>0.54</v>
      </c>
      <c r="V238" t="n">
        <v>0.76</v>
      </c>
      <c r="W238" t="n">
        <v>4.06</v>
      </c>
      <c r="X238" t="n">
        <v>1.62</v>
      </c>
      <c r="Y238" t="n">
        <v>0.5</v>
      </c>
      <c r="Z238" t="n">
        <v>10</v>
      </c>
    </row>
    <row r="239">
      <c r="A239" t="n">
        <v>14</v>
      </c>
      <c r="B239" t="n">
        <v>85</v>
      </c>
      <c r="C239" t="inlineStr">
        <is>
          <t xml:space="preserve">CONCLUIDO	</t>
        </is>
      </c>
      <c r="D239" t="n">
        <v>1.6069</v>
      </c>
      <c r="E239" t="n">
        <v>62.23</v>
      </c>
      <c r="F239" t="n">
        <v>58.71</v>
      </c>
      <c r="G239" t="n">
        <v>103.6</v>
      </c>
      <c r="H239" t="n">
        <v>1.41</v>
      </c>
      <c r="I239" t="n">
        <v>34</v>
      </c>
      <c r="J239" t="n">
        <v>188.66</v>
      </c>
      <c r="K239" t="n">
        <v>51.39</v>
      </c>
      <c r="L239" t="n">
        <v>15</v>
      </c>
      <c r="M239" t="n">
        <v>32</v>
      </c>
      <c r="N239" t="n">
        <v>37.27</v>
      </c>
      <c r="O239" t="n">
        <v>23502.4</v>
      </c>
      <c r="P239" t="n">
        <v>686.1</v>
      </c>
      <c r="Q239" t="n">
        <v>1213.91</v>
      </c>
      <c r="R239" t="n">
        <v>165.01</v>
      </c>
      <c r="S239" t="n">
        <v>90.51000000000001</v>
      </c>
      <c r="T239" t="n">
        <v>26043.26</v>
      </c>
      <c r="U239" t="n">
        <v>0.55</v>
      </c>
      <c r="V239" t="n">
        <v>0.76</v>
      </c>
      <c r="W239" t="n">
        <v>4.06</v>
      </c>
      <c r="X239" t="n">
        <v>1.52</v>
      </c>
      <c r="Y239" t="n">
        <v>0.5</v>
      </c>
      <c r="Z239" t="n">
        <v>10</v>
      </c>
    </row>
    <row r="240">
      <c r="A240" t="n">
        <v>15</v>
      </c>
      <c r="B240" t="n">
        <v>85</v>
      </c>
      <c r="C240" t="inlineStr">
        <is>
          <t xml:space="preserve">CONCLUIDO	</t>
        </is>
      </c>
      <c r="D240" t="n">
        <v>1.6114</v>
      </c>
      <c r="E240" t="n">
        <v>62.06</v>
      </c>
      <c r="F240" t="n">
        <v>58.6</v>
      </c>
      <c r="G240" t="n">
        <v>109.87</v>
      </c>
      <c r="H240" t="n">
        <v>1.49</v>
      </c>
      <c r="I240" t="n">
        <v>32</v>
      </c>
      <c r="J240" t="n">
        <v>190.19</v>
      </c>
      <c r="K240" t="n">
        <v>51.39</v>
      </c>
      <c r="L240" t="n">
        <v>16</v>
      </c>
      <c r="M240" t="n">
        <v>30</v>
      </c>
      <c r="N240" t="n">
        <v>37.79</v>
      </c>
      <c r="O240" t="n">
        <v>23690.52</v>
      </c>
      <c r="P240" t="n">
        <v>681.13</v>
      </c>
      <c r="Q240" t="n">
        <v>1213.92</v>
      </c>
      <c r="R240" t="n">
        <v>161.2</v>
      </c>
      <c r="S240" t="n">
        <v>90.51000000000001</v>
      </c>
      <c r="T240" t="n">
        <v>24144.82</v>
      </c>
      <c r="U240" t="n">
        <v>0.5600000000000001</v>
      </c>
      <c r="V240" t="n">
        <v>0.77</v>
      </c>
      <c r="W240" t="n">
        <v>4.06</v>
      </c>
      <c r="X240" t="n">
        <v>1.41</v>
      </c>
      <c r="Y240" t="n">
        <v>0.5</v>
      </c>
      <c r="Z240" t="n">
        <v>10</v>
      </c>
    </row>
    <row r="241">
      <c r="A241" t="n">
        <v>16</v>
      </c>
      <c r="B241" t="n">
        <v>85</v>
      </c>
      <c r="C241" t="inlineStr">
        <is>
          <t xml:space="preserve">CONCLUIDO	</t>
        </is>
      </c>
      <c r="D241" t="n">
        <v>1.6152</v>
      </c>
      <c r="E241" t="n">
        <v>61.91</v>
      </c>
      <c r="F241" t="n">
        <v>58.52</v>
      </c>
      <c r="G241" t="n">
        <v>117.04</v>
      </c>
      <c r="H241" t="n">
        <v>1.57</v>
      </c>
      <c r="I241" t="n">
        <v>30</v>
      </c>
      <c r="J241" t="n">
        <v>191.72</v>
      </c>
      <c r="K241" t="n">
        <v>51.39</v>
      </c>
      <c r="L241" t="n">
        <v>17</v>
      </c>
      <c r="M241" t="n">
        <v>28</v>
      </c>
      <c r="N241" t="n">
        <v>38.33</v>
      </c>
      <c r="O241" t="n">
        <v>23879.37</v>
      </c>
      <c r="P241" t="n">
        <v>677.4299999999999</v>
      </c>
      <c r="Q241" t="n">
        <v>1213.91</v>
      </c>
      <c r="R241" t="n">
        <v>158.43</v>
      </c>
      <c r="S241" t="n">
        <v>90.51000000000001</v>
      </c>
      <c r="T241" t="n">
        <v>22773.14</v>
      </c>
      <c r="U241" t="n">
        <v>0.57</v>
      </c>
      <c r="V241" t="n">
        <v>0.77</v>
      </c>
      <c r="W241" t="n">
        <v>4.06</v>
      </c>
      <c r="X241" t="n">
        <v>1.33</v>
      </c>
      <c r="Y241" t="n">
        <v>0.5</v>
      </c>
      <c r="Z241" t="n">
        <v>10</v>
      </c>
    </row>
    <row r="242">
      <c r="A242" t="n">
        <v>17</v>
      </c>
      <c r="B242" t="n">
        <v>85</v>
      </c>
      <c r="C242" t="inlineStr">
        <is>
          <t xml:space="preserve">CONCLUIDO	</t>
        </is>
      </c>
      <c r="D242" t="n">
        <v>1.6196</v>
      </c>
      <c r="E242" t="n">
        <v>61.74</v>
      </c>
      <c r="F242" t="n">
        <v>58.42</v>
      </c>
      <c r="G242" t="n">
        <v>125.19</v>
      </c>
      <c r="H242" t="n">
        <v>1.65</v>
      </c>
      <c r="I242" t="n">
        <v>28</v>
      </c>
      <c r="J242" t="n">
        <v>193.26</v>
      </c>
      <c r="K242" t="n">
        <v>51.39</v>
      </c>
      <c r="L242" t="n">
        <v>18</v>
      </c>
      <c r="M242" t="n">
        <v>26</v>
      </c>
      <c r="N242" t="n">
        <v>38.86</v>
      </c>
      <c r="O242" t="n">
        <v>24068.93</v>
      </c>
      <c r="P242" t="n">
        <v>671.3099999999999</v>
      </c>
      <c r="Q242" t="n">
        <v>1213.94</v>
      </c>
      <c r="R242" t="n">
        <v>154.88</v>
      </c>
      <c r="S242" t="n">
        <v>90.51000000000001</v>
      </c>
      <c r="T242" t="n">
        <v>21007.8</v>
      </c>
      <c r="U242" t="n">
        <v>0.58</v>
      </c>
      <c r="V242" t="n">
        <v>0.77</v>
      </c>
      <c r="W242" t="n">
        <v>4.06</v>
      </c>
      <c r="X242" t="n">
        <v>1.23</v>
      </c>
      <c r="Y242" t="n">
        <v>0.5</v>
      </c>
      <c r="Z242" t="n">
        <v>10</v>
      </c>
    </row>
    <row r="243">
      <c r="A243" t="n">
        <v>18</v>
      </c>
      <c r="B243" t="n">
        <v>85</v>
      </c>
      <c r="C243" t="inlineStr">
        <is>
          <t xml:space="preserve">CONCLUIDO	</t>
        </is>
      </c>
      <c r="D243" t="n">
        <v>1.6214</v>
      </c>
      <c r="E243" t="n">
        <v>61.67</v>
      </c>
      <c r="F243" t="n">
        <v>58.39</v>
      </c>
      <c r="G243" t="n">
        <v>129.75</v>
      </c>
      <c r="H243" t="n">
        <v>1.73</v>
      </c>
      <c r="I243" t="n">
        <v>27</v>
      </c>
      <c r="J243" t="n">
        <v>194.8</v>
      </c>
      <c r="K243" t="n">
        <v>51.39</v>
      </c>
      <c r="L243" t="n">
        <v>19</v>
      </c>
      <c r="M243" t="n">
        <v>25</v>
      </c>
      <c r="N243" t="n">
        <v>39.41</v>
      </c>
      <c r="O243" t="n">
        <v>24259.23</v>
      </c>
      <c r="P243" t="n">
        <v>666.73</v>
      </c>
      <c r="Q243" t="n">
        <v>1213.91</v>
      </c>
      <c r="R243" t="n">
        <v>154.06</v>
      </c>
      <c r="S243" t="n">
        <v>90.51000000000001</v>
      </c>
      <c r="T243" t="n">
        <v>20600.08</v>
      </c>
      <c r="U243" t="n">
        <v>0.59</v>
      </c>
      <c r="V243" t="n">
        <v>0.77</v>
      </c>
      <c r="W243" t="n">
        <v>4.05</v>
      </c>
      <c r="X243" t="n">
        <v>1.19</v>
      </c>
      <c r="Y243" t="n">
        <v>0.5</v>
      </c>
      <c r="Z243" t="n">
        <v>10</v>
      </c>
    </row>
    <row r="244">
      <c r="A244" t="n">
        <v>19</v>
      </c>
      <c r="B244" t="n">
        <v>85</v>
      </c>
      <c r="C244" t="inlineStr">
        <is>
          <t xml:space="preserve">CONCLUIDO	</t>
        </is>
      </c>
      <c r="D244" t="n">
        <v>1.6258</v>
      </c>
      <c r="E244" t="n">
        <v>61.51</v>
      </c>
      <c r="F244" t="n">
        <v>58.29</v>
      </c>
      <c r="G244" t="n">
        <v>139.89</v>
      </c>
      <c r="H244" t="n">
        <v>1.81</v>
      </c>
      <c r="I244" t="n">
        <v>25</v>
      </c>
      <c r="J244" t="n">
        <v>196.35</v>
      </c>
      <c r="K244" t="n">
        <v>51.39</v>
      </c>
      <c r="L244" t="n">
        <v>20</v>
      </c>
      <c r="M244" t="n">
        <v>23</v>
      </c>
      <c r="N244" t="n">
        <v>39.96</v>
      </c>
      <c r="O244" t="n">
        <v>24450.27</v>
      </c>
      <c r="P244" t="n">
        <v>659.8</v>
      </c>
      <c r="Q244" t="n">
        <v>1213.91</v>
      </c>
      <c r="R244" t="n">
        <v>150.6</v>
      </c>
      <c r="S244" t="n">
        <v>90.51000000000001</v>
      </c>
      <c r="T244" t="n">
        <v>18882.14</v>
      </c>
      <c r="U244" t="n">
        <v>0.6</v>
      </c>
      <c r="V244" t="n">
        <v>0.77</v>
      </c>
      <c r="W244" t="n">
        <v>4.05</v>
      </c>
      <c r="X244" t="n">
        <v>1.09</v>
      </c>
      <c r="Y244" t="n">
        <v>0.5</v>
      </c>
      <c r="Z244" t="n">
        <v>10</v>
      </c>
    </row>
    <row r="245">
      <c r="A245" t="n">
        <v>20</v>
      </c>
      <c r="B245" t="n">
        <v>85</v>
      </c>
      <c r="C245" t="inlineStr">
        <is>
          <t xml:space="preserve">CONCLUIDO	</t>
        </is>
      </c>
      <c r="D245" t="n">
        <v>1.6275</v>
      </c>
      <c r="E245" t="n">
        <v>61.44</v>
      </c>
      <c r="F245" t="n">
        <v>58.26</v>
      </c>
      <c r="G245" t="n">
        <v>145.65</v>
      </c>
      <c r="H245" t="n">
        <v>1.88</v>
      </c>
      <c r="I245" t="n">
        <v>24</v>
      </c>
      <c r="J245" t="n">
        <v>197.9</v>
      </c>
      <c r="K245" t="n">
        <v>51.39</v>
      </c>
      <c r="L245" t="n">
        <v>21</v>
      </c>
      <c r="M245" t="n">
        <v>22</v>
      </c>
      <c r="N245" t="n">
        <v>40.51</v>
      </c>
      <c r="O245" t="n">
        <v>24642.07</v>
      </c>
      <c r="P245" t="n">
        <v>657.21</v>
      </c>
      <c r="Q245" t="n">
        <v>1213.91</v>
      </c>
      <c r="R245" t="n">
        <v>149.71</v>
      </c>
      <c r="S245" t="n">
        <v>90.51000000000001</v>
      </c>
      <c r="T245" t="n">
        <v>18442.88</v>
      </c>
      <c r="U245" t="n">
        <v>0.6</v>
      </c>
      <c r="V245" t="n">
        <v>0.77</v>
      </c>
      <c r="W245" t="n">
        <v>4.04</v>
      </c>
      <c r="X245" t="n">
        <v>1.07</v>
      </c>
      <c r="Y245" t="n">
        <v>0.5</v>
      </c>
      <c r="Z245" t="n">
        <v>10</v>
      </c>
    </row>
    <row r="246">
      <c r="A246" t="n">
        <v>21</v>
      </c>
      <c r="B246" t="n">
        <v>85</v>
      </c>
      <c r="C246" t="inlineStr">
        <is>
          <t xml:space="preserve">CONCLUIDO	</t>
        </is>
      </c>
      <c r="D246" t="n">
        <v>1.6295</v>
      </c>
      <c r="E246" t="n">
        <v>61.37</v>
      </c>
      <c r="F246" t="n">
        <v>58.22</v>
      </c>
      <c r="G246" t="n">
        <v>151.87</v>
      </c>
      <c r="H246" t="n">
        <v>1.96</v>
      </c>
      <c r="I246" t="n">
        <v>23</v>
      </c>
      <c r="J246" t="n">
        <v>199.46</v>
      </c>
      <c r="K246" t="n">
        <v>51.39</v>
      </c>
      <c r="L246" t="n">
        <v>22</v>
      </c>
      <c r="M246" t="n">
        <v>21</v>
      </c>
      <c r="N246" t="n">
        <v>41.07</v>
      </c>
      <c r="O246" t="n">
        <v>24834.62</v>
      </c>
      <c r="P246" t="n">
        <v>648.64</v>
      </c>
      <c r="Q246" t="n">
        <v>1213.91</v>
      </c>
      <c r="R246" t="n">
        <v>148.18</v>
      </c>
      <c r="S246" t="n">
        <v>90.51000000000001</v>
      </c>
      <c r="T246" t="n">
        <v>17680.04</v>
      </c>
      <c r="U246" t="n">
        <v>0.61</v>
      </c>
      <c r="V246" t="n">
        <v>0.77</v>
      </c>
      <c r="W246" t="n">
        <v>4.04</v>
      </c>
      <c r="X246" t="n">
        <v>1.02</v>
      </c>
      <c r="Y246" t="n">
        <v>0.5</v>
      </c>
      <c r="Z246" t="n">
        <v>10</v>
      </c>
    </row>
    <row r="247">
      <c r="A247" t="n">
        <v>22</v>
      </c>
      <c r="B247" t="n">
        <v>85</v>
      </c>
      <c r="C247" t="inlineStr">
        <is>
          <t xml:space="preserve">CONCLUIDO	</t>
        </is>
      </c>
      <c r="D247" t="n">
        <v>1.6339</v>
      </c>
      <c r="E247" t="n">
        <v>61.2</v>
      </c>
      <c r="F247" t="n">
        <v>58.12</v>
      </c>
      <c r="G247" t="n">
        <v>166.06</v>
      </c>
      <c r="H247" t="n">
        <v>2.03</v>
      </c>
      <c r="I247" t="n">
        <v>21</v>
      </c>
      <c r="J247" t="n">
        <v>201.03</v>
      </c>
      <c r="K247" t="n">
        <v>51.39</v>
      </c>
      <c r="L247" t="n">
        <v>23</v>
      </c>
      <c r="M247" t="n">
        <v>19</v>
      </c>
      <c r="N247" t="n">
        <v>41.64</v>
      </c>
      <c r="O247" t="n">
        <v>25027.94</v>
      </c>
      <c r="P247" t="n">
        <v>642.48</v>
      </c>
      <c r="Q247" t="n">
        <v>1213.92</v>
      </c>
      <c r="R247" t="n">
        <v>144.79</v>
      </c>
      <c r="S247" t="n">
        <v>90.51000000000001</v>
      </c>
      <c r="T247" t="n">
        <v>15994.41</v>
      </c>
      <c r="U247" t="n">
        <v>0.63</v>
      </c>
      <c r="V247" t="n">
        <v>0.77</v>
      </c>
      <c r="W247" t="n">
        <v>4.05</v>
      </c>
      <c r="X247" t="n">
        <v>0.93</v>
      </c>
      <c r="Y247" t="n">
        <v>0.5</v>
      </c>
      <c r="Z247" t="n">
        <v>10</v>
      </c>
    </row>
    <row r="248">
      <c r="A248" t="n">
        <v>23</v>
      </c>
      <c r="B248" t="n">
        <v>85</v>
      </c>
      <c r="C248" t="inlineStr">
        <is>
          <t xml:space="preserve">CONCLUIDO	</t>
        </is>
      </c>
      <c r="D248" t="n">
        <v>1.6343</v>
      </c>
      <c r="E248" t="n">
        <v>61.19</v>
      </c>
      <c r="F248" t="n">
        <v>58.1</v>
      </c>
      <c r="G248" t="n">
        <v>166.01</v>
      </c>
      <c r="H248" t="n">
        <v>2.1</v>
      </c>
      <c r="I248" t="n">
        <v>21</v>
      </c>
      <c r="J248" t="n">
        <v>202.61</v>
      </c>
      <c r="K248" t="n">
        <v>51.39</v>
      </c>
      <c r="L248" t="n">
        <v>24</v>
      </c>
      <c r="M248" t="n">
        <v>19</v>
      </c>
      <c r="N248" t="n">
        <v>42.21</v>
      </c>
      <c r="O248" t="n">
        <v>25222.04</v>
      </c>
      <c r="P248" t="n">
        <v>638.97</v>
      </c>
      <c r="Q248" t="n">
        <v>1213.91</v>
      </c>
      <c r="R248" t="n">
        <v>144.36</v>
      </c>
      <c r="S248" t="n">
        <v>90.51000000000001</v>
      </c>
      <c r="T248" t="n">
        <v>15783.01</v>
      </c>
      <c r="U248" t="n">
        <v>0.63</v>
      </c>
      <c r="V248" t="n">
        <v>0.77</v>
      </c>
      <c r="W248" t="n">
        <v>4.04</v>
      </c>
      <c r="X248" t="n">
        <v>0.91</v>
      </c>
      <c r="Y248" t="n">
        <v>0.5</v>
      </c>
      <c r="Z248" t="n">
        <v>10</v>
      </c>
    </row>
    <row r="249">
      <c r="A249" t="n">
        <v>24</v>
      </c>
      <c r="B249" t="n">
        <v>85</v>
      </c>
      <c r="C249" t="inlineStr">
        <is>
          <t xml:space="preserve">CONCLUIDO	</t>
        </is>
      </c>
      <c r="D249" t="n">
        <v>1.6366</v>
      </c>
      <c r="E249" t="n">
        <v>61.1</v>
      </c>
      <c r="F249" t="n">
        <v>58.05</v>
      </c>
      <c r="G249" t="n">
        <v>174.16</v>
      </c>
      <c r="H249" t="n">
        <v>2.17</v>
      </c>
      <c r="I249" t="n">
        <v>20</v>
      </c>
      <c r="J249" t="n">
        <v>204.19</v>
      </c>
      <c r="K249" t="n">
        <v>51.39</v>
      </c>
      <c r="L249" t="n">
        <v>25</v>
      </c>
      <c r="M249" t="n">
        <v>18</v>
      </c>
      <c r="N249" t="n">
        <v>42.79</v>
      </c>
      <c r="O249" t="n">
        <v>25417.05</v>
      </c>
      <c r="P249" t="n">
        <v>633.88</v>
      </c>
      <c r="Q249" t="n">
        <v>1213.91</v>
      </c>
      <c r="R249" t="n">
        <v>142.54</v>
      </c>
      <c r="S249" t="n">
        <v>90.51000000000001</v>
      </c>
      <c r="T249" t="n">
        <v>14874.5</v>
      </c>
      <c r="U249" t="n">
        <v>0.64</v>
      </c>
      <c r="V249" t="n">
        <v>0.77</v>
      </c>
      <c r="W249" t="n">
        <v>4.04</v>
      </c>
      <c r="X249" t="n">
        <v>0.86</v>
      </c>
      <c r="Y249" t="n">
        <v>0.5</v>
      </c>
      <c r="Z249" t="n">
        <v>10</v>
      </c>
    </row>
    <row r="250">
      <c r="A250" t="n">
        <v>25</v>
      </c>
      <c r="B250" t="n">
        <v>85</v>
      </c>
      <c r="C250" t="inlineStr">
        <is>
          <t xml:space="preserve">CONCLUIDO	</t>
        </is>
      </c>
      <c r="D250" t="n">
        <v>1.6385</v>
      </c>
      <c r="E250" t="n">
        <v>61.03</v>
      </c>
      <c r="F250" t="n">
        <v>58.01</v>
      </c>
      <c r="G250" t="n">
        <v>183.2</v>
      </c>
      <c r="H250" t="n">
        <v>2.24</v>
      </c>
      <c r="I250" t="n">
        <v>19</v>
      </c>
      <c r="J250" t="n">
        <v>205.77</v>
      </c>
      <c r="K250" t="n">
        <v>51.39</v>
      </c>
      <c r="L250" t="n">
        <v>26</v>
      </c>
      <c r="M250" t="n">
        <v>17</v>
      </c>
      <c r="N250" t="n">
        <v>43.38</v>
      </c>
      <c r="O250" t="n">
        <v>25612.75</v>
      </c>
      <c r="P250" t="n">
        <v>630.6900000000001</v>
      </c>
      <c r="Q250" t="n">
        <v>1213.91</v>
      </c>
      <c r="R250" t="n">
        <v>141.41</v>
      </c>
      <c r="S250" t="n">
        <v>90.51000000000001</v>
      </c>
      <c r="T250" t="n">
        <v>14314.15</v>
      </c>
      <c r="U250" t="n">
        <v>0.64</v>
      </c>
      <c r="V250" t="n">
        <v>0.77</v>
      </c>
      <c r="W250" t="n">
        <v>4.03</v>
      </c>
      <c r="X250" t="n">
        <v>0.82</v>
      </c>
      <c r="Y250" t="n">
        <v>0.5</v>
      </c>
      <c r="Z250" t="n">
        <v>10</v>
      </c>
    </row>
    <row r="251">
      <c r="A251" t="n">
        <v>26</v>
      </c>
      <c r="B251" t="n">
        <v>85</v>
      </c>
      <c r="C251" t="inlineStr">
        <is>
          <t xml:space="preserve">CONCLUIDO	</t>
        </is>
      </c>
      <c r="D251" t="n">
        <v>1.6405</v>
      </c>
      <c r="E251" t="n">
        <v>60.96</v>
      </c>
      <c r="F251" t="n">
        <v>57.97</v>
      </c>
      <c r="G251" t="n">
        <v>193.24</v>
      </c>
      <c r="H251" t="n">
        <v>2.31</v>
      </c>
      <c r="I251" t="n">
        <v>18</v>
      </c>
      <c r="J251" t="n">
        <v>207.37</v>
      </c>
      <c r="K251" t="n">
        <v>51.39</v>
      </c>
      <c r="L251" t="n">
        <v>27</v>
      </c>
      <c r="M251" t="n">
        <v>15</v>
      </c>
      <c r="N251" t="n">
        <v>43.97</v>
      </c>
      <c r="O251" t="n">
        <v>25809.25</v>
      </c>
      <c r="P251" t="n">
        <v>624.9</v>
      </c>
      <c r="Q251" t="n">
        <v>1213.93</v>
      </c>
      <c r="R251" t="n">
        <v>139.87</v>
      </c>
      <c r="S251" t="n">
        <v>90.51000000000001</v>
      </c>
      <c r="T251" t="n">
        <v>13552.38</v>
      </c>
      <c r="U251" t="n">
        <v>0.65</v>
      </c>
      <c r="V251" t="n">
        <v>0.77</v>
      </c>
      <c r="W251" t="n">
        <v>4.04</v>
      </c>
      <c r="X251" t="n">
        <v>0.78</v>
      </c>
      <c r="Y251" t="n">
        <v>0.5</v>
      </c>
      <c r="Z251" t="n">
        <v>10</v>
      </c>
    </row>
    <row r="252">
      <c r="A252" t="n">
        <v>27</v>
      </c>
      <c r="B252" t="n">
        <v>85</v>
      </c>
      <c r="C252" t="inlineStr">
        <is>
          <t xml:space="preserve">CONCLUIDO	</t>
        </is>
      </c>
      <c r="D252" t="n">
        <v>1.6431</v>
      </c>
      <c r="E252" t="n">
        <v>60.86</v>
      </c>
      <c r="F252" t="n">
        <v>57.91</v>
      </c>
      <c r="G252" t="n">
        <v>204.39</v>
      </c>
      <c r="H252" t="n">
        <v>2.38</v>
      </c>
      <c r="I252" t="n">
        <v>17</v>
      </c>
      <c r="J252" t="n">
        <v>208.97</v>
      </c>
      <c r="K252" t="n">
        <v>51.39</v>
      </c>
      <c r="L252" t="n">
        <v>28</v>
      </c>
      <c r="M252" t="n">
        <v>13</v>
      </c>
      <c r="N252" t="n">
        <v>44.57</v>
      </c>
      <c r="O252" t="n">
        <v>26006.56</v>
      </c>
      <c r="P252" t="n">
        <v>618.9</v>
      </c>
      <c r="Q252" t="n">
        <v>1213.91</v>
      </c>
      <c r="R252" t="n">
        <v>137.7</v>
      </c>
      <c r="S252" t="n">
        <v>90.51000000000001</v>
      </c>
      <c r="T252" t="n">
        <v>12470.48</v>
      </c>
      <c r="U252" t="n">
        <v>0.66</v>
      </c>
      <c r="V252" t="n">
        <v>0.77</v>
      </c>
      <c r="W252" t="n">
        <v>4.04</v>
      </c>
      <c r="X252" t="n">
        <v>0.72</v>
      </c>
      <c r="Y252" t="n">
        <v>0.5</v>
      </c>
      <c r="Z252" t="n">
        <v>10</v>
      </c>
    </row>
    <row r="253">
      <c r="A253" t="n">
        <v>28</v>
      </c>
      <c r="B253" t="n">
        <v>85</v>
      </c>
      <c r="C253" t="inlineStr">
        <is>
          <t xml:space="preserve">CONCLUIDO	</t>
        </is>
      </c>
      <c r="D253" t="n">
        <v>1.6431</v>
      </c>
      <c r="E253" t="n">
        <v>60.86</v>
      </c>
      <c r="F253" t="n">
        <v>57.91</v>
      </c>
      <c r="G253" t="n">
        <v>204.39</v>
      </c>
      <c r="H253" t="n">
        <v>2.45</v>
      </c>
      <c r="I253" t="n">
        <v>17</v>
      </c>
      <c r="J253" t="n">
        <v>210.57</v>
      </c>
      <c r="K253" t="n">
        <v>51.39</v>
      </c>
      <c r="L253" t="n">
        <v>29</v>
      </c>
      <c r="M253" t="n">
        <v>9</v>
      </c>
      <c r="N253" t="n">
        <v>45.18</v>
      </c>
      <c r="O253" t="n">
        <v>26204.71</v>
      </c>
      <c r="P253" t="n">
        <v>612.0700000000001</v>
      </c>
      <c r="Q253" t="n">
        <v>1213.91</v>
      </c>
      <c r="R253" t="n">
        <v>137.51</v>
      </c>
      <c r="S253" t="n">
        <v>90.51000000000001</v>
      </c>
      <c r="T253" t="n">
        <v>12375.66</v>
      </c>
      <c r="U253" t="n">
        <v>0.66</v>
      </c>
      <c r="V253" t="n">
        <v>0.77</v>
      </c>
      <c r="W253" t="n">
        <v>4.04</v>
      </c>
      <c r="X253" t="n">
        <v>0.72</v>
      </c>
      <c r="Y253" t="n">
        <v>0.5</v>
      </c>
      <c r="Z253" t="n">
        <v>10</v>
      </c>
    </row>
    <row r="254">
      <c r="A254" t="n">
        <v>29</v>
      </c>
      <c r="B254" t="n">
        <v>85</v>
      </c>
      <c r="C254" t="inlineStr">
        <is>
          <t xml:space="preserve">CONCLUIDO	</t>
        </is>
      </c>
      <c r="D254" t="n">
        <v>1.6451</v>
      </c>
      <c r="E254" t="n">
        <v>60.79</v>
      </c>
      <c r="F254" t="n">
        <v>57.87</v>
      </c>
      <c r="G254" t="n">
        <v>217.01</v>
      </c>
      <c r="H254" t="n">
        <v>2.51</v>
      </c>
      <c r="I254" t="n">
        <v>16</v>
      </c>
      <c r="J254" t="n">
        <v>212.19</v>
      </c>
      <c r="K254" t="n">
        <v>51.39</v>
      </c>
      <c r="L254" t="n">
        <v>30</v>
      </c>
      <c r="M254" t="n">
        <v>8</v>
      </c>
      <c r="N254" t="n">
        <v>45.79</v>
      </c>
      <c r="O254" t="n">
        <v>26403.69</v>
      </c>
      <c r="P254" t="n">
        <v>612.0700000000001</v>
      </c>
      <c r="Q254" t="n">
        <v>1213.92</v>
      </c>
      <c r="R254" t="n">
        <v>136.22</v>
      </c>
      <c r="S254" t="n">
        <v>90.51000000000001</v>
      </c>
      <c r="T254" t="n">
        <v>11736.79</v>
      </c>
      <c r="U254" t="n">
        <v>0.66</v>
      </c>
      <c r="V254" t="n">
        <v>0.78</v>
      </c>
      <c r="W254" t="n">
        <v>4.04</v>
      </c>
      <c r="X254" t="n">
        <v>0.68</v>
      </c>
      <c r="Y254" t="n">
        <v>0.5</v>
      </c>
      <c r="Z254" t="n">
        <v>10</v>
      </c>
    </row>
    <row r="255">
      <c r="A255" t="n">
        <v>30</v>
      </c>
      <c r="B255" t="n">
        <v>85</v>
      </c>
      <c r="C255" t="inlineStr">
        <is>
          <t xml:space="preserve">CONCLUIDO	</t>
        </is>
      </c>
      <c r="D255" t="n">
        <v>1.6447</v>
      </c>
      <c r="E255" t="n">
        <v>60.8</v>
      </c>
      <c r="F255" t="n">
        <v>57.89</v>
      </c>
      <c r="G255" t="n">
        <v>217.08</v>
      </c>
      <c r="H255" t="n">
        <v>2.58</v>
      </c>
      <c r="I255" t="n">
        <v>16</v>
      </c>
      <c r="J255" t="n">
        <v>213.81</v>
      </c>
      <c r="K255" t="n">
        <v>51.39</v>
      </c>
      <c r="L255" t="n">
        <v>31</v>
      </c>
      <c r="M255" t="n">
        <v>6</v>
      </c>
      <c r="N255" t="n">
        <v>46.41</v>
      </c>
      <c r="O255" t="n">
        <v>26603.52</v>
      </c>
      <c r="P255" t="n">
        <v>616.14</v>
      </c>
      <c r="Q255" t="n">
        <v>1213.91</v>
      </c>
      <c r="R255" t="n">
        <v>136.67</v>
      </c>
      <c r="S255" t="n">
        <v>90.51000000000001</v>
      </c>
      <c r="T255" t="n">
        <v>11959.76</v>
      </c>
      <c r="U255" t="n">
        <v>0.66</v>
      </c>
      <c r="V255" t="n">
        <v>0.78</v>
      </c>
      <c r="W255" t="n">
        <v>4.05</v>
      </c>
      <c r="X255" t="n">
        <v>0.6899999999999999</v>
      </c>
      <c r="Y255" t="n">
        <v>0.5</v>
      </c>
      <c r="Z255" t="n">
        <v>10</v>
      </c>
    </row>
    <row r="256">
      <c r="A256" t="n">
        <v>31</v>
      </c>
      <c r="B256" t="n">
        <v>85</v>
      </c>
      <c r="C256" t="inlineStr">
        <is>
          <t xml:space="preserve">CONCLUIDO	</t>
        </is>
      </c>
      <c r="D256" t="n">
        <v>1.6445</v>
      </c>
      <c r="E256" t="n">
        <v>60.81</v>
      </c>
      <c r="F256" t="n">
        <v>57.89</v>
      </c>
      <c r="G256" t="n">
        <v>217.1</v>
      </c>
      <c r="H256" t="n">
        <v>2.64</v>
      </c>
      <c r="I256" t="n">
        <v>16</v>
      </c>
      <c r="J256" t="n">
        <v>215.43</v>
      </c>
      <c r="K256" t="n">
        <v>51.39</v>
      </c>
      <c r="L256" t="n">
        <v>32</v>
      </c>
      <c r="M256" t="n">
        <v>3</v>
      </c>
      <c r="N256" t="n">
        <v>47.04</v>
      </c>
      <c r="O256" t="n">
        <v>26804.21</v>
      </c>
      <c r="P256" t="n">
        <v>617.85</v>
      </c>
      <c r="Q256" t="n">
        <v>1213.91</v>
      </c>
      <c r="R256" t="n">
        <v>136.64</v>
      </c>
      <c r="S256" t="n">
        <v>90.51000000000001</v>
      </c>
      <c r="T256" t="n">
        <v>11944.77</v>
      </c>
      <c r="U256" t="n">
        <v>0.66</v>
      </c>
      <c r="V256" t="n">
        <v>0.77</v>
      </c>
      <c r="W256" t="n">
        <v>4.05</v>
      </c>
      <c r="X256" t="n">
        <v>0.7</v>
      </c>
      <c r="Y256" t="n">
        <v>0.5</v>
      </c>
      <c r="Z256" t="n">
        <v>10</v>
      </c>
    </row>
    <row r="257">
      <c r="A257" t="n">
        <v>32</v>
      </c>
      <c r="B257" t="n">
        <v>85</v>
      </c>
      <c r="C257" t="inlineStr">
        <is>
          <t xml:space="preserve">CONCLUIDO	</t>
        </is>
      </c>
      <c r="D257" t="n">
        <v>1.6444</v>
      </c>
      <c r="E257" t="n">
        <v>60.81</v>
      </c>
      <c r="F257" t="n">
        <v>57.9</v>
      </c>
      <c r="G257" t="n">
        <v>217.12</v>
      </c>
      <c r="H257" t="n">
        <v>2.7</v>
      </c>
      <c r="I257" t="n">
        <v>16</v>
      </c>
      <c r="J257" t="n">
        <v>217.07</v>
      </c>
      <c r="K257" t="n">
        <v>51.39</v>
      </c>
      <c r="L257" t="n">
        <v>33</v>
      </c>
      <c r="M257" t="n">
        <v>1</v>
      </c>
      <c r="N257" t="n">
        <v>47.68</v>
      </c>
      <c r="O257" t="n">
        <v>27005.77</v>
      </c>
      <c r="P257" t="n">
        <v>620.1799999999999</v>
      </c>
      <c r="Q257" t="n">
        <v>1213.92</v>
      </c>
      <c r="R257" t="n">
        <v>136.96</v>
      </c>
      <c r="S257" t="n">
        <v>90.51000000000001</v>
      </c>
      <c r="T257" t="n">
        <v>12105.96</v>
      </c>
      <c r="U257" t="n">
        <v>0.66</v>
      </c>
      <c r="V257" t="n">
        <v>0.77</v>
      </c>
      <c r="W257" t="n">
        <v>4.05</v>
      </c>
      <c r="X257" t="n">
        <v>0.7</v>
      </c>
      <c r="Y257" t="n">
        <v>0.5</v>
      </c>
      <c r="Z257" t="n">
        <v>10</v>
      </c>
    </row>
    <row r="258">
      <c r="A258" t="n">
        <v>33</v>
      </c>
      <c r="B258" t="n">
        <v>85</v>
      </c>
      <c r="C258" t="inlineStr">
        <is>
          <t xml:space="preserve">CONCLUIDO	</t>
        </is>
      </c>
      <c r="D258" t="n">
        <v>1.6444</v>
      </c>
      <c r="E258" t="n">
        <v>60.81</v>
      </c>
      <c r="F258" t="n">
        <v>57.9</v>
      </c>
      <c r="G258" t="n">
        <v>217.11</v>
      </c>
      <c r="H258" t="n">
        <v>2.76</v>
      </c>
      <c r="I258" t="n">
        <v>16</v>
      </c>
      <c r="J258" t="n">
        <v>218.71</v>
      </c>
      <c r="K258" t="n">
        <v>51.39</v>
      </c>
      <c r="L258" t="n">
        <v>34</v>
      </c>
      <c r="M258" t="n">
        <v>0</v>
      </c>
      <c r="N258" t="n">
        <v>48.32</v>
      </c>
      <c r="O258" t="n">
        <v>27208.22</v>
      </c>
      <c r="P258" t="n">
        <v>624</v>
      </c>
      <c r="Q258" t="n">
        <v>1213.92</v>
      </c>
      <c r="R258" t="n">
        <v>136.86</v>
      </c>
      <c r="S258" t="n">
        <v>90.51000000000001</v>
      </c>
      <c r="T258" t="n">
        <v>12054.89</v>
      </c>
      <c r="U258" t="n">
        <v>0.66</v>
      </c>
      <c r="V258" t="n">
        <v>0.77</v>
      </c>
      <c r="W258" t="n">
        <v>4.05</v>
      </c>
      <c r="X258" t="n">
        <v>0.7</v>
      </c>
      <c r="Y258" t="n">
        <v>0.5</v>
      </c>
      <c r="Z258" t="n">
        <v>10</v>
      </c>
    </row>
    <row r="259">
      <c r="A259" t="n">
        <v>0</v>
      </c>
      <c r="B259" t="n">
        <v>20</v>
      </c>
      <c r="C259" t="inlineStr">
        <is>
          <t xml:space="preserve">CONCLUIDO	</t>
        </is>
      </c>
      <c r="D259" t="n">
        <v>1.3246</v>
      </c>
      <c r="E259" t="n">
        <v>75.48999999999999</v>
      </c>
      <c r="F259" t="n">
        <v>70.31</v>
      </c>
      <c r="G259" t="n">
        <v>15.01</v>
      </c>
      <c r="H259" t="n">
        <v>0.34</v>
      </c>
      <c r="I259" t="n">
        <v>281</v>
      </c>
      <c r="J259" t="n">
        <v>51.33</v>
      </c>
      <c r="K259" t="n">
        <v>24.83</v>
      </c>
      <c r="L259" t="n">
        <v>1</v>
      </c>
      <c r="M259" t="n">
        <v>279</v>
      </c>
      <c r="N259" t="n">
        <v>5.51</v>
      </c>
      <c r="O259" t="n">
        <v>6564.78</v>
      </c>
      <c r="P259" t="n">
        <v>386.46</v>
      </c>
      <c r="Q259" t="n">
        <v>1214.01</v>
      </c>
      <c r="R259" t="n">
        <v>557.41</v>
      </c>
      <c r="S259" t="n">
        <v>90.51000000000001</v>
      </c>
      <c r="T259" t="n">
        <v>221004.05</v>
      </c>
      <c r="U259" t="n">
        <v>0.16</v>
      </c>
      <c r="V259" t="n">
        <v>0.64</v>
      </c>
      <c r="W259" t="n">
        <v>4.48</v>
      </c>
      <c r="X259" t="n">
        <v>13.11</v>
      </c>
      <c r="Y259" t="n">
        <v>0.5</v>
      </c>
      <c r="Z259" t="n">
        <v>10</v>
      </c>
    </row>
    <row r="260">
      <c r="A260" t="n">
        <v>1</v>
      </c>
      <c r="B260" t="n">
        <v>20</v>
      </c>
      <c r="C260" t="inlineStr">
        <is>
          <t xml:space="preserve">CONCLUIDO	</t>
        </is>
      </c>
      <c r="D260" t="n">
        <v>1.5211</v>
      </c>
      <c r="E260" t="n">
        <v>65.73999999999999</v>
      </c>
      <c r="F260" t="n">
        <v>62.55</v>
      </c>
      <c r="G260" t="n">
        <v>31.81</v>
      </c>
      <c r="H260" t="n">
        <v>0.66</v>
      </c>
      <c r="I260" t="n">
        <v>118</v>
      </c>
      <c r="J260" t="n">
        <v>52.47</v>
      </c>
      <c r="K260" t="n">
        <v>24.83</v>
      </c>
      <c r="L260" t="n">
        <v>2</v>
      </c>
      <c r="M260" t="n">
        <v>116</v>
      </c>
      <c r="N260" t="n">
        <v>5.64</v>
      </c>
      <c r="O260" t="n">
        <v>6705.1</v>
      </c>
      <c r="P260" t="n">
        <v>323.94</v>
      </c>
      <c r="Q260" t="n">
        <v>1213.94</v>
      </c>
      <c r="R260" t="n">
        <v>294.8</v>
      </c>
      <c r="S260" t="n">
        <v>90.51000000000001</v>
      </c>
      <c r="T260" t="n">
        <v>90516.45</v>
      </c>
      <c r="U260" t="n">
        <v>0.31</v>
      </c>
      <c r="V260" t="n">
        <v>0.72</v>
      </c>
      <c r="W260" t="n">
        <v>4.2</v>
      </c>
      <c r="X260" t="n">
        <v>5.36</v>
      </c>
      <c r="Y260" t="n">
        <v>0.5</v>
      </c>
      <c r="Z260" t="n">
        <v>10</v>
      </c>
    </row>
    <row r="261">
      <c r="A261" t="n">
        <v>2</v>
      </c>
      <c r="B261" t="n">
        <v>20</v>
      </c>
      <c r="C261" t="inlineStr">
        <is>
          <t xml:space="preserve">CONCLUIDO	</t>
        </is>
      </c>
      <c r="D261" t="n">
        <v>1.5859</v>
      </c>
      <c r="E261" t="n">
        <v>63.05</v>
      </c>
      <c r="F261" t="n">
        <v>60.43</v>
      </c>
      <c r="G261" t="n">
        <v>50.36</v>
      </c>
      <c r="H261" t="n">
        <v>0.97</v>
      </c>
      <c r="I261" t="n">
        <v>72</v>
      </c>
      <c r="J261" t="n">
        <v>53.61</v>
      </c>
      <c r="K261" t="n">
        <v>24.83</v>
      </c>
      <c r="L261" t="n">
        <v>3</v>
      </c>
      <c r="M261" t="n">
        <v>57</v>
      </c>
      <c r="N261" t="n">
        <v>5.78</v>
      </c>
      <c r="O261" t="n">
        <v>6845.59</v>
      </c>
      <c r="P261" t="n">
        <v>291.21</v>
      </c>
      <c r="Q261" t="n">
        <v>1213.95</v>
      </c>
      <c r="R261" t="n">
        <v>222.17</v>
      </c>
      <c r="S261" t="n">
        <v>90.51000000000001</v>
      </c>
      <c r="T261" t="n">
        <v>54432.87</v>
      </c>
      <c r="U261" t="n">
        <v>0.41</v>
      </c>
      <c r="V261" t="n">
        <v>0.74</v>
      </c>
      <c r="W261" t="n">
        <v>4.14</v>
      </c>
      <c r="X261" t="n">
        <v>3.23</v>
      </c>
      <c r="Y261" t="n">
        <v>0.5</v>
      </c>
      <c r="Z261" t="n">
        <v>10</v>
      </c>
    </row>
    <row r="262">
      <c r="A262" t="n">
        <v>3</v>
      </c>
      <c r="B262" t="n">
        <v>20</v>
      </c>
      <c r="C262" t="inlineStr">
        <is>
          <t xml:space="preserve">CONCLUIDO	</t>
        </is>
      </c>
      <c r="D262" t="n">
        <v>1.5979</v>
      </c>
      <c r="E262" t="n">
        <v>62.58</v>
      </c>
      <c r="F262" t="n">
        <v>60.08</v>
      </c>
      <c r="G262" t="n">
        <v>58.14</v>
      </c>
      <c r="H262" t="n">
        <v>1.27</v>
      </c>
      <c r="I262" t="n">
        <v>62</v>
      </c>
      <c r="J262" t="n">
        <v>54.75</v>
      </c>
      <c r="K262" t="n">
        <v>24.83</v>
      </c>
      <c r="L262" t="n">
        <v>4</v>
      </c>
      <c r="M262" t="n">
        <v>3</v>
      </c>
      <c r="N262" t="n">
        <v>5.92</v>
      </c>
      <c r="O262" t="n">
        <v>6986.39</v>
      </c>
      <c r="P262" t="n">
        <v>285.12</v>
      </c>
      <c r="Q262" t="n">
        <v>1214.09</v>
      </c>
      <c r="R262" t="n">
        <v>208.21</v>
      </c>
      <c r="S262" t="n">
        <v>90.51000000000001</v>
      </c>
      <c r="T262" t="n">
        <v>47501.09</v>
      </c>
      <c r="U262" t="n">
        <v>0.43</v>
      </c>
      <c r="V262" t="n">
        <v>0.75</v>
      </c>
      <c r="W262" t="n">
        <v>4.19</v>
      </c>
      <c r="X262" t="n">
        <v>2.88</v>
      </c>
      <c r="Y262" t="n">
        <v>0.5</v>
      </c>
      <c r="Z262" t="n">
        <v>10</v>
      </c>
    </row>
    <row r="263">
      <c r="A263" t="n">
        <v>4</v>
      </c>
      <c r="B263" t="n">
        <v>20</v>
      </c>
      <c r="C263" t="inlineStr">
        <is>
          <t xml:space="preserve">CONCLUIDO	</t>
        </is>
      </c>
      <c r="D263" t="n">
        <v>1.5985</v>
      </c>
      <c r="E263" t="n">
        <v>62.56</v>
      </c>
      <c r="F263" t="n">
        <v>60.05</v>
      </c>
      <c r="G263" t="n">
        <v>58.12</v>
      </c>
      <c r="H263" t="n">
        <v>1.55</v>
      </c>
      <c r="I263" t="n">
        <v>62</v>
      </c>
      <c r="J263" t="n">
        <v>55.89</v>
      </c>
      <c r="K263" t="n">
        <v>24.83</v>
      </c>
      <c r="L263" t="n">
        <v>5</v>
      </c>
      <c r="M263" t="n">
        <v>0</v>
      </c>
      <c r="N263" t="n">
        <v>6.07</v>
      </c>
      <c r="O263" t="n">
        <v>7127.49</v>
      </c>
      <c r="P263" t="n">
        <v>290.39</v>
      </c>
      <c r="Q263" t="n">
        <v>1214.1</v>
      </c>
      <c r="R263" t="n">
        <v>207.27</v>
      </c>
      <c r="S263" t="n">
        <v>90.51000000000001</v>
      </c>
      <c r="T263" t="n">
        <v>47034</v>
      </c>
      <c r="U263" t="n">
        <v>0.44</v>
      </c>
      <c r="V263" t="n">
        <v>0.75</v>
      </c>
      <c r="W263" t="n">
        <v>4.19</v>
      </c>
      <c r="X263" t="n">
        <v>2.86</v>
      </c>
      <c r="Y263" t="n">
        <v>0.5</v>
      </c>
      <c r="Z263" t="n">
        <v>10</v>
      </c>
    </row>
    <row r="264">
      <c r="A264" t="n">
        <v>0</v>
      </c>
      <c r="B264" t="n">
        <v>65</v>
      </c>
      <c r="C264" t="inlineStr">
        <is>
          <t xml:space="preserve">CONCLUIDO	</t>
        </is>
      </c>
      <c r="D264" t="n">
        <v>0.8597</v>
      </c>
      <c r="E264" t="n">
        <v>116.32</v>
      </c>
      <c r="F264" t="n">
        <v>93.75</v>
      </c>
      <c r="G264" t="n">
        <v>7.51</v>
      </c>
      <c r="H264" t="n">
        <v>0.13</v>
      </c>
      <c r="I264" t="n">
        <v>749</v>
      </c>
      <c r="J264" t="n">
        <v>133.21</v>
      </c>
      <c r="K264" t="n">
        <v>46.47</v>
      </c>
      <c r="L264" t="n">
        <v>1</v>
      </c>
      <c r="M264" t="n">
        <v>747</v>
      </c>
      <c r="N264" t="n">
        <v>20.75</v>
      </c>
      <c r="O264" t="n">
        <v>16663.42</v>
      </c>
      <c r="P264" t="n">
        <v>1022.27</v>
      </c>
      <c r="Q264" t="n">
        <v>1214.13</v>
      </c>
      <c r="R264" t="n">
        <v>1354.59</v>
      </c>
      <c r="S264" t="n">
        <v>90.51000000000001</v>
      </c>
      <c r="T264" t="n">
        <v>617256.89</v>
      </c>
      <c r="U264" t="n">
        <v>0.07000000000000001</v>
      </c>
      <c r="V264" t="n">
        <v>0.48</v>
      </c>
      <c r="W264" t="n">
        <v>5.26</v>
      </c>
      <c r="X264" t="n">
        <v>36.55</v>
      </c>
      <c r="Y264" t="n">
        <v>0.5</v>
      </c>
      <c r="Z264" t="n">
        <v>10</v>
      </c>
    </row>
    <row r="265">
      <c r="A265" t="n">
        <v>1</v>
      </c>
      <c r="B265" t="n">
        <v>65</v>
      </c>
      <c r="C265" t="inlineStr">
        <is>
          <t xml:space="preserve">CONCLUIDO	</t>
        </is>
      </c>
      <c r="D265" t="n">
        <v>1.2567</v>
      </c>
      <c r="E265" t="n">
        <v>79.56999999999999</v>
      </c>
      <c r="F265" t="n">
        <v>69.94</v>
      </c>
      <c r="G265" t="n">
        <v>15.31</v>
      </c>
      <c r="H265" t="n">
        <v>0.26</v>
      </c>
      <c r="I265" t="n">
        <v>274</v>
      </c>
      <c r="J265" t="n">
        <v>134.55</v>
      </c>
      <c r="K265" t="n">
        <v>46.47</v>
      </c>
      <c r="L265" t="n">
        <v>2</v>
      </c>
      <c r="M265" t="n">
        <v>272</v>
      </c>
      <c r="N265" t="n">
        <v>21.09</v>
      </c>
      <c r="O265" t="n">
        <v>16828.84</v>
      </c>
      <c r="P265" t="n">
        <v>755.2</v>
      </c>
      <c r="Q265" t="n">
        <v>1214.03</v>
      </c>
      <c r="R265" t="n">
        <v>545.02</v>
      </c>
      <c r="S265" t="n">
        <v>90.51000000000001</v>
      </c>
      <c r="T265" t="n">
        <v>214846.88</v>
      </c>
      <c r="U265" t="n">
        <v>0.17</v>
      </c>
      <c r="V265" t="n">
        <v>0.64</v>
      </c>
      <c r="W265" t="n">
        <v>4.45</v>
      </c>
      <c r="X265" t="n">
        <v>12.73</v>
      </c>
      <c r="Y265" t="n">
        <v>0.5</v>
      </c>
      <c r="Z265" t="n">
        <v>10</v>
      </c>
    </row>
    <row r="266">
      <c r="A266" t="n">
        <v>2</v>
      </c>
      <c r="B266" t="n">
        <v>65</v>
      </c>
      <c r="C266" t="inlineStr">
        <is>
          <t xml:space="preserve">CONCLUIDO	</t>
        </is>
      </c>
      <c r="D266" t="n">
        <v>1.3951</v>
      </c>
      <c r="E266" t="n">
        <v>71.68000000000001</v>
      </c>
      <c r="F266" t="n">
        <v>64.93000000000001</v>
      </c>
      <c r="G266" t="n">
        <v>23.19</v>
      </c>
      <c r="H266" t="n">
        <v>0.39</v>
      </c>
      <c r="I266" t="n">
        <v>168</v>
      </c>
      <c r="J266" t="n">
        <v>135.9</v>
      </c>
      <c r="K266" t="n">
        <v>46.47</v>
      </c>
      <c r="L266" t="n">
        <v>3</v>
      </c>
      <c r="M266" t="n">
        <v>166</v>
      </c>
      <c r="N266" t="n">
        <v>21.43</v>
      </c>
      <c r="O266" t="n">
        <v>16994.64</v>
      </c>
      <c r="P266" t="n">
        <v>694.74</v>
      </c>
      <c r="Q266" t="n">
        <v>1213.95</v>
      </c>
      <c r="R266" t="n">
        <v>375.35</v>
      </c>
      <c r="S266" t="n">
        <v>90.51000000000001</v>
      </c>
      <c r="T266" t="n">
        <v>130540.74</v>
      </c>
      <c r="U266" t="n">
        <v>0.24</v>
      </c>
      <c r="V266" t="n">
        <v>0.6899999999999999</v>
      </c>
      <c r="W266" t="n">
        <v>4.28</v>
      </c>
      <c r="X266" t="n">
        <v>7.73</v>
      </c>
      <c r="Y266" t="n">
        <v>0.5</v>
      </c>
      <c r="Z266" t="n">
        <v>10</v>
      </c>
    </row>
    <row r="267">
      <c r="A267" t="n">
        <v>3</v>
      </c>
      <c r="B267" t="n">
        <v>65</v>
      </c>
      <c r="C267" t="inlineStr">
        <is>
          <t xml:space="preserve">CONCLUIDO	</t>
        </is>
      </c>
      <c r="D267" t="n">
        <v>1.4663</v>
      </c>
      <c r="E267" t="n">
        <v>68.2</v>
      </c>
      <c r="F267" t="n">
        <v>62.72</v>
      </c>
      <c r="G267" t="n">
        <v>31.1</v>
      </c>
      <c r="H267" t="n">
        <v>0.52</v>
      </c>
      <c r="I267" t="n">
        <v>121</v>
      </c>
      <c r="J267" t="n">
        <v>137.25</v>
      </c>
      <c r="K267" t="n">
        <v>46.47</v>
      </c>
      <c r="L267" t="n">
        <v>4</v>
      </c>
      <c r="M267" t="n">
        <v>119</v>
      </c>
      <c r="N267" t="n">
        <v>21.78</v>
      </c>
      <c r="O267" t="n">
        <v>17160.92</v>
      </c>
      <c r="P267" t="n">
        <v>664.95</v>
      </c>
      <c r="Q267" t="n">
        <v>1213.97</v>
      </c>
      <c r="R267" t="n">
        <v>301.2</v>
      </c>
      <c r="S267" t="n">
        <v>90.51000000000001</v>
      </c>
      <c r="T267" t="n">
        <v>93701.84</v>
      </c>
      <c r="U267" t="n">
        <v>0.3</v>
      </c>
      <c r="V267" t="n">
        <v>0.72</v>
      </c>
      <c r="W267" t="n">
        <v>4.19</v>
      </c>
      <c r="X267" t="n">
        <v>5.53</v>
      </c>
      <c r="Y267" t="n">
        <v>0.5</v>
      </c>
      <c r="Z267" t="n">
        <v>10</v>
      </c>
    </row>
    <row r="268">
      <c r="A268" t="n">
        <v>4</v>
      </c>
      <c r="B268" t="n">
        <v>65</v>
      </c>
      <c r="C268" t="inlineStr">
        <is>
          <t xml:space="preserve">CONCLUIDO	</t>
        </is>
      </c>
      <c r="D268" t="n">
        <v>1.5094</v>
      </c>
      <c r="E268" t="n">
        <v>66.25</v>
      </c>
      <c r="F268" t="n">
        <v>61.51</v>
      </c>
      <c r="G268" t="n">
        <v>39.26</v>
      </c>
      <c r="H268" t="n">
        <v>0.64</v>
      </c>
      <c r="I268" t="n">
        <v>94</v>
      </c>
      <c r="J268" t="n">
        <v>138.6</v>
      </c>
      <c r="K268" t="n">
        <v>46.47</v>
      </c>
      <c r="L268" t="n">
        <v>5</v>
      </c>
      <c r="M268" t="n">
        <v>92</v>
      </c>
      <c r="N268" t="n">
        <v>22.13</v>
      </c>
      <c r="O268" t="n">
        <v>17327.69</v>
      </c>
      <c r="P268" t="n">
        <v>646.04</v>
      </c>
      <c r="Q268" t="n">
        <v>1213.93</v>
      </c>
      <c r="R268" t="n">
        <v>258.93</v>
      </c>
      <c r="S268" t="n">
        <v>90.51000000000001</v>
      </c>
      <c r="T268" t="n">
        <v>72700.36</v>
      </c>
      <c r="U268" t="n">
        <v>0.35</v>
      </c>
      <c r="V268" t="n">
        <v>0.73</v>
      </c>
      <c r="W268" t="n">
        <v>4.19</v>
      </c>
      <c r="X268" t="n">
        <v>4.32</v>
      </c>
      <c r="Y268" t="n">
        <v>0.5</v>
      </c>
      <c r="Z268" t="n">
        <v>10</v>
      </c>
    </row>
    <row r="269">
      <c r="A269" t="n">
        <v>5</v>
      </c>
      <c r="B269" t="n">
        <v>65</v>
      </c>
      <c r="C269" t="inlineStr">
        <is>
          <t xml:space="preserve">CONCLUIDO	</t>
        </is>
      </c>
      <c r="D269" t="n">
        <v>1.5399</v>
      </c>
      <c r="E269" t="n">
        <v>64.94</v>
      </c>
      <c r="F269" t="n">
        <v>60.66</v>
      </c>
      <c r="G269" t="n">
        <v>47.27</v>
      </c>
      <c r="H269" t="n">
        <v>0.76</v>
      </c>
      <c r="I269" t="n">
        <v>77</v>
      </c>
      <c r="J269" t="n">
        <v>139.95</v>
      </c>
      <c r="K269" t="n">
        <v>46.47</v>
      </c>
      <c r="L269" t="n">
        <v>6</v>
      </c>
      <c r="M269" t="n">
        <v>75</v>
      </c>
      <c r="N269" t="n">
        <v>22.49</v>
      </c>
      <c r="O269" t="n">
        <v>17494.97</v>
      </c>
      <c r="P269" t="n">
        <v>632</v>
      </c>
      <c r="Q269" t="n">
        <v>1213.91</v>
      </c>
      <c r="R269" t="n">
        <v>230.58</v>
      </c>
      <c r="S269" t="n">
        <v>90.51000000000001</v>
      </c>
      <c r="T269" t="n">
        <v>58612.09</v>
      </c>
      <c r="U269" t="n">
        <v>0.39</v>
      </c>
      <c r="V269" t="n">
        <v>0.74</v>
      </c>
      <c r="W269" t="n">
        <v>4.14</v>
      </c>
      <c r="X269" t="n">
        <v>3.47</v>
      </c>
      <c r="Y269" t="n">
        <v>0.5</v>
      </c>
      <c r="Z269" t="n">
        <v>10</v>
      </c>
    </row>
    <row r="270">
      <c r="A270" t="n">
        <v>6</v>
      </c>
      <c r="B270" t="n">
        <v>65</v>
      </c>
      <c r="C270" t="inlineStr">
        <is>
          <t xml:space="preserve">CONCLUIDO	</t>
        </is>
      </c>
      <c r="D270" t="n">
        <v>1.5607</v>
      </c>
      <c r="E270" t="n">
        <v>64.06999999999999</v>
      </c>
      <c r="F270" t="n">
        <v>60.12</v>
      </c>
      <c r="G270" t="n">
        <v>55.5</v>
      </c>
      <c r="H270" t="n">
        <v>0.88</v>
      </c>
      <c r="I270" t="n">
        <v>65</v>
      </c>
      <c r="J270" t="n">
        <v>141.31</v>
      </c>
      <c r="K270" t="n">
        <v>46.47</v>
      </c>
      <c r="L270" t="n">
        <v>7</v>
      </c>
      <c r="M270" t="n">
        <v>63</v>
      </c>
      <c r="N270" t="n">
        <v>22.85</v>
      </c>
      <c r="O270" t="n">
        <v>17662.75</v>
      </c>
      <c r="P270" t="n">
        <v>619.23</v>
      </c>
      <c r="Q270" t="n">
        <v>1213.91</v>
      </c>
      <c r="R270" t="n">
        <v>212.84</v>
      </c>
      <c r="S270" t="n">
        <v>90.51000000000001</v>
      </c>
      <c r="T270" t="n">
        <v>49801.97</v>
      </c>
      <c r="U270" t="n">
        <v>0.43</v>
      </c>
      <c r="V270" t="n">
        <v>0.75</v>
      </c>
      <c r="W270" t="n">
        <v>4.11</v>
      </c>
      <c r="X270" t="n">
        <v>2.93</v>
      </c>
      <c r="Y270" t="n">
        <v>0.5</v>
      </c>
      <c r="Z270" t="n">
        <v>10</v>
      </c>
    </row>
    <row r="271">
      <c r="A271" t="n">
        <v>7</v>
      </c>
      <c r="B271" t="n">
        <v>65</v>
      </c>
      <c r="C271" t="inlineStr">
        <is>
          <t xml:space="preserve">CONCLUIDO	</t>
        </is>
      </c>
      <c r="D271" t="n">
        <v>1.577</v>
      </c>
      <c r="E271" t="n">
        <v>63.41</v>
      </c>
      <c r="F271" t="n">
        <v>59.71</v>
      </c>
      <c r="G271" t="n">
        <v>63.97</v>
      </c>
      <c r="H271" t="n">
        <v>0.99</v>
      </c>
      <c r="I271" t="n">
        <v>56</v>
      </c>
      <c r="J271" t="n">
        <v>142.68</v>
      </c>
      <c r="K271" t="n">
        <v>46.47</v>
      </c>
      <c r="L271" t="n">
        <v>8</v>
      </c>
      <c r="M271" t="n">
        <v>54</v>
      </c>
      <c r="N271" t="n">
        <v>23.21</v>
      </c>
      <c r="O271" t="n">
        <v>17831.04</v>
      </c>
      <c r="P271" t="n">
        <v>609.59</v>
      </c>
      <c r="Q271" t="n">
        <v>1213.91</v>
      </c>
      <c r="R271" t="n">
        <v>198.59</v>
      </c>
      <c r="S271" t="n">
        <v>90.51000000000001</v>
      </c>
      <c r="T271" t="n">
        <v>42720.63</v>
      </c>
      <c r="U271" t="n">
        <v>0.46</v>
      </c>
      <c r="V271" t="n">
        <v>0.75</v>
      </c>
      <c r="W271" t="n">
        <v>4.1</v>
      </c>
      <c r="X271" t="n">
        <v>2.51</v>
      </c>
      <c r="Y271" t="n">
        <v>0.5</v>
      </c>
      <c r="Z271" t="n">
        <v>10</v>
      </c>
    </row>
    <row r="272">
      <c r="A272" t="n">
        <v>8</v>
      </c>
      <c r="B272" t="n">
        <v>65</v>
      </c>
      <c r="C272" t="inlineStr">
        <is>
          <t xml:space="preserve">CONCLUIDO	</t>
        </is>
      </c>
      <c r="D272" t="n">
        <v>1.5906</v>
      </c>
      <c r="E272" t="n">
        <v>62.87</v>
      </c>
      <c r="F272" t="n">
        <v>59.35</v>
      </c>
      <c r="G272" t="n">
        <v>72.68000000000001</v>
      </c>
      <c r="H272" t="n">
        <v>1.11</v>
      </c>
      <c r="I272" t="n">
        <v>49</v>
      </c>
      <c r="J272" t="n">
        <v>144.05</v>
      </c>
      <c r="K272" t="n">
        <v>46.47</v>
      </c>
      <c r="L272" t="n">
        <v>9</v>
      </c>
      <c r="M272" t="n">
        <v>47</v>
      </c>
      <c r="N272" t="n">
        <v>23.58</v>
      </c>
      <c r="O272" t="n">
        <v>17999.83</v>
      </c>
      <c r="P272" t="n">
        <v>598.41</v>
      </c>
      <c r="Q272" t="n">
        <v>1213.92</v>
      </c>
      <c r="R272" t="n">
        <v>186.74</v>
      </c>
      <c r="S272" t="n">
        <v>90.51000000000001</v>
      </c>
      <c r="T272" t="n">
        <v>36833.22</v>
      </c>
      <c r="U272" t="n">
        <v>0.48</v>
      </c>
      <c r="V272" t="n">
        <v>0.76</v>
      </c>
      <c r="W272" t="n">
        <v>4.08</v>
      </c>
      <c r="X272" t="n">
        <v>2.16</v>
      </c>
      <c r="Y272" t="n">
        <v>0.5</v>
      </c>
      <c r="Z272" t="n">
        <v>10</v>
      </c>
    </row>
    <row r="273">
      <c r="A273" t="n">
        <v>9</v>
      </c>
      <c r="B273" t="n">
        <v>65</v>
      </c>
      <c r="C273" t="inlineStr">
        <is>
          <t xml:space="preserve">CONCLUIDO	</t>
        </is>
      </c>
      <c r="D273" t="n">
        <v>1.5985</v>
      </c>
      <c r="E273" t="n">
        <v>62.56</v>
      </c>
      <c r="F273" t="n">
        <v>59.18</v>
      </c>
      <c r="G273" t="n">
        <v>80.7</v>
      </c>
      <c r="H273" t="n">
        <v>1.22</v>
      </c>
      <c r="I273" t="n">
        <v>44</v>
      </c>
      <c r="J273" t="n">
        <v>145.42</v>
      </c>
      <c r="K273" t="n">
        <v>46.47</v>
      </c>
      <c r="L273" t="n">
        <v>10</v>
      </c>
      <c r="M273" t="n">
        <v>42</v>
      </c>
      <c r="N273" t="n">
        <v>23.95</v>
      </c>
      <c r="O273" t="n">
        <v>18169.15</v>
      </c>
      <c r="P273" t="n">
        <v>591.8</v>
      </c>
      <c r="Q273" t="n">
        <v>1213.91</v>
      </c>
      <c r="R273" t="n">
        <v>180.87</v>
      </c>
      <c r="S273" t="n">
        <v>90.51000000000001</v>
      </c>
      <c r="T273" t="n">
        <v>33921.19</v>
      </c>
      <c r="U273" t="n">
        <v>0.5</v>
      </c>
      <c r="V273" t="n">
        <v>0.76</v>
      </c>
      <c r="W273" t="n">
        <v>4.08</v>
      </c>
      <c r="X273" t="n">
        <v>1.99</v>
      </c>
      <c r="Y273" t="n">
        <v>0.5</v>
      </c>
      <c r="Z273" t="n">
        <v>10</v>
      </c>
    </row>
    <row r="274">
      <c r="A274" t="n">
        <v>10</v>
      </c>
      <c r="B274" t="n">
        <v>65</v>
      </c>
      <c r="C274" t="inlineStr">
        <is>
          <t xml:space="preserve">CONCLUIDO	</t>
        </is>
      </c>
      <c r="D274" t="n">
        <v>1.6086</v>
      </c>
      <c r="E274" t="n">
        <v>62.17</v>
      </c>
      <c r="F274" t="n">
        <v>58.92</v>
      </c>
      <c r="G274" t="n">
        <v>90.65000000000001</v>
      </c>
      <c r="H274" t="n">
        <v>1.33</v>
      </c>
      <c r="I274" t="n">
        <v>39</v>
      </c>
      <c r="J274" t="n">
        <v>146.8</v>
      </c>
      <c r="K274" t="n">
        <v>46.47</v>
      </c>
      <c r="L274" t="n">
        <v>11</v>
      </c>
      <c r="M274" t="n">
        <v>37</v>
      </c>
      <c r="N274" t="n">
        <v>24.33</v>
      </c>
      <c r="O274" t="n">
        <v>18338.99</v>
      </c>
      <c r="P274" t="n">
        <v>580.72</v>
      </c>
      <c r="Q274" t="n">
        <v>1213.93</v>
      </c>
      <c r="R274" t="n">
        <v>172.15</v>
      </c>
      <c r="S274" t="n">
        <v>90.51000000000001</v>
      </c>
      <c r="T274" t="n">
        <v>29585.96</v>
      </c>
      <c r="U274" t="n">
        <v>0.53</v>
      </c>
      <c r="V274" t="n">
        <v>0.76</v>
      </c>
      <c r="W274" t="n">
        <v>4.07</v>
      </c>
      <c r="X274" t="n">
        <v>1.73</v>
      </c>
      <c r="Y274" t="n">
        <v>0.5</v>
      </c>
      <c r="Z274" t="n">
        <v>10</v>
      </c>
    </row>
    <row r="275">
      <c r="A275" t="n">
        <v>11</v>
      </c>
      <c r="B275" t="n">
        <v>65</v>
      </c>
      <c r="C275" t="inlineStr">
        <is>
          <t xml:space="preserve">CONCLUIDO	</t>
        </is>
      </c>
      <c r="D275" t="n">
        <v>1.6134</v>
      </c>
      <c r="E275" t="n">
        <v>61.98</v>
      </c>
      <c r="F275" t="n">
        <v>58.82</v>
      </c>
      <c r="G275" t="n">
        <v>98.03</v>
      </c>
      <c r="H275" t="n">
        <v>1.43</v>
      </c>
      <c r="I275" t="n">
        <v>36</v>
      </c>
      <c r="J275" t="n">
        <v>148.18</v>
      </c>
      <c r="K275" t="n">
        <v>46.47</v>
      </c>
      <c r="L275" t="n">
        <v>12</v>
      </c>
      <c r="M275" t="n">
        <v>34</v>
      </c>
      <c r="N275" t="n">
        <v>24.71</v>
      </c>
      <c r="O275" t="n">
        <v>18509.36</v>
      </c>
      <c r="P275" t="n">
        <v>575.45</v>
      </c>
      <c r="Q275" t="n">
        <v>1213.91</v>
      </c>
      <c r="R275" t="n">
        <v>168.26</v>
      </c>
      <c r="S275" t="n">
        <v>90.51000000000001</v>
      </c>
      <c r="T275" t="n">
        <v>27658.31</v>
      </c>
      <c r="U275" t="n">
        <v>0.54</v>
      </c>
      <c r="V275" t="n">
        <v>0.76</v>
      </c>
      <c r="W275" t="n">
        <v>4.08</v>
      </c>
      <c r="X275" t="n">
        <v>1.63</v>
      </c>
      <c r="Y275" t="n">
        <v>0.5</v>
      </c>
      <c r="Z275" t="n">
        <v>10</v>
      </c>
    </row>
    <row r="276">
      <c r="A276" t="n">
        <v>12</v>
      </c>
      <c r="B276" t="n">
        <v>65</v>
      </c>
      <c r="C276" t="inlineStr">
        <is>
          <t xml:space="preserve">CONCLUIDO	</t>
        </is>
      </c>
      <c r="D276" t="n">
        <v>1.6195</v>
      </c>
      <c r="E276" t="n">
        <v>61.75</v>
      </c>
      <c r="F276" t="n">
        <v>58.67</v>
      </c>
      <c r="G276" t="n">
        <v>106.67</v>
      </c>
      <c r="H276" t="n">
        <v>1.54</v>
      </c>
      <c r="I276" t="n">
        <v>33</v>
      </c>
      <c r="J276" t="n">
        <v>149.56</v>
      </c>
      <c r="K276" t="n">
        <v>46.47</v>
      </c>
      <c r="L276" t="n">
        <v>13</v>
      </c>
      <c r="M276" t="n">
        <v>31</v>
      </c>
      <c r="N276" t="n">
        <v>25.1</v>
      </c>
      <c r="O276" t="n">
        <v>18680.25</v>
      </c>
      <c r="P276" t="n">
        <v>566.35</v>
      </c>
      <c r="Q276" t="n">
        <v>1213.92</v>
      </c>
      <c r="R276" t="n">
        <v>163.26</v>
      </c>
      <c r="S276" t="n">
        <v>90.51000000000001</v>
      </c>
      <c r="T276" t="n">
        <v>25172.2</v>
      </c>
      <c r="U276" t="n">
        <v>0.55</v>
      </c>
      <c r="V276" t="n">
        <v>0.76</v>
      </c>
      <c r="W276" t="n">
        <v>4.07</v>
      </c>
      <c r="X276" t="n">
        <v>1.48</v>
      </c>
      <c r="Y276" t="n">
        <v>0.5</v>
      </c>
      <c r="Z276" t="n">
        <v>10</v>
      </c>
    </row>
    <row r="277">
      <c r="A277" t="n">
        <v>13</v>
      </c>
      <c r="B277" t="n">
        <v>65</v>
      </c>
      <c r="C277" t="inlineStr">
        <is>
          <t xml:space="preserve">CONCLUIDO	</t>
        </is>
      </c>
      <c r="D277" t="n">
        <v>1.6258</v>
      </c>
      <c r="E277" t="n">
        <v>61.51</v>
      </c>
      <c r="F277" t="n">
        <v>58.51</v>
      </c>
      <c r="G277" t="n">
        <v>117.02</v>
      </c>
      <c r="H277" t="n">
        <v>1.64</v>
      </c>
      <c r="I277" t="n">
        <v>30</v>
      </c>
      <c r="J277" t="n">
        <v>150.95</v>
      </c>
      <c r="K277" t="n">
        <v>46.47</v>
      </c>
      <c r="L277" t="n">
        <v>14</v>
      </c>
      <c r="M277" t="n">
        <v>28</v>
      </c>
      <c r="N277" t="n">
        <v>25.49</v>
      </c>
      <c r="O277" t="n">
        <v>18851.69</v>
      </c>
      <c r="P277" t="n">
        <v>558.67</v>
      </c>
      <c r="Q277" t="n">
        <v>1213.92</v>
      </c>
      <c r="R277" t="n">
        <v>158.29</v>
      </c>
      <c r="S277" t="n">
        <v>90.51000000000001</v>
      </c>
      <c r="T277" t="n">
        <v>22701.69</v>
      </c>
      <c r="U277" t="n">
        <v>0.57</v>
      </c>
      <c r="V277" t="n">
        <v>0.77</v>
      </c>
      <c r="W277" t="n">
        <v>4.05</v>
      </c>
      <c r="X277" t="n">
        <v>1.32</v>
      </c>
      <c r="Y277" t="n">
        <v>0.5</v>
      </c>
      <c r="Z277" t="n">
        <v>10</v>
      </c>
    </row>
    <row r="278">
      <c r="A278" t="n">
        <v>14</v>
      </c>
      <c r="B278" t="n">
        <v>65</v>
      </c>
      <c r="C278" t="inlineStr">
        <is>
          <t xml:space="preserve">CONCLUIDO	</t>
        </is>
      </c>
      <c r="D278" t="n">
        <v>1.6289</v>
      </c>
      <c r="E278" t="n">
        <v>61.39</v>
      </c>
      <c r="F278" t="n">
        <v>58.45</v>
      </c>
      <c r="G278" t="n">
        <v>125.25</v>
      </c>
      <c r="H278" t="n">
        <v>1.74</v>
      </c>
      <c r="I278" t="n">
        <v>28</v>
      </c>
      <c r="J278" t="n">
        <v>152.35</v>
      </c>
      <c r="K278" t="n">
        <v>46.47</v>
      </c>
      <c r="L278" t="n">
        <v>15</v>
      </c>
      <c r="M278" t="n">
        <v>26</v>
      </c>
      <c r="N278" t="n">
        <v>25.88</v>
      </c>
      <c r="O278" t="n">
        <v>19023.66</v>
      </c>
      <c r="P278" t="n">
        <v>546.74</v>
      </c>
      <c r="Q278" t="n">
        <v>1213.91</v>
      </c>
      <c r="R278" t="n">
        <v>155.87</v>
      </c>
      <c r="S278" t="n">
        <v>90.51000000000001</v>
      </c>
      <c r="T278" t="n">
        <v>21500.31</v>
      </c>
      <c r="U278" t="n">
        <v>0.58</v>
      </c>
      <c r="V278" t="n">
        <v>0.77</v>
      </c>
      <c r="W278" t="n">
        <v>4.06</v>
      </c>
      <c r="X278" t="n">
        <v>1.26</v>
      </c>
      <c r="Y278" t="n">
        <v>0.5</v>
      </c>
      <c r="Z278" t="n">
        <v>10</v>
      </c>
    </row>
    <row r="279">
      <c r="A279" t="n">
        <v>15</v>
      </c>
      <c r="B279" t="n">
        <v>65</v>
      </c>
      <c r="C279" t="inlineStr">
        <is>
          <t xml:space="preserve">CONCLUIDO	</t>
        </is>
      </c>
      <c r="D279" t="n">
        <v>1.6329</v>
      </c>
      <c r="E279" t="n">
        <v>61.24</v>
      </c>
      <c r="F279" t="n">
        <v>58.35</v>
      </c>
      <c r="G279" t="n">
        <v>134.66</v>
      </c>
      <c r="H279" t="n">
        <v>1.84</v>
      </c>
      <c r="I279" t="n">
        <v>26</v>
      </c>
      <c r="J279" t="n">
        <v>153.75</v>
      </c>
      <c r="K279" t="n">
        <v>46.47</v>
      </c>
      <c r="L279" t="n">
        <v>16</v>
      </c>
      <c r="M279" t="n">
        <v>24</v>
      </c>
      <c r="N279" t="n">
        <v>26.28</v>
      </c>
      <c r="O279" t="n">
        <v>19196.18</v>
      </c>
      <c r="P279" t="n">
        <v>539.17</v>
      </c>
      <c r="Q279" t="n">
        <v>1213.93</v>
      </c>
      <c r="R279" t="n">
        <v>152.68</v>
      </c>
      <c r="S279" t="n">
        <v>90.51000000000001</v>
      </c>
      <c r="T279" t="n">
        <v>19918.01</v>
      </c>
      <c r="U279" t="n">
        <v>0.59</v>
      </c>
      <c r="V279" t="n">
        <v>0.77</v>
      </c>
      <c r="W279" t="n">
        <v>4.05</v>
      </c>
      <c r="X279" t="n">
        <v>1.16</v>
      </c>
      <c r="Y279" t="n">
        <v>0.5</v>
      </c>
      <c r="Z279" t="n">
        <v>10</v>
      </c>
    </row>
    <row r="280">
      <c r="A280" t="n">
        <v>16</v>
      </c>
      <c r="B280" t="n">
        <v>65</v>
      </c>
      <c r="C280" t="inlineStr">
        <is>
          <t xml:space="preserve">CONCLUIDO	</t>
        </is>
      </c>
      <c r="D280" t="n">
        <v>1.6373</v>
      </c>
      <c r="E280" t="n">
        <v>61.08</v>
      </c>
      <c r="F280" t="n">
        <v>58.24</v>
      </c>
      <c r="G280" t="n">
        <v>145.61</v>
      </c>
      <c r="H280" t="n">
        <v>1.94</v>
      </c>
      <c r="I280" t="n">
        <v>24</v>
      </c>
      <c r="J280" t="n">
        <v>155.15</v>
      </c>
      <c r="K280" t="n">
        <v>46.47</v>
      </c>
      <c r="L280" t="n">
        <v>17</v>
      </c>
      <c r="M280" t="n">
        <v>22</v>
      </c>
      <c r="N280" t="n">
        <v>26.68</v>
      </c>
      <c r="O280" t="n">
        <v>19369.26</v>
      </c>
      <c r="P280" t="n">
        <v>533.11</v>
      </c>
      <c r="Q280" t="n">
        <v>1213.92</v>
      </c>
      <c r="R280" t="n">
        <v>149.18</v>
      </c>
      <c r="S280" t="n">
        <v>90.51000000000001</v>
      </c>
      <c r="T280" t="n">
        <v>18177.36</v>
      </c>
      <c r="U280" t="n">
        <v>0.61</v>
      </c>
      <c r="V280" t="n">
        <v>0.77</v>
      </c>
      <c r="W280" t="n">
        <v>4.04</v>
      </c>
      <c r="X280" t="n">
        <v>1.05</v>
      </c>
      <c r="Y280" t="n">
        <v>0.5</v>
      </c>
      <c r="Z280" t="n">
        <v>10</v>
      </c>
    </row>
    <row r="281">
      <c r="A281" t="n">
        <v>17</v>
      </c>
      <c r="B281" t="n">
        <v>65</v>
      </c>
      <c r="C281" t="inlineStr">
        <is>
          <t xml:space="preserve">CONCLUIDO	</t>
        </is>
      </c>
      <c r="D281" t="n">
        <v>1.6413</v>
      </c>
      <c r="E281" t="n">
        <v>60.93</v>
      </c>
      <c r="F281" t="n">
        <v>58.15</v>
      </c>
      <c r="G281" t="n">
        <v>158.59</v>
      </c>
      <c r="H281" t="n">
        <v>2.04</v>
      </c>
      <c r="I281" t="n">
        <v>22</v>
      </c>
      <c r="J281" t="n">
        <v>156.56</v>
      </c>
      <c r="K281" t="n">
        <v>46.47</v>
      </c>
      <c r="L281" t="n">
        <v>18</v>
      </c>
      <c r="M281" t="n">
        <v>20</v>
      </c>
      <c r="N281" t="n">
        <v>27.09</v>
      </c>
      <c r="O281" t="n">
        <v>19542.89</v>
      </c>
      <c r="P281" t="n">
        <v>524.3</v>
      </c>
      <c r="Q281" t="n">
        <v>1213.91</v>
      </c>
      <c r="R281" t="n">
        <v>146.01</v>
      </c>
      <c r="S281" t="n">
        <v>90.51000000000001</v>
      </c>
      <c r="T281" t="n">
        <v>16602.38</v>
      </c>
      <c r="U281" t="n">
        <v>0.62</v>
      </c>
      <c r="V281" t="n">
        <v>0.77</v>
      </c>
      <c r="W281" t="n">
        <v>4.04</v>
      </c>
      <c r="X281" t="n">
        <v>0.96</v>
      </c>
      <c r="Y281" t="n">
        <v>0.5</v>
      </c>
      <c r="Z281" t="n">
        <v>10</v>
      </c>
    </row>
    <row r="282">
      <c r="A282" t="n">
        <v>18</v>
      </c>
      <c r="B282" t="n">
        <v>65</v>
      </c>
      <c r="C282" t="inlineStr">
        <is>
          <t xml:space="preserve">CONCLUIDO	</t>
        </is>
      </c>
      <c r="D282" t="n">
        <v>1.6432</v>
      </c>
      <c r="E282" t="n">
        <v>60.86</v>
      </c>
      <c r="F282" t="n">
        <v>58.1</v>
      </c>
      <c r="G282" t="n">
        <v>166.01</v>
      </c>
      <c r="H282" t="n">
        <v>2.13</v>
      </c>
      <c r="I282" t="n">
        <v>21</v>
      </c>
      <c r="J282" t="n">
        <v>157.97</v>
      </c>
      <c r="K282" t="n">
        <v>46.47</v>
      </c>
      <c r="L282" t="n">
        <v>19</v>
      </c>
      <c r="M282" t="n">
        <v>12</v>
      </c>
      <c r="N282" t="n">
        <v>27.5</v>
      </c>
      <c r="O282" t="n">
        <v>19717.08</v>
      </c>
      <c r="P282" t="n">
        <v>517.53</v>
      </c>
      <c r="Q282" t="n">
        <v>1213.92</v>
      </c>
      <c r="R282" t="n">
        <v>144.24</v>
      </c>
      <c r="S282" t="n">
        <v>90.51000000000001</v>
      </c>
      <c r="T282" t="n">
        <v>15721.52</v>
      </c>
      <c r="U282" t="n">
        <v>0.63</v>
      </c>
      <c r="V282" t="n">
        <v>0.77</v>
      </c>
      <c r="W282" t="n">
        <v>4.04</v>
      </c>
      <c r="X282" t="n">
        <v>0.91</v>
      </c>
      <c r="Y282" t="n">
        <v>0.5</v>
      </c>
      <c r="Z282" t="n">
        <v>10</v>
      </c>
    </row>
    <row r="283">
      <c r="A283" t="n">
        <v>19</v>
      </c>
      <c r="B283" t="n">
        <v>65</v>
      </c>
      <c r="C283" t="inlineStr">
        <is>
          <t xml:space="preserve">CONCLUIDO	</t>
        </is>
      </c>
      <c r="D283" t="n">
        <v>1.6429</v>
      </c>
      <c r="E283" t="n">
        <v>60.87</v>
      </c>
      <c r="F283" t="n">
        <v>58.12</v>
      </c>
      <c r="G283" t="n">
        <v>166.04</v>
      </c>
      <c r="H283" t="n">
        <v>2.22</v>
      </c>
      <c r="I283" t="n">
        <v>21</v>
      </c>
      <c r="J283" t="n">
        <v>159.39</v>
      </c>
      <c r="K283" t="n">
        <v>46.47</v>
      </c>
      <c r="L283" t="n">
        <v>20</v>
      </c>
      <c r="M283" t="n">
        <v>7</v>
      </c>
      <c r="N283" t="n">
        <v>27.92</v>
      </c>
      <c r="O283" t="n">
        <v>19891.97</v>
      </c>
      <c r="P283" t="n">
        <v>515.53</v>
      </c>
      <c r="Q283" t="n">
        <v>1213.91</v>
      </c>
      <c r="R283" t="n">
        <v>144.28</v>
      </c>
      <c r="S283" t="n">
        <v>90.51000000000001</v>
      </c>
      <c r="T283" t="n">
        <v>15743.23</v>
      </c>
      <c r="U283" t="n">
        <v>0.63</v>
      </c>
      <c r="V283" t="n">
        <v>0.77</v>
      </c>
      <c r="W283" t="n">
        <v>4.05</v>
      </c>
      <c r="X283" t="n">
        <v>0.92</v>
      </c>
      <c r="Y283" t="n">
        <v>0.5</v>
      </c>
      <c r="Z283" t="n">
        <v>10</v>
      </c>
    </row>
    <row r="284">
      <c r="A284" t="n">
        <v>20</v>
      </c>
      <c r="B284" t="n">
        <v>65</v>
      </c>
      <c r="C284" t="inlineStr">
        <is>
          <t xml:space="preserve">CONCLUIDO	</t>
        </is>
      </c>
      <c r="D284" t="n">
        <v>1.6449</v>
      </c>
      <c r="E284" t="n">
        <v>60.79</v>
      </c>
      <c r="F284" t="n">
        <v>58.07</v>
      </c>
      <c r="G284" t="n">
        <v>174.21</v>
      </c>
      <c r="H284" t="n">
        <v>2.31</v>
      </c>
      <c r="I284" t="n">
        <v>20</v>
      </c>
      <c r="J284" t="n">
        <v>160.81</v>
      </c>
      <c r="K284" t="n">
        <v>46.47</v>
      </c>
      <c r="L284" t="n">
        <v>21</v>
      </c>
      <c r="M284" t="n">
        <v>3</v>
      </c>
      <c r="N284" t="n">
        <v>28.34</v>
      </c>
      <c r="O284" t="n">
        <v>20067.32</v>
      </c>
      <c r="P284" t="n">
        <v>518.6900000000001</v>
      </c>
      <c r="Q284" t="n">
        <v>1213.91</v>
      </c>
      <c r="R284" t="n">
        <v>142.46</v>
      </c>
      <c r="S284" t="n">
        <v>90.51000000000001</v>
      </c>
      <c r="T284" t="n">
        <v>14836.08</v>
      </c>
      <c r="U284" t="n">
        <v>0.64</v>
      </c>
      <c r="V284" t="n">
        <v>0.77</v>
      </c>
      <c r="W284" t="n">
        <v>4.06</v>
      </c>
      <c r="X284" t="n">
        <v>0.88</v>
      </c>
      <c r="Y284" t="n">
        <v>0.5</v>
      </c>
      <c r="Z284" t="n">
        <v>10</v>
      </c>
    </row>
    <row r="285">
      <c r="A285" t="n">
        <v>21</v>
      </c>
      <c r="B285" t="n">
        <v>65</v>
      </c>
      <c r="C285" t="inlineStr">
        <is>
          <t xml:space="preserve">CONCLUIDO	</t>
        </is>
      </c>
      <c r="D285" t="n">
        <v>1.6447</v>
      </c>
      <c r="E285" t="n">
        <v>60.8</v>
      </c>
      <c r="F285" t="n">
        <v>58.08</v>
      </c>
      <c r="G285" t="n">
        <v>174.23</v>
      </c>
      <c r="H285" t="n">
        <v>2.4</v>
      </c>
      <c r="I285" t="n">
        <v>20</v>
      </c>
      <c r="J285" t="n">
        <v>162.24</v>
      </c>
      <c r="K285" t="n">
        <v>46.47</v>
      </c>
      <c r="L285" t="n">
        <v>22</v>
      </c>
      <c r="M285" t="n">
        <v>0</v>
      </c>
      <c r="N285" t="n">
        <v>28.77</v>
      </c>
      <c r="O285" t="n">
        <v>20243.25</v>
      </c>
      <c r="P285" t="n">
        <v>522.49</v>
      </c>
      <c r="Q285" t="n">
        <v>1213.91</v>
      </c>
      <c r="R285" t="n">
        <v>142.57</v>
      </c>
      <c r="S285" t="n">
        <v>90.51000000000001</v>
      </c>
      <c r="T285" t="n">
        <v>14892.32</v>
      </c>
      <c r="U285" t="n">
        <v>0.63</v>
      </c>
      <c r="V285" t="n">
        <v>0.77</v>
      </c>
      <c r="W285" t="n">
        <v>4.07</v>
      </c>
      <c r="X285" t="n">
        <v>0.89</v>
      </c>
      <c r="Y285" t="n">
        <v>0.5</v>
      </c>
      <c r="Z285" t="n">
        <v>10</v>
      </c>
    </row>
    <row r="286">
      <c r="A286" t="n">
        <v>0</v>
      </c>
      <c r="B286" t="n">
        <v>75</v>
      </c>
      <c r="C286" t="inlineStr">
        <is>
          <t xml:space="preserve">CONCLUIDO	</t>
        </is>
      </c>
      <c r="D286" t="n">
        <v>0.7762</v>
      </c>
      <c r="E286" t="n">
        <v>128.83</v>
      </c>
      <c r="F286" t="n">
        <v>100.03</v>
      </c>
      <c r="G286" t="n">
        <v>6.91</v>
      </c>
      <c r="H286" t="n">
        <v>0.12</v>
      </c>
      <c r="I286" t="n">
        <v>868</v>
      </c>
      <c r="J286" t="n">
        <v>150.44</v>
      </c>
      <c r="K286" t="n">
        <v>49.1</v>
      </c>
      <c r="L286" t="n">
        <v>1</v>
      </c>
      <c r="M286" t="n">
        <v>866</v>
      </c>
      <c r="N286" t="n">
        <v>25.34</v>
      </c>
      <c r="O286" t="n">
        <v>18787.76</v>
      </c>
      <c r="P286" t="n">
        <v>1181.74</v>
      </c>
      <c r="Q286" t="n">
        <v>1214.05</v>
      </c>
      <c r="R286" t="n">
        <v>1568.73</v>
      </c>
      <c r="S286" t="n">
        <v>90.51000000000001</v>
      </c>
      <c r="T286" t="n">
        <v>723729.2</v>
      </c>
      <c r="U286" t="n">
        <v>0.06</v>
      </c>
      <c r="V286" t="n">
        <v>0.45</v>
      </c>
      <c r="W286" t="n">
        <v>5.45</v>
      </c>
      <c r="X286" t="n">
        <v>42.83</v>
      </c>
      <c r="Y286" t="n">
        <v>0.5</v>
      </c>
      <c r="Z286" t="n">
        <v>10</v>
      </c>
    </row>
    <row r="287">
      <c r="A287" t="n">
        <v>1</v>
      </c>
      <c r="B287" t="n">
        <v>75</v>
      </c>
      <c r="C287" t="inlineStr">
        <is>
          <t xml:space="preserve">CONCLUIDO	</t>
        </is>
      </c>
      <c r="D287" t="n">
        <v>1.2054</v>
      </c>
      <c r="E287" t="n">
        <v>82.95999999999999</v>
      </c>
      <c r="F287" t="n">
        <v>71.40000000000001</v>
      </c>
      <c r="G287" t="n">
        <v>14.09</v>
      </c>
      <c r="H287" t="n">
        <v>0.23</v>
      </c>
      <c r="I287" t="n">
        <v>304</v>
      </c>
      <c r="J287" t="n">
        <v>151.83</v>
      </c>
      <c r="K287" t="n">
        <v>49.1</v>
      </c>
      <c r="L287" t="n">
        <v>2</v>
      </c>
      <c r="M287" t="n">
        <v>302</v>
      </c>
      <c r="N287" t="n">
        <v>25.73</v>
      </c>
      <c r="O287" t="n">
        <v>18959.54</v>
      </c>
      <c r="P287" t="n">
        <v>837.13</v>
      </c>
      <c r="Q287" t="n">
        <v>1213.98</v>
      </c>
      <c r="R287" t="n">
        <v>594.24</v>
      </c>
      <c r="S287" t="n">
        <v>90.51000000000001</v>
      </c>
      <c r="T287" t="n">
        <v>239305.47</v>
      </c>
      <c r="U287" t="n">
        <v>0.15</v>
      </c>
      <c r="V287" t="n">
        <v>0.63</v>
      </c>
      <c r="W287" t="n">
        <v>4.52</v>
      </c>
      <c r="X287" t="n">
        <v>14.2</v>
      </c>
      <c r="Y287" t="n">
        <v>0.5</v>
      </c>
      <c r="Z287" t="n">
        <v>10</v>
      </c>
    </row>
    <row r="288">
      <c r="A288" t="n">
        <v>2</v>
      </c>
      <c r="B288" t="n">
        <v>75</v>
      </c>
      <c r="C288" t="inlineStr">
        <is>
          <t xml:space="preserve">CONCLUIDO	</t>
        </is>
      </c>
      <c r="D288" t="n">
        <v>1.358</v>
      </c>
      <c r="E288" t="n">
        <v>73.64</v>
      </c>
      <c r="F288" t="n">
        <v>65.70999999999999</v>
      </c>
      <c r="G288" t="n">
        <v>21.31</v>
      </c>
      <c r="H288" t="n">
        <v>0.35</v>
      </c>
      <c r="I288" t="n">
        <v>185</v>
      </c>
      <c r="J288" t="n">
        <v>153.23</v>
      </c>
      <c r="K288" t="n">
        <v>49.1</v>
      </c>
      <c r="L288" t="n">
        <v>3</v>
      </c>
      <c r="M288" t="n">
        <v>183</v>
      </c>
      <c r="N288" t="n">
        <v>26.13</v>
      </c>
      <c r="O288" t="n">
        <v>19131.85</v>
      </c>
      <c r="P288" t="n">
        <v>764.8099999999999</v>
      </c>
      <c r="Q288" t="n">
        <v>1213.97</v>
      </c>
      <c r="R288" t="n">
        <v>401.19</v>
      </c>
      <c r="S288" t="n">
        <v>90.51000000000001</v>
      </c>
      <c r="T288" t="n">
        <v>143375.09</v>
      </c>
      <c r="U288" t="n">
        <v>0.23</v>
      </c>
      <c r="V288" t="n">
        <v>0.68</v>
      </c>
      <c r="W288" t="n">
        <v>4.32</v>
      </c>
      <c r="X288" t="n">
        <v>8.51</v>
      </c>
      <c r="Y288" t="n">
        <v>0.5</v>
      </c>
      <c r="Z288" t="n">
        <v>10</v>
      </c>
    </row>
    <row r="289">
      <c r="A289" t="n">
        <v>3</v>
      </c>
      <c r="B289" t="n">
        <v>75</v>
      </c>
      <c r="C289" t="inlineStr">
        <is>
          <t xml:space="preserve">CONCLUIDO	</t>
        </is>
      </c>
      <c r="D289" t="n">
        <v>1.4363</v>
      </c>
      <c r="E289" t="n">
        <v>69.62</v>
      </c>
      <c r="F289" t="n">
        <v>63.28</v>
      </c>
      <c r="G289" t="n">
        <v>28.55</v>
      </c>
      <c r="H289" t="n">
        <v>0.46</v>
      </c>
      <c r="I289" t="n">
        <v>133</v>
      </c>
      <c r="J289" t="n">
        <v>154.63</v>
      </c>
      <c r="K289" t="n">
        <v>49.1</v>
      </c>
      <c r="L289" t="n">
        <v>4</v>
      </c>
      <c r="M289" t="n">
        <v>131</v>
      </c>
      <c r="N289" t="n">
        <v>26.53</v>
      </c>
      <c r="O289" t="n">
        <v>19304.72</v>
      </c>
      <c r="P289" t="n">
        <v>731.59</v>
      </c>
      <c r="Q289" t="n">
        <v>1213.98</v>
      </c>
      <c r="R289" t="n">
        <v>319.53</v>
      </c>
      <c r="S289" t="n">
        <v>90.51000000000001</v>
      </c>
      <c r="T289" t="n">
        <v>102805.49</v>
      </c>
      <c r="U289" t="n">
        <v>0.28</v>
      </c>
      <c r="V289" t="n">
        <v>0.71</v>
      </c>
      <c r="W289" t="n">
        <v>4.23</v>
      </c>
      <c r="X289" t="n">
        <v>6.09</v>
      </c>
      <c r="Y289" t="n">
        <v>0.5</v>
      </c>
      <c r="Z289" t="n">
        <v>10</v>
      </c>
    </row>
    <row r="290">
      <c r="A290" t="n">
        <v>4</v>
      </c>
      <c r="B290" t="n">
        <v>75</v>
      </c>
      <c r="C290" t="inlineStr">
        <is>
          <t xml:space="preserve">CONCLUIDO	</t>
        </is>
      </c>
      <c r="D290" t="n">
        <v>1.4862</v>
      </c>
      <c r="E290" t="n">
        <v>67.29000000000001</v>
      </c>
      <c r="F290" t="n">
        <v>61.86</v>
      </c>
      <c r="G290" t="n">
        <v>36.04</v>
      </c>
      <c r="H290" t="n">
        <v>0.57</v>
      </c>
      <c r="I290" t="n">
        <v>103</v>
      </c>
      <c r="J290" t="n">
        <v>156.03</v>
      </c>
      <c r="K290" t="n">
        <v>49.1</v>
      </c>
      <c r="L290" t="n">
        <v>5</v>
      </c>
      <c r="M290" t="n">
        <v>101</v>
      </c>
      <c r="N290" t="n">
        <v>26.94</v>
      </c>
      <c r="O290" t="n">
        <v>19478.15</v>
      </c>
      <c r="P290" t="n">
        <v>709.24</v>
      </c>
      <c r="Q290" t="n">
        <v>1213.93</v>
      </c>
      <c r="R290" t="n">
        <v>271.99</v>
      </c>
      <c r="S290" t="n">
        <v>90.51000000000001</v>
      </c>
      <c r="T290" t="n">
        <v>79185.21000000001</v>
      </c>
      <c r="U290" t="n">
        <v>0.33</v>
      </c>
      <c r="V290" t="n">
        <v>0.73</v>
      </c>
      <c r="W290" t="n">
        <v>4.17</v>
      </c>
      <c r="X290" t="n">
        <v>4.67</v>
      </c>
      <c r="Y290" t="n">
        <v>0.5</v>
      </c>
      <c r="Z290" t="n">
        <v>10</v>
      </c>
    </row>
    <row r="291">
      <c r="A291" t="n">
        <v>5</v>
      </c>
      <c r="B291" t="n">
        <v>75</v>
      </c>
      <c r="C291" t="inlineStr">
        <is>
          <t xml:space="preserve">CONCLUIDO	</t>
        </is>
      </c>
      <c r="D291" t="n">
        <v>1.5166</v>
      </c>
      <c r="E291" t="n">
        <v>65.94</v>
      </c>
      <c r="F291" t="n">
        <v>61.07</v>
      </c>
      <c r="G291" t="n">
        <v>43.1</v>
      </c>
      <c r="H291" t="n">
        <v>0.67</v>
      </c>
      <c r="I291" t="n">
        <v>85</v>
      </c>
      <c r="J291" t="n">
        <v>157.44</v>
      </c>
      <c r="K291" t="n">
        <v>49.1</v>
      </c>
      <c r="L291" t="n">
        <v>6</v>
      </c>
      <c r="M291" t="n">
        <v>83</v>
      </c>
      <c r="N291" t="n">
        <v>27.35</v>
      </c>
      <c r="O291" t="n">
        <v>19652.13</v>
      </c>
      <c r="P291" t="n">
        <v>695.88</v>
      </c>
      <c r="Q291" t="n">
        <v>1213.97</v>
      </c>
      <c r="R291" t="n">
        <v>244.72</v>
      </c>
      <c r="S291" t="n">
        <v>90.51000000000001</v>
      </c>
      <c r="T291" t="n">
        <v>65639.67999999999</v>
      </c>
      <c r="U291" t="n">
        <v>0.37</v>
      </c>
      <c r="V291" t="n">
        <v>0.73</v>
      </c>
      <c r="W291" t="n">
        <v>4.14</v>
      </c>
      <c r="X291" t="n">
        <v>3.87</v>
      </c>
      <c r="Y291" t="n">
        <v>0.5</v>
      </c>
      <c r="Z291" t="n">
        <v>10</v>
      </c>
    </row>
    <row r="292">
      <c r="A292" t="n">
        <v>6</v>
      </c>
      <c r="B292" t="n">
        <v>75</v>
      </c>
      <c r="C292" t="inlineStr">
        <is>
          <t xml:space="preserve">CONCLUIDO	</t>
        </is>
      </c>
      <c r="D292" t="n">
        <v>1.5422</v>
      </c>
      <c r="E292" t="n">
        <v>64.84</v>
      </c>
      <c r="F292" t="n">
        <v>60.4</v>
      </c>
      <c r="G292" t="n">
        <v>51.04</v>
      </c>
      <c r="H292" t="n">
        <v>0.78</v>
      </c>
      <c r="I292" t="n">
        <v>71</v>
      </c>
      <c r="J292" t="n">
        <v>158.86</v>
      </c>
      <c r="K292" t="n">
        <v>49.1</v>
      </c>
      <c r="L292" t="n">
        <v>7</v>
      </c>
      <c r="M292" t="n">
        <v>69</v>
      </c>
      <c r="N292" t="n">
        <v>27.77</v>
      </c>
      <c r="O292" t="n">
        <v>19826.68</v>
      </c>
      <c r="P292" t="n">
        <v>682.1900000000001</v>
      </c>
      <c r="Q292" t="n">
        <v>1213.93</v>
      </c>
      <c r="R292" t="n">
        <v>221.66</v>
      </c>
      <c r="S292" t="n">
        <v>90.51000000000001</v>
      </c>
      <c r="T292" t="n">
        <v>54179.49</v>
      </c>
      <c r="U292" t="n">
        <v>0.41</v>
      </c>
      <c r="V292" t="n">
        <v>0.74</v>
      </c>
      <c r="W292" t="n">
        <v>4.13</v>
      </c>
      <c r="X292" t="n">
        <v>3.2</v>
      </c>
      <c r="Y292" t="n">
        <v>0.5</v>
      </c>
      <c r="Z292" t="n">
        <v>10</v>
      </c>
    </row>
    <row r="293">
      <c r="A293" t="n">
        <v>7</v>
      </c>
      <c r="B293" t="n">
        <v>75</v>
      </c>
      <c r="C293" t="inlineStr">
        <is>
          <t xml:space="preserve">CONCLUIDO	</t>
        </is>
      </c>
      <c r="D293" t="n">
        <v>1.5588</v>
      </c>
      <c r="E293" t="n">
        <v>64.15000000000001</v>
      </c>
      <c r="F293" t="n">
        <v>59.98</v>
      </c>
      <c r="G293" t="n">
        <v>58.05</v>
      </c>
      <c r="H293" t="n">
        <v>0.88</v>
      </c>
      <c r="I293" t="n">
        <v>62</v>
      </c>
      <c r="J293" t="n">
        <v>160.28</v>
      </c>
      <c r="K293" t="n">
        <v>49.1</v>
      </c>
      <c r="L293" t="n">
        <v>8</v>
      </c>
      <c r="M293" t="n">
        <v>60</v>
      </c>
      <c r="N293" t="n">
        <v>28.19</v>
      </c>
      <c r="O293" t="n">
        <v>20001.93</v>
      </c>
      <c r="P293" t="n">
        <v>674.1799999999999</v>
      </c>
      <c r="Q293" t="n">
        <v>1213.92</v>
      </c>
      <c r="R293" t="n">
        <v>207.96</v>
      </c>
      <c r="S293" t="n">
        <v>90.51000000000001</v>
      </c>
      <c r="T293" t="n">
        <v>47378.76</v>
      </c>
      <c r="U293" t="n">
        <v>0.44</v>
      </c>
      <c r="V293" t="n">
        <v>0.75</v>
      </c>
      <c r="W293" t="n">
        <v>4.11</v>
      </c>
      <c r="X293" t="n">
        <v>2.79</v>
      </c>
      <c r="Y293" t="n">
        <v>0.5</v>
      </c>
      <c r="Z293" t="n">
        <v>10</v>
      </c>
    </row>
    <row r="294">
      <c r="A294" t="n">
        <v>8</v>
      </c>
      <c r="B294" t="n">
        <v>75</v>
      </c>
      <c r="C294" t="inlineStr">
        <is>
          <t xml:space="preserve">CONCLUIDO	</t>
        </is>
      </c>
      <c r="D294" t="n">
        <v>1.5737</v>
      </c>
      <c r="E294" t="n">
        <v>63.54</v>
      </c>
      <c r="F294" t="n">
        <v>59.62</v>
      </c>
      <c r="G294" t="n">
        <v>66.23999999999999</v>
      </c>
      <c r="H294" t="n">
        <v>0.99</v>
      </c>
      <c r="I294" t="n">
        <v>54</v>
      </c>
      <c r="J294" t="n">
        <v>161.71</v>
      </c>
      <c r="K294" t="n">
        <v>49.1</v>
      </c>
      <c r="L294" t="n">
        <v>9</v>
      </c>
      <c r="M294" t="n">
        <v>52</v>
      </c>
      <c r="N294" t="n">
        <v>28.61</v>
      </c>
      <c r="O294" t="n">
        <v>20177.64</v>
      </c>
      <c r="P294" t="n">
        <v>663.78</v>
      </c>
      <c r="Q294" t="n">
        <v>1213.9</v>
      </c>
      <c r="R294" t="n">
        <v>195.64</v>
      </c>
      <c r="S294" t="n">
        <v>90.51000000000001</v>
      </c>
      <c r="T294" t="n">
        <v>41257.2</v>
      </c>
      <c r="U294" t="n">
        <v>0.46</v>
      </c>
      <c r="V294" t="n">
        <v>0.75</v>
      </c>
      <c r="W294" t="n">
        <v>4.1</v>
      </c>
      <c r="X294" t="n">
        <v>2.42</v>
      </c>
      <c r="Y294" t="n">
        <v>0.5</v>
      </c>
      <c r="Z294" t="n">
        <v>10</v>
      </c>
    </row>
    <row r="295">
      <c r="A295" t="n">
        <v>9</v>
      </c>
      <c r="B295" t="n">
        <v>75</v>
      </c>
      <c r="C295" t="inlineStr">
        <is>
          <t xml:space="preserve">CONCLUIDO	</t>
        </is>
      </c>
      <c r="D295" t="n">
        <v>1.5849</v>
      </c>
      <c r="E295" t="n">
        <v>63.1</v>
      </c>
      <c r="F295" t="n">
        <v>59.35</v>
      </c>
      <c r="G295" t="n">
        <v>74.19</v>
      </c>
      <c r="H295" t="n">
        <v>1.09</v>
      </c>
      <c r="I295" t="n">
        <v>48</v>
      </c>
      <c r="J295" t="n">
        <v>163.13</v>
      </c>
      <c r="K295" t="n">
        <v>49.1</v>
      </c>
      <c r="L295" t="n">
        <v>10</v>
      </c>
      <c r="M295" t="n">
        <v>46</v>
      </c>
      <c r="N295" t="n">
        <v>29.04</v>
      </c>
      <c r="O295" t="n">
        <v>20353.94</v>
      </c>
      <c r="P295" t="n">
        <v>655.99</v>
      </c>
      <c r="Q295" t="n">
        <v>1213.91</v>
      </c>
      <c r="R295" t="n">
        <v>186.4</v>
      </c>
      <c r="S295" t="n">
        <v>90.51000000000001</v>
      </c>
      <c r="T295" t="n">
        <v>36664.85</v>
      </c>
      <c r="U295" t="n">
        <v>0.49</v>
      </c>
      <c r="V295" t="n">
        <v>0.76</v>
      </c>
      <c r="W295" t="n">
        <v>4.09</v>
      </c>
      <c r="X295" t="n">
        <v>2.16</v>
      </c>
      <c r="Y295" t="n">
        <v>0.5</v>
      </c>
      <c r="Z295" t="n">
        <v>10</v>
      </c>
    </row>
    <row r="296">
      <c r="A296" t="n">
        <v>10</v>
      </c>
      <c r="B296" t="n">
        <v>75</v>
      </c>
      <c r="C296" t="inlineStr">
        <is>
          <t xml:space="preserve">CONCLUIDO	</t>
        </is>
      </c>
      <c r="D296" t="n">
        <v>1.5925</v>
      </c>
      <c r="E296" t="n">
        <v>62.79</v>
      </c>
      <c r="F296" t="n">
        <v>59.17</v>
      </c>
      <c r="G296" t="n">
        <v>80.69</v>
      </c>
      <c r="H296" t="n">
        <v>1.18</v>
      </c>
      <c r="I296" t="n">
        <v>44</v>
      </c>
      <c r="J296" t="n">
        <v>164.57</v>
      </c>
      <c r="K296" t="n">
        <v>49.1</v>
      </c>
      <c r="L296" t="n">
        <v>11</v>
      </c>
      <c r="M296" t="n">
        <v>42</v>
      </c>
      <c r="N296" t="n">
        <v>29.47</v>
      </c>
      <c r="O296" t="n">
        <v>20530.82</v>
      </c>
      <c r="P296" t="n">
        <v>649.13</v>
      </c>
      <c r="Q296" t="n">
        <v>1213.91</v>
      </c>
      <c r="R296" t="n">
        <v>180.79</v>
      </c>
      <c r="S296" t="n">
        <v>90.51000000000001</v>
      </c>
      <c r="T296" t="n">
        <v>33881.74</v>
      </c>
      <c r="U296" t="n">
        <v>0.5</v>
      </c>
      <c r="V296" t="n">
        <v>0.76</v>
      </c>
      <c r="W296" t="n">
        <v>4.07</v>
      </c>
      <c r="X296" t="n">
        <v>1.98</v>
      </c>
      <c r="Y296" t="n">
        <v>0.5</v>
      </c>
      <c r="Z296" t="n">
        <v>10</v>
      </c>
    </row>
    <row r="297">
      <c r="A297" t="n">
        <v>11</v>
      </c>
      <c r="B297" t="n">
        <v>75</v>
      </c>
      <c r="C297" t="inlineStr">
        <is>
          <t xml:space="preserve">CONCLUIDO	</t>
        </is>
      </c>
      <c r="D297" t="n">
        <v>1.601</v>
      </c>
      <c r="E297" t="n">
        <v>62.46</v>
      </c>
      <c r="F297" t="n">
        <v>58.96</v>
      </c>
      <c r="G297" t="n">
        <v>88.44</v>
      </c>
      <c r="H297" t="n">
        <v>1.28</v>
      </c>
      <c r="I297" t="n">
        <v>40</v>
      </c>
      <c r="J297" t="n">
        <v>166.01</v>
      </c>
      <c r="K297" t="n">
        <v>49.1</v>
      </c>
      <c r="L297" t="n">
        <v>12</v>
      </c>
      <c r="M297" t="n">
        <v>38</v>
      </c>
      <c r="N297" t="n">
        <v>29.91</v>
      </c>
      <c r="O297" t="n">
        <v>20708.3</v>
      </c>
      <c r="P297" t="n">
        <v>640.8</v>
      </c>
      <c r="Q297" t="n">
        <v>1213.91</v>
      </c>
      <c r="R297" t="n">
        <v>173.35</v>
      </c>
      <c r="S297" t="n">
        <v>90.51000000000001</v>
      </c>
      <c r="T297" t="n">
        <v>30182.71</v>
      </c>
      <c r="U297" t="n">
        <v>0.52</v>
      </c>
      <c r="V297" t="n">
        <v>0.76</v>
      </c>
      <c r="W297" t="n">
        <v>4.07</v>
      </c>
      <c r="X297" t="n">
        <v>1.77</v>
      </c>
      <c r="Y297" t="n">
        <v>0.5</v>
      </c>
      <c r="Z297" t="n">
        <v>10</v>
      </c>
    </row>
    <row r="298">
      <c r="A298" t="n">
        <v>12</v>
      </c>
      <c r="B298" t="n">
        <v>75</v>
      </c>
      <c r="C298" t="inlineStr">
        <is>
          <t xml:space="preserve">CONCLUIDO	</t>
        </is>
      </c>
      <c r="D298" t="n">
        <v>1.6079</v>
      </c>
      <c r="E298" t="n">
        <v>62.19</v>
      </c>
      <c r="F298" t="n">
        <v>58.82</v>
      </c>
      <c r="G298" t="n">
        <v>98.03</v>
      </c>
      <c r="H298" t="n">
        <v>1.38</v>
      </c>
      <c r="I298" t="n">
        <v>36</v>
      </c>
      <c r="J298" t="n">
        <v>167.45</v>
      </c>
      <c r="K298" t="n">
        <v>49.1</v>
      </c>
      <c r="L298" t="n">
        <v>13</v>
      </c>
      <c r="M298" t="n">
        <v>34</v>
      </c>
      <c r="N298" t="n">
        <v>30.36</v>
      </c>
      <c r="O298" t="n">
        <v>20886.38</v>
      </c>
      <c r="P298" t="n">
        <v>633.1900000000001</v>
      </c>
      <c r="Q298" t="n">
        <v>1213.92</v>
      </c>
      <c r="R298" t="n">
        <v>168.47</v>
      </c>
      <c r="S298" t="n">
        <v>90.51000000000001</v>
      </c>
      <c r="T298" t="n">
        <v>27761.46</v>
      </c>
      <c r="U298" t="n">
        <v>0.54</v>
      </c>
      <c r="V298" t="n">
        <v>0.76</v>
      </c>
      <c r="W298" t="n">
        <v>4.07</v>
      </c>
      <c r="X298" t="n">
        <v>1.62</v>
      </c>
      <c r="Y298" t="n">
        <v>0.5</v>
      </c>
      <c r="Z298" t="n">
        <v>10</v>
      </c>
    </row>
    <row r="299">
      <c r="A299" t="n">
        <v>13</v>
      </c>
      <c r="B299" t="n">
        <v>75</v>
      </c>
      <c r="C299" t="inlineStr">
        <is>
          <t xml:space="preserve">CONCLUIDO	</t>
        </is>
      </c>
      <c r="D299" t="n">
        <v>1.6127</v>
      </c>
      <c r="E299" t="n">
        <v>62.01</v>
      </c>
      <c r="F299" t="n">
        <v>58.69</v>
      </c>
      <c r="G299" t="n">
        <v>103.58</v>
      </c>
      <c r="H299" t="n">
        <v>1.47</v>
      </c>
      <c r="I299" t="n">
        <v>34</v>
      </c>
      <c r="J299" t="n">
        <v>168.9</v>
      </c>
      <c r="K299" t="n">
        <v>49.1</v>
      </c>
      <c r="L299" t="n">
        <v>14</v>
      </c>
      <c r="M299" t="n">
        <v>32</v>
      </c>
      <c r="N299" t="n">
        <v>30.81</v>
      </c>
      <c r="O299" t="n">
        <v>21065.06</v>
      </c>
      <c r="P299" t="n">
        <v>627.33</v>
      </c>
      <c r="Q299" t="n">
        <v>1213.92</v>
      </c>
      <c r="R299" t="n">
        <v>164.54</v>
      </c>
      <c r="S299" t="n">
        <v>90.51000000000001</v>
      </c>
      <c r="T299" t="n">
        <v>25808.72</v>
      </c>
      <c r="U299" t="n">
        <v>0.55</v>
      </c>
      <c r="V299" t="n">
        <v>0.76</v>
      </c>
      <c r="W299" t="n">
        <v>4.06</v>
      </c>
      <c r="X299" t="n">
        <v>1.5</v>
      </c>
      <c r="Y299" t="n">
        <v>0.5</v>
      </c>
      <c r="Z299" t="n">
        <v>10</v>
      </c>
    </row>
    <row r="300">
      <c r="A300" t="n">
        <v>14</v>
      </c>
      <c r="B300" t="n">
        <v>75</v>
      </c>
      <c r="C300" t="inlineStr">
        <is>
          <t xml:space="preserve">CONCLUIDO	</t>
        </is>
      </c>
      <c r="D300" t="n">
        <v>1.6181</v>
      </c>
      <c r="E300" t="n">
        <v>61.8</v>
      </c>
      <c r="F300" t="n">
        <v>58.58</v>
      </c>
      <c r="G300" t="n">
        <v>113.38</v>
      </c>
      <c r="H300" t="n">
        <v>1.56</v>
      </c>
      <c r="I300" t="n">
        <v>31</v>
      </c>
      <c r="J300" t="n">
        <v>170.35</v>
      </c>
      <c r="K300" t="n">
        <v>49.1</v>
      </c>
      <c r="L300" t="n">
        <v>15</v>
      </c>
      <c r="M300" t="n">
        <v>29</v>
      </c>
      <c r="N300" t="n">
        <v>31.26</v>
      </c>
      <c r="O300" t="n">
        <v>21244.37</v>
      </c>
      <c r="P300" t="n">
        <v>621.61</v>
      </c>
      <c r="Q300" t="n">
        <v>1213.92</v>
      </c>
      <c r="R300" t="n">
        <v>160.34</v>
      </c>
      <c r="S300" t="n">
        <v>90.51000000000001</v>
      </c>
      <c r="T300" t="n">
        <v>23719.5</v>
      </c>
      <c r="U300" t="n">
        <v>0.5600000000000001</v>
      </c>
      <c r="V300" t="n">
        <v>0.77</v>
      </c>
      <c r="W300" t="n">
        <v>4.06</v>
      </c>
      <c r="X300" t="n">
        <v>1.39</v>
      </c>
      <c r="Y300" t="n">
        <v>0.5</v>
      </c>
      <c r="Z300" t="n">
        <v>10</v>
      </c>
    </row>
    <row r="301">
      <c r="A301" t="n">
        <v>15</v>
      </c>
      <c r="B301" t="n">
        <v>75</v>
      </c>
      <c r="C301" t="inlineStr">
        <is>
          <t xml:space="preserve">CONCLUIDO	</t>
        </is>
      </c>
      <c r="D301" t="n">
        <v>1.6225</v>
      </c>
      <c r="E301" t="n">
        <v>61.63</v>
      </c>
      <c r="F301" t="n">
        <v>58.47</v>
      </c>
      <c r="G301" t="n">
        <v>120.97</v>
      </c>
      <c r="H301" t="n">
        <v>1.65</v>
      </c>
      <c r="I301" t="n">
        <v>29</v>
      </c>
      <c r="J301" t="n">
        <v>171.81</v>
      </c>
      <c r="K301" t="n">
        <v>49.1</v>
      </c>
      <c r="L301" t="n">
        <v>16</v>
      </c>
      <c r="M301" t="n">
        <v>27</v>
      </c>
      <c r="N301" t="n">
        <v>31.72</v>
      </c>
      <c r="O301" t="n">
        <v>21424.29</v>
      </c>
      <c r="P301" t="n">
        <v>615.34</v>
      </c>
      <c r="Q301" t="n">
        <v>1213.92</v>
      </c>
      <c r="R301" t="n">
        <v>156.9</v>
      </c>
      <c r="S301" t="n">
        <v>90.51000000000001</v>
      </c>
      <c r="T301" t="n">
        <v>22012.63</v>
      </c>
      <c r="U301" t="n">
        <v>0.58</v>
      </c>
      <c r="V301" t="n">
        <v>0.77</v>
      </c>
      <c r="W301" t="n">
        <v>4.05</v>
      </c>
      <c r="X301" t="n">
        <v>1.28</v>
      </c>
      <c r="Y301" t="n">
        <v>0.5</v>
      </c>
      <c r="Z301" t="n">
        <v>10</v>
      </c>
    </row>
    <row r="302">
      <c r="A302" t="n">
        <v>16</v>
      </c>
      <c r="B302" t="n">
        <v>75</v>
      </c>
      <c r="C302" t="inlineStr">
        <is>
          <t xml:space="preserve">CONCLUIDO	</t>
        </is>
      </c>
      <c r="D302" t="n">
        <v>1.6267</v>
      </c>
      <c r="E302" t="n">
        <v>61.47</v>
      </c>
      <c r="F302" t="n">
        <v>58.37</v>
      </c>
      <c r="G302" t="n">
        <v>129.72</v>
      </c>
      <c r="H302" t="n">
        <v>1.74</v>
      </c>
      <c r="I302" t="n">
        <v>27</v>
      </c>
      <c r="J302" t="n">
        <v>173.28</v>
      </c>
      <c r="K302" t="n">
        <v>49.1</v>
      </c>
      <c r="L302" t="n">
        <v>17</v>
      </c>
      <c r="M302" t="n">
        <v>25</v>
      </c>
      <c r="N302" t="n">
        <v>32.18</v>
      </c>
      <c r="O302" t="n">
        <v>21604.83</v>
      </c>
      <c r="P302" t="n">
        <v>608.6799999999999</v>
      </c>
      <c r="Q302" t="n">
        <v>1213.93</v>
      </c>
      <c r="R302" t="n">
        <v>153.22</v>
      </c>
      <c r="S302" t="n">
        <v>90.51000000000001</v>
      </c>
      <c r="T302" t="n">
        <v>20181.94</v>
      </c>
      <c r="U302" t="n">
        <v>0.59</v>
      </c>
      <c r="V302" t="n">
        <v>0.77</v>
      </c>
      <c r="W302" t="n">
        <v>4.06</v>
      </c>
      <c r="X302" t="n">
        <v>1.18</v>
      </c>
      <c r="Y302" t="n">
        <v>0.5</v>
      </c>
      <c r="Z302" t="n">
        <v>10</v>
      </c>
    </row>
    <row r="303">
      <c r="A303" t="n">
        <v>17</v>
      </c>
      <c r="B303" t="n">
        <v>75</v>
      </c>
      <c r="C303" t="inlineStr">
        <is>
          <t xml:space="preserve">CONCLUIDO	</t>
        </is>
      </c>
      <c r="D303" t="n">
        <v>1.6305</v>
      </c>
      <c r="E303" t="n">
        <v>61.33</v>
      </c>
      <c r="F303" t="n">
        <v>58.29</v>
      </c>
      <c r="G303" t="n">
        <v>139.9</v>
      </c>
      <c r="H303" t="n">
        <v>1.83</v>
      </c>
      <c r="I303" t="n">
        <v>25</v>
      </c>
      <c r="J303" t="n">
        <v>174.75</v>
      </c>
      <c r="K303" t="n">
        <v>49.1</v>
      </c>
      <c r="L303" t="n">
        <v>18</v>
      </c>
      <c r="M303" t="n">
        <v>23</v>
      </c>
      <c r="N303" t="n">
        <v>32.65</v>
      </c>
      <c r="O303" t="n">
        <v>21786.02</v>
      </c>
      <c r="P303" t="n">
        <v>601.34</v>
      </c>
      <c r="Q303" t="n">
        <v>1213.91</v>
      </c>
      <c r="R303" t="n">
        <v>150.65</v>
      </c>
      <c r="S303" t="n">
        <v>90.51000000000001</v>
      </c>
      <c r="T303" t="n">
        <v>18906.35</v>
      </c>
      <c r="U303" t="n">
        <v>0.6</v>
      </c>
      <c r="V303" t="n">
        <v>0.77</v>
      </c>
      <c r="W303" t="n">
        <v>4.05</v>
      </c>
      <c r="X303" t="n">
        <v>1.1</v>
      </c>
      <c r="Y303" t="n">
        <v>0.5</v>
      </c>
      <c r="Z303" t="n">
        <v>10</v>
      </c>
    </row>
    <row r="304">
      <c r="A304" t="n">
        <v>18</v>
      </c>
      <c r="B304" t="n">
        <v>75</v>
      </c>
      <c r="C304" t="inlineStr">
        <is>
          <t xml:space="preserve">CONCLUIDO	</t>
        </is>
      </c>
      <c r="D304" t="n">
        <v>1.6326</v>
      </c>
      <c r="E304" t="n">
        <v>61.25</v>
      </c>
      <c r="F304" t="n">
        <v>58.24</v>
      </c>
      <c r="G304" t="n">
        <v>145.61</v>
      </c>
      <c r="H304" t="n">
        <v>1.91</v>
      </c>
      <c r="I304" t="n">
        <v>24</v>
      </c>
      <c r="J304" t="n">
        <v>176.22</v>
      </c>
      <c r="K304" t="n">
        <v>49.1</v>
      </c>
      <c r="L304" t="n">
        <v>19</v>
      </c>
      <c r="M304" t="n">
        <v>22</v>
      </c>
      <c r="N304" t="n">
        <v>33.13</v>
      </c>
      <c r="O304" t="n">
        <v>21967.84</v>
      </c>
      <c r="P304" t="n">
        <v>595.4299999999999</v>
      </c>
      <c r="Q304" t="n">
        <v>1213.91</v>
      </c>
      <c r="R304" t="n">
        <v>149.27</v>
      </c>
      <c r="S304" t="n">
        <v>90.51000000000001</v>
      </c>
      <c r="T304" t="n">
        <v>18223.08</v>
      </c>
      <c r="U304" t="n">
        <v>0.61</v>
      </c>
      <c r="V304" t="n">
        <v>0.77</v>
      </c>
      <c r="W304" t="n">
        <v>4.04</v>
      </c>
      <c r="X304" t="n">
        <v>1.05</v>
      </c>
      <c r="Y304" t="n">
        <v>0.5</v>
      </c>
      <c r="Z304" t="n">
        <v>10</v>
      </c>
    </row>
    <row r="305">
      <c r="A305" t="n">
        <v>19</v>
      </c>
      <c r="B305" t="n">
        <v>75</v>
      </c>
      <c r="C305" t="inlineStr">
        <is>
          <t xml:space="preserve">CONCLUIDO	</t>
        </is>
      </c>
      <c r="D305" t="n">
        <v>1.6365</v>
      </c>
      <c r="E305" t="n">
        <v>61.11</v>
      </c>
      <c r="F305" t="n">
        <v>58.16</v>
      </c>
      <c r="G305" t="n">
        <v>158.62</v>
      </c>
      <c r="H305" t="n">
        <v>2</v>
      </c>
      <c r="I305" t="n">
        <v>22</v>
      </c>
      <c r="J305" t="n">
        <v>177.7</v>
      </c>
      <c r="K305" t="n">
        <v>49.1</v>
      </c>
      <c r="L305" t="n">
        <v>20</v>
      </c>
      <c r="M305" t="n">
        <v>20</v>
      </c>
      <c r="N305" t="n">
        <v>33.61</v>
      </c>
      <c r="O305" t="n">
        <v>22150.3</v>
      </c>
      <c r="P305" t="n">
        <v>586.26</v>
      </c>
      <c r="Q305" t="n">
        <v>1213.91</v>
      </c>
      <c r="R305" t="n">
        <v>146.13</v>
      </c>
      <c r="S305" t="n">
        <v>90.51000000000001</v>
      </c>
      <c r="T305" t="n">
        <v>16662.6</v>
      </c>
      <c r="U305" t="n">
        <v>0.62</v>
      </c>
      <c r="V305" t="n">
        <v>0.77</v>
      </c>
      <c r="W305" t="n">
        <v>4.05</v>
      </c>
      <c r="X305" t="n">
        <v>0.97</v>
      </c>
      <c r="Y305" t="n">
        <v>0.5</v>
      </c>
      <c r="Z305" t="n">
        <v>10</v>
      </c>
    </row>
    <row r="306">
      <c r="A306" t="n">
        <v>20</v>
      </c>
      <c r="B306" t="n">
        <v>75</v>
      </c>
      <c r="C306" t="inlineStr">
        <is>
          <t xml:space="preserve">CONCLUIDO	</t>
        </is>
      </c>
      <c r="D306" t="n">
        <v>1.6389</v>
      </c>
      <c r="E306" t="n">
        <v>61.02</v>
      </c>
      <c r="F306" t="n">
        <v>58.1</v>
      </c>
      <c r="G306" t="n">
        <v>166</v>
      </c>
      <c r="H306" t="n">
        <v>2.08</v>
      </c>
      <c r="I306" t="n">
        <v>21</v>
      </c>
      <c r="J306" t="n">
        <v>179.18</v>
      </c>
      <c r="K306" t="n">
        <v>49.1</v>
      </c>
      <c r="L306" t="n">
        <v>21</v>
      </c>
      <c r="M306" t="n">
        <v>19</v>
      </c>
      <c r="N306" t="n">
        <v>34.09</v>
      </c>
      <c r="O306" t="n">
        <v>22333.43</v>
      </c>
      <c r="P306" t="n">
        <v>579.15</v>
      </c>
      <c r="Q306" t="n">
        <v>1213.91</v>
      </c>
      <c r="R306" t="n">
        <v>144.21</v>
      </c>
      <c r="S306" t="n">
        <v>90.51000000000001</v>
      </c>
      <c r="T306" t="n">
        <v>15704.47</v>
      </c>
      <c r="U306" t="n">
        <v>0.63</v>
      </c>
      <c r="V306" t="n">
        <v>0.77</v>
      </c>
      <c r="W306" t="n">
        <v>4.04</v>
      </c>
      <c r="X306" t="n">
        <v>0.91</v>
      </c>
      <c r="Y306" t="n">
        <v>0.5</v>
      </c>
      <c r="Z306" t="n">
        <v>10</v>
      </c>
    </row>
    <row r="307">
      <c r="A307" t="n">
        <v>21</v>
      </c>
      <c r="B307" t="n">
        <v>75</v>
      </c>
      <c r="C307" t="inlineStr">
        <is>
          <t xml:space="preserve">CONCLUIDO	</t>
        </is>
      </c>
      <c r="D307" t="n">
        <v>1.641</v>
      </c>
      <c r="E307" t="n">
        <v>60.94</v>
      </c>
      <c r="F307" t="n">
        <v>58.05</v>
      </c>
      <c r="G307" t="n">
        <v>174.16</v>
      </c>
      <c r="H307" t="n">
        <v>2.16</v>
      </c>
      <c r="I307" t="n">
        <v>20</v>
      </c>
      <c r="J307" t="n">
        <v>180.67</v>
      </c>
      <c r="K307" t="n">
        <v>49.1</v>
      </c>
      <c r="L307" t="n">
        <v>22</v>
      </c>
      <c r="M307" t="n">
        <v>17</v>
      </c>
      <c r="N307" t="n">
        <v>34.58</v>
      </c>
      <c r="O307" t="n">
        <v>22517.21</v>
      </c>
      <c r="P307" t="n">
        <v>576.4</v>
      </c>
      <c r="Q307" t="n">
        <v>1213.91</v>
      </c>
      <c r="R307" t="n">
        <v>142.58</v>
      </c>
      <c r="S307" t="n">
        <v>90.51000000000001</v>
      </c>
      <c r="T307" t="n">
        <v>14895.88</v>
      </c>
      <c r="U307" t="n">
        <v>0.63</v>
      </c>
      <c r="V307" t="n">
        <v>0.77</v>
      </c>
      <c r="W307" t="n">
        <v>4.04</v>
      </c>
      <c r="X307" t="n">
        <v>0.86</v>
      </c>
      <c r="Y307" t="n">
        <v>0.5</v>
      </c>
      <c r="Z307" t="n">
        <v>10</v>
      </c>
    </row>
    <row r="308">
      <c r="A308" t="n">
        <v>22</v>
      </c>
      <c r="B308" t="n">
        <v>75</v>
      </c>
      <c r="C308" t="inlineStr">
        <is>
          <t xml:space="preserve">CONCLUIDO	</t>
        </is>
      </c>
      <c r="D308" t="n">
        <v>1.643</v>
      </c>
      <c r="E308" t="n">
        <v>60.86</v>
      </c>
      <c r="F308" t="n">
        <v>58.01</v>
      </c>
      <c r="G308" t="n">
        <v>183.18</v>
      </c>
      <c r="H308" t="n">
        <v>2.24</v>
      </c>
      <c r="I308" t="n">
        <v>19</v>
      </c>
      <c r="J308" t="n">
        <v>182.17</v>
      </c>
      <c r="K308" t="n">
        <v>49.1</v>
      </c>
      <c r="L308" t="n">
        <v>23</v>
      </c>
      <c r="M308" t="n">
        <v>14</v>
      </c>
      <c r="N308" t="n">
        <v>35.08</v>
      </c>
      <c r="O308" t="n">
        <v>22701.78</v>
      </c>
      <c r="P308" t="n">
        <v>568.8099999999999</v>
      </c>
      <c r="Q308" t="n">
        <v>1213.91</v>
      </c>
      <c r="R308" t="n">
        <v>140.86</v>
      </c>
      <c r="S308" t="n">
        <v>90.51000000000001</v>
      </c>
      <c r="T308" t="n">
        <v>14039.38</v>
      </c>
      <c r="U308" t="n">
        <v>0.64</v>
      </c>
      <c r="V308" t="n">
        <v>0.77</v>
      </c>
      <c r="W308" t="n">
        <v>4.04</v>
      </c>
      <c r="X308" t="n">
        <v>0.8100000000000001</v>
      </c>
      <c r="Y308" t="n">
        <v>0.5</v>
      </c>
      <c r="Z308" t="n">
        <v>10</v>
      </c>
    </row>
    <row r="309">
      <c r="A309" t="n">
        <v>23</v>
      </c>
      <c r="B309" t="n">
        <v>75</v>
      </c>
      <c r="C309" t="inlineStr">
        <is>
          <t xml:space="preserve">CONCLUIDO	</t>
        </is>
      </c>
      <c r="D309" t="n">
        <v>1.6424</v>
      </c>
      <c r="E309" t="n">
        <v>60.89</v>
      </c>
      <c r="F309" t="n">
        <v>58.03</v>
      </c>
      <c r="G309" t="n">
        <v>183.25</v>
      </c>
      <c r="H309" t="n">
        <v>2.32</v>
      </c>
      <c r="I309" t="n">
        <v>19</v>
      </c>
      <c r="J309" t="n">
        <v>183.67</v>
      </c>
      <c r="K309" t="n">
        <v>49.1</v>
      </c>
      <c r="L309" t="n">
        <v>24</v>
      </c>
      <c r="M309" t="n">
        <v>11</v>
      </c>
      <c r="N309" t="n">
        <v>35.58</v>
      </c>
      <c r="O309" t="n">
        <v>22886.92</v>
      </c>
      <c r="P309" t="n">
        <v>566.6</v>
      </c>
      <c r="Q309" t="n">
        <v>1213.92</v>
      </c>
      <c r="R309" t="n">
        <v>141.37</v>
      </c>
      <c r="S309" t="n">
        <v>90.51000000000001</v>
      </c>
      <c r="T309" t="n">
        <v>14295.66</v>
      </c>
      <c r="U309" t="n">
        <v>0.64</v>
      </c>
      <c r="V309" t="n">
        <v>0.77</v>
      </c>
      <c r="W309" t="n">
        <v>4.05</v>
      </c>
      <c r="X309" t="n">
        <v>0.83</v>
      </c>
      <c r="Y309" t="n">
        <v>0.5</v>
      </c>
      <c r="Z309" t="n">
        <v>10</v>
      </c>
    </row>
    <row r="310">
      <c r="A310" t="n">
        <v>24</v>
      </c>
      <c r="B310" t="n">
        <v>75</v>
      </c>
      <c r="C310" t="inlineStr">
        <is>
          <t xml:space="preserve">CONCLUIDO	</t>
        </is>
      </c>
      <c r="D310" t="n">
        <v>1.6443</v>
      </c>
      <c r="E310" t="n">
        <v>60.82</v>
      </c>
      <c r="F310" t="n">
        <v>57.99</v>
      </c>
      <c r="G310" t="n">
        <v>193.3</v>
      </c>
      <c r="H310" t="n">
        <v>2.4</v>
      </c>
      <c r="I310" t="n">
        <v>18</v>
      </c>
      <c r="J310" t="n">
        <v>185.18</v>
      </c>
      <c r="K310" t="n">
        <v>49.1</v>
      </c>
      <c r="L310" t="n">
        <v>25</v>
      </c>
      <c r="M310" t="n">
        <v>8</v>
      </c>
      <c r="N310" t="n">
        <v>36.08</v>
      </c>
      <c r="O310" t="n">
        <v>23072.73</v>
      </c>
      <c r="P310" t="n">
        <v>566.86</v>
      </c>
      <c r="Q310" t="n">
        <v>1213.91</v>
      </c>
      <c r="R310" t="n">
        <v>140.25</v>
      </c>
      <c r="S310" t="n">
        <v>90.51000000000001</v>
      </c>
      <c r="T310" t="n">
        <v>13739.69</v>
      </c>
      <c r="U310" t="n">
        <v>0.65</v>
      </c>
      <c r="V310" t="n">
        <v>0.77</v>
      </c>
      <c r="W310" t="n">
        <v>4.05</v>
      </c>
      <c r="X310" t="n">
        <v>0.8</v>
      </c>
      <c r="Y310" t="n">
        <v>0.5</v>
      </c>
      <c r="Z310" t="n">
        <v>10</v>
      </c>
    </row>
    <row r="311">
      <c r="A311" t="n">
        <v>25</v>
      </c>
      <c r="B311" t="n">
        <v>75</v>
      </c>
      <c r="C311" t="inlineStr">
        <is>
          <t xml:space="preserve">CONCLUIDO	</t>
        </is>
      </c>
      <c r="D311" t="n">
        <v>1.6441</v>
      </c>
      <c r="E311" t="n">
        <v>60.82</v>
      </c>
      <c r="F311" t="n">
        <v>58</v>
      </c>
      <c r="G311" t="n">
        <v>193.32</v>
      </c>
      <c r="H311" t="n">
        <v>2.47</v>
      </c>
      <c r="I311" t="n">
        <v>18</v>
      </c>
      <c r="J311" t="n">
        <v>186.69</v>
      </c>
      <c r="K311" t="n">
        <v>49.1</v>
      </c>
      <c r="L311" t="n">
        <v>26</v>
      </c>
      <c r="M311" t="n">
        <v>3</v>
      </c>
      <c r="N311" t="n">
        <v>36.6</v>
      </c>
      <c r="O311" t="n">
        <v>23259.24</v>
      </c>
      <c r="P311" t="n">
        <v>569.71</v>
      </c>
      <c r="Q311" t="n">
        <v>1213.91</v>
      </c>
      <c r="R311" t="n">
        <v>139.93</v>
      </c>
      <c r="S311" t="n">
        <v>90.51000000000001</v>
      </c>
      <c r="T311" t="n">
        <v>13582.14</v>
      </c>
      <c r="U311" t="n">
        <v>0.65</v>
      </c>
      <c r="V311" t="n">
        <v>0.77</v>
      </c>
      <c r="W311" t="n">
        <v>4.06</v>
      </c>
      <c r="X311" t="n">
        <v>0.8</v>
      </c>
      <c r="Y311" t="n">
        <v>0.5</v>
      </c>
      <c r="Z311" t="n">
        <v>10</v>
      </c>
    </row>
    <row r="312">
      <c r="A312" t="n">
        <v>26</v>
      </c>
      <c r="B312" t="n">
        <v>75</v>
      </c>
      <c r="C312" t="inlineStr">
        <is>
          <t xml:space="preserve">CONCLUIDO	</t>
        </is>
      </c>
      <c r="D312" t="n">
        <v>1.6447</v>
      </c>
      <c r="E312" t="n">
        <v>60.8</v>
      </c>
      <c r="F312" t="n">
        <v>57.98</v>
      </c>
      <c r="G312" t="n">
        <v>193.25</v>
      </c>
      <c r="H312" t="n">
        <v>2.55</v>
      </c>
      <c r="I312" t="n">
        <v>18</v>
      </c>
      <c r="J312" t="n">
        <v>188.21</v>
      </c>
      <c r="K312" t="n">
        <v>49.1</v>
      </c>
      <c r="L312" t="n">
        <v>27</v>
      </c>
      <c r="M312" t="n">
        <v>2</v>
      </c>
      <c r="N312" t="n">
        <v>37.11</v>
      </c>
      <c r="O312" t="n">
        <v>23446.45</v>
      </c>
      <c r="P312" t="n">
        <v>570.8</v>
      </c>
      <c r="Q312" t="n">
        <v>1213.91</v>
      </c>
      <c r="R312" t="n">
        <v>139.25</v>
      </c>
      <c r="S312" t="n">
        <v>90.51000000000001</v>
      </c>
      <c r="T312" t="n">
        <v>13239.27</v>
      </c>
      <c r="U312" t="n">
        <v>0.65</v>
      </c>
      <c r="V312" t="n">
        <v>0.77</v>
      </c>
      <c r="W312" t="n">
        <v>4.06</v>
      </c>
      <c r="X312" t="n">
        <v>0.78</v>
      </c>
      <c r="Y312" t="n">
        <v>0.5</v>
      </c>
      <c r="Z312" t="n">
        <v>10</v>
      </c>
    </row>
    <row r="313">
      <c r="A313" t="n">
        <v>27</v>
      </c>
      <c r="B313" t="n">
        <v>75</v>
      </c>
      <c r="C313" t="inlineStr">
        <is>
          <t xml:space="preserve">CONCLUIDO	</t>
        </is>
      </c>
      <c r="D313" t="n">
        <v>1.6443</v>
      </c>
      <c r="E313" t="n">
        <v>60.82</v>
      </c>
      <c r="F313" t="n">
        <v>57.99</v>
      </c>
      <c r="G313" t="n">
        <v>193.3</v>
      </c>
      <c r="H313" t="n">
        <v>2.62</v>
      </c>
      <c r="I313" t="n">
        <v>18</v>
      </c>
      <c r="J313" t="n">
        <v>189.73</v>
      </c>
      <c r="K313" t="n">
        <v>49.1</v>
      </c>
      <c r="L313" t="n">
        <v>28</v>
      </c>
      <c r="M313" t="n">
        <v>0</v>
      </c>
      <c r="N313" t="n">
        <v>37.64</v>
      </c>
      <c r="O313" t="n">
        <v>23634.36</v>
      </c>
      <c r="P313" t="n">
        <v>574.04</v>
      </c>
      <c r="Q313" t="n">
        <v>1213.94</v>
      </c>
      <c r="R313" t="n">
        <v>139.76</v>
      </c>
      <c r="S313" t="n">
        <v>90.51000000000001</v>
      </c>
      <c r="T313" t="n">
        <v>13496.56</v>
      </c>
      <c r="U313" t="n">
        <v>0.65</v>
      </c>
      <c r="V313" t="n">
        <v>0.77</v>
      </c>
      <c r="W313" t="n">
        <v>4.06</v>
      </c>
      <c r="X313" t="n">
        <v>0.8</v>
      </c>
      <c r="Y313" t="n">
        <v>0.5</v>
      </c>
      <c r="Z313" t="n">
        <v>10</v>
      </c>
    </row>
    <row r="314">
      <c r="A314" t="n">
        <v>0</v>
      </c>
      <c r="B314" t="n">
        <v>95</v>
      </c>
      <c r="C314" t="inlineStr">
        <is>
          <t xml:space="preserve">CONCLUIDO	</t>
        </is>
      </c>
      <c r="D314" t="n">
        <v>0.6188</v>
      </c>
      <c r="E314" t="n">
        <v>161.59</v>
      </c>
      <c r="F314" t="n">
        <v>115.98</v>
      </c>
      <c r="G314" t="n">
        <v>6</v>
      </c>
      <c r="H314" t="n">
        <v>0.1</v>
      </c>
      <c r="I314" t="n">
        <v>1159</v>
      </c>
      <c r="J314" t="n">
        <v>185.69</v>
      </c>
      <c r="K314" t="n">
        <v>53.44</v>
      </c>
      <c r="L314" t="n">
        <v>1</v>
      </c>
      <c r="M314" t="n">
        <v>1157</v>
      </c>
      <c r="N314" t="n">
        <v>36.26</v>
      </c>
      <c r="O314" t="n">
        <v>23136.14</v>
      </c>
      <c r="P314" t="n">
        <v>1571.06</v>
      </c>
      <c r="Q314" t="n">
        <v>1214.29</v>
      </c>
      <c r="R314" t="n">
        <v>2112.45</v>
      </c>
      <c r="S314" t="n">
        <v>90.51000000000001</v>
      </c>
      <c r="T314" t="n">
        <v>994137.1</v>
      </c>
      <c r="U314" t="n">
        <v>0.04</v>
      </c>
      <c r="V314" t="n">
        <v>0.39</v>
      </c>
      <c r="W314" t="n">
        <v>5.96</v>
      </c>
      <c r="X314" t="n">
        <v>58.77</v>
      </c>
      <c r="Y314" t="n">
        <v>0.5</v>
      </c>
      <c r="Z314" t="n">
        <v>10</v>
      </c>
    </row>
    <row r="315">
      <c r="A315" t="n">
        <v>1</v>
      </c>
      <c r="B315" t="n">
        <v>95</v>
      </c>
      <c r="C315" t="inlineStr">
        <is>
          <t xml:space="preserve">CONCLUIDO	</t>
        </is>
      </c>
      <c r="D315" t="n">
        <v>1.107</v>
      </c>
      <c r="E315" t="n">
        <v>90.33</v>
      </c>
      <c r="F315" t="n">
        <v>74.31999999999999</v>
      </c>
      <c r="G315" t="n">
        <v>12.25</v>
      </c>
      <c r="H315" t="n">
        <v>0.19</v>
      </c>
      <c r="I315" t="n">
        <v>364</v>
      </c>
      <c r="J315" t="n">
        <v>187.21</v>
      </c>
      <c r="K315" t="n">
        <v>53.44</v>
      </c>
      <c r="L315" t="n">
        <v>2</v>
      </c>
      <c r="M315" t="n">
        <v>362</v>
      </c>
      <c r="N315" t="n">
        <v>36.77</v>
      </c>
      <c r="O315" t="n">
        <v>23322.88</v>
      </c>
      <c r="P315" t="n">
        <v>1001.34</v>
      </c>
      <c r="Q315" t="n">
        <v>1213.97</v>
      </c>
      <c r="R315" t="n">
        <v>693.66</v>
      </c>
      <c r="S315" t="n">
        <v>90.51000000000001</v>
      </c>
      <c r="T315" t="n">
        <v>288718.9</v>
      </c>
      <c r="U315" t="n">
        <v>0.13</v>
      </c>
      <c r="V315" t="n">
        <v>0.6</v>
      </c>
      <c r="W315" t="n">
        <v>4.61</v>
      </c>
      <c r="X315" t="n">
        <v>17.12</v>
      </c>
      <c r="Y315" t="n">
        <v>0.5</v>
      </c>
      <c r="Z315" t="n">
        <v>10</v>
      </c>
    </row>
    <row r="316">
      <c r="A316" t="n">
        <v>2</v>
      </c>
      <c r="B316" t="n">
        <v>95</v>
      </c>
      <c r="C316" t="inlineStr">
        <is>
          <t xml:space="preserve">CONCLUIDO	</t>
        </is>
      </c>
      <c r="D316" t="n">
        <v>1.2841</v>
      </c>
      <c r="E316" t="n">
        <v>77.88</v>
      </c>
      <c r="F316" t="n">
        <v>67.29000000000001</v>
      </c>
      <c r="G316" t="n">
        <v>18.52</v>
      </c>
      <c r="H316" t="n">
        <v>0.28</v>
      </c>
      <c r="I316" t="n">
        <v>218</v>
      </c>
      <c r="J316" t="n">
        <v>188.73</v>
      </c>
      <c r="K316" t="n">
        <v>53.44</v>
      </c>
      <c r="L316" t="n">
        <v>3</v>
      </c>
      <c r="M316" t="n">
        <v>216</v>
      </c>
      <c r="N316" t="n">
        <v>37.29</v>
      </c>
      <c r="O316" t="n">
        <v>23510.33</v>
      </c>
      <c r="P316" t="n">
        <v>902.91</v>
      </c>
      <c r="Q316" t="n">
        <v>1214</v>
      </c>
      <c r="R316" t="n">
        <v>454.48</v>
      </c>
      <c r="S316" t="n">
        <v>90.51000000000001</v>
      </c>
      <c r="T316" t="n">
        <v>169854.59</v>
      </c>
      <c r="U316" t="n">
        <v>0.2</v>
      </c>
      <c r="V316" t="n">
        <v>0.67</v>
      </c>
      <c r="W316" t="n">
        <v>4.39</v>
      </c>
      <c r="X316" t="n">
        <v>10.1</v>
      </c>
      <c r="Y316" t="n">
        <v>0.5</v>
      </c>
      <c r="Z316" t="n">
        <v>10</v>
      </c>
    </row>
    <row r="317">
      <c r="A317" t="n">
        <v>3</v>
      </c>
      <c r="B317" t="n">
        <v>95</v>
      </c>
      <c r="C317" t="inlineStr">
        <is>
          <t xml:space="preserve">CONCLUIDO	</t>
        </is>
      </c>
      <c r="D317" t="n">
        <v>1.3765</v>
      </c>
      <c r="E317" t="n">
        <v>72.65000000000001</v>
      </c>
      <c r="F317" t="n">
        <v>64.37</v>
      </c>
      <c r="G317" t="n">
        <v>24.76</v>
      </c>
      <c r="H317" t="n">
        <v>0.37</v>
      </c>
      <c r="I317" t="n">
        <v>156</v>
      </c>
      <c r="J317" t="n">
        <v>190.25</v>
      </c>
      <c r="K317" t="n">
        <v>53.44</v>
      </c>
      <c r="L317" t="n">
        <v>4</v>
      </c>
      <c r="M317" t="n">
        <v>154</v>
      </c>
      <c r="N317" t="n">
        <v>37.82</v>
      </c>
      <c r="O317" t="n">
        <v>23698.48</v>
      </c>
      <c r="P317" t="n">
        <v>859.66</v>
      </c>
      <c r="Q317" t="n">
        <v>1214.01</v>
      </c>
      <c r="R317" t="n">
        <v>356.28</v>
      </c>
      <c r="S317" t="n">
        <v>90.51000000000001</v>
      </c>
      <c r="T317" t="n">
        <v>121068.04</v>
      </c>
      <c r="U317" t="n">
        <v>0.25</v>
      </c>
      <c r="V317" t="n">
        <v>0.7</v>
      </c>
      <c r="W317" t="n">
        <v>4.27</v>
      </c>
      <c r="X317" t="n">
        <v>7.17</v>
      </c>
      <c r="Y317" t="n">
        <v>0.5</v>
      </c>
      <c r="Z317" t="n">
        <v>10</v>
      </c>
    </row>
    <row r="318">
      <c r="A318" t="n">
        <v>4</v>
      </c>
      <c r="B318" t="n">
        <v>95</v>
      </c>
      <c r="C318" t="inlineStr">
        <is>
          <t xml:space="preserve">CONCLUIDO	</t>
        </is>
      </c>
      <c r="D318" t="n">
        <v>1.4352</v>
      </c>
      <c r="E318" t="n">
        <v>69.68000000000001</v>
      </c>
      <c r="F318" t="n">
        <v>62.7</v>
      </c>
      <c r="G318" t="n">
        <v>31.09</v>
      </c>
      <c r="H318" t="n">
        <v>0.46</v>
      </c>
      <c r="I318" t="n">
        <v>121</v>
      </c>
      <c r="J318" t="n">
        <v>191.78</v>
      </c>
      <c r="K318" t="n">
        <v>53.44</v>
      </c>
      <c r="L318" t="n">
        <v>5</v>
      </c>
      <c r="M318" t="n">
        <v>119</v>
      </c>
      <c r="N318" t="n">
        <v>38.35</v>
      </c>
      <c r="O318" t="n">
        <v>23887.36</v>
      </c>
      <c r="P318" t="n">
        <v>833.65</v>
      </c>
      <c r="Q318" t="n">
        <v>1213.93</v>
      </c>
      <c r="R318" t="n">
        <v>299.75</v>
      </c>
      <c r="S318" t="n">
        <v>90.51000000000001</v>
      </c>
      <c r="T318" t="n">
        <v>92975.67</v>
      </c>
      <c r="U318" t="n">
        <v>0.3</v>
      </c>
      <c r="V318" t="n">
        <v>0.72</v>
      </c>
      <c r="W318" t="n">
        <v>4.21</v>
      </c>
      <c r="X318" t="n">
        <v>5.51</v>
      </c>
      <c r="Y318" t="n">
        <v>0.5</v>
      </c>
      <c r="Z318" t="n">
        <v>10</v>
      </c>
    </row>
    <row r="319">
      <c r="A319" t="n">
        <v>5</v>
      </c>
      <c r="B319" t="n">
        <v>95</v>
      </c>
      <c r="C319" t="inlineStr">
        <is>
          <t xml:space="preserve">CONCLUIDO	</t>
        </is>
      </c>
      <c r="D319" t="n">
        <v>1.4744</v>
      </c>
      <c r="E319" t="n">
        <v>67.81999999999999</v>
      </c>
      <c r="F319" t="n">
        <v>61.67</v>
      </c>
      <c r="G319" t="n">
        <v>37.38</v>
      </c>
      <c r="H319" t="n">
        <v>0.55</v>
      </c>
      <c r="I319" t="n">
        <v>99</v>
      </c>
      <c r="J319" t="n">
        <v>193.32</v>
      </c>
      <c r="K319" t="n">
        <v>53.44</v>
      </c>
      <c r="L319" t="n">
        <v>6</v>
      </c>
      <c r="M319" t="n">
        <v>97</v>
      </c>
      <c r="N319" t="n">
        <v>38.89</v>
      </c>
      <c r="O319" t="n">
        <v>24076.95</v>
      </c>
      <c r="P319" t="n">
        <v>816.54</v>
      </c>
      <c r="Q319" t="n">
        <v>1213.94</v>
      </c>
      <c r="R319" t="n">
        <v>264.89</v>
      </c>
      <c r="S319" t="n">
        <v>90.51000000000001</v>
      </c>
      <c r="T319" t="n">
        <v>75658.06</v>
      </c>
      <c r="U319" t="n">
        <v>0.34</v>
      </c>
      <c r="V319" t="n">
        <v>0.73</v>
      </c>
      <c r="W319" t="n">
        <v>4.17</v>
      </c>
      <c r="X319" t="n">
        <v>4.48</v>
      </c>
      <c r="Y319" t="n">
        <v>0.5</v>
      </c>
      <c r="Z319" t="n">
        <v>10</v>
      </c>
    </row>
    <row r="320">
      <c r="A320" t="n">
        <v>6</v>
      </c>
      <c r="B320" t="n">
        <v>95</v>
      </c>
      <c r="C320" t="inlineStr">
        <is>
          <t xml:space="preserve">CONCLUIDO	</t>
        </is>
      </c>
      <c r="D320" t="n">
        <v>1.5017</v>
      </c>
      <c r="E320" t="n">
        <v>66.59</v>
      </c>
      <c r="F320" t="n">
        <v>61</v>
      </c>
      <c r="G320" t="n">
        <v>43.57</v>
      </c>
      <c r="H320" t="n">
        <v>0.64</v>
      </c>
      <c r="I320" t="n">
        <v>84</v>
      </c>
      <c r="J320" t="n">
        <v>194.86</v>
      </c>
      <c r="K320" t="n">
        <v>53.44</v>
      </c>
      <c r="L320" t="n">
        <v>7</v>
      </c>
      <c r="M320" t="n">
        <v>82</v>
      </c>
      <c r="N320" t="n">
        <v>39.43</v>
      </c>
      <c r="O320" t="n">
        <v>24267.28</v>
      </c>
      <c r="P320" t="n">
        <v>804.6</v>
      </c>
      <c r="Q320" t="n">
        <v>1213.92</v>
      </c>
      <c r="R320" t="n">
        <v>242.46</v>
      </c>
      <c r="S320" t="n">
        <v>90.51000000000001</v>
      </c>
      <c r="T320" t="n">
        <v>64514.81</v>
      </c>
      <c r="U320" t="n">
        <v>0.37</v>
      </c>
      <c r="V320" t="n">
        <v>0.74</v>
      </c>
      <c r="W320" t="n">
        <v>4.14</v>
      </c>
      <c r="X320" t="n">
        <v>3.8</v>
      </c>
      <c r="Y320" t="n">
        <v>0.5</v>
      </c>
      <c r="Z320" t="n">
        <v>10</v>
      </c>
    </row>
    <row r="321">
      <c r="A321" t="n">
        <v>7</v>
      </c>
      <c r="B321" t="n">
        <v>95</v>
      </c>
      <c r="C321" t="inlineStr">
        <is>
          <t xml:space="preserve">CONCLUIDO	</t>
        </is>
      </c>
      <c r="D321" t="n">
        <v>1.5225</v>
      </c>
      <c r="E321" t="n">
        <v>65.68000000000001</v>
      </c>
      <c r="F321" t="n">
        <v>60.5</v>
      </c>
      <c r="G321" t="n">
        <v>49.72</v>
      </c>
      <c r="H321" t="n">
        <v>0.72</v>
      </c>
      <c r="I321" t="n">
        <v>73</v>
      </c>
      <c r="J321" t="n">
        <v>196.41</v>
      </c>
      <c r="K321" t="n">
        <v>53.44</v>
      </c>
      <c r="L321" t="n">
        <v>8</v>
      </c>
      <c r="M321" t="n">
        <v>71</v>
      </c>
      <c r="N321" t="n">
        <v>39.98</v>
      </c>
      <c r="O321" t="n">
        <v>24458.36</v>
      </c>
      <c r="P321" t="n">
        <v>793.54</v>
      </c>
      <c r="Q321" t="n">
        <v>1213.94</v>
      </c>
      <c r="R321" t="n">
        <v>225.05</v>
      </c>
      <c r="S321" t="n">
        <v>90.51000000000001</v>
      </c>
      <c r="T321" t="n">
        <v>55868.53</v>
      </c>
      <c r="U321" t="n">
        <v>0.4</v>
      </c>
      <c r="V321" t="n">
        <v>0.74</v>
      </c>
      <c r="W321" t="n">
        <v>4.13</v>
      </c>
      <c r="X321" t="n">
        <v>3.3</v>
      </c>
      <c r="Y321" t="n">
        <v>0.5</v>
      </c>
      <c r="Z321" t="n">
        <v>10</v>
      </c>
    </row>
    <row r="322">
      <c r="A322" t="n">
        <v>8</v>
      </c>
      <c r="B322" t="n">
        <v>95</v>
      </c>
      <c r="C322" t="inlineStr">
        <is>
          <t xml:space="preserve">CONCLUIDO	</t>
        </is>
      </c>
      <c r="D322" t="n">
        <v>1.5402</v>
      </c>
      <c r="E322" t="n">
        <v>64.93000000000001</v>
      </c>
      <c r="F322" t="n">
        <v>60.08</v>
      </c>
      <c r="G322" t="n">
        <v>56.32</v>
      </c>
      <c r="H322" t="n">
        <v>0.8100000000000001</v>
      </c>
      <c r="I322" t="n">
        <v>64</v>
      </c>
      <c r="J322" t="n">
        <v>197.97</v>
      </c>
      <c r="K322" t="n">
        <v>53.44</v>
      </c>
      <c r="L322" t="n">
        <v>9</v>
      </c>
      <c r="M322" t="n">
        <v>62</v>
      </c>
      <c r="N322" t="n">
        <v>40.53</v>
      </c>
      <c r="O322" t="n">
        <v>24650.18</v>
      </c>
      <c r="P322" t="n">
        <v>785.74</v>
      </c>
      <c r="Q322" t="n">
        <v>1213.91</v>
      </c>
      <c r="R322" t="n">
        <v>210.77</v>
      </c>
      <c r="S322" t="n">
        <v>90.51000000000001</v>
      </c>
      <c r="T322" t="n">
        <v>48770.47</v>
      </c>
      <c r="U322" t="n">
        <v>0.43</v>
      </c>
      <c r="V322" t="n">
        <v>0.75</v>
      </c>
      <c r="W322" t="n">
        <v>4.12</v>
      </c>
      <c r="X322" t="n">
        <v>2.88</v>
      </c>
      <c r="Y322" t="n">
        <v>0.5</v>
      </c>
      <c r="Z322" t="n">
        <v>10</v>
      </c>
    </row>
    <row r="323">
      <c r="A323" t="n">
        <v>9</v>
      </c>
      <c r="B323" t="n">
        <v>95</v>
      </c>
      <c r="C323" t="inlineStr">
        <is>
          <t xml:space="preserve">CONCLUIDO	</t>
        </is>
      </c>
      <c r="D323" t="n">
        <v>1.5549</v>
      </c>
      <c r="E323" t="n">
        <v>64.31</v>
      </c>
      <c r="F323" t="n">
        <v>59.72</v>
      </c>
      <c r="G323" t="n">
        <v>62.86</v>
      </c>
      <c r="H323" t="n">
        <v>0.89</v>
      </c>
      <c r="I323" t="n">
        <v>57</v>
      </c>
      <c r="J323" t="n">
        <v>199.53</v>
      </c>
      <c r="K323" t="n">
        <v>53.44</v>
      </c>
      <c r="L323" t="n">
        <v>10</v>
      </c>
      <c r="M323" t="n">
        <v>55</v>
      </c>
      <c r="N323" t="n">
        <v>41.1</v>
      </c>
      <c r="O323" t="n">
        <v>24842.77</v>
      </c>
      <c r="P323" t="n">
        <v>777.64</v>
      </c>
      <c r="Q323" t="n">
        <v>1213.92</v>
      </c>
      <c r="R323" t="n">
        <v>198.92</v>
      </c>
      <c r="S323" t="n">
        <v>90.51000000000001</v>
      </c>
      <c r="T323" t="n">
        <v>42881.7</v>
      </c>
      <c r="U323" t="n">
        <v>0.46</v>
      </c>
      <c r="V323" t="n">
        <v>0.75</v>
      </c>
      <c r="W323" t="n">
        <v>4.1</v>
      </c>
      <c r="X323" t="n">
        <v>2.53</v>
      </c>
      <c r="Y323" t="n">
        <v>0.5</v>
      </c>
      <c r="Z323" t="n">
        <v>10</v>
      </c>
    </row>
    <row r="324">
      <c r="A324" t="n">
        <v>10</v>
      </c>
      <c r="B324" t="n">
        <v>95</v>
      </c>
      <c r="C324" t="inlineStr">
        <is>
          <t xml:space="preserve">CONCLUIDO	</t>
        </is>
      </c>
      <c r="D324" t="n">
        <v>1.5642</v>
      </c>
      <c r="E324" t="n">
        <v>63.93</v>
      </c>
      <c r="F324" t="n">
        <v>59.53</v>
      </c>
      <c r="G324" t="n">
        <v>68.68000000000001</v>
      </c>
      <c r="H324" t="n">
        <v>0.97</v>
      </c>
      <c r="I324" t="n">
        <v>52</v>
      </c>
      <c r="J324" t="n">
        <v>201.1</v>
      </c>
      <c r="K324" t="n">
        <v>53.44</v>
      </c>
      <c r="L324" t="n">
        <v>11</v>
      </c>
      <c r="M324" t="n">
        <v>50</v>
      </c>
      <c r="N324" t="n">
        <v>41.66</v>
      </c>
      <c r="O324" t="n">
        <v>25036.12</v>
      </c>
      <c r="P324" t="n">
        <v>771.26</v>
      </c>
      <c r="Q324" t="n">
        <v>1213.92</v>
      </c>
      <c r="R324" t="n">
        <v>192.46</v>
      </c>
      <c r="S324" t="n">
        <v>90.51000000000001</v>
      </c>
      <c r="T324" t="n">
        <v>39678.76</v>
      </c>
      <c r="U324" t="n">
        <v>0.47</v>
      </c>
      <c r="V324" t="n">
        <v>0.75</v>
      </c>
      <c r="W324" t="n">
        <v>4.09</v>
      </c>
      <c r="X324" t="n">
        <v>2.33</v>
      </c>
      <c r="Y324" t="n">
        <v>0.5</v>
      </c>
      <c r="Z324" t="n">
        <v>10</v>
      </c>
    </row>
    <row r="325">
      <c r="A325" t="n">
        <v>11</v>
      </c>
      <c r="B325" t="n">
        <v>95</v>
      </c>
      <c r="C325" t="inlineStr">
        <is>
          <t xml:space="preserve">CONCLUIDO	</t>
        </is>
      </c>
      <c r="D325" t="n">
        <v>1.5744</v>
      </c>
      <c r="E325" t="n">
        <v>63.51</v>
      </c>
      <c r="F325" t="n">
        <v>59.3</v>
      </c>
      <c r="G325" t="n">
        <v>75.7</v>
      </c>
      <c r="H325" t="n">
        <v>1.05</v>
      </c>
      <c r="I325" t="n">
        <v>47</v>
      </c>
      <c r="J325" t="n">
        <v>202.67</v>
      </c>
      <c r="K325" t="n">
        <v>53.44</v>
      </c>
      <c r="L325" t="n">
        <v>12</v>
      </c>
      <c r="M325" t="n">
        <v>45</v>
      </c>
      <c r="N325" t="n">
        <v>42.24</v>
      </c>
      <c r="O325" t="n">
        <v>25230.25</v>
      </c>
      <c r="P325" t="n">
        <v>765.1</v>
      </c>
      <c r="Q325" t="n">
        <v>1213.91</v>
      </c>
      <c r="R325" t="n">
        <v>184.53</v>
      </c>
      <c r="S325" t="n">
        <v>90.51000000000001</v>
      </c>
      <c r="T325" t="n">
        <v>35734.94</v>
      </c>
      <c r="U325" t="n">
        <v>0.49</v>
      </c>
      <c r="V325" t="n">
        <v>0.76</v>
      </c>
      <c r="W325" t="n">
        <v>4.09</v>
      </c>
      <c r="X325" t="n">
        <v>2.1</v>
      </c>
      <c r="Y325" t="n">
        <v>0.5</v>
      </c>
      <c r="Z325" t="n">
        <v>10</v>
      </c>
    </row>
    <row r="326">
      <c r="A326" t="n">
        <v>12</v>
      </c>
      <c r="B326" t="n">
        <v>95</v>
      </c>
      <c r="C326" t="inlineStr">
        <is>
          <t xml:space="preserve">CONCLUIDO	</t>
        </is>
      </c>
      <c r="D326" t="n">
        <v>1.5827</v>
      </c>
      <c r="E326" t="n">
        <v>63.18</v>
      </c>
      <c r="F326" t="n">
        <v>59.12</v>
      </c>
      <c r="G326" t="n">
        <v>82.48999999999999</v>
      </c>
      <c r="H326" t="n">
        <v>1.13</v>
      </c>
      <c r="I326" t="n">
        <v>43</v>
      </c>
      <c r="J326" t="n">
        <v>204.25</v>
      </c>
      <c r="K326" t="n">
        <v>53.44</v>
      </c>
      <c r="L326" t="n">
        <v>13</v>
      </c>
      <c r="M326" t="n">
        <v>41</v>
      </c>
      <c r="N326" t="n">
        <v>42.82</v>
      </c>
      <c r="O326" t="n">
        <v>25425.3</v>
      </c>
      <c r="P326" t="n">
        <v>758.83</v>
      </c>
      <c r="Q326" t="n">
        <v>1213.94</v>
      </c>
      <c r="R326" t="n">
        <v>178.55</v>
      </c>
      <c r="S326" t="n">
        <v>90.51000000000001</v>
      </c>
      <c r="T326" t="n">
        <v>32767.83</v>
      </c>
      <c r="U326" t="n">
        <v>0.51</v>
      </c>
      <c r="V326" t="n">
        <v>0.76</v>
      </c>
      <c r="W326" t="n">
        <v>4.08</v>
      </c>
      <c r="X326" t="n">
        <v>1.92</v>
      </c>
      <c r="Y326" t="n">
        <v>0.5</v>
      </c>
      <c r="Z326" t="n">
        <v>10</v>
      </c>
    </row>
    <row r="327">
      <c r="A327" t="n">
        <v>13</v>
      </c>
      <c r="B327" t="n">
        <v>95</v>
      </c>
      <c r="C327" t="inlineStr">
        <is>
          <t xml:space="preserve">CONCLUIDO	</t>
        </is>
      </c>
      <c r="D327" t="n">
        <v>1.5887</v>
      </c>
      <c r="E327" t="n">
        <v>62.95</v>
      </c>
      <c r="F327" t="n">
        <v>58.99</v>
      </c>
      <c r="G327" t="n">
        <v>88.48</v>
      </c>
      <c r="H327" t="n">
        <v>1.21</v>
      </c>
      <c r="I327" t="n">
        <v>40</v>
      </c>
      <c r="J327" t="n">
        <v>205.84</v>
      </c>
      <c r="K327" t="n">
        <v>53.44</v>
      </c>
      <c r="L327" t="n">
        <v>14</v>
      </c>
      <c r="M327" t="n">
        <v>38</v>
      </c>
      <c r="N327" t="n">
        <v>43.4</v>
      </c>
      <c r="O327" t="n">
        <v>25621.03</v>
      </c>
      <c r="P327" t="n">
        <v>754.3</v>
      </c>
      <c r="Q327" t="n">
        <v>1213.93</v>
      </c>
      <c r="R327" t="n">
        <v>174.02</v>
      </c>
      <c r="S327" t="n">
        <v>90.51000000000001</v>
      </c>
      <c r="T327" t="n">
        <v>30515.17</v>
      </c>
      <c r="U327" t="n">
        <v>0.52</v>
      </c>
      <c r="V327" t="n">
        <v>0.76</v>
      </c>
      <c r="W327" t="n">
        <v>4.08</v>
      </c>
      <c r="X327" t="n">
        <v>1.79</v>
      </c>
      <c r="Y327" t="n">
        <v>0.5</v>
      </c>
      <c r="Z327" t="n">
        <v>10</v>
      </c>
    </row>
    <row r="328">
      <c r="A328" t="n">
        <v>14</v>
      </c>
      <c r="B328" t="n">
        <v>95</v>
      </c>
      <c r="C328" t="inlineStr">
        <is>
          <t xml:space="preserve">CONCLUIDO	</t>
        </is>
      </c>
      <c r="D328" t="n">
        <v>1.5956</v>
      </c>
      <c r="E328" t="n">
        <v>62.67</v>
      </c>
      <c r="F328" t="n">
        <v>58.83</v>
      </c>
      <c r="G328" t="n">
        <v>95.39</v>
      </c>
      <c r="H328" t="n">
        <v>1.28</v>
      </c>
      <c r="I328" t="n">
        <v>37</v>
      </c>
      <c r="J328" t="n">
        <v>207.43</v>
      </c>
      <c r="K328" t="n">
        <v>53.44</v>
      </c>
      <c r="L328" t="n">
        <v>15</v>
      </c>
      <c r="M328" t="n">
        <v>35</v>
      </c>
      <c r="N328" t="n">
        <v>44</v>
      </c>
      <c r="O328" t="n">
        <v>25817.56</v>
      </c>
      <c r="P328" t="n">
        <v>748.74</v>
      </c>
      <c r="Q328" t="n">
        <v>1213.91</v>
      </c>
      <c r="R328" t="n">
        <v>168.79</v>
      </c>
      <c r="S328" t="n">
        <v>90.51000000000001</v>
      </c>
      <c r="T328" t="n">
        <v>27917.28</v>
      </c>
      <c r="U328" t="n">
        <v>0.54</v>
      </c>
      <c r="V328" t="n">
        <v>0.76</v>
      </c>
      <c r="W328" t="n">
        <v>4.07</v>
      </c>
      <c r="X328" t="n">
        <v>1.63</v>
      </c>
      <c r="Y328" t="n">
        <v>0.5</v>
      </c>
      <c r="Z328" t="n">
        <v>10</v>
      </c>
    </row>
    <row r="329">
      <c r="A329" t="n">
        <v>15</v>
      </c>
      <c r="B329" t="n">
        <v>95</v>
      </c>
      <c r="C329" t="inlineStr">
        <is>
          <t xml:space="preserve">CONCLUIDO	</t>
        </is>
      </c>
      <c r="D329" t="n">
        <v>1.5995</v>
      </c>
      <c r="E329" t="n">
        <v>62.52</v>
      </c>
      <c r="F329" t="n">
        <v>58.75</v>
      </c>
      <c r="G329" t="n">
        <v>100.71</v>
      </c>
      <c r="H329" t="n">
        <v>1.36</v>
      </c>
      <c r="I329" t="n">
        <v>35</v>
      </c>
      <c r="J329" t="n">
        <v>209.03</v>
      </c>
      <c r="K329" t="n">
        <v>53.44</v>
      </c>
      <c r="L329" t="n">
        <v>16</v>
      </c>
      <c r="M329" t="n">
        <v>33</v>
      </c>
      <c r="N329" t="n">
        <v>44.6</v>
      </c>
      <c r="O329" t="n">
        <v>26014.91</v>
      </c>
      <c r="P329" t="n">
        <v>743.5700000000001</v>
      </c>
      <c r="Q329" t="n">
        <v>1213.92</v>
      </c>
      <c r="R329" t="n">
        <v>166.14</v>
      </c>
      <c r="S329" t="n">
        <v>90.51000000000001</v>
      </c>
      <c r="T329" t="n">
        <v>26601.21</v>
      </c>
      <c r="U329" t="n">
        <v>0.54</v>
      </c>
      <c r="V329" t="n">
        <v>0.76</v>
      </c>
      <c r="W329" t="n">
        <v>4.06</v>
      </c>
      <c r="X329" t="n">
        <v>1.55</v>
      </c>
      <c r="Y329" t="n">
        <v>0.5</v>
      </c>
      <c r="Z329" t="n">
        <v>10</v>
      </c>
    </row>
    <row r="330">
      <c r="A330" t="n">
        <v>16</v>
      </c>
      <c r="B330" t="n">
        <v>95</v>
      </c>
      <c r="C330" t="inlineStr">
        <is>
          <t xml:space="preserve">CONCLUIDO	</t>
        </is>
      </c>
      <c r="D330" t="n">
        <v>1.6036</v>
      </c>
      <c r="E330" t="n">
        <v>62.36</v>
      </c>
      <c r="F330" t="n">
        <v>58.66</v>
      </c>
      <c r="G330" t="n">
        <v>106.66</v>
      </c>
      <c r="H330" t="n">
        <v>1.43</v>
      </c>
      <c r="I330" t="n">
        <v>33</v>
      </c>
      <c r="J330" t="n">
        <v>210.64</v>
      </c>
      <c r="K330" t="n">
        <v>53.44</v>
      </c>
      <c r="L330" t="n">
        <v>17</v>
      </c>
      <c r="M330" t="n">
        <v>31</v>
      </c>
      <c r="N330" t="n">
        <v>45.21</v>
      </c>
      <c r="O330" t="n">
        <v>26213.09</v>
      </c>
      <c r="P330" t="n">
        <v>740.29</v>
      </c>
      <c r="Q330" t="n">
        <v>1213.91</v>
      </c>
      <c r="R330" t="n">
        <v>163.2</v>
      </c>
      <c r="S330" t="n">
        <v>90.51000000000001</v>
      </c>
      <c r="T330" t="n">
        <v>25139.72</v>
      </c>
      <c r="U330" t="n">
        <v>0.55</v>
      </c>
      <c r="V330" t="n">
        <v>0.76</v>
      </c>
      <c r="W330" t="n">
        <v>4.07</v>
      </c>
      <c r="X330" t="n">
        <v>1.47</v>
      </c>
      <c r="Y330" t="n">
        <v>0.5</v>
      </c>
      <c r="Z330" t="n">
        <v>10</v>
      </c>
    </row>
    <row r="331">
      <c r="A331" t="n">
        <v>17</v>
      </c>
      <c r="B331" t="n">
        <v>95</v>
      </c>
      <c r="C331" t="inlineStr">
        <is>
          <t xml:space="preserve">CONCLUIDO	</t>
        </is>
      </c>
      <c r="D331" t="n">
        <v>1.6086</v>
      </c>
      <c r="E331" t="n">
        <v>62.17</v>
      </c>
      <c r="F331" t="n">
        <v>58.54</v>
      </c>
      <c r="G331" t="n">
        <v>113.31</v>
      </c>
      <c r="H331" t="n">
        <v>1.51</v>
      </c>
      <c r="I331" t="n">
        <v>31</v>
      </c>
      <c r="J331" t="n">
        <v>212.25</v>
      </c>
      <c r="K331" t="n">
        <v>53.44</v>
      </c>
      <c r="L331" t="n">
        <v>18</v>
      </c>
      <c r="M331" t="n">
        <v>29</v>
      </c>
      <c r="N331" t="n">
        <v>45.82</v>
      </c>
      <c r="O331" t="n">
        <v>26412.11</v>
      </c>
      <c r="P331" t="n">
        <v>734.51</v>
      </c>
      <c r="Q331" t="n">
        <v>1213.91</v>
      </c>
      <c r="R331" t="n">
        <v>159.14</v>
      </c>
      <c r="S331" t="n">
        <v>90.51000000000001</v>
      </c>
      <c r="T331" t="n">
        <v>23120.47</v>
      </c>
      <c r="U331" t="n">
        <v>0.57</v>
      </c>
      <c r="V331" t="n">
        <v>0.77</v>
      </c>
      <c r="W331" t="n">
        <v>4.06</v>
      </c>
      <c r="X331" t="n">
        <v>1.35</v>
      </c>
      <c r="Y331" t="n">
        <v>0.5</v>
      </c>
      <c r="Z331" t="n">
        <v>10</v>
      </c>
    </row>
    <row r="332">
      <c r="A332" t="n">
        <v>18</v>
      </c>
      <c r="B332" t="n">
        <v>95</v>
      </c>
      <c r="C332" t="inlineStr">
        <is>
          <t xml:space="preserve">CONCLUIDO	</t>
        </is>
      </c>
      <c r="D332" t="n">
        <v>1.6129</v>
      </c>
      <c r="E332" t="n">
        <v>62</v>
      </c>
      <c r="F332" t="n">
        <v>58.45</v>
      </c>
      <c r="G332" t="n">
        <v>120.93</v>
      </c>
      <c r="H332" t="n">
        <v>1.58</v>
      </c>
      <c r="I332" t="n">
        <v>29</v>
      </c>
      <c r="J332" t="n">
        <v>213.87</v>
      </c>
      <c r="K332" t="n">
        <v>53.44</v>
      </c>
      <c r="L332" t="n">
        <v>19</v>
      </c>
      <c r="M332" t="n">
        <v>27</v>
      </c>
      <c r="N332" t="n">
        <v>46.44</v>
      </c>
      <c r="O332" t="n">
        <v>26611.98</v>
      </c>
      <c r="P332" t="n">
        <v>731.53</v>
      </c>
      <c r="Q332" t="n">
        <v>1213.93</v>
      </c>
      <c r="R332" t="n">
        <v>156.32</v>
      </c>
      <c r="S332" t="n">
        <v>90.51000000000001</v>
      </c>
      <c r="T332" t="n">
        <v>21721.85</v>
      </c>
      <c r="U332" t="n">
        <v>0.58</v>
      </c>
      <c r="V332" t="n">
        <v>0.77</v>
      </c>
      <c r="W332" t="n">
        <v>4.05</v>
      </c>
      <c r="X332" t="n">
        <v>1.26</v>
      </c>
      <c r="Y332" t="n">
        <v>0.5</v>
      </c>
      <c r="Z332" t="n">
        <v>10</v>
      </c>
    </row>
    <row r="333">
      <c r="A333" t="n">
        <v>19</v>
      </c>
      <c r="B333" t="n">
        <v>95</v>
      </c>
      <c r="C333" t="inlineStr">
        <is>
          <t xml:space="preserve">CONCLUIDO	</t>
        </is>
      </c>
      <c r="D333" t="n">
        <v>1.6168</v>
      </c>
      <c r="E333" t="n">
        <v>61.85</v>
      </c>
      <c r="F333" t="n">
        <v>58.38</v>
      </c>
      <c r="G333" t="n">
        <v>129.72</v>
      </c>
      <c r="H333" t="n">
        <v>1.65</v>
      </c>
      <c r="I333" t="n">
        <v>27</v>
      </c>
      <c r="J333" t="n">
        <v>215.5</v>
      </c>
      <c r="K333" t="n">
        <v>53.44</v>
      </c>
      <c r="L333" t="n">
        <v>20</v>
      </c>
      <c r="M333" t="n">
        <v>25</v>
      </c>
      <c r="N333" t="n">
        <v>47.07</v>
      </c>
      <c r="O333" t="n">
        <v>26812.71</v>
      </c>
      <c r="P333" t="n">
        <v>724.25</v>
      </c>
      <c r="Q333" t="n">
        <v>1213.9</v>
      </c>
      <c r="R333" t="n">
        <v>153.46</v>
      </c>
      <c r="S333" t="n">
        <v>90.51000000000001</v>
      </c>
      <c r="T333" t="n">
        <v>20300.72</v>
      </c>
      <c r="U333" t="n">
        <v>0.59</v>
      </c>
      <c r="V333" t="n">
        <v>0.77</v>
      </c>
      <c r="W333" t="n">
        <v>4.05</v>
      </c>
      <c r="X333" t="n">
        <v>1.18</v>
      </c>
      <c r="Y333" t="n">
        <v>0.5</v>
      </c>
      <c r="Z333" t="n">
        <v>10</v>
      </c>
    </row>
    <row r="334">
      <c r="A334" t="n">
        <v>20</v>
      </c>
      <c r="B334" t="n">
        <v>95</v>
      </c>
      <c r="C334" t="inlineStr">
        <is>
          <t xml:space="preserve">CONCLUIDO	</t>
        </is>
      </c>
      <c r="D334" t="n">
        <v>1.619</v>
      </c>
      <c r="E334" t="n">
        <v>61.76</v>
      </c>
      <c r="F334" t="n">
        <v>58.33</v>
      </c>
      <c r="G334" t="n">
        <v>134.6</v>
      </c>
      <c r="H334" t="n">
        <v>1.72</v>
      </c>
      <c r="I334" t="n">
        <v>26</v>
      </c>
      <c r="J334" t="n">
        <v>217.14</v>
      </c>
      <c r="K334" t="n">
        <v>53.44</v>
      </c>
      <c r="L334" t="n">
        <v>21</v>
      </c>
      <c r="M334" t="n">
        <v>24</v>
      </c>
      <c r="N334" t="n">
        <v>47.7</v>
      </c>
      <c r="O334" t="n">
        <v>27014.3</v>
      </c>
      <c r="P334" t="n">
        <v>722.01</v>
      </c>
      <c r="Q334" t="n">
        <v>1213.91</v>
      </c>
      <c r="R334" t="n">
        <v>151.96</v>
      </c>
      <c r="S334" t="n">
        <v>90.51000000000001</v>
      </c>
      <c r="T334" t="n">
        <v>19554.22</v>
      </c>
      <c r="U334" t="n">
        <v>0.6</v>
      </c>
      <c r="V334" t="n">
        <v>0.77</v>
      </c>
      <c r="W334" t="n">
        <v>4.05</v>
      </c>
      <c r="X334" t="n">
        <v>1.14</v>
      </c>
      <c r="Y334" t="n">
        <v>0.5</v>
      </c>
      <c r="Z334" t="n">
        <v>10</v>
      </c>
    </row>
    <row r="335">
      <c r="A335" t="n">
        <v>21</v>
      </c>
      <c r="B335" t="n">
        <v>95</v>
      </c>
      <c r="C335" t="inlineStr">
        <is>
          <t xml:space="preserve">CONCLUIDO	</t>
        </is>
      </c>
      <c r="D335" t="n">
        <v>1.6215</v>
      </c>
      <c r="E335" t="n">
        <v>61.67</v>
      </c>
      <c r="F335" t="n">
        <v>58.27</v>
      </c>
      <c r="G335" t="n">
        <v>139.85</v>
      </c>
      <c r="H335" t="n">
        <v>1.79</v>
      </c>
      <c r="I335" t="n">
        <v>25</v>
      </c>
      <c r="J335" t="n">
        <v>218.78</v>
      </c>
      <c r="K335" t="n">
        <v>53.44</v>
      </c>
      <c r="L335" t="n">
        <v>22</v>
      </c>
      <c r="M335" t="n">
        <v>23</v>
      </c>
      <c r="N335" t="n">
        <v>48.34</v>
      </c>
      <c r="O335" t="n">
        <v>27216.79</v>
      </c>
      <c r="P335" t="n">
        <v>717.79</v>
      </c>
      <c r="Q335" t="n">
        <v>1213.93</v>
      </c>
      <c r="R335" t="n">
        <v>150.39</v>
      </c>
      <c r="S335" t="n">
        <v>90.51000000000001</v>
      </c>
      <c r="T335" t="n">
        <v>18777.85</v>
      </c>
      <c r="U335" t="n">
        <v>0.6</v>
      </c>
      <c r="V335" t="n">
        <v>0.77</v>
      </c>
      <c r="W335" t="n">
        <v>4.04</v>
      </c>
      <c r="X335" t="n">
        <v>1.08</v>
      </c>
      <c r="Y335" t="n">
        <v>0.5</v>
      </c>
      <c r="Z335" t="n">
        <v>10</v>
      </c>
    </row>
    <row r="336">
      <c r="A336" t="n">
        <v>22</v>
      </c>
      <c r="B336" t="n">
        <v>95</v>
      </c>
      <c r="C336" t="inlineStr">
        <is>
          <t xml:space="preserve">CONCLUIDO	</t>
        </is>
      </c>
      <c r="D336" t="n">
        <v>1.6234</v>
      </c>
      <c r="E336" t="n">
        <v>61.6</v>
      </c>
      <c r="F336" t="n">
        <v>58.24</v>
      </c>
      <c r="G336" t="n">
        <v>145.59</v>
      </c>
      <c r="H336" t="n">
        <v>1.85</v>
      </c>
      <c r="I336" t="n">
        <v>24</v>
      </c>
      <c r="J336" t="n">
        <v>220.43</v>
      </c>
      <c r="K336" t="n">
        <v>53.44</v>
      </c>
      <c r="L336" t="n">
        <v>23</v>
      </c>
      <c r="M336" t="n">
        <v>22</v>
      </c>
      <c r="N336" t="n">
        <v>48.99</v>
      </c>
      <c r="O336" t="n">
        <v>27420.16</v>
      </c>
      <c r="P336" t="n">
        <v>716.11</v>
      </c>
      <c r="Q336" t="n">
        <v>1213.92</v>
      </c>
      <c r="R336" t="n">
        <v>148.97</v>
      </c>
      <c r="S336" t="n">
        <v>90.51000000000001</v>
      </c>
      <c r="T336" t="n">
        <v>18073.77</v>
      </c>
      <c r="U336" t="n">
        <v>0.61</v>
      </c>
      <c r="V336" t="n">
        <v>0.77</v>
      </c>
      <c r="W336" t="n">
        <v>4.04</v>
      </c>
      <c r="X336" t="n">
        <v>1.04</v>
      </c>
      <c r="Y336" t="n">
        <v>0.5</v>
      </c>
      <c r="Z336" t="n">
        <v>10</v>
      </c>
    </row>
    <row r="337">
      <c r="A337" t="n">
        <v>23</v>
      </c>
      <c r="B337" t="n">
        <v>95</v>
      </c>
      <c r="C337" t="inlineStr">
        <is>
          <t xml:space="preserve">CONCLUIDO	</t>
        </is>
      </c>
      <c r="D337" t="n">
        <v>1.625</v>
      </c>
      <c r="E337" t="n">
        <v>61.54</v>
      </c>
      <c r="F337" t="n">
        <v>58.21</v>
      </c>
      <c r="G337" t="n">
        <v>151.86</v>
      </c>
      <c r="H337" t="n">
        <v>1.92</v>
      </c>
      <c r="I337" t="n">
        <v>23</v>
      </c>
      <c r="J337" t="n">
        <v>222.08</v>
      </c>
      <c r="K337" t="n">
        <v>53.44</v>
      </c>
      <c r="L337" t="n">
        <v>24</v>
      </c>
      <c r="M337" t="n">
        <v>21</v>
      </c>
      <c r="N337" t="n">
        <v>49.65</v>
      </c>
      <c r="O337" t="n">
        <v>27624.44</v>
      </c>
      <c r="P337" t="n">
        <v>708.91</v>
      </c>
      <c r="Q337" t="n">
        <v>1213.91</v>
      </c>
      <c r="R337" t="n">
        <v>148.18</v>
      </c>
      <c r="S337" t="n">
        <v>90.51000000000001</v>
      </c>
      <c r="T337" t="n">
        <v>17682.78</v>
      </c>
      <c r="U337" t="n">
        <v>0.61</v>
      </c>
      <c r="V337" t="n">
        <v>0.77</v>
      </c>
      <c r="W337" t="n">
        <v>4.04</v>
      </c>
      <c r="X337" t="n">
        <v>1.02</v>
      </c>
      <c r="Y337" t="n">
        <v>0.5</v>
      </c>
      <c r="Z337" t="n">
        <v>10</v>
      </c>
    </row>
    <row r="338">
      <c r="A338" t="n">
        <v>24</v>
      </c>
      <c r="B338" t="n">
        <v>95</v>
      </c>
      <c r="C338" t="inlineStr">
        <is>
          <t xml:space="preserve">CONCLUIDO	</t>
        </is>
      </c>
      <c r="D338" t="n">
        <v>1.6278</v>
      </c>
      <c r="E338" t="n">
        <v>61.43</v>
      </c>
      <c r="F338" t="n">
        <v>58.14</v>
      </c>
      <c r="G338" t="n">
        <v>158.57</v>
      </c>
      <c r="H338" t="n">
        <v>1.99</v>
      </c>
      <c r="I338" t="n">
        <v>22</v>
      </c>
      <c r="J338" t="n">
        <v>223.75</v>
      </c>
      <c r="K338" t="n">
        <v>53.44</v>
      </c>
      <c r="L338" t="n">
        <v>25</v>
      </c>
      <c r="M338" t="n">
        <v>20</v>
      </c>
      <c r="N338" t="n">
        <v>50.31</v>
      </c>
      <c r="O338" t="n">
        <v>27829.77</v>
      </c>
      <c r="P338" t="n">
        <v>705.65</v>
      </c>
      <c r="Q338" t="n">
        <v>1213.91</v>
      </c>
      <c r="R338" t="n">
        <v>145.73</v>
      </c>
      <c r="S338" t="n">
        <v>90.51000000000001</v>
      </c>
      <c r="T338" t="n">
        <v>16462.57</v>
      </c>
      <c r="U338" t="n">
        <v>0.62</v>
      </c>
      <c r="V338" t="n">
        <v>0.77</v>
      </c>
      <c r="W338" t="n">
        <v>4.04</v>
      </c>
      <c r="X338" t="n">
        <v>0.95</v>
      </c>
      <c r="Y338" t="n">
        <v>0.5</v>
      </c>
      <c r="Z338" t="n">
        <v>10</v>
      </c>
    </row>
    <row r="339">
      <c r="A339" t="n">
        <v>25</v>
      </c>
      <c r="B339" t="n">
        <v>95</v>
      </c>
      <c r="C339" t="inlineStr">
        <is>
          <t xml:space="preserve">CONCLUIDO	</t>
        </is>
      </c>
      <c r="D339" t="n">
        <v>1.6296</v>
      </c>
      <c r="E339" t="n">
        <v>61.36</v>
      </c>
      <c r="F339" t="n">
        <v>58.11</v>
      </c>
      <c r="G339" t="n">
        <v>166.04</v>
      </c>
      <c r="H339" t="n">
        <v>2.05</v>
      </c>
      <c r="I339" t="n">
        <v>21</v>
      </c>
      <c r="J339" t="n">
        <v>225.42</v>
      </c>
      <c r="K339" t="n">
        <v>53.44</v>
      </c>
      <c r="L339" t="n">
        <v>26</v>
      </c>
      <c r="M339" t="n">
        <v>19</v>
      </c>
      <c r="N339" t="n">
        <v>50.98</v>
      </c>
      <c r="O339" t="n">
        <v>28035.92</v>
      </c>
      <c r="P339" t="n">
        <v>703.39</v>
      </c>
      <c r="Q339" t="n">
        <v>1213.92</v>
      </c>
      <c r="R339" t="n">
        <v>144.91</v>
      </c>
      <c r="S339" t="n">
        <v>90.51000000000001</v>
      </c>
      <c r="T339" t="n">
        <v>16055.57</v>
      </c>
      <c r="U339" t="n">
        <v>0.62</v>
      </c>
      <c r="V339" t="n">
        <v>0.77</v>
      </c>
      <c r="W339" t="n">
        <v>4.04</v>
      </c>
      <c r="X339" t="n">
        <v>0.92</v>
      </c>
      <c r="Y339" t="n">
        <v>0.5</v>
      </c>
      <c r="Z339" t="n">
        <v>10</v>
      </c>
    </row>
    <row r="340">
      <c r="A340" t="n">
        <v>26</v>
      </c>
      <c r="B340" t="n">
        <v>95</v>
      </c>
      <c r="C340" t="inlineStr">
        <is>
          <t xml:space="preserve">CONCLUIDO	</t>
        </is>
      </c>
      <c r="D340" t="n">
        <v>1.6325</v>
      </c>
      <c r="E340" t="n">
        <v>61.25</v>
      </c>
      <c r="F340" t="n">
        <v>58.04</v>
      </c>
      <c r="G340" t="n">
        <v>174.12</v>
      </c>
      <c r="H340" t="n">
        <v>2.11</v>
      </c>
      <c r="I340" t="n">
        <v>20</v>
      </c>
      <c r="J340" t="n">
        <v>227.1</v>
      </c>
      <c r="K340" t="n">
        <v>53.44</v>
      </c>
      <c r="L340" t="n">
        <v>27</v>
      </c>
      <c r="M340" t="n">
        <v>18</v>
      </c>
      <c r="N340" t="n">
        <v>51.66</v>
      </c>
      <c r="O340" t="n">
        <v>28243</v>
      </c>
      <c r="P340" t="n">
        <v>701.99</v>
      </c>
      <c r="Q340" t="n">
        <v>1213.91</v>
      </c>
      <c r="R340" t="n">
        <v>142.26</v>
      </c>
      <c r="S340" t="n">
        <v>90.51000000000001</v>
      </c>
      <c r="T340" t="n">
        <v>14735.56</v>
      </c>
      <c r="U340" t="n">
        <v>0.64</v>
      </c>
      <c r="V340" t="n">
        <v>0.77</v>
      </c>
      <c r="W340" t="n">
        <v>4.04</v>
      </c>
      <c r="X340" t="n">
        <v>0.85</v>
      </c>
      <c r="Y340" t="n">
        <v>0.5</v>
      </c>
      <c r="Z340" t="n">
        <v>10</v>
      </c>
    </row>
    <row r="341">
      <c r="A341" t="n">
        <v>27</v>
      </c>
      <c r="B341" t="n">
        <v>95</v>
      </c>
      <c r="C341" t="inlineStr">
        <is>
          <t xml:space="preserve">CONCLUIDO	</t>
        </is>
      </c>
      <c r="D341" t="n">
        <v>1.6348</v>
      </c>
      <c r="E341" t="n">
        <v>61.17</v>
      </c>
      <c r="F341" t="n">
        <v>58</v>
      </c>
      <c r="G341" t="n">
        <v>183.14</v>
      </c>
      <c r="H341" t="n">
        <v>2.18</v>
      </c>
      <c r="I341" t="n">
        <v>19</v>
      </c>
      <c r="J341" t="n">
        <v>228.79</v>
      </c>
      <c r="K341" t="n">
        <v>53.44</v>
      </c>
      <c r="L341" t="n">
        <v>28</v>
      </c>
      <c r="M341" t="n">
        <v>17</v>
      </c>
      <c r="N341" t="n">
        <v>52.35</v>
      </c>
      <c r="O341" t="n">
        <v>28451.04</v>
      </c>
      <c r="P341" t="n">
        <v>694.79</v>
      </c>
      <c r="Q341" t="n">
        <v>1213.91</v>
      </c>
      <c r="R341" t="n">
        <v>140.73</v>
      </c>
      <c r="S341" t="n">
        <v>90.51000000000001</v>
      </c>
      <c r="T341" t="n">
        <v>13976.23</v>
      </c>
      <c r="U341" t="n">
        <v>0.64</v>
      </c>
      <c r="V341" t="n">
        <v>0.77</v>
      </c>
      <c r="W341" t="n">
        <v>4.04</v>
      </c>
      <c r="X341" t="n">
        <v>0.8</v>
      </c>
      <c r="Y341" t="n">
        <v>0.5</v>
      </c>
      <c r="Z341" t="n">
        <v>10</v>
      </c>
    </row>
    <row r="342">
      <c r="A342" t="n">
        <v>28</v>
      </c>
      <c r="B342" t="n">
        <v>95</v>
      </c>
      <c r="C342" t="inlineStr">
        <is>
          <t xml:space="preserve">CONCLUIDO	</t>
        </is>
      </c>
      <c r="D342" t="n">
        <v>1.634</v>
      </c>
      <c r="E342" t="n">
        <v>61.2</v>
      </c>
      <c r="F342" t="n">
        <v>58.02</v>
      </c>
      <c r="G342" t="n">
        <v>183.24</v>
      </c>
      <c r="H342" t="n">
        <v>2.24</v>
      </c>
      <c r="I342" t="n">
        <v>19</v>
      </c>
      <c r="J342" t="n">
        <v>230.48</v>
      </c>
      <c r="K342" t="n">
        <v>53.44</v>
      </c>
      <c r="L342" t="n">
        <v>29</v>
      </c>
      <c r="M342" t="n">
        <v>17</v>
      </c>
      <c r="N342" t="n">
        <v>53.05</v>
      </c>
      <c r="O342" t="n">
        <v>28660.06</v>
      </c>
      <c r="P342" t="n">
        <v>690.76</v>
      </c>
      <c r="Q342" t="n">
        <v>1213.91</v>
      </c>
      <c r="R342" t="n">
        <v>141.72</v>
      </c>
      <c r="S342" t="n">
        <v>90.51000000000001</v>
      </c>
      <c r="T342" t="n">
        <v>14473.81</v>
      </c>
      <c r="U342" t="n">
        <v>0.64</v>
      </c>
      <c r="V342" t="n">
        <v>0.77</v>
      </c>
      <c r="W342" t="n">
        <v>4.04</v>
      </c>
      <c r="X342" t="n">
        <v>0.83</v>
      </c>
      <c r="Y342" t="n">
        <v>0.5</v>
      </c>
      <c r="Z342" t="n">
        <v>10</v>
      </c>
    </row>
    <row r="343">
      <c r="A343" t="n">
        <v>29</v>
      </c>
      <c r="B343" t="n">
        <v>95</v>
      </c>
      <c r="C343" t="inlineStr">
        <is>
          <t xml:space="preserve">CONCLUIDO	</t>
        </is>
      </c>
      <c r="D343" t="n">
        <v>1.6367</v>
      </c>
      <c r="E343" t="n">
        <v>61.1</v>
      </c>
      <c r="F343" t="n">
        <v>57.96</v>
      </c>
      <c r="G343" t="n">
        <v>193.2</v>
      </c>
      <c r="H343" t="n">
        <v>2.3</v>
      </c>
      <c r="I343" t="n">
        <v>18</v>
      </c>
      <c r="J343" t="n">
        <v>232.18</v>
      </c>
      <c r="K343" t="n">
        <v>53.44</v>
      </c>
      <c r="L343" t="n">
        <v>30</v>
      </c>
      <c r="M343" t="n">
        <v>16</v>
      </c>
      <c r="N343" t="n">
        <v>53.75</v>
      </c>
      <c r="O343" t="n">
        <v>28870.05</v>
      </c>
      <c r="P343" t="n">
        <v>688.12</v>
      </c>
      <c r="Q343" t="n">
        <v>1213.92</v>
      </c>
      <c r="R343" t="n">
        <v>139.5</v>
      </c>
      <c r="S343" t="n">
        <v>90.51000000000001</v>
      </c>
      <c r="T343" t="n">
        <v>13365.86</v>
      </c>
      <c r="U343" t="n">
        <v>0.65</v>
      </c>
      <c r="V343" t="n">
        <v>0.77</v>
      </c>
      <c r="W343" t="n">
        <v>4.03</v>
      </c>
      <c r="X343" t="n">
        <v>0.77</v>
      </c>
      <c r="Y343" t="n">
        <v>0.5</v>
      </c>
      <c r="Z343" t="n">
        <v>10</v>
      </c>
    </row>
    <row r="344">
      <c r="A344" t="n">
        <v>30</v>
      </c>
      <c r="B344" t="n">
        <v>95</v>
      </c>
      <c r="C344" t="inlineStr">
        <is>
          <t xml:space="preserve">CONCLUIDO	</t>
        </is>
      </c>
      <c r="D344" t="n">
        <v>1.6389</v>
      </c>
      <c r="E344" t="n">
        <v>61.02</v>
      </c>
      <c r="F344" t="n">
        <v>57.91</v>
      </c>
      <c r="G344" t="n">
        <v>204.41</v>
      </c>
      <c r="H344" t="n">
        <v>2.36</v>
      </c>
      <c r="I344" t="n">
        <v>17</v>
      </c>
      <c r="J344" t="n">
        <v>233.89</v>
      </c>
      <c r="K344" t="n">
        <v>53.44</v>
      </c>
      <c r="L344" t="n">
        <v>31</v>
      </c>
      <c r="M344" t="n">
        <v>15</v>
      </c>
      <c r="N344" t="n">
        <v>54.46</v>
      </c>
      <c r="O344" t="n">
        <v>29081.05</v>
      </c>
      <c r="P344" t="n">
        <v>681.5700000000001</v>
      </c>
      <c r="Q344" t="n">
        <v>1213.91</v>
      </c>
      <c r="R344" t="n">
        <v>138</v>
      </c>
      <c r="S344" t="n">
        <v>90.51000000000001</v>
      </c>
      <c r="T344" t="n">
        <v>12621.44</v>
      </c>
      <c r="U344" t="n">
        <v>0.66</v>
      </c>
      <c r="V344" t="n">
        <v>0.77</v>
      </c>
      <c r="W344" t="n">
        <v>4.03</v>
      </c>
      <c r="X344" t="n">
        <v>0.72</v>
      </c>
      <c r="Y344" t="n">
        <v>0.5</v>
      </c>
      <c r="Z344" t="n">
        <v>10</v>
      </c>
    </row>
    <row r="345">
      <c r="A345" t="n">
        <v>31</v>
      </c>
      <c r="B345" t="n">
        <v>95</v>
      </c>
      <c r="C345" t="inlineStr">
        <is>
          <t xml:space="preserve">CONCLUIDO	</t>
        </is>
      </c>
      <c r="D345" t="n">
        <v>1.6394</v>
      </c>
      <c r="E345" t="n">
        <v>61</v>
      </c>
      <c r="F345" t="n">
        <v>57.9</v>
      </c>
      <c r="G345" t="n">
        <v>204.34</v>
      </c>
      <c r="H345" t="n">
        <v>2.41</v>
      </c>
      <c r="I345" t="n">
        <v>17</v>
      </c>
      <c r="J345" t="n">
        <v>235.61</v>
      </c>
      <c r="K345" t="n">
        <v>53.44</v>
      </c>
      <c r="L345" t="n">
        <v>32</v>
      </c>
      <c r="M345" t="n">
        <v>15</v>
      </c>
      <c r="N345" t="n">
        <v>55.18</v>
      </c>
      <c r="O345" t="n">
        <v>29293.06</v>
      </c>
      <c r="P345" t="n">
        <v>675.14</v>
      </c>
      <c r="Q345" t="n">
        <v>1213.91</v>
      </c>
      <c r="R345" t="n">
        <v>137.2</v>
      </c>
      <c r="S345" t="n">
        <v>90.51000000000001</v>
      </c>
      <c r="T345" t="n">
        <v>12221.74</v>
      </c>
      <c r="U345" t="n">
        <v>0.66</v>
      </c>
      <c r="V345" t="n">
        <v>0.77</v>
      </c>
      <c r="W345" t="n">
        <v>4.04</v>
      </c>
      <c r="X345" t="n">
        <v>0.7</v>
      </c>
      <c r="Y345" t="n">
        <v>0.5</v>
      </c>
      <c r="Z345" t="n">
        <v>10</v>
      </c>
    </row>
    <row r="346">
      <c r="A346" t="n">
        <v>32</v>
      </c>
      <c r="B346" t="n">
        <v>95</v>
      </c>
      <c r="C346" t="inlineStr">
        <is>
          <t xml:space="preserve">CONCLUIDO	</t>
        </is>
      </c>
      <c r="D346" t="n">
        <v>1.641</v>
      </c>
      <c r="E346" t="n">
        <v>60.94</v>
      </c>
      <c r="F346" t="n">
        <v>57.87</v>
      </c>
      <c r="G346" t="n">
        <v>217.03</v>
      </c>
      <c r="H346" t="n">
        <v>2.47</v>
      </c>
      <c r="I346" t="n">
        <v>16</v>
      </c>
      <c r="J346" t="n">
        <v>237.34</v>
      </c>
      <c r="K346" t="n">
        <v>53.44</v>
      </c>
      <c r="L346" t="n">
        <v>33</v>
      </c>
      <c r="M346" t="n">
        <v>13</v>
      </c>
      <c r="N346" t="n">
        <v>55.91</v>
      </c>
      <c r="O346" t="n">
        <v>29506.09</v>
      </c>
      <c r="P346" t="n">
        <v>676.0700000000001</v>
      </c>
      <c r="Q346" t="n">
        <v>1213.93</v>
      </c>
      <c r="R346" t="n">
        <v>136.43</v>
      </c>
      <c r="S346" t="n">
        <v>90.51000000000001</v>
      </c>
      <c r="T346" t="n">
        <v>11839.56</v>
      </c>
      <c r="U346" t="n">
        <v>0.66</v>
      </c>
      <c r="V346" t="n">
        <v>0.78</v>
      </c>
      <c r="W346" t="n">
        <v>4.04</v>
      </c>
      <c r="X346" t="n">
        <v>0.68</v>
      </c>
      <c r="Y346" t="n">
        <v>0.5</v>
      </c>
      <c r="Z346" t="n">
        <v>10</v>
      </c>
    </row>
    <row r="347">
      <c r="A347" t="n">
        <v>33</v>
      </c>
      <c r="B347" t="n">
        <v>95</v>
      </c>
      <c r="C347" t="inlineStr">
        <is>
          <t xml:space="preserve">CONCLUIDO	</t>
        </is>
      </c>
      <c r="D347" t="n">
        <v>1.6408</v>
      </c>
      <c r="E347" t="n">
        <v>60.95</v>
      </c>
      <c r="F347" t="n">
        <v>57.88</v>
      </c>
      <c r="G347" t="n">
        <v>217.06</v>
      </c>
      <c r="H347" t="n">
        <v>2.53</v>
      </c>
      <c r="I347" t="n">
        <v>16</v>
      </c>
      <c r="J347" t="n">
        <v>239.08</v>
      </c>
      <c r="K347" t="n">
        <v>53.44</v>
      </c>
      <c r="L347" t="n">
        <v>34</v>
      </c>
      <c r="M347" t="n">
        <v>14</v>
      </c>
      <c r="N347" t="n">
        <v>56.64</v>
      </c>
      <c r="O347" t="n">
        <v>29720.17</v>
      </c>
      <c r="P347" t="n">
        <v>667.9</v>
      </c>
      <c r="Q347" t="n">
        <v>1213.91</v>
      </c>
      <c r="R347" t="n">
        <v>137.02</v>
      </c>
      <c r="S347" t="n">
        <v>90.51000000000001</v>
      </c>
      <c r="T347" t="n">
        <v>12135.32</v>
      </c>
      <c r="U347" t="n">
        <v>0.66</v>
      </c>
      <c r="V347" t="n">
        <v>0.78</v>
      </c>
      <c r="W347" t="n">
        <v>4.03</v>
      </c>
      <c r="X347" t="n">
        <v>0.6899999999999999</v>
      </c>
      <c r="Y347" t="n">
        <v>0.5</v>
      </c>
      <c r="Z347" t="n">
        <v>10</v>
      </c>
    </row>
    <row r="348">
      <c r="A348" t="n">
        <v>34</v>
      </c>
      <c r="B348" t="n">
        <v>95</v>
      </c>
      <c r="C348" t="inlineStr">
        <is>
          <t xml:space="preserve">CONCLUIDO	</t>
        </is>
      </c>
      <c r="D348" t="n">
        <v>1.6428</v>
      </c>
      <c r="E348" t="n">
        <v>60.87</v>
      </c>
      <c r="F348" t="n">
        <v>57.84</v>
      </c>
      <c r="G348" t="n">
        <v>231.37</v>
      </c>
      <c r="H348" t="n">
        <v>2.58</v>
      </c>
      <c r="I348" t="n">
        <v>15</v>
      </c>
      <c r="J348" t="n">
        <v>240.82</v>
      </c>
      <c r="K348" t="n">
        <v>53.44</v>
      </c>
      <c r="L348" t="n">
        <v>35</v>
      </c>
      <c r="M348" t="n">
        <v>11</v>
      </c>
      <c r="N348" t="n">
        <v>57.39</v>
      </c>
      <c r="O348" t="n">
        <v>29935.43</v>
      </c>
      <c r="P348" t="n">
        <v>670.15</v>
      </c>
      <c r="Q348" t="n">
        <v>1213.95</v>
      </c>
      <c r="R348" t="n">
        <v>135.47</v>
      </c>
      <c r="S348" t="n">
        <v>90.51000000000001</v>
      </c>
      <c r="T348" t="n">
        <v>11368.29</v>
      </c>
      <c r="U348" t="n">
        <v>0.67</v>
      </c>
      <c r="V348" t="n">
        <v>0.78</v>
      </c>
      <c r="W348" t="n">
        <v>4.03</v>
      </c>
      <c r="X348" t="n">
        <v>0.65</v>
      </c>
      <c r="Y348" t="n">
        <v>0.5</v>
      </c>
      <c r="Z348" t="n">
        <v>10</v>
      </c>
    </row>
    <row r="349">
      <c r="A349" t="n">
        <v>35</v>
      </c>
      <c r="B349" t="n">
        <v>95</v>
      </c>
      <c r="C349" t="inlineStr">
        <is>
          <t xml:space="preserve">CONCLUIDO	</t>
        </is>
      </c>
      <c r="D349" t="n">
        <v>1.6431</v>
      </c>
      <c r="E349" t="n">
        <v>60.86</v>
      </c>
      <c r="F349" t="n">
        <v>57.84</v>
      </c>
      <c r="G349" t="n">
        <v>231.34</v>
      </c>
      <c r="H349" t="n">
        <v>2.64</v>
      </c>
      <c r="I349" t="n">
        <v>15</v>
      </c>
      <c r="J349" t="n">
        <v>242.57</v>
      </c>
      <c r="K349" t="n">
        <v>53.44</v>
      </c>
      <c r="L349" t="n">
        <v>36</v>
      </c>
      <c r="M349" t="n">
        <v>8</v>
      </c>
      <c r="N349" t="n">
        <v>58.14</v>
      </c>
      <c r="O349" t="n">
        <v>30151.65</v>
      </c>
      <c r="P349" t="n">
        <v>670.49</v>
      </c>
      <c r="Q349" t="n">
        <v>1213.91</v>
      </c>
      <c r="R349" t="n">
        <v>135.12</v>
      </c>
      <c r="S349" t="n">
        <v>90.51000000000001</v>
      </c>
      <c r="T349" t="n">
        <v>11192.61</v>
      </c>
      <c r="U349" t="n">
        <v>0.67</v>
      </c>
      <c r="V349" t="n">
        <v>0.78</v>
      </c>
      <c r="W349" t="n">
        <v>4.04</v>
      </c>
      <c r="X349" t="n">
        <v>0.64</v>
      </c>
      <c r="Y349" t="n">
        <v>0.5</v>
      </c>
      <c r="Z349" t="n">
        <v>10</v>
      </c>
    </row>
    <row r="350">
      <c r="A350" t="n">
        <v>36</v>
      </c>
      <c r="B350" t="n">
        <v>95</v>
      </c>
      <c r="C350" t="inlineStr">
        <is>
          <t xml:space="preserve">CONCLUIDO	</t>
        </is>
      </c>
      <c r="D350" t="n">
        <v>1.6427</v>
      </c>
      <c r="E350" t="n">
        <v>60.88</v>
      </c>
      <c r="F350" t="n">
        <v>57.85</v>
      </c>
      <c r="G350" t="n">
        <v>231.4</v>
      </c>
      <c r="H350" t="n">
        <v>2.69</v>
      </c>
      <c r="I350" t="n">
        <v>15</v>
      </c>
      <c r="J350" t="n">
        <v>244.34</v>
      </c>
      <c r="K350" t="n">
        <v>53.44</v>
      </c>
      <c r="L350" t="n">
        <v>37</v>
      </c>
      <c r="M350" t="n">
        <v>6</v>
      </c>
      <c r="N350" t="n">
        <v>58.9</v>
      </c>
      <c r="O350" t="n">
        <v>30368.96</v>
      </c>
      <c r="P350" t="n">
        <v>670.91</v>
      </c>
      <c r="Q350" t="n">
        <v>1213.91</v>
      </c>
      <c r="R350" t="n">
        <v>135.58</v>
      </c>
      <c r="S350" t="n">
        <v>90.51000000000001</v>
      </c>
      <c r="T350" t="n">
        <v>11419.69</v>
      </c>
      <c r="U350" t="n">
        <v>0.67</v>
      </c>
      <c r="V350" t="n">
        <v>0.78</v>
      </c>
      <c r="W350" t="n">
        <v>4.04</v>
      </c>
      <c r="X350" t="n">
        <v>0.66</v>
      </c>
      <c r="Y350" t="n">
        <v>0.5</v>
      </c>
      <c r="Z350" t="n">
        <v>10</v>
      </c>
    </row>
    <row r="351">
      <c r="A351" t="n">
        <v>37</v>
      </c>
      <c r="B351" t="n">
        <v>95</v>
      </c>
      <c r="C351" t="inlineStr">
        <is>
          <t xml:space="preserve">CONCLUIDO	</t>
        </is>
      </c>
      <c r="D351" t="n">
        <v>1.6453</v>
      </c>
      <c r="E351" t="n">
        <v>60.78</v>
      </c>
      <c r="F351" t="n">
        <v>57.79</v>
      </c>
      <c r="G351" t="n">
        <v>247.67</v>
      </c>
      <c r="H351" t="n">
        <v>2.75</v>
      </c>
      <c r="I351" t="n">
        <v>14</v>
      </c>
      <c r="J351" t="n">
        <v>246.11</v>
      </c>
      <c r="K351" t="n">
        <v>53.44</v>
      </c>
      <c r="L351" t="n">
        <v>38</v>
      </c>
      <c r="M351" t="n">
        <v>4</v>
      </c>
      <c r="N351" t="n">
        <v>59.67</v>
      </c>
      <c r="O351" t="n">
        <v>30587.38</v>
      </c>
      <c r="P351" t="n">
        <v>666.63</v>
      </c>
      <c r="Q351" t="n">
        <v>1213.93</v>
      </c>
      <c r="R351" t="n">
        <v>133.25</v>
      </c>
      <c r="S351" t="n">
        <v>90.51000000000001</v>
      </c>
      <c r="T351" t="n">
        <v>10260.34</v>
      </c>
      <c r="U351" t="n">
        <v>0.68</v>
      </c>
      <c r="V351" t="n">
        <v>0.78</v>
      </c>
      <c r="W351" t="n">
        <v>4.04</v>
      </c>
      <c r="X351" t="n">
        <v>0.6</v>
      </c>
      <c r="Y351" t="n">
        <v>0.5</v>
      </c>
      <c r="Z351" t="n">
        <v>10</v>
      </c>
    </row>
    <row r="352">
      <c r="A352" t="n">
        <v>38</v>
      </c>
      <c r="B352" t="n">
        <v>95</v>
      </c>
      <c r="C352" t="inlineStr">
        <is>
          <t xml:space="preserve">CONCLUIDO	</t>
        </is>
      </c>
      <c r="D352" t="n">
        <v>1.6455</v>
      </c>
      <c r="E352" t="n">
        <v>60.77</v>
      </c>
      <c r="F352" t="n">
        <v>57.78</v>
      </c>
      <c r="G352" t="n">
        <v>247.64</v>
      </c>
      <c r="H352" t="n">
        <v>2.8</v>
      </c>
      <c r="I352" t="n">
        <v>14</v>
      </c>
      <c r="J352" t="n">
        <v>247.89</v>
      </c>
      <c r="K352" t="n">
        <v>53.44</v>
      </c>
      <c r="L352" t="n">
        <v>39</v>
      </c>
      <c r="M352" t="n">
        <v>3</v>
      </c>
      <c r="N352" t="n">
        <v>60.45</v>
      </c>
      <c r="O352" t="n">
        <v>30806.92</v>
      </c>
      <c r="P352" t="n">
        <v>670.38</v>
      </c>
      <c r="Q352" t="n">
        <v>1213.91</v>
      </c>
      <c r="R352" t="n">
        <v>133.08</v>
      </c>
      <c r="S352" t="n">
        <v>90.51000000000001</v>
      </c>
      <c r="T352" t="n">
        <v>10174.71</v>
      </c>
      <c r="U352" t="n">
        <v>0.68</v>
      </c>
      <c r="V352" t="n">
        <v>0.78</v>
      </c>
      <c r="W352" t="n">
        <v>4.04</v>
      </c>
      <c r="X352" t="n">
        <v>0.59</v>
      </c>
      <c r="Y352" t="n">
        <v>0.5</v>
      </c>
      <c r="Z352" t="n">
        <v>10</v>
      </c>
    </row>
    <row r="353">
      <c r="A353" t="n">
        <v>39</v>
      </c>
      <c r="B353" t="n">
        <v>95</v>
      </c>
      <c r="C353" t="inlineStr">
        <is>
          <t xml:space="preserve">CONCLUIDO	</t>
        </is>
      </c>
      <c r="D353" t="n">
        <v>1.6452</v>
      </c>
      <c r="E353" t="n">
        <v>60.78</v>
      </c>
      <c r="F353" t="n">
        <v>57.79</v>
      </c>
      <c r="G353" t="n">
        <v>247.68</v>
      </c>
      <c r="H353" t="n">
        <v>2.85</v>
      </c>
      <c r="I353" t="n">
        <v>14</v>
      </c>
      <c r="J353" t="n">
        <v>249.68</v>
      </c>
      <c r="K353" t="n">
        <v>53.44</v>
      </c>
      <c r="L353" t="n">
        <v>40</v>
      </c>
      <c r="M353" t="n">
        <v>0</v>
      </c>
      <c r="N353" t="n">
        <v>61.24</v>
      </c>
      <c r="O353" t="n">
        <v>31027.6</v>
      </c>
      <c r="P353" t="n">
        <v>675.15</v>
      </c>
      <c r="Q353" t="n">
        <v>1213.92</v>
      </c>
      <c r="R353" t="n">
        <v>133.15</v>
      </c>
      <c r="S353" t="n">
        <v>90.51000000000001</v>
      </c>
      <c r="T353" t="n">
        <v>10211.78</v>
      </c>
      <c r="U353" t="n">
        <v>0.68</v>
      </c>
      <c r="V353" t="n">
        <v>0.78</v>
      </c>
      <c r="W353" t="n">
        <v>4.05</v>
      </c>
      <c r="X353" t="n">
        <v>0.6</v>
      </c>
      <c r="Y353" t="n">
        <v>0.5</v>
      </c>
      <c r="Z353" t="n">
        <v>10</v>
      </c>
    </row>
    <row r="354">
      <c r="A354" t="n">
        <v>0</v>
      </c>
      <c r="B354" t="n">
        <v>55</v>
      </c>
      <c r="C354" t="inlineStr">
        <is>
          <t xml:space="preserve">CONCLUIDO	</t>
        </is>
      </c>
      <c r="D354" t="n">
        <v>0.9473</v>
      </c>
      <c r="E354" t="n">
        <v>105.57</v>
      </c>
      <c r="F354" t="n">
        <v>88.17</v>
      </c>
      <c r="G354" t="n">
        <v>8.25</v>
      </c>
      <c r="H354" t="n">
        <v>0.15</v>
      </c>
      <c r="I354" t="n">
        <v>641</v>
      </c>
      <c r="J354" t="n">
        <v>116.05</v>
      </c>
      <c r="K354" t="n">
        <v>43.4</v>
      </c>
      <c r="L354" t="n">
        <v>1</v>
      </c>
      <c r="M354" t="n">
        <v>639</v>
      </c>
      <c r="N354" t="n">
        <v>16.65</v>
      </c>
      <c r="O354" t="n">
        <v>14546.17</v>
      </c>
      <c r="P354" t="n">
        <v>876.45</v>
      </c>
      <c r="Q354" t="n">
        <v>1214.2</v>
      </c>
      <c r="R354" t="n">
        <v>1164.55</v>
      </c>
      <c r="S354" t="n">
        <v>90.51000000000001</v>
      </c>
      <c r="T354" t="n">
        <v>522777.15</v>
      </c>
      <c r="U354" t="n">
        <v>0.08</v>
      </c>
      <c r="V354" t="n">
        <v>0.51</v>
      </c>
      <c r="W354" t="n">
        <v>5.07</v>
      </c>
      <c r="X354" t="n">
        <v>30.96</v>
      </c>
      <c r="Y354" t="n">
        <v>0.5</v>
      </c>
      <c r="Z354" t="n">
        <v>10</v>
      </c>
    </row>
    <row r="355">
      <c r="A355" t="n">
        <v>1</v>
      </c>
      <c r="B355" t="n">
        <v>55</v>
      </c>
      <c r="C355" t="inlineStr">
        <is>
          <t xml:space="preserve">CONCLUIDO	</t>
        </is>
      </c>
      <c r="D355" t="n">
        <v>1.3079</v>
      </c>
      <c r="E355" t="n">
        <v>76.45999999999999</v>
      </c>
      <c r="F355" t="n">
        <v>68.54000000000001</v>
      </c>
      <c r="G355" t="n">
        <v>16.86</v>
      </c>
      <c r="H355" t="n">
        <v>0.3</v>
      </c>
      <c r="I355" t="n">
        <v>244</v>
      </c>
      <c r="J355" t="n">
        <v>117.34</v>
      </c>
      <c r="K355" t="n">
        <v>43.4</v>
      </c>
      <c r="L355" t="n">
        <v>2</v>
      </c>
      <c r="M355" t="n">
        <v>242</v>
      </c>
      <c r="N355" t="n">
        <v>16.94</v>
      </c>
      <c r="O355" t="n">
        <v>14705.49</v>
      </c>
      <c r="P355" t="n">
        <v>673.38</v>
      </c>
      <c r="Q355" t="n">
        <v>1213.99</v>
      </c>
      <c r="R355" t="n">
        <v>496.73</v>
      </c>
      <c r="S355" t="n">
        <v>90.51000000000001</v>
      </c>
      <c r="T355" t="n">
        <v>190850.49</v>
      </c>
      <c r="U355" t="n">
        <v>0.18</v>
      </c>
      <c r="V355" t="n">
        <v>0.65</v>
      </c>
      <c r="W355" t="n">
        <v>4.44</v>
      </c>
      <c r="X355" t="n">
        <v>11.35</v>
      </c>
      <c r="Y355" t="n">
        <v>0.5</v>
      </c>
      <c r="Z355" t="n">
        <v>10</v>
      </c>
    </row>
    <row r="356">
      <c r="A356" t="n">
        <v>2</v>
      </c>
      <c r="B356" t="n">
        <v>55</v>
      </c>
      <c r="C356" t="inlineStr">
        <is>
          <t xml:space="preserve">CONCLUIDO	</t>
        </is>
      </c>
      <c r="D356" t="n">
        <v>1.4343</v>
      </c>
      <c r="E356" t="n">
        <v>69.72</v>
      </c>
      <c r="F356" t="n">
        <v>64.05</v>
      </c>
      <c r="G356" t="n">
        <v>25.62</v>
      </c>
      <c r="H356" t="n">
        <v>0.45</v>
      </c>
      <c r="I356" t="n">
        <v>150</v>
      </c>
      <c r="J356" t="n">
        <v>118.63</v>
      </c>
      <c r="K356" t="n">
        <v>43.4</v>
      </c>
      <c r="L356" t="n">
        <v>3</v>
      </c>
      <c r="M356" t="n">
        <v>148</v>
      </c>
      <c r="N356" t="n">
        <v>17.23</v>
      </c>
      <c r="O356" t="n">
        <v>14865.24</v>
      </c>
      <c r="P356" t="n">
        <v>621.24</v>
      </c>
      <c r="Q356" t="n">
        <v>1213.95</v>
      </c>
      <c r="R356" t="n">
        <v>345.56</v>
      </c>
      <c r="S356" t="n">
        <v>90.51000000000001</v>
      </c>
      <c r="T356" t="n">
        <v>115738.48</v>
      </c>
      <c r="U356" t="n">
        <v>0.26</v>
      </c>
      <c r="V356" t="n">
        <v>0.7</v>
      </c>
      <c r="W356" t="n">
        <v>4.26</v>
      </c>
      <c r="X356" t="n">
        <v>6.86</v>
      </c>
      <c r="Y356" t="n">
        <v>0.5</v>
      </c>
      <c r="Z356" t="n">
        <v>10</v>
      </c>
    </row>
    <row r="357">
      <c r="A357" t="n">
        <v>3</v>
      </c>
      <c r="B357" t="n">
        <v>55</v>
      </c>
      <c r="C357" t="inlineStr">
        <is>
          <t xml:space="preserve">CONCLUIDO	</t>
        </is>
      </c>
      <c r="D357" t="n">
        <v>1.4974</v>
      </c>
      <c r="E357" t="n">
        <v>66.78</v>
      </c>
      <c r="F357" t="n">
        <v>62.12</v>
      </c>
      <c r="G357" t="n">
        <v>34.51</v>
      </c>
      <c r="H357" t="n">
        <v>0.59</v>
      </c>
      <c r="I357" t="n">
        <v>108</v>
      </c>
      <c r="J357" t="n">
        <v>119.93</v>
      </c>
      <c r="K357" t="n">
        <v>43.4</v>
      </c>
      <c r="L357" t="n">
        <v>4</v>
      </c>
      <c r="M357" t="n">
        <v>106</v>
      </c>
      <c r="N357" t="n">
        <v>17.53</v>
      </c>
      <c r="O357" t="n">
        <v>15025.44</v>
      </c>
      <c r="P357" t="n">
        <v>594.3200000000001</v>
      </c>
      <c r="Q357" t="n">
        <v>1214</v>
      </c>
      <c r="R357" t="n">
        <v>280.26</v>
      </c>
      <c r="S357" t="n">
        <v>90.51000000000001</v>
      </c>
      <c r="T357" t="n">
        <v>83297.22</v>
      </c>
      <c r="U357" t="n">
        <v>0.32</v>
      </c>
      <c r="V357" t="n">
        <v>0.72</v>
      </c>
      <c r="W357" t="n">
        <v>4.18</v>
      </c>
      <c r="X357" t="n">
        <v>4.92</v>
      </c>
      <c r="Y357" t="n">
        <v>0.5</v>
      </c>
      <c r="Z357" t="n">
        <v>10</v>
      </c>
    </row>
    <row r="358">
      <c r="A358" t="n">
        <v>4</v>
      </c>
      <c r="B358" t="n">
        <v>55</v>
      </c>
      <c r="C358" t="inlineStr">
        <is>
          <t xml:space="preserve">CONCLUIDO	</t>
        </is>
      </c>
      <c r="D358" t="n">
        <v>1.5366</v>
      </c>
      <c r="E358" t="n">
        <v>65.08</v>
      </c>
      <c r="F358" t="n">
        <v>60.99</v>
      </c>
      <c r="G358" t="n">
        <v>43.56</v>
      </c>
      <c r="H358" t="n">
        <v>0.73</v>
      </c>
      <c r="I358" t="n">
        <v>84</v>
      </c>
      <c r="J358" t="n">
        <v>121.23</v>
      </c>
      <c r="K358" t="n">
        <v>43.4</v>
      </c>
      <c r="L358" t="n">
        <v>5</v>
      </c>
      <c r="M358" t="n">
        <v>82</v>
      </c>
      <c r="N358" t="n">
        <v>17.83</v>
      </c>
      <c r="O358" t="n">
        <v>15186.08</v>
      </c>
      <c r="P358" t="n">
        <v>577.24</v>
      </c>
      <c r="Q358" t="n">
        <v>1213.92</v>
      </c>
      <c r="R358" t="n">
        <v>241.79</v>
      </c>
      <c r="S358" t="n">
        <v>90.51000000000001</v>
      </c>
      <c r="T358" t="n">
        <v>64181.89</v>
      </c>
      <c r="U358" t="n">
        <v>0.37</v>
      </c>
      <c r="V358" t="n">
        <v>0.74</v>
      </c>
      <c r="W358" t="n">
        <v>4.15</v>
      </c>
      <c r="X358" t="n">
        <v>3.79</v>
      </c>
      <c r="Y358" t="n">
        <v>0.5</v>
      </c>
      <c r="Z358" t="n">
        <v>10</v>
      </c>
    </row>
    <row r="359">
      <c r="A359" t="n">
        <v>5</v>
      </c>
      <c r="B359" t="n">
        <v>55</v>
      </c>
      <c r="C359" t="inlineStr">
        <is>
          <t xml:space="preserve">CONCLUIDO	</t>
        </is>
      </c>
      <c r="D359" t="n">
        <v>1.5612</v>
      </c>
      <c r="E359" t="n">
        <v>64.05</v>
      </c>
      <c r="F359" t="n">
        <v>60.32</v>
      </c>
      <c r="G359" t="n">
        <v>52.45</v>
      </c>
      <c r="H359" t="n">
        <v>0.86</v>
      </c>
      <c r="I359" t="n">
        <v>69</v>
      </c>
      <c r="J359" t="n">
        <v>122.54</v>
      </c>
      <c r="K359" t="n">
        <v>43.4</v>
      </c>
      <c r="L359" t="n">
        <v>6</v>
      </c>
      <c r="M359" t="n">
        <v>67</v>
      </c>
      <c r="N359" t="n">
        <v>18.14</v>
      </c>
      <c r="O359" t="n">
        <v>15347.16</v>
      </c>
      <c r="P359" t="n">
        <v>563.49</v>
      </c>
      <c r="Q359" t="n">
        <v>1213.93</v>
      </c>
      <c r="R359" t="n">
        <v>218.96</v>
      </c>
      <c r="S359" t="n">
        <v>90.51000000000001</v>
      </c>
      <c r="T359" t="n">
        <v>52843.29</v>
      </c>
      <c r="U359" t="n">
        <v>0.41</v>
      </c>
      <c r="V359" t="n">
        <v>0.74</v>
      </c>
      <c r="W359" t="n">
        <v>4.13</v>
      </c>
      <c r="X359" t="n">
        <v>3.12</v>
      </c>
      <c r="Y359" t="n">
        <v>0.5</v>
      </c>
      <c r="Z359" t="n">
        <v>10</v>
      </c>
    </row>
    <row r="360">
      <c r="A360" t="n">
        <v>6</v>
      </c>
      <c r="B360" t="n">
        <v>55</v>
      </c>
      <c r="C360" t="inlineStr">
        <is>
          <t xml:space="preserve">CONCLUIDO	</t>
        </is>
      </c>
      <c r="D360" t="n">
        <v>1.5808</v>
      </c>
      <c r="E360" t="n">
        <v>63.26</v>
      </c>
      <c r="F360" t="n">
        <v>59.79</v>
      </c>
      <c r="G360" t="n">
        <v>61.85</v>
      </c>
      <c r="H360" t="n">
        <v>1</v>
      </c>
      <c r="I360" t="n">
        <v>58</v>
      </c>
      <c r="J360" t="n">
        <v>123.85</v>
      </c>
      <c r="K360" t="n">
        <v>43.4</v>
      </c>
      <c r="L360" t="n">
        <v>7</v>
      </c>
      <c r="M360" t="n">
        <v>56</v>
      </c>
      <c r="N360" t="n">
        <v>18.45</v>
      </c>
      <c r="O360" t="n">
        <v>15508.69</v>
      </c>
      <c r="P360" t="n">
        <v>550.47</v>
      </c>
      <c r="Q360" t="n">
        <v>1213.91</v>
      </c>
      <c r="R360" t="n">
        <v>201.23</v>
      </c>
      <c r="S360" t="n">
        <v>90.51000000000001</v>
      </c>
      <c r="T360" t="n">
        <v>44033.82</v>
      </c>
      <c r="U360" t="n">
        <v>0.45</v>
      </c>
      <c r="V360" t="n">
        <v>0.75</v>
      </c>
      <c r="W360" t="n">
        <v>4.1</v>
      </c>
      <c r="X360" t="n">
        <v>2.59</v>
      </c>
      <c r="Y360" t="n">
        <v>0.5</v>
      </c>
      <c r="Z360" t="n">
        <v>10</v>
      </c>
    </row>
    <row r="361">
      <c r="A361" t="n">
        <v>7</v>
      </c>
      <c r="B361" t="n">
        <v>55</v>
      </c>
      <c r="C361" t="inlineStr">
        <is>
          <t xml:space="preserve">CONCLUIDO	</t>
        </is>
      </c>
      <c r="D361" t="n">
        <v>1.594</v>
      </c>
      <c r="E361" t="n">
        <v>62.74</v>
      </c>
      <c r="F361" t="n">
        <v>59.46</v>
      </c>
      <c r="G361" t="n">
        <v>71.34999999999999</v>
      </c>
      <c r="H361" t="n">
        <v>1.13</v>
      </c>
      <c r="I361" t="n">
        <v>50</v>
      </c>
      <c r="J361" t="n">
        <v>125.16</v>
      </c>
      <c r="K361" t="n">
        <v>43.4</v>
      </c>
      <c r="L361" t="n">
        <v>8</v>
      </c>
      <c r="M361" t="n">
        <v>48</v>
      </c>
      <c r="N361" t="n">
        <v>18.76</v>
      </c>
      <c r="O361" t="n">
        <v>15670.68</v>
      </c>
      <c r="P361" t="n">
        <v>539.75</v>
      </c>
      <c r="Q361" t="n">
        <v>1213.91</v>
      </c>
      <c r="R361" t="n">
        <v>190.21</v>
      </c>
      <c r="S361" t="n">
        <v>90.51000000000001</v>
      </c>
      <c r="T361" t="n">
        <v>38563.55</v>
      </c>
      <c r="U361" t="n">
        <v>0.48</v>
      </c>
      <c r="V361" t="n">
        <v>0.75</v>
      </c>
      <c r="W361" t="n">
        <v>4.09</v>
      </c>
      <c r="X361" t="n">
        <v>2.26</v>
      </c>
      <c r="Y361" t="n">
        <v>0.5</v>
      </c>
      <c r="Z361" t="n">
        <v>10</v>
      </c>
    </row>
    <row r="362">
      <c r="A362" t="n">
        <v>8</v>
      </c>
      <c r="B362" t="n">
        <v>55</v>
      </c>
      <c r="C362" t="inlineStr">
        <is>
          <t xml:space="preserve">CONCLUIDO	</t>
        </is>
      </c>
      <c r="D362" t="n">
        <v>1.6047</v>
      </c>
      <c r="E362" t="n">
        <v>62.32</v>
      </c>
      <c r="F362" t="n">
        <v>59.18</v>
      </c>
      <c r="G362" t="n">
        <v>80.7</v>
      </c>
      <c r="H362" t="n">
        <v>1.26</v>
      </c>
      <c r="I362" t="n">
        <v>44</v>
      </c>
      <c r="J362" t="n">
        <v>126.48</v>
      </c>
      <c r="K362" t="n">
        <v>43.4</v>
      </c>
      <c r="L362" t="n">
        <v>9</v>
      </c>
      <c r="M362" t="n">
        <v>42</v>
      </c>
      <c r="N362" t="n">
        <v>19.08</v>
      </c>
      <c r="O362" t="n">
        <v>15833.12</v>
      </c>
      <c r="P362" t="n">
        <v>529.05</v>
      </c>
      <c r="Q362" t="n">
        <v>1213.92</v>
      </c>
      <c r="R362" t="n">
        <v>180.87</v>
      </c>
      <c r="S362" t="n">
        <v>90.51000000000001</v>
      </c>
      <c r="T362" t="n">
        <v>33922.66</v>
      </c>
      <c r="U362" t="n">
        <v>0.5</v>
      </c>
      <c r="V362" t="n">
        <v>0.76</v>
      </c>
      <c r="W362" t="n">
        <v>4.08</v>
      </c>
      <c r="X362" t="n">
        <v>1.99</v>
      </c>
      <c r="Y362" t="n">
        <v>0.5</v>
      </c>
      <c r="Z362" t="n">
        <v>10</v>
      </c>
    </row>
    <row r="363">
      <c r="A363" t="n">
        <v>9</v>
      </c>
      <c r="B363" t="n">
        <v>55</v>
      </c>
      <c r="C363" t="inlineStr">
        <is>
          <t xml:space="preserve">CONCLUIDO	</t>
        </is>
      </c>
      <c r="D363" t="n">
        <v>1.6144</v>
      </c>
      <c r="E363" t="n">
        <v>61.94</v>
      </c>
      <c r="F363" t="n">
        <v>58.93</v>
      </c>
      <c r="G363" t="n">
        <v>90.66</v>
      </c>
      <c r="H363" t="n">
        <v>1.38</v>
      </c>
      <c r="I363" t="n">
        <v>39</v>
      </c>
      <c r="J363" t="n">
        <v>127.8</v>
      </c>
      <c r="K363" t="n">
        <v>43.4</v>
      </c>
      <c r="L363" t="n">
        <v>10</v>
      </c>
      <c r="M363" t="n">
        <v>37</v>
      </c>
      <c r="N363" t="n">
        <v>19.4</v>
      </c>
      <c r="O363" t="n">
        <v>15996.02</v>
      </c>
      <c r="P363" t="n">
        <v>520.85</v>
      </c>
      <c r="Q363" t="n">
        <v>1213.92</v>
      </c>
      <c r="R363" t="n">
        <v>172.18</v>
      </c>
      <c r="S363" t="n">
        <v>90.51000000000001</v>
      </c>
      <c r="T363" t="n">
        <v>29600.67</v>
      </c>
      <c r="U363" t="n">
        <v>0.53</v>
      </c>
      <c r="V363" t="n">
        <v>0.76</v>
      </c>
      <c r="W363" t="n">
        <v>4.07</v>
      </c>
      <c r="X363" t="n">
        <v>1.73</v>
      </c>
      <c r="Y363" t="n">
        <v>0.5</v>
      </c>
      <c r="Z363" t="n">
        <v>10</v>
      </c>
    </row>
    <row r="364">
      <c r="A364" t="n">
        <v>10</v>
      </c>
      <c r="B364" t="n">
        <v>55</v>
      </c>
      <c r="C364" t="inlineStr">
        <is>
          <t xml:space="preserve">CONCLUIDO	</t>
        </is>
      </c>
      <c r="D364" t="n">
        <v>1.6235</v>
      </c>
      <c r="E364" t="n">
        <v>61.6</v>
      </c>
      <c r="F364" t="n">
        <v>58.7</v>
      </c>
      <c r="G364" t="n">
        <v>103.59</v>
      </c>
      <c r="H364" t="n">
        <v>1.5</v>
      </c>
      <c r="I364" t="n">
        <v>34</v>
      </c>
      <c r="J364" t="n">
        <v>129.13</v>
      </c>
      <c r="K364" t="n">
        <v>43.4</v>
      </c>
      <c r="L364" t="n">
        <v>11</v>
      </c>
      <c r="M364" t="n">
        <v>32</v>
      </c>
      <c r="N364" t="n">
        <v>19.73</v>
      </c>
      <c r="O364" t="n">
        <v>16159.39</v>
      </c>
      <c r="P364" t="n">
        <v>507.02</v>
      </c>
      <c r="Q364" t="n">
        <v>1213.91</v>
      </c>
      <c r="R364" t="n">
        <v>164.56</v>
      </c>
      <c r="S364" t="n">
        <v>90.51000000000001</v>
      </c>
      <c r="T364" t="n">
        <v>25814.7</v>
      </c>
      <c r="U364" t="n">
        <v>0.55</v>
      </c>
      <c r="V364" t="n">
        <v>0.76</v>
      </c>
      <c r="W364" t="n">
        <v>4.06</v>
      </c>
      <c r="X364" t="n">
        <v>1.51</v>
      </c>
      <c r="Y364" t="n">
        <v>0.5</v>
      </c>
      <c r="Z364" t="n">
        <v>10</v>
      </c>
    </row>
    <row r="365">
      <c r="A365" t="n">
        <v>11</v>
      </c>
      <c r="B365" t="n">
        <v>55</v>
      </c>
      <c r="C365" t="inlineStr">
        <is>
          <t xml:space="preserve">CONCLUIDO	</t>
        </is>
      </c>
      <c r="D365" t="n">
        <v>1.6283</v>
      </c>
      <c r="E365" t="n">
        <v>61.41</v>
      </c>
      <c r="F365" t="n">
        <v>58.59</v>
      </c>
      <c r="G365" t="n">
        <v>113.4</v>
      </c>
      <c r="H365" t="n">
        <v>1.63</v>
      </c>
      <c r="I365" t="n">
        <v>31</v>
      </c>
      <c r="J365" t="n">
        <v>130.45</v>
      </c>
      <c r="K365" t="n">
        <v>43.4</v>
      </c>
      <c r="L365" t="n">
        <v>12</v>
      </c>
      <c r="M365" t="n">
        <v>29</v>
      </c>
      <c r="N365" t="n">
        <v>20.05</v>
      </c>
      <c r="O365" t="n">
        <v>16323.22</v>
      </c>
      <c r="P365" t="n">
        <v>499.95</v>
      </c>
      <c r="Q365" t="n">
        <v>1213.91</v>
      </c>
      <c r="R365" t="n">
        <v>160.85</v>
      </c>
      <c r="S365" t="n">
        <v>90.51000000000001</v>
      </c>
      <c r="T365" t="n">
        <v>23978.4</v>
      </c>
      <c r="U365" t="n">
        <v>0.5600000000000001</v>
      </c>
      <c r="V365" t="n">
        <v>0.77</v>
      </c>
      <c r="W365" t="n">
        <v>4.06</v>
      </c>
      <c r="X365" t="n">
        <v>1.4</v>
      </c>
      <c r="Y365" t="n">
        <v>0.5</v>
      </c>
      <c r="Z365" t="n">
        <v>10</v>
      </c>
    </row>
    <row r="366">
      <c r="A366" t="n">
        <v>12</v>
      </c>
      <c r="B366" t="n">
        <v>55</v>
      </c>
      <c r="C366" t="inlineStr">
        <is>
          <t xml:space="preserve">CONCLUIDO	</t>
        </is>
      </c>
      <c r="D366" t="n">
        <v>1.6349</v>
      </c>
      <c r="E366" t="n">
        <v>61.17</v>
      </c>
      <c r="F366" t="n">
        <v>58.41</v>
      </c>
      <c r="G366" t="n">
        <v>125.17</v>
      </c>
      <c r="H366" t="n">
        <v>1.74</v>
      </c>
      <c r="I366" t="n">
        <v>28</v>
      </c>
      <c r="J366" t="n">
        <v>131.79</v>
      </c>
      <c r="K366" t="n">
        <v>43.4</v>
      </c>
      <c r="L366" t="n">
        <v>13</v>
      </c>
      <c r="M366" t="n">
        <v>26</v>
      </c>
      <c r="N366" t="n">
        <v>20.39</v>
      </c>
      <c r="O366" t="n">
        <v>16487.53</v>
      </c>
      <c r="P366" t="n">
        <v>489.4</v>
      </c>
      <c r="Q366" t="n">
        <v>1213.92</v>
      </c>
      <c r="R366" t="n">
        <v>155.04</v>
      </c>
      <c r="S366" t="n">
        <v>90.51000000000001</v>
      </c>
      <c r="T366" t="n">
        <v>21086.2</v>
      </c>
      <c r="U366" t="n">
        <v>0.58</v>
      </c>
      <c r="V366" t="n">
        <v>0.77</v>
      </c>
      <c r="W366" t="n">
        <v>4.05</v>
      </c>
      <c r="X366" t="n">
        <v>1.22</v>
      </c>
      <c r="Y366" t="n">
        <v>0.5</v>
      </c>
      <c r="Z366" t="n">
        <v>10</v>
      </c>
    </row>
    <row r="367">
      <c r="A367" t="n">
        <v>13</v>
      </c>
      <c r="B367" t="n">
        <v>55</v>
      </c>
      <c r="C367" t="inlineStr">
        <is>
          <t xml:space="preserve">CONCLUIDO	</t>
        </is>
      </c>
      <c r="D367" t="n">
        <v>1.6382</v>
      </c>
      <c r="E367" t="n">
        <v>61.04</v>
      </c>
      <c r="F367" t="n">
        <v>58.34</v>
      </c>
      <c r="G367" t="n">
        <v>134.63</v>
      </c>
      <c r="H367" t="n">
        <v>1.86</v>
      </c>
      <c r="I367" t="n">
        <v>26</v>
      </c>
      <c r="J367" t="n">
        <v>133.12</v>
      </c>
      <c r="K367" t="n">
        <v>43.4</v>
      </c>
      <c r="L367" t="n">
        <v>14</v>
      </c>
      <c r="M367" t="n">
        <v>20</v>
      </c>
      <c r="N367" t="n">
        <v>20.72</v>
      </c>
      <c r="O367" t="n">
        <v>16652.31</v>
      </c>
      <c r="P367" t="n">
        <v>478.66</v>
      </c>
      <c r="Q367" t="n">
        <v>1213.91</v>
      </c>
      <c r="R367" t="n">
        <v>151.93</v>
      </c>
      <c r="S367" t="n">
        <v>90.51000000000001</v>
      </c>
      <c r="T367" t="n">
        <v>19541.7</v>
      </c>
      <c r="U367" t="n">
        <v>0.6</v>
      </c>
      <c r="V367" t="n">
        <v>0.77</v>
      </c>
      <c r="W367" t="n">
        <v>4.06</v>
      </c>
      <c r="X367" t="n">
        <v>1.14</v>
      </c>
      <c r="Y367" t="n">
        <v>0.5</v>
      </c>
      <c r="Z367" t="n">
        <v>10</v>
      </c>
    </row>
    <row r="368">
      <c r="A368" t="n">
        <v>14</v>
      </c>
      <c r="B368" t="n">
        <v>55</v>
      </c>
      <c r="C368" t="inlineStr">
        <is>
          <t xml:space="preserve">CONCLUIDO	</t>
        </is>
      </c>
      <c r="D368" t="n">
        <v>1.6398</v>
      </c>
      <c r="E368" t="n">
        <v>60.98</v>
      </c>
      <c r="F368" t="n">
        <v>58.3</v>
      </c>
      <c r="G368" t="n">
        <v>139.92</v>
      </c>
      <c r="H368" t="n">
        <v>1.97</v>
      </c>
      <c r="I368" t="n">
        <v>25</v>
      </c>
      <c r="J368" t="n">
        <v>134.46</v>
      </c>
      <c r="K368" t="n">
        <v>43.4</v>
      </c>
      <c r="L368" t="n">
        <v>15</v>
      </c>
      <c r="M368" t="n">
        <v>13</v>
      </c>
      <c r="N368" t="n">
        <v>21.06</v>
      </c>
      <c r="O368" t="n">
        <v>16817.7</v>
      </c>
      <c r="P368" t="n">
        <v>472.1</v>
      </c>
      <c r="Q368" t="n">
        <v>1213.91</v>
      </c>
      <c r="R368" t="n">
        <v>150.81</v>
      </c>
      <c r="S368" t="n">
        <v>90.51000000000001</v>
      </c>
      <c r="T368" t="n">
        <v>18988.28</v>
      </c>
      <c r="U368" t="n">
        <v>0.6</v>
      </c>
      <c r="V368" t="n">
        <v>0.77</v>
      </c>
      <c r="W368" t="n">
        <v>4.05</v>
      </c>
      <c r="X368" t="n">
        <v>1.11</v>
      </c>
      <c r="Y368" t="n">
        <v>0.5</v>
      </c>
      <c r="Z368" t="n">
        <v>10</v>
      </c>
    </row>
    <row r="369">
      <c r="A369" t="n">
        <v>15</v>
      </c>
      <c r="B369" t="n">
        <v>55</v>
      </c>
      <c r="C369" t="inlineStr">
        <is>
          <t xml:space="preserve">CONCLUIDO	</t>
        </is>
      </c>
      <c r="D369" t="n">
        <v>1.6413</v>
      </c>
      <c r="E369" t="n">
        <v>60.93</v>
      </c>
      <c r="F369" t="n">
        <v>58.27</v>
      </c>
      <c r="G369" t="n">
        <v>145.67</v>
      </c>
      <c r="H369" t="n">
        <v>2.08</v>
      </c>
      <c r="I369" t="n">
        <v>24</v>
      </c>
      <c r="J369" t="n">
        <v>135.81</v>
      </c>
      <c r="K369" t="n">
        <v>43.4</v>
      </c>
      <c r="L369" t="n">
        <v>16</v>
      </c>
      <c r="M369" t="n">
        <v>4</v>
      </c>
      <c r="N369" t="n">
        <v>21.41</v>
      </c>
      <c r="O369" t="n">
        <v>16983.46</v>
      </c>
      <c r="P369" t="n">
        <v>473.01</v>
      </c>
      <c r="Q369" t="n">
        <v>1213.94</v>
      </c>
      <c r="R369" t="n">
        <v>149.07</v>
      </c>
      <c r="S369" t="n">
        <v>90.51000000000001</v>
      </c>
      <c r="T369" t="n">
        <v>18119.44</v>
      </c>
      <c r="U369" t="n">
        <v>0.61</v>
      </c>
      <c r="V369" t="n">
        <v>0.77</v>
      </c>
      <c r="W369" t="n">
        <v>4.07</v>
      </c>
      <c r="X369" t="n">
        <v>1.07</v>
      </c>
      <c r="Y369" t="n">
        <v>0.5</v>
      </c>
      <c r="Z369" t="n">
        <v>10</v>
      </c>
    </row>
    <row r="370">
      <c r="A370" t="n">
        <v>16</v>
      </c>
      <c r="B370" t="n">
        <v>55</v>
      </c>
      <c r="C370" t="inlineStr">
        <is>
          <t xml:space="preserve">CONCLUIDO	</t>
        </is>
      </c>
      <c r="D370" t="n">
        <v>1.641</v>
      </c>
      <c r="E370" t="n">
        <v>60.94</v>
      </c>
      <c r="F370" t="n">
        <v>58.28</v>
      </c>
      <c r="G370" t="n">
        <v>145.7</v>
      </c>
      <c r="H370" t="n">
        <v>2.19</v>
      </c>
      <c r="I370" t="n">
        <v>24</v>
      </c>
      <c r="J370" t="n">
        <v>137.15</v>
      </c>
      <c r="K370" t="n">
        <v>43.4</v>
      </c>
      <c r="L370" t="n">
        <v>17</v>
      </c>
      <c r="M370" t="n">
        <v>0</v>
      </c>
      <c r="N370" t="n">
        <v>21.75</v>
      </c>
      <c r="O370" t="n">
        <v>17149.71</v>
      </c>
      <c r="P370" t="n">
        <v>475.8</v>
      </c>
      <c r="Q370" t="n">
        <v>1213.94</v>
      </c>
      <c r="R370" t="n">
        <v>149.38</v>
      </c>
      <c r="S370" t="n">
        <v>90.51000000000001</v>
      </c>
      <c r="T370" t="n">
        <v>18276.74</v>
      </c>
      <c r="U370" t="n">
        <v>0.61</v>
      </c>
      <c r="V370" t="n">
        <v>0.77</v>
      </c>
      <c r="W370" t="n">
        <v>4.08</v>
      </c>
      <c r="X370" t="n">
        <v>1.09</v>
      </c>
      <c r="Y370" t="n">
        <v>0.5</v>
      </c>
      <c r="Z3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INDEX(resultados!$A$2:$ZZ$370, 1, MATCH($B$1, resultados!$A$1:$ZZ$1, 0))</f>
        <v/>
      </c>
      <c r="B7">
        <f>INDEX(resultados!$A$2:$ZZ$370, 1, MATCH($B$2, resultados!$A$1:$ZZ$1, 0))</f>
        <v/>
      </c>
      <c r="C7">
        <f>INDEX(resultados!$A$2:$ZZ$370, 1, MATCH($B$3, resultados!$A$1:$ZZ$1, 0))</f>
        <v/>
      </c>
    </row>
    <row r="8">
      <c r="A8">
        <f>INDEX(resultados!$A$2:$ZZ$370, 2, MATCH($B$1, resultados!$A$1:$ZZ$1, 0))</f>
        <v/>
      </c>
      <c r="B8">
        <f>INDEX(resultados!$A$2:$ZZ$370, 2, MATCH($B$2, resultados!$A$1:$ZZ$1, 0))</f>
        <v/>
      </c>
      <c r="C8">
        <f>INDEX(resultados!$A$2:$ZZ$370, 2, MATCH($B$3, resultados!$A$1:$ZZ$1, 0))</f>
        <v/>
      </c>
    </row>
    <row r="9">
      <c r="A9">
        <f>INDEX(resultados!$A$2:$ZZ$370, 3, MATCH($B$1, resultados!$A$1:$ZZ$1, 0))</f>
        <v/>
      </c>
      <c r="B9">
        <f>INDEX(resultados!$A$2:$ZZ$370, 3, MATCH($B$2, resultados!$A$1:$ZZ$1, 0))</f>
        <v/>
      </c>
      <c r="C9">
        <f>INDEX(resultados!$A$2:$ZZ$370, 3, MATCH($B$3, resultados!$A$1:$ZZ$1, 0))</f>
        <v/>
      </c>
    </row>
    <row r="10">
      <c r="A10">
        <f>INDEX(resultados!$A$2:$ZZ$370, 4, MATCH($B$1, resultados!$A$1:$ZZ$1, 0))</f>
        <v/>
      </c>
      <c r="B10">
        <f>INDEX(resultados!$A$2:$ZZ$370, 4, MATCH($B$2, resultados!$A$1:$ZZ$1, 0))</f>
        <v/>
      </c>
      <c r="C10">
        <f>INDEX(resultados!$A$2:$ZZ$370, 4, MATCH($B$3, resultados!$A$1:$ZZ$1, 0))</f>
        <v/>
      </c>
    </row>
    <row r="11">
      <c r="A11">
        <f>INDEX(resultados!$A$2:$ZZ$370, 5, MATCH($B$1, resultados!$A$1:$ZZ$1, 0))</f>
        <v/>
      </c>
      <c r="B11">
        <f>INDEX(resultados!$A$2:$ZZ$370, 5, MATCH($B$2, resultados!$A$1:$ZZ$1, 0))</f>
        <v/>
      </c>
      <c r="C11">
        <f>INDEX(resultados!$A$2:$ZZ$370, 5, MATCH($B$3, resultados!$A$1:$ZZ$1, 0))</f>
        <v/>
      </c>
    </row>
    <row r="12">
      <c r="A12">
        <f>INDEX(resultados!$A$2:$ZZ$370, 6, MATCH($B$1, resultados!$A$1:$ZZ$1, 0))</f>
        <v/>
      </c>
      <c r="B12">
        <f>INDEX(resultados!$A$2:$ZZ$370, 6, MATCH($B$2, resultados!$A$1:$ZZ$1, 0))</f>
        <v/>
      </c>
      <c r="C12">
        <f>INDEX(resultados!$A$2:$ZZ$370, 6, MATCH($B$3, resultados!$A$1:$ZZ$1, 0))</f>
        <v/>
      </c>
    </row>
    <row r="13">
      <c r="A13">
        <f>INDEX(resultados!$A$2:$ZZ$370, 7, MATCH($B$1, resultados!$A$1:$ZZ$1, 0))</f>
        <v/>
      </c>
      <c r="B13">
        <f>INDEX(resultados!$A$2:$ZZ$370, 7, MATCH($B$2, resultados!$A$1:$ZZ$1, 0))</f>
        <v/>
      </c>
      <c r="C13">
        <f>INDEX(resultados!$A$2:$ZZ$370, 7, MATCH($B$3, resultados!$A$1:$ZZ$1, 0))</f>
        <v/>
      </c>
    </row>
    <row r="14">
      <c r="A14">
        <f>INDEX(resultados!$A$2:$ZZ$370, 8, MATCH($B$1, resultados!$A$1:$ZZ$1, 0))</f>
        <v/>
      </c>
      <c r="B14">
        <f>INDEX(resultados!$A$2:$ZZ$370, 8, MATCH($B$2, resultados!$A$1:$ZZ$1, 0))</f>
        <v/>
      </c>
      <c r="C14">
        <f>INDEX(resultados!$A$2:$ZZ$370, 8, MATCH($B$3, resultados!$A$1:$ZZ$1, 0))</f>
        <v/>
      </c>
    </row>
    <row r="15">
      <c r="A15">
        <f>INDEX(resultados!$A$2:$ZZ$370, 9, MATCH($B$1, resultados!$A$1:$ZZ$1, 0))</f>
        <v/>
      </c>
      <c r="B15">
        <f>INDEX(resultados!$A$2:$ZZ$370, 9, MATCH($B$2, resultados!$A$1:$ZZ$1, 0))</f>
        <v/>
      </c>
      <c r="C15">
        <f>INDEX(resultados!$A$2:$ZZ$370, 9, MATCH($B$3, resultados!$A$1:$ZZ$1, 0))</f>
        <v/>
      </c>
    </row>
    <row r="16">
      <c r="A16">
        <f>INDEX(resultados!$A$2:$ZZ$370, 10, MATCH($B$1, resultados!$A$1:$ZZ$1, 0))</f>
        <v/>
      </c>
      <c r="B16">
        <f>INDEX(resultados!$A$2:$ZZ$370, 10, MATCH($B$2, resultados!$A$1:$ZZ$1, 0))</f>
        <v/>
      </c>
      <c r="C16">
        <f>INDEX(resultados!$A$2:$ZZ$370, 10, MATCH($B$3, resultados!$A$1:$ZZ$1, 0))</f>
        <v/>
      </c>
    </row>
    <row r="17">
      <c r="A17">
        <f>INDEX(resultados!$A$2:$ZZ$370, 11, MATCH($B$1, resultados!$A$1:$ZZ$1, 0))</f>
        <v/>
      </c>
      <c r="B17">
        <f>INDEX(resultados!$A$2:$ZZ$370, 11, MATCH($B$2, resultados!$A$1:$ZZ$1, 0))</f>
        <v/>
      </c>
      <c r="C17">
        <f>INDEX(resultados!$A$2:$ZZ$370, 11, MATCH($B$3, resultados!$A$1:$ZZ$1, 0))</f>
        <v/>
      </c>
    </row>
    <row r="18">
      <c r="A18">
        <f>INDEX(resultados!$A$2:$ZZ$370, 12, MATCH($B$1, resultados!$A$1:$ZZ$1, 0))</f>
        <v/>
      </c>
      <c r="B18">
        <f>INDEX(resultados!$A$2:$ZZ$370, 12, MATCH($B$2, resultados!$A$1:$ZZ$1, 0))</f>
        <v/>
      </c>
      <c r="C18">
        <f>INDEX(resultados!$A$2:$ZZ$370, 12, MATCH($B$3, resultados!$A$1:$ZZ$1, 0))</f>
        <v/>
      </c>
    </row>
    <row r="19">
      <c r="A19">
        <f>INDEX(resultados!$A$2:$ZZ$370, 13, MATCH($B$1, resultados!$A$1:$ZZ$1, 0))</f>
        <v/>
      </c>
      <c r="B19">
        <f>INDEX(resultados!$A$2:$ZZ$370, 13, MATCH($B$2, resultados!$A$1:$ZZ$1, 0))</f>
        <v/>
      </c>
      <c r="C19">
        <f>INDEX(resultados!$A$2:$ZZ$370, 13, MATCH($B$3, resultados!$A$1:$ZZ$1, 0))</f>
        <v/>
      </c>
    </row>
    <row r="20">
      <c r="A20">
        <f>INDEX(resultados!$A$2:$ZZ$370, 14, MATCH($B$1, resultados!$A$1:$ZZ$1, 0))</f>
        <v/>
      </c>
      <c r="B20">
        <f>INDEX(resultados!$A$2:$ZZ$370, 14, MATCH($B$2, resultados!$A$1:$ZZ$1, 0))</f>
        <v/>
      </c>
      <c r="C20">
        <f>INDEX(resultados!$A$2:$ZZ$370, 14, MATCH($B$3, resultados!$A$1:$ZZ$1, 0))</f>
        <v/>
      </c>
    </row>
    <row r="21">
      <c r="A21">
        <f>INDEX(resultados!$A$2:$ZZ$370, 15, MATCH($B$1, resultados!$A$1:$ZZ$1, 0))</f>
        <v/>
      </c>
      <c r="B21">
        <f>INDEX(resultados!$A$2:$ZZ$370, 15, MATCH($B$2, resultados!$A$1:$ZZ$1, 0))</f>
        <v/>
      </c>
      <c r="C21">
        <f>INDEX(resultados!$A$2:$ZZ$370, 15, MATCH($B$3, resultados!$A$1:$ZZ$1, 0))</f>
        <v/>
      </c>
    </row>
    <row r="22">
      <c r="A22">
        <f>INDEX(resultados!$A$2:$ZZ$370, 16, MATCH($B$1, resultados!$A$1:$ZZ$1, 0))</f>
        <v/>
      </c>
      <c r="B22">
        <f>INDEX(resultados!$A$2:$ZZ$370, 16, MATCH($B$2, resultados!$A$1:$ZZ$1, 0))</f>
        <v/>
      </c>
      <c r="C22">
        <f>INDEX(resultados!$A$2:$ZZ$370, 16, MATCH($B$3, resultados!$A$1:$ZZ$1, 0))</f>
        <v/>
      </c>
    </row>
    <row r="23">
      <c r="A23">
        <f>INDEX(resultados!$A$2:$ZZ$370, 17, MATCH($B$1, resultados!$A$1:$ZZ$1, 0))</f>
        <v/>
      </c>
      <c r="B23">
        <f>INDEX(resultados!$A$2:$ZZ$370, 17, MATCH($B$2, resultados!$A$1:$ZZ$1, 0))</f>
        <v/>
      </c>
      <c r="C23">
        <f>INDEX(resultados!$A$2:$ZZ$370, 17, MATCH($B$3, resultados!$A$1:$ZZ$1, 0))</f>
        <v/>
      </c>
    </row>
    <row r="24">
      <c r="A24">
        <f>INDEX(resultados!$A$2:$ZZ$370, 18, MATCH($B$1, resultados!$A$1:$ZZ$1, 0))</f>
        <v/>
      </c>
      <c r="B24">
        <f>INDEX(resultados!$A$2:$ZZ$370, 18, MATCH($B$2, resultados!$A$1:$ZZ$1, 0))</f>
        <v/>
      </c>
      <c r="C24">
        <f>INDEX(resultados!$A$2:$ZZ$370, 18, MATCH($B$3, resultados!$A$1:$ZZ$1, 0))</f>
        <v/>
      </c>
    </row>
    <row r="25">
      <c r="A25">
        <f>INDEX(resultados!$A$2:$ZZ$370, 19, MATCH($B$1, resultados!$A$1:$ZZ$1, 0))</f>
        <v/>
      </c>
      <c r="B25">
        <f>INDEX(resultados!$A$2:$ZZ$370, 19, MATCH($B$2, resultados!$A$1:$ZZ$1, 0))</f>
        <v/>
      </c>
      <c r="C25">
        <f>INDEX(resultados!$A$2:$ZZ$370, 19, MATCH($B$3, resultados!$A$1:$ZZ$1, 0))</f>
        <v/>
      </c>
    </row>
    <row r="26">
      <c r="A26">
        <f>INDEX(resultados!$A$2:$ZZ$370, 20, MATCH($B$1, resultados!$A$1:$ZZ$1, 0))</f>
        <v/>
      </c>
      <c r="B26">
        <f>INDEX(resultados!$A$2:$ZZ$370, 20, MATCH($B$2, resultados!$A$1:$ZZ$1, 0))</f>
        <v/>
      </c>
      <c r="C26">
        <f>INDEX(resultados!$A$2:$ZZ$370, 20, MATCH($B$3, resultados!$A$1:$ZZ$1, 0))</f>
        <v/>
      </c>
    </row>
    <row r="27">
      <c r="A27">
        <f>INDEX(resultados!$A$2:$ZZ$370, 21, MATCH($B$1, resultados!$A$1:$ZZ$1, 0))</f>
        <v/>
      </c>
      <c r="B27">
        <f>INDEX(resultados!$A$2:$ZZ$370, 21, MATCH($B$2, resultados!$A$1:$ZZ$1, 0))</f>
        <v/>
      </c>
      <c r="C27">
        <f>INDEX(resultados!$A$2:$ZZ$370, 21, MATCH($B$3, resultados!$A$1:$ZZ$1, 0))</f>
        <v/>
      </c>
    </row>
    <row r="28">
      <c r="A28">
        <f>INDEX(resultados!$A$2:$ZZ$370, 22, MATCH($B$1, resultados!$A$1:$ZZ$1, 0))</f>
        <v/>
      </c>
      <c r="B28">
        <f>INDEX(resultados!$A$2:$ZZ$370, 22, MATCH($B$2, resultados!$A$1:$ZZ$1, 0))</f>
        <v/>
      </c>
      <c r="C28">
        <f>INDEX(resultados!$A$2:$ZZ$370, 22, MATCH($B$3, resultados!$A$1:$ZZ$1, 0))</f>
        <v/>
      </c>
    </row>
    <row r="29">
      <c r="A29">
        <f>INDEX(resultados!$A$2:$ZZ$370, 23, MATCH($B$1, resultados!$A$1:$ZZ$1, 0))</f>
        <v/>
      </c>
      <c r="B29">
        <f>INDEX(resultados!$A$2:$ZZ$370, 23, MATCH($B$2, resultados!$A$1:$ZZ$1, 0))</f>
        <v/>
      </c>
      <c r="C29">
        <f>INDEX(resultados!$A$2:$ZZ$370, 23, MATCH($B$3, resultados!$A$1:$ZZ$1, 0))</f>
        <v/>
      </c>
    </row>
    <row r="30">
      <c r="A30">
        <f>INDEX(resultados!$A$2:$ZZ$370, 24, MATCH($B$1, resultados!$A$1:$ZZ$1, 0))</f>
        <v/>
      </c>
      <c r="B30">
        <f>INDEX(resultados!$A$2:$ZZ$370, 24, MATCH($B$2, resultados!$A$1:$ZZ$1, 0))</f>
        <v/>
      </c>
      <c r="C30">
        <f>INDEX(resultados!$A$2:$ZZ$370, 24, MATCH($B$3, resultados!$A$1:$ZZ$1, 0))</f>
        <v/>
      </c>
    </row>
    <row r="31">
      <c r="A31">
        <f>INDEX(resultados!$A$2:$ZZ$370, 25, MATCH($B$1, resultados!$A$1:$ZZ$1, 0))</f>
        <v/>
      </c>
      <c r="B31">
        <f>INDEX(resultados!$A$2:$ZZ$370, 25, MATCH($B$2, resultados!$A$1:$ZZ$1, 0))</f>
        <v/>
      </c>
      <c r="C31">
        <f>INDEX(resultados!$A$2:$ZZ$370, 25, MATCH($B$3, resultados!$A$1:$ZZ$1, 0))</f>
        <v/>
      </c>
    </row>
    <row r="32">
      <c r="A32">
        <f>INDEX(resultados!$A$2:$ZZ$370, 26, MATCH($B$1, resultados!$A$1:$ZZ$1, 0))</f>
        <v/>
      </c>
      <c r="B32">
        <f>INDEX(resultados!$A$2:$ZZ$370, 26, MATCH($B$2, resultados!$A$1:$ZZ$1, 0))</f>
        <v/>
      </c>
      <c r="C32">
        <f>INDEX(resultados!$A$2:$ZZ$370, 26, MATCH($B$3, resultados!$A$1:$ZZ$1, 0))</f>
        <v/>
      </c>
    </row>
    <row r="33">
      <c r="A33">
        <f>INDEX(resultados!$A$2:$ZZ$370, 27, MATCH($B$1, resultados!$A$1:$ZZ$1, 0))</f>
        <v/>
      </c>
      <c r="B33">
        <f>INDEX(resultados!$A$2:$ZZ$370, 27, MATCH($B$2, resultados!$A$1:$ZZ$1, 0))</f>
        <v/>
      </c>
      <c r="C33">
        <f>INDEX(resultados!$A$2:$ZZ$370, 27, MATCH($B$3, resultados!$A$1:$ZZ$1, 0))</f>
        <v/>
      </c>
    </row>
    <row r="34">
      <c r="A34">
        <f>INDEX(resultados!$A$2:$ZZ$370, 28, MATCH($B$1, resultados!$A$1:$ZZ$1, 0))</f>
        <v/>
      </c>
      <c r="B34">
        <f>INDEX(resultados!$A$2:$ZZ$370, 28, MATCH($B$2, resultados!$A$1:$ZZ$1, 0))</f>
        <v/>
      </c>
      <c r="C34">
        <f>INDEX(resultados!$A$2:$ZZ$370, 28, MATCH($B$3, resultados!$A$1:$ZZ$1, 0))</f>
        <v/>
      </c>
    </row>
    <row r="35">
      <c r="A35">
        <f>INDEX(resultados!$A$2:$ZZ$370, 29, MATCH($B$1, resultados!$A$1:$ZZ$1, 0))</f>
        <v/>
      </c>
      <c r="B35">
        <f>INDEX(resultados!$A$2:$ZZ$370, 29, MATCH($B$2, resultados!$A$1:$ZZ$1, 0))</f>
        <v/>
      </c>
      <c r="C35">
        <f>INDEX(resultados!$A$2:$ZZ$370, 29, MATCH($B$3, resultados!$A$1:$ZZ$1, 0))</f>
        <v/>
      </c>
    </row>
    <row r="36">
      <c r="A36">
        <f>INDEX(resultados!$A$2:$ZZ$370, 30, MATCH($B$1, resultados!$A$1:$ZZ$1, 0))</f>
        <v/>
      </c>
      <c r="B36">
        <f>INDEX(resultados!$A$2:$ZZ$370, 30, MATCH($B$2, resultados!$A$1:$ZZ$1, 0))</f>
        <v/>
      </c>
      <c r="C36">
        <f>INDEX(resultados!$A$2:$ZZ$370, 30, MATCH($B$3, resultados!$A$1:$ZZ$1, 0))</f>
        <v/>
      </c>
    </row>
    <row r="37">
      <c r="A37">
        <f>INDEX(resultados!$A$2:$ZZ$370, 31, MATCH($B$1, resultados!$A$1:$ZZ$1, 0))</f>
        <v/>
      </c>
      <c r="B37">
        <f>INDEX(resultados!$A$2:$ZZ$370, 31, MATCH($B$2, resultados!$A$1:$ZZ$1, 0))</f>
        <v/>
      </c>
      <c r="C37">
        <f>INDEX(resultados!$A$2:$ZZ$370, 31, MATCH($B$3, resultados!$A$1:$ZZ$1, 0))</f>
        <v/>
      </c>
    </row>
    <row r="38">
      <c r="A38">
        <f>INDEX(resultados!$A$2:$ZZ$370, 32, MATCH($B$1, resultados!$A$1:$ZZ$1, 0))</f>
        <v/>
      </c>
      <c r="B38">
        <f>INDEX(resultados!$A$2:$ZZ$370, 32, MATCH($B$2, resultados!$A$1:$ZZ$1, 0))</f>
        <v/>
      </c>
      <c r="C38">
        <f>INDEX(resultados!$A$2:$ZZ$370, 32, MATCH($B$3, resultados!$A$1:$ZZ$1, 0))</f>
        <v/>
      </c>
    </row>
    <row r="39">
      <c r="A39">
        <f>INDEX(resultados!$A$2:$ZZ$370, 33, MATCH($B$1, resultados!$A$1:$ZZ$1, 0))</f>
        <v/>
      </c>
      <c r="B39">
        <f>INDEX(resultados!$A$2:$ZZ$370, 33, MATCH($B$2, resultados!$A$1:$ZZ$1, 0))</f>
        <v/>
      </c>
      <c r="C39">
        <f>INDEX(resultados!$A$2:$ZZ$370, 33, MATCH($B$3, resultados!$A$1:$ZZ$1, 0))</f>
        <v/>
      </c>
    </row>
    <row r="40">
      <c r="A40">
        <f>INDEX(resultados!$A$2:$ZZ$370, 34, MATCH($B$1, resultados!$A$1:$ZZ$1, 0))</f>
        <v/>
      </c>
      <c r="B40">
        <f>INDEX(resultados!$A$2:$ZZ$370, 34, MATCH($B$2, resultados!$A$1:$ZZ$1, 0))</f>
        <v/>
      </c>
      <c r="C40">
        <f>INDEX(resultados!$A$2:$ZZ$370, 34, MATCH($B$3, resultados!$A$1:$ZZ$1, 0))</f>
        <v/>
      </c>
    </row>
    <row r="41">
      <c r="A41">
        <f>INDEX(resultados!$A$2:$ZZ$370, 35, MATCH($B$1, resultados!$A$1:$ZZ$1, 0))</f>
        <v/>
      </c>
      <c r="B41">
        <f>INDEX(resultados!$A$2:$ZZ$370, 35, MATCH($B$2, resultados!$A$1:$ZZ$1, 0))</f>
        <v/>
      </c>
      <c r="C41">
        <f>INDEX(resultados!$A$2:$ZZ$370, 35, MATCH($B$3, resultados!$A$1:$ZZ$1, 0))</f>
        <v/>
      </c>
    </row>
    <row r="42">
      <c r="A42">
        <f>INDEX(resultados!$A$2:$ZZ$370, 36, MATCH($B$1, resultados!$A$1:$ZZ$1, 0))</f>
        <v/>
      </c>
      <c r="B42">
        <f>INDEX(resultados!$A$2:$ZZ$370, 36, MATCH($B$2, resultados!$A$1:$ZZ$1, 0))</f>
        <v/>
      </c>
      <c r="C42">
        <f>INDEX(resultados!$A$2:$ZZ$370, 36, MATCH($B$3, resultados!$A$1:$ZZ$1, 0))</f>
        <v/>
      </c>
    </row>
    <row r="43">
      <c r="A43">
        <f>INDEX(resultados!$A$2:$ZZ$370, 37, MATCH($B$1, resultados!$A$1:$ZZ$1, 0))</f>
        <v/>
      </c>
      <c r="B43">
        <f>INDEX(resultados!$A$2:$ZZ$370, 37, MATCH($B$2, resultados!$A$1:$ZZ$1, 0))</f>
        <v/>
      </c>
      <c r="C43">
        <f>INDEX(resultados!$A$2:$ZZ$370, 37, MATCH($B$3, resultados!$A$1:$ZZ$1, 0))</f>
        <v/>
      </c>
    </row>
    <row r="44">
      <c r="A44">
        <f>INDEX(resultados!$A$2:$ZZ$370, 38, MATCH($B$1, resultados!$A$1:$ZZ$1, 0))</f>
        <v/>
      </c>
      <c r="B44">
        <f>INDEX(resultados!$A$2:$ZZ$370, 38, MATCH($B$2, resultados!$A$1:$ZZ$1, 0))</f>
        <v/>
      </c>
      <c r="C44">
        <f>INDEX(resultados!$A$2:$ZZ$370, 38, MATCH($B$3, resultados!$A$1:$ZZ$1, 0))</f>
        <v/>
      </c>
    </row>
    <row r="45">
      <c r="A45">
        <f>INDEX(resultados!$A$2:$ZZ$370, 39, MATCH($B$1, resultados!$A$1:$ZZ$1, 0))</f>
        <v/>
      </c>
      <c r="B45">
        <f>INDEX(resultados!$A$2:$ZZ$370, 39, MATCH($B$2, resultados!$A$1:$ZZ$1, 0))</f>
        <v/>
      </c>
      <c r="C45">
        <f>INDEX(resultados!$A$2:$ZZ$370, 39, MATCH($B$3, resultados!$A$1:$ZZ$1, 0))</f>
        <v/>
      </c>
    </row>
    <row r="46">
      <c r="A46">
        <f>INDEX(resultados!$A$2:$ZZ$370, 40, MATCH($B$1, resultados!$A$1:$ZZ$1, 0))</f>
        <v/>
      </c>
      <c r="B46">
        <f>INDEX(resultados!$A$2:$ZZ$370, 40, MATCH($B$2, resultados!$A$1:$ZZ$1, 0))</f>
        <v/>
      </c>
      <c r="C46">
        <f>INDEX(resultados!$A$2:$ZZ$370, 40, MATCH($B$3, resultados!$A$1:$ZZ$1, 0))</f>
        <v/>
      </c>
    </row>
    <row r="47">
      <c r="A47">
        <f>INDEX(resultados!$A$2:$ZZ$370, 41, MATCH($B$1, resultados!$A$1:$ZZ$1, 0))</f>
        <v/>
      </c>
      <c r="B47">
        <f>INDEX(resultados!$A$2:$ZZ$370, 41, MATCH($B$2, resultados!$A$1:$ZZ$1, 0))</f>
        <v/>
      </c>
      <c r="C47">
        <f>INDEX(resultados!$A$2:$ZZ$370, 41, MATCH($B$3, resultados!$A$1:$ZZ$1, 0))</f>
        <v/>
      </c>
    </row>
    <row r="48">
      <c r="A48">
        <f>INDEX(resultados!$A$2:$ZZ$370, 42, MATCH($B$1, resultados!$A$1:$ZZ$1, 0))</f>
        <v/>
      </c>
      <c r="B48">
        <f>INDEX(resultados!$A$2:$ZZ$370, 42, MATCH($B$2, resultados!$A$1:$ZZ$1, 0))</f>
        <v/>
      </c>
      <c r="C48">
        <f>INDEX(resultados!$A$2:$ZZ$370, 42, MATCH($B$3, resultados!$A$1:$ZZ$1, 0))</f>
        <v/>
      </c>
    </row>
    <row r="49">
      <c r="A49">
        <f>INDEX(resultados!$A$2:$ZZ$370, 43, MATCH($B$1, resultados!$A$1:$ZZ$1, 0))</f>
        <v/>
      </c>
      <c r="B49">
        <f>INDEX(resultados!$A$2:$ZZ$370, 43, MATCH($B$2, resultados!$A$1:$ZZ$1, 0))</f>
        <v/>
      </c>
      <c r="C49">
        <f>INDEX(resultados!$A$2:$ZZ$370, 43, MATCH($B$3, resultados!$A$1:$ZZ$1, 0))</f>
        <v/>
      </c>
    </row>
    <row r="50">
      <c r="A50">
        <f>INDEX(resultados!$A$2:$ZZ$370, 44, MATCH($B$1, resultados!$A$1:$ZZ$1, 0))</f>
        <v/>
      </c>
      <c r="B50">
        <f>INDEX(resultados!$A$2:$ZZ$370, 44, MATCH($B$2, resultados!$A$1:$ZZ$1, 0))</f>
        <v/>
      </c>
      <c r="C50">
        <f>INDEX(resultados!$A$2:$ZZ$370, 44, MATCH($B$3, resultados!$A$1:$ZZ$1, 0))</f>
        <v/>
      </c>
    </row>
    <row r="51">
      <c r="A51">
        <f>INDEX(resultados!$A$2:$ZZ$370, 45, MATCH($B$1, resultados!$A$1:$ZZ$1, 0))</f>
        <v/>
      </c>
      <c r="B51">
        <f>INDEX(resultados!$A$2:$ZZ$370, 45, MATCH($B$2, resultados!$A$1:$ZZ$1, 0))</f>
        <v/>
      </c>
      <c r="C51">
        <f>INDEX(resultados!$A$2:$ZZ$370, 45, MATCH($B$3, resultados!$A$1:$ZZ$1, 0))</f>
        <v/>
      </c>
    </row>
    <row r="52">
      <c r="A52">
        <f>INDEX(resultados!$A$2:$ZZ$370, 46, MATCH($B$1, resultados!$A$1:$ZZ$1, 0))</f>
        <v/>
      </c>
      <c r="B52">
        <f>INDEX(resultados!$A$2:$ZZ$370, 46, MATCH($B$2, resultados!$A$1:$ZZ$1, 0))</f>
        <v/>
      </c>
      <c r="C52">
        <f>INDEX(resultados!$A$2:$ZZ$370, 46, MATCH($B$3, resultados!$A$1:$ZZ$1, 0))</f>
        <v/>
      </c>
    </row>
    <row r="53">
      <c r="A53">
        <f>INDEX(resultados!$A$2:$ZZ$370, 47, MATCH($B$1, resultados!$A$1:$ZZ$1, 0))</f>
        <v/>
      </c>
      <c r="B53">
        <f>INDEX(resultados!$A$2:$ZZ$370, 47, MATCH($B$2, resultados!$A$1:$ZZ$1, 0))</f>
        <v/>
      </c>
      <c r="C53">
        <f>INDEX(resultados!$A$2:$ZZ$370, 47, MATCH($B$3, resultados!$A$1:$ZZ$1, 0))</f>
        <v/>
      </c>
    </row>
    <row r="54">
      <c r="A54">
        <f>INDEX(resultados!$A$2:$ZZ$370, 48, MATCH($B$1, resultados!$A$1:$ZZ$1, 0))</f>
        <v/>
      </c>
      <c r="B54">
        <f>INDEX(resultados!$A$2:$ZZ$370, 48, MATCH($B$2, resultados!$A$1:$ZZ$1, 0))</f>
        <v/>
      </c>
      <c r="C54">
        <f>INDEX(resultados!$A$2:$ZZ$370, 48, MATCH($B$3, resultados!$A$1:$ZZ$1, 0))</f>
        <v/>
      </c>
    </row>
    <row r="55">
      <c r="A55">
        <f>INDEX(resultados!$A$2:$ZZ$370, 49, MATCH($B$1, resultados!$A$1:$ZZ$1, 0))</f>
        <v/>
      </c>
      <c r="B55">
        <f>INDEX(resultados!$A$2:$ZZ$370, 49, MATCH($B$2, resultados!$A$1:$ZZ$1, 0))</f>
        <v/>
      </c>
      <c r="C55">
        <f>INDEX(resultados!$A$2:$ZZ$370, 49, MATCH($B$3, resultados!$A$1:$ZZ$1, 0))</f>
        <v/>
      </c>
    </row>
    <row r="56">
      <c r="A56">
        <f>INDEX(resultados!$A$2:$ZZ$370, 50, MATCH($B$1, resultados!$A$1:$ZZ$1, 0))</f>
        <v/>
      </c>
      <c r="B56">
        <f>INDEX(resultados!$A$2:$ZZ$370, 50, MATCH($B$2, resultados!$A$1:$ZZ$1, 0))</f>
        <v/>
      </c>
      <c r="C56">
        <f>INDEX(resultados!$A$2:$ZZ$370, 50, MATCH($B$3, resultados!$A$1:$ZZ$1, 0))</f>
        <v/>
      </c>
    </row>
    <row r="57">
      <c r="A57">
        <f>INDEX(resultados!$A$2:$ZZ$370, 51, MATCH($B$1, resultados!$A$1:$ZZ$1, 0))</f>
        <v/>
      </c>
      <c r="B57">
        <f>INDEX(resultados!$A$2:$ZZ$370, 51, MATCH($B$2, resultados!$A$1:$ZZ$1, 0))</f>
        <v/>
      </c>
      <c r="C57">
        <f>INDEX(resultados!$A$2:$ZZ$370, 51, MATCH($B$3, resultados!$A$1:$ZZ$1, 0))</f>
        <v/>
      </c>
    </row>
    <row r="58">
      <c r="A58">
        <f>INDEX(resultados!$A$2:$ZZ$370, 52, MATCH($B$1, resultados!$A$1:$ZZ$1, 0))</f>
        <v/>
      </c>
      <c r="B58">
        <f>INDEX(resultados!$A$2:$ZZ$370, 52, MATCH($B$2, resultados!$A$1:$ZZ$1, 0))</f>
        <v/>
      </c>
      <c r="C58">
        <f>INDEX(resultados!$A$2:$ZZ$370, 52, MATCH($B$3, resultados!$A$1:$ZZ$1, 0))</f>
        <v/>
      </c>
    </row>
    <row r="59">
      <c r="A59">
        <f>INDEX(resultados!$A$2:$ZZ$370, 53, MATCH($B$1, resultados!$A$1:$ZZ$1, 0))</f>
        <v/>
      </c>
      <c r="B59">
        <f>INDEX(resultados!$A$2:$ZZ$370, 53, MATCH($B$2, resultados!$A$1:$ZZ$1, 0))</f>
        <v/>
      </c>
      <c r="C59">
        <f>INDEX(resultados!$A$2:$ZZ$370, 53, MATCH($B$3, resultados!$A$1:$ZZ$1, 0))</f>
        <v/>
      </c>
    </row>
    <row r="60">
      <c r="A60">
        <f>INDEX(resultados!$A$2:$ZZ$370, 54, MATCH($B$1, resultados!$A$1:$ZZ$1, 0))</f>
        <v/>
      </c>
      <c r="B60">
        <f>INDEX(resultados!$A$2:$ZZ$370, 54, MATCH($B$2, resultados!$A$1:$ZZ$1, 0))</f>
        <v/>
      </c>
      <c r="C60">
        <f>INDEX(resultados!$A$2:$ZZ$370, 54, MATCH($B$3, resultados!$A$1:$ZZ$1, 0))</f>
        <v/>
      </c>
    </row>
    <row r="61">
      <c r="A61">
        <f>INDEX(resultados!$A$2:$ZZ$370, 55, MATCH($B$1, resultados!$A$1:$ZZ$1, 0))</f>
        <v/>
      </c>
      <c r="B61">
        <f>INDEX(resultados!$A$2:$ZZ$370, 55, MATCH($B$2, resultados!$A$1:$ZZ$1, 0))</f>
        <v/>
      </c>
      <c r="C61">
        <f>INDEX(resultados!$A$2:$ZZ$370, 55, MATCH($B$3, resultados!$A$1:$ZZ$1, 0))</f>
        <v/>
      </c>
    </row>
    <row r="62">
      <c r="A62">
        <f>INDEX(resultados!$A$2:$ZZ$370, 56, MATCH($B$1, resultados!$A$1:$ZZ$1, 0))</f>
        <v/>
      </c>
      <c r="B62">
        <f>INDEX(resultados!$A$2:$ZZ$370, 56, MATCH($B$2, resultados!$A$1:$ZZ$1, 0))</f>
        <v/>
      </c>
      <c r="C62">
        <f>INDEX(resultados!$A$2:$ZZ$370, 56, MATCH($B$3, resultados!$A$1:$ZZ$1, 0))</f>
        <v/>
      </c>
    </row>
    <row r="63">
      <c r="A63">
        <f>INDEX(resultados!$A$2:$ZZ$370, 57, MATCH($B$1, resultados!$A$1:$ZZ$1, 0))</f>
        <v/>
      </c>
      <c r="B63">
        <f>INDEX(resultados!$A$2:$ZZ$370, 57, MATCH($B$2, resultados!$A$1:$ZZ$1, 0))</f>
        <v/>
      </c>
      <c r="C63">
        <f>INDEX(resultados!$A$2:$ZZ$370, 57, MATCH($B$3, resultados!$A$1:$ZZ$1, 0))</f>
        <v/>
      </c>
    </row>
    <row r="64">
      <c r="A64">
        <f>INDEX(resultados!$A$2:$ZZ$370, 58, MATCH($B$1, resultados!$A$1:$ZZ$1, 0))</f>
        <v/>
      </c>
      <c r="B64">
        <f>INDEX(resultados!$A$2:$ZZ$370, 58, MATCH($B$2, resultados!$A$1:$ZZ$1, 0))</f>
        <v/>
      </c>
      <c r="C64">
        <f>INDEX(resultados!$A$2:$ZZ$370, 58, MATCH($B$3, resultados!$A$1:$ZZ$1, 0))</f>
        <v/>
      </c>
    </row>
    <row r="65">
      <c r="A65">
        <f>INDEX(resultados!$A$2:$ZZ$370, 59, MATCH($B$1, resultados!$A$1:$ZZ$1, 0))</f>
        <v/>
      </c>
      <c r="B65">
        <f>INDEX(resultados!$A$2:$ZZ$370, 59, MATCH($B$2, resultados!$A$1:$ZZ$1, 0))</f>
        <v/>
      </c>
      <c r="C65">
        <f>INDEX(resultados!$A$2:$ZZ$370, 59, MATCH($B$3, resultados!$A$1:$ZZ$1, 0))</f>
        <v/>
      </c>
    </row>
    <row r="66">
      <c r="A66">
        <f>INDEX(resultados!$A$2:$ZZ$370, 60, MATCH($B$1, resultados!$A$1:$ZZ$1, 0))</f>
        <v/>
      </c>
      <c r="B66">
        <f>INDEX(resultados!$A$2:$ZZ$370, 60, MATCH($B$2, resultados!$A$1:$ZZ$1, 0))</f>
        <v/>
      </c>
      <c r="C66">
        <f>INDEX(resultados!$A$2:$ZZ$370, 60, MATCH($B$3, resultados!$A$1:$ZZ$1, 0))</f>
        <v/>
      </c>
    </row>
    <row r="67">
      <c r="A67">
        <f>INDEX(resultados!$A$2:$ZZ$370, 61, MATCH($B$1, resultados!$A$1:$ZZ$1, 0))</f>
        <v/>
      </c>
      <c r="B67">
        <f>INDEX(resultados!$A$2:$ZZ$370, 61, MATCH($B$2, resultados!$A$1:$ZZ$1, 0))</f>
        <v/>
      </c>
      <c r="C67">
        <f>INDEX(resultados!$A$2:$ZZ$370, 61, MATCH($B$3, resultados!$A$1:$ZZ$1, 0))</f>
        <v/>
      </c>
    </row>
    <row r="68">
      <c r="A68">
        <f>INDEX(resultados!$A$2:$ZZ$370, 62, MATCH($B$1, resultados!$A$1:$ZZ$1, 0))</f>
        <v/>
      </c>
      <c r="B68">
        <f>INDEX(resultados!$A$2:$ZZ$370, 62, MATCH($B$2, resultados!$A$1:$ZZ$1, 0))</f>
        <v/>
      </c>
      <c r="C68">
        <f>INDEX(resultados!$A$2:$ZZ$370, 62, MATCH($B$3, resultados!$A$1:$ZZ$1, 0))</f>
        <v/>
      </c>
    </row>
    <row r="69">
      <c r="A69">
        <f>INDEX(resultados!$A$2:$ZZ$370, 63, MATCH($B$1, resultados!$A$1:$ZZ$1, 0))</f>
        <v/>
      </c>
      <c r="B69">
        <f>INDEX(resultados!$A$2:$ZZ$370, 63, MATCH($B$2, resultados!$A$1:$ZZ$1, 0))</f>
        <v/>
      </c>
      <c r="C69">
        <f>INDEX(resultados!$A$2:$ZZ$370, 63, MATCH($B$3, resultados!$A$1:$ZZ$1, 0))</f>
        <v/>
      </c>
    </row>
    <row r="70">
      <c r="A70">
        <f>INDEX(resultados!$A$2:$ZZ$370, 64, MATCH($B$1, resultados!$A$1:$ZZ$1, 0))</f>
        <v/>
      </c>
      <c r="B70">
        <f>INDEX(resultados!$A$2:$ZZ$370, 64, MATCH($B$2, resultados!$A$1:$ZZ$1, 0))</f>
        <v/>
      </c>
      <c r="C70">
        <f>INDEX(resultados!$A$2:$ZZ$370, 64, MATCH($B$3, resultados!$A$1:$ZZ$1, 0))</f>
        <v/>
      </c>
    </row>
    <row r="71">
      <c r="A71">
        <f>INDEX(resultados!$A$2:$ZZ$370, 65, MATCH($B$1, resultados!$A$1:$ZZ$1, 0))</f>
        <v/>
      </c>
      <c r="B71">
        <f>INDEX(resultados!$A$2:$ZZ$370, 65, MATCH($B$2, resultados!$A$1:$ZZ$1, 0))</f>
        <v/>
      </c>
      <c r="C71">
        <f>INDEX(resultados!$A$2:$ZZ$370, 65, MATCH($B$3, resultados!$A$1:$ZZ$1, 0))</f>
        <v/>
      </c>
    </row>
    <row r="72">
      <c r="A72">
        <f>INDEX(resultados!$A$2:$ZZ$370, 66, MATCH($B$1, resultados!$A$1:$ZZ$1, 0))</f>
        <v/>
      </c>
      <c r="B72">
        <f>INDEX(resultados!$A$2:$ZZ$370, 66, MATCH($B$2, resultados!$A$1:$ZZ$1, 0))</f>
        <v/>
      </c>
      <c r="C72">
        <f>INDEX(resultados!$A$2:$ZZ$370, 66, MATCH($B$3, resultados!$A$1:$ZZ$1, 0))</f>
        <v/>
      </c>
    </row>
    <row r="73">
      <c r="A73">
        <f>INDEX(resultados!$A$2:$ZZ$370, 67, MATCH($B$1, resultados!$A$1:$ZZ$1, 0))</f>
        <v/>
      </c>
      <c r="B73">
        <f>INDEX(resultados!$A$2:$ZZ$370, 67, MATCH($B$2, resultados!$A$1:$ZZ$1, 0))</f>
        <v/>
      </c>
      <c r="C73">
        <f>INDEX(resultados!$A$2:$ZZ$370, 67, MATCH($B$3, resultados!$A$1:$ZZ$1, 0))</f>
        <v/>
      </c>
    </row>
    <row r="74">
      <c r="A74">
        <f>INDEX(resultados!$A$2:$ZZ$370, 68, MATCH($B$1, resultados!$A$1:$ZZ$1, 0))</f>
        <v/>
      </c>
      <c r="B74">
        <f>INDEX(resultados!$A$2:$ZZ$370, 68, MATCH($B$2, resultados!$A$1:$ZZ$1, 0))</f>
        <v/>
      </c>
      <c r="C74">
        <f>INDEX(resultados!$A$2:$ZZ$370, 68, MATCH($B$3, resultados!$A$1:$ZZ$1, 0))</f>
        <v/>
      </c>
    </row>
    <row r="75">
      <c r="A75">
        <f>INDEX(resultados!$A$2:$ZZ$370, 69, MATCH($B$1, resultados!$A$1:$ZZ$1, 0))</f>
        <v/>
      </c>
      <c r="B75">
        <f>INDEX(resultados!$A$2:$ZZ$370, 69, MATCH($B$2, resultados!$A$1:$ZZ$1, 0))</f>
        <v/>
      </c>
      <c r="C75">
        <f>INDEX(resultados!$A$2:$ZZ$370, 69, MATCH($B$3, resultados!$A$1:$ZZ$1, 0))</f>
        <v/>
      </c>
    </row>
    <row r="76">
      <c r="A76">
        <f>INDEX(resultados!$A$2:$ZZ$370, 70, MATCH($B$1, resultados!$A$1:$ZZ$1, 0))</f>
        <v/>
      </c>
      <c r="B76">
        <f>INDEX(resultados!$A$2:$ZZ$370, 70, MATCH($B$2, resultados!$A$1:$ZZ$1, 0))</f>
        <v/>
      </c>
      <c r="C76">
        <f>INDEX(resultados!$A$2:$ZZ$370, 70, MATCH($B$3, resultados!$A$1:$ZZ$1, 0))</f>
        <v/>
      </c>
    </row>
    <row r="77">
      <c r="A77">
        <f>INDEX(resultados!$A$2:$ZZ$370, 71, MATCH($B$1, resultados!$A$1:$ZZ$1, 0))</f>
        <v/>
      </c>
      <c r="B77">
        <f>INDEX(resultados!$A$2:$ZZ$370, 71, MATCH($B$2, resultados!$A$1:$ZZ$1, 0))</f>
        <v/>
      </c>
      <c r="C77">
        <f>INDEX(resultados!$A$2:$ZZ$370, 71, MATCH($B$3, resultados!$A$1:$ZZ$1, 0))</f>
        <v/>
      </c>
    </row>
    <row r="78">
      <c r="A78">
        <f>INDEX(resultados!$A$2:$ZZ$370, 72, MATCH($B$1, resultados!$A$1:$ZZ$1, 0))</f>
        <v/>
      </c>
      <c r="B78">
        <f>INDEX(resultados!$A$2:$ZZ$370, 72, MATCH($B$2, resultados!$A$1:$ZZ$1, 0))</f>
        <v/>
      </c>
      <c r="C78">
        <f>INDEX(resultados!$A$2:$ZZ$370, 72, MATCH($B$3, resultados!$A$1:$ZZ$1, 0))</f>
        <v/>
      </c>
    </row>
    <row r="79">
      <c r="A79">
        <f>INDEX(resultados!$A$2:$ZZ$370, 73, MATCH($B$1, resultados!$A$1:$ZZ$1, 0))</f>
        <v/>
      </c>
      <c r="B79">
        <f>INDEX(resultados!$A$2:$ZZ$370, 73, MATCH($B$2, resultados!$A$1:$ZZ$1, 0))</f>
        <v/>
      </c>
      <c r="C79">
        <f>INDEX(resultados!$A$2:$ZZ$370, 73, MATCH($B$3, resultados!$A$1:$ZZ$1, 0))</f>
        <v/>
      </c>
    </row>
    <row r="80">
      <c r="A80">
        <f>INDEX(resultados!$A$2:$ZZ$370, 74, MATCH($B$1, resultados!$A$1:$ZZ$1, 0))</f>
        <v/>
      </c>
      <c r="B80">
        <f>INDEX(resultados!$A$2:$ZZ$370, 74, MATCH($B$2, resultados!$A$1:$ZZ$1, 0))</f>
        <v/>
      </c>
      <c r="C80">
        <f>INDEX(resultados!$A$2:$ZZ$370, 74, MATCH($B$3, resultados!$A$1:$ZZ$1, 0))</f>
        <v/>
      </c>
    </row>
    <row r="81">
      <c r="A81">
        <f>INDEX(resultados!$A$2:$ZZ$370, 75, MATCH($B$1, resultados!$A$1:$ZZ$1, 0))</f>
        <v/>
      </c>
      <c r="B81">
        <f>INDEX(resultados!$A$2:$ZZ$370, 75, MATCH($B$2, resultados!$A$1:$ZZ$1, 0))</f>
        <v/>
      </c>
      <c r="C81">
        <f>INDEX(resultados!$A$2:$ZZ$370, 75, MATCH($B$3, resultados!$A$1:$ZZ$1, 0))</f>
        <v/>
      </c>
    </row>
    <row r="82">
      <c r="A82">
        <f>INDEX(resultados!$A$2:$ZZ$370, 76, MATCH($B$1, resultados!$A$1:$ZZ$1, 0))</f>
        <v/>
      </c>
      <c r="B82">
        <f>INDEX(resultados!$A$2:$ZZ$370, 76, MATCH($B$2, resultados!$A$1:$ZZ$1, 0))</f>
        <v/>
      </c>
      <c r="C82">
        <f>INDEX(resultados!$A$2:$ZZ$370, 76, MATCH($B$3, resultados!$A$1:$ZZ$1, 0))</f>
        <v/>
      </c>
    </row>
    <row r="83">
      <c r="A83">
        <f>INDEX(resultados!$A$2:$ZZ$370, 77, MATCH($B$1, resultados!$A$1:$ZZ$1, 0))</f>
        <v/>
      </c>
      <c r="B83">
        <f>INDEX(resultados!$A$2:$ZZ$370, 77, MATCH($B$2, resultados!$A$1:$ZZ$1, 0))</f>
        <v/>
      </c>
      <c r="C83">
        <f>INDEX(resultados!$A$2:$ZZ$370, 77, MATCH($B$3, resultados!$A$1:$ZZ$1, 0))</f>
        <v/>
      </c>
    </row>
    <row r="84">
      <c r="A84">
        <f>INDEX(resultados!$A$2:$ZZ$370, 78, MATCH($B$1, resultados!$A$1:$ZZ$1, 0))</f>
        <v/>
      </c>
      <c r="B84">
        <f>INDEX(resultados!$A$2:$ZZ$370, 78, MATCH($B$2, resultados!$A$1:$ZZ$1, 0))</f>
        <v/>
      </c>
      <c r="C84">
        <f>INDEX(resultados!$A$2:$ZZ$370, 78, MATCH($B$3, resultados!$A$1:$ZZ$1, 0))</f>
        <v/>
      </c>
    </row>
    <row r="85">
      <c r="A85">
        <f>INDEX(resultados!$A$2:$ZZ$370, 79, MATCH($B$1, resultados!$A$1:$ZZ$1, 0))</f>
        <v/>
      </c>
      <c r="B85">
        <f>INDEX(resultados!$A$2:$ZZ$370, 79, MATCH($B$2, resultados!$A$1:$ZZ$1, 0))</f>
        <v/>
      </c>
      <c r="C85">
        <f>INDEX(resultados!$A$2:$ZZ$370, 79, MATCH($B$3, resultados!$A$1:$ZZ$1, 0))</f>
        <v/>
      </c>
    </row>
    <row r="86">
      <c r="A86">
        <f>INDEX(resultados!$A$2:$ZZ$370, 80, MATCH($B$1, resultados!$A$1:$ZZ$1, 0))</f>
        <v/>
      </c>
      <c r="B86">
        <f>INDEX(resultados!$A$2:$ZZ$370, 80, MATCH($B$2, resultados!$A$1:$ZZ$1, 0))</f>
        <v/>
      </c>
      <c r="C86">
        <f>INDEX(resultados!$A$2:$ZZ$370, 80, MATCH($B$3, resultados!$A$1:$ZZ$1, 0))</f>
        <v/>
      </c>
    </row>
    <row r="87">
      <c r="A87">
        <f>INDEX(resultados!$A$2:$ZZ$370, 81, MATCH($B$1, resultados!$A$1:$ZZ$1, 0))</f>
        <v/>
      </c>
      <c r="B87">
        <f>INDEX(resultados!$A$2:$ZZ$370, 81, MATCH($B$2, resultados!$A$1:$ZZ$1, 0))</f>
        <v/>
      </c>
      <c r="C87">
        <f>INDEX(resultados!$A$2:$ZZ$370, 81, MATCH($B$3, resultados!$A$1:$ZZ$1, 0))</f>
        <v/>
      </c>
    </row>
    <row r="88">
      <c r="A88">
        <f>INDEX(resultados!$A$2:$ZZ$370, 82, MATCH($B$1, resultados!$A$1:$ZZ$1, 0))</f>
        <v/>
      </c>
      <c r="B88">
        <f>INDEX(resultados!$A$2:$ZZ$370, 82, MATCH($B$2, resultados!$A$1:$ZZ$1, 0))</f>
        <v/>
      </c>
      <c r="C88">
        <f>INDEX(resultados!$A$2:$ZZ$370, 82, MATCH($B$3, resultados!$A$1:$ZZ$1, 0))</f>
        <v/>
      </c>
    </row>
    <row r="89">
      <c r="A89">
        <f>INDEX(resultados!$A$2:$ZZ$370, 83, MATCH($B$1, resultados!$A$1:$ZZ$1, 0))</f>
        <v/>
      </c>
      <c r="B89">
        <f>INDEX(resultados!$A$2:$ZZ$370, 83, MATCH($B$2, resultados!$A$1:$ZZ$1, 0))</f>
        <v/>
      </c>
      <c r="C89">
        <f>INDEX(resultados!$A$2:$ZZ$370, 83, MATCH($B$3, resultados!$A$1:$ZZ$1, 0))</f>
        <v/>
      </c>
    </row>
    <row r="90">
      <c r="A90">
        <f>INDEX(resultados!$A$2:$ZZ$370, 84, MATCH($B$1, resultados!$A$1:$ZZ$1, 0))</f>
        <v/>
      </c>
      <c r="B90">
        <f>INDEX(resultados!$A$2:$ZZ$370, 84, MATCH($B$2, resultados!$A$1:$ZZ$1, 0))</f>
        <v/>
      </c>
      <c r="C90">
        <f>INDEX(resultados!$A$2:$ZZ$370, 84, MATCH($B$3, resultados!$A$1:$ZZ$1, 0))</f>
        <v/>
      </c>
    </row>
    <row r="91">
      <c r="A91">
        <f>INDEX(resultados!$A$2:$ZZ$370, 85, MATCH($B$1, resultados!$A$1:$ZZ$1, 0))</f>
        <v/>
      </c>
      <c r="B91">
        <f>INDEX(resultados!$A$2:$ZZ$370, 85, MATCH($B$2, resultados!$A$1:$ZZ$1, 0))</f>
        <v/>
      </c>
      <c r="C91">
        <f>INDEX(resultados!$A$2:$ZZ$370, 85, MATCH($B$3, resultados!$A$1:$ZZ$1, 0))</f>
        <v/>
      </c>
    </row>
    <row r="92">
      <c r="A92">
        <f>INDEX(resultados!$A$2:$ZZ$370, 86, MATCH($B$1, resultados!$A$1:$ZZ$1, 0))</f>
        <v/>
      </c>
      <c r="B92">
        <f>INDEX(resultados!$A$2:$ZZ$370, 86, MATCH($B$2, resultados!$A$1:$ZZ$1, 0))</f>
        <v/>
      </c>
      <c r="C92">
        <f>INDEX(resultados!$A$2:$ZZ$370, 86, MATCH($B$3, resultados!$A$1:$ZZ$1, 0))</f>
        <v/>
      </c>
    </row>
    <row r="93">
      <c r="A93">
        <f>INDEX(resultados!$A$2:$ZZ$370, 87, MATCH($B$1, resultados!$A$1:$ZZ$1, 0))</f>
        <v/>
      </c>
      <c r="B93">
        <f>INDEX(resultados!$A$2:$ZZ$370, 87, MATCH($B$2, resultados!$A$1:$ZZ$1, 0))</f>
        <v/>
      </c>
      <c r="C93">
        <f>INDEX(resultados!$A$2:$ZZ$370, 87, MATCH($B$3, resultados!$A$1:$ZZ$1, 0))</f>
        <v/>
      </c>
    </row>
    <row r="94">
      <c r="A94">
        <f>INDEX(resultados!$A$2:$ZZ$370, 88, MATCH($B$1, resultados!$A$1:$ZZ$1, 0))</f>
        <v/>
      </c>
      <c r="B94">
        <f>INDEX(resultados!$A$2:$ZZ$370, 88, MATCH($B$2, resultados!$A$1:$ZZ$1, 0))</f>
        <v/>
      </c>
      <c r="C94">
        <f>INDEX(resultados!$A$2:$ZZ$370, 88, MATCH($B$3, resultados!$A$1:$ZZ$1, 0))</f>
        <v/>
      </c>
    </row>
    <row r="95">
      <c r="A95">
        <f>INDEX(resultados!$A$2:$ZZ$370, 89, MATCH($B$1, resultados!$A$1:$ZZ$1, 0))</f>
        <v/>
      </c>
      <c r="B95">
        <f>INDEX(resultados!$A$2:$ZZ$370, 89, MATCH($B$2, resultados!$A$1:$ZZ$1, 0))</f>
        <v/>
      </c>
      <c r="C95">
        <f>INDEX(resultados!$A$2:$ZZ$370, 89, MATCH($B$3, resultados!$A$1:$ZZ$1, 0))</f>
        <v/>
      </c>
    </row>
    <row r="96">
      <c r="A96">
        <f>INDEX(resultados!$A$2:$ZZ$370, 90, MATCH($B$1, resultados!$A$1:$ZZ$1, 0))</f>
        <v/>
      </c>
      <c r="B96">
        <f>INDEX(resultados!$A$2:$ZZ$370, 90, MATCH($B$2, resultados!$A$1:$ZZ$1, 0))</f>
        <v/>
      </c>
      <c r="C96">
        <f>INDEX(resultados!$A$2:$ZZ$370, 90, MATCH($B$3, resultados!$A$1:$ZZ$1, 0))</f>
        <v/>
      </c>
    </row>
    <row r="97">
      <c r="A97">
        <f>INDEX(resultados!$A$2:$ZZ$370, 91, MATCH($B$1, resultados!$A$1:$ZZ$1, 0))</f>
        <v/>
      </c>
      <c r="B97">
        <f>INDEX(resultados!$A$2:$ZZ$370, 91, MATCH($B$2, resultados!$A$1:$ZZ$1, 0))</f>
        <v/>
      </c>
      <c r="C97">
        <f>INDEX(resultados!$A$2:$ZZ$370, 91, MATCH($B$3, resultados!$A$1:$ZZ$1, 0))</f>
        <v/>
      </c>
    </row>
    <row r="98">
      <c r="A98">
        <f>INDEX(resultados!$A$2:$ZZ$370, 92, MATCH($B$1, resultados!$A$1:$ZZ$1, 0))</f>
        <v/>
      </c>
      <c r="B98">
        <f>INDEX(resultados!$A$2:$ZZ$370, 92, MATCH($B$2, resultados!$A$1:$ZZ$1, 0))</f>
        <v/>
      </c>
      <c r="C98">
        <f>INDEX(resultados!$A$2:$ZZ$370, 92, MATCH($B$3, resultados!$A$1:$ZZ$1, 0))</f>
        <v/>
      </c>
    </row>
    <row r="99">
      <c r="A99">
        <f>INDEX(resultados!$A$2:$ZZ$370, 93, MATCH($B$1, resultados!$A$1:$ZZ$1, 0))</f>
        <v/>
      </c>
      <c r="B99">
        <f>INDEX(resultados!$A$2:$ZZ$370, 93, MATCH($B$2, resultados!$A$1:$ZZ$1, 0))</f>
        <v/>
      </c>
      <c r="C99">
        <f>INDEX(resultados!$A$2:$ZZ$370, 93, MATCH($B$3, resultados!$A$1:$ZZ$1, 0))</f>
        <v/>
      </c>
    </row>
    <row r="100">
      <c r="A100">
        <f>INDEX(resultados!$A$2:$ZZ$370, 94, MATCH($B$1, resultados!$A$1:$ZZ$1, 0))</f>
        <v/>
      </c>
      <c r="B100">
        <f>INDEX(resultados!$A$2:$ZZ$370, 94, MATCH($B$2, resultados!$A$1:$ZZ$1, 0))</f>
        <v/>
      </c>
      <c r="C100">
        <f>INDEX(resultados!$A$2:$ZZ$370, 94, MATCH($B$3, resultados!$A$1:$ZZ$1, 0))</f>
        <v/>
      </c>
    </row>
    <row r="101">
      <c r="A101">
        <f>INDEX(resultados!$A$2:$ZZ$370, 95, MATCH($B$1, resultados!$A$1:$ZZ$1, 0))</f>
        <v/>
      </c>
      <c r="B101">
        <f>INDEX(resultados!$A$2:$ZZ$370, 95, MATCH($B$2, resultados!$A$1:$ZZ$1, 0))</f>
        <v/>
      </c>
      <c r="C101">
        <f>INDEX(resultados!$A$2:$ZZ$370, 95, MATCH($B$3, resultados!$A$1:$ZZ$1, 0))</f>
        <v/>
      </c>
    </row>
    <row r="102">
      <c r="A102">
        <f>INDEX(resultados!$A$2:$ZZ$370, 96, MATCH($B$1, resultados!$A$1:$ZZ$1, 0))</f>
        <v/>
      </c>
      <c r="B102">
        <f>INDEX(resultados!$A$2:$ZZ$370, 96, MATCH($B$2, resultados!$A$1:$ZZ$1, 0))</f>
        <v/>
      </c>
      <c r="C102">
        <f>INDEX(resultados!$A$2:$ZZ$370, 96, MATCH($B$3, resultados!$A$1:$ZZ$1, 0))</f>
        <v/>
      </c>
    </row>
    <row r="103">
      <c r="A103">
        <f>INDEX(resultados!$A$2:$ZZ$370, 97, MATCH($B$1, resultados!$A$1:$ZZ$1, 0))</f>
        <v/>
      </c>
      <c r="B103">
        <f>INDEX(resultados!$A$2:$ZZ$370, 97, MATCH($B$2, resultados!$A$1:$ZZ$1, 0))</f>
        <v/>
      </c>
      <c r="C103">
        <f>INDEX(resultados!$A$2:$ZZ$370, 97, MATCH($B$3, resultados!$A$1:$ZZ$1, 0))</f>
        <v/>
      </c>
    </row>
    <row r="104">
      <c r="A104">
        <f>INDEX(resultados!$A$2:$ZZ$370, 98, MATCH($B$1, resultados!$A$1:$ZZ$1, 0))</f>
        <v/>
      </c>
      <c r="B104">
        <f>INDEX(resultados!$A$2:$ZZ$370, 98, MATCH($B$2, resultados!$A$1:$ZZ$1, 0))</f>
        <v/>
      </c>
      <c r="C104">
        <f>INDEX(resultados!$A$2:$ZZ$370, 98, MATCH($B$3, resultados!$A$1:$ZZ$1, 0))</f>
        <v/>
      </c>
    </row>
    <row r="105">
      <c r="A105">
        <f>INDEX(resultados!$A$2:$ZZ$370, 99, MATCH($B$1, resultados!$A$1:$ZZ$1, 0))</f>
        <v/>
      </c>
      <c r="B105">
        <f>INDEX(resultados!$A$2:$ZZ$370, 99, MATCH($B$2, resultados!$A$1:$ZZ$1, 0))</f>
        <v/>
      </c>
      <c r="C105">
        <f>INDEX(resultados!$A$2:$ZZ$370, 99, MATCH($B$3, resultados!$A$1:$ZZ$1, 0))</f>
        <v/>
      </c>
    </row>
    <row r="106">
      <c r="A106">
        <f>INDEX(resultados!$A$2:$ZZ$370, 100, MATCH($B$1, resultados!$A$1:$ZZ$1, 0))</f>
        <v/>
      </c>
      <c r="B106">
        <f>INDEX(resultados!$A$2:$ZZ$370, 100, MATCH($B$2, resultados!$A$1:$ZZ$1, 0))</f>
        <v/>
      </c>
      <c r="C106">
        <f>INDEX(resultados!$A$2:$ZZ$370, 100, MATCH($B$3, resultados!$A$1:$ZZ$1, 0))</f>
        <v/>
      </c>
    </row>
    <row r="107">
      <c r="A107">
        <f>INDEX(resultados!$A$2:$ZZ$370, 101, MATCH($B$1, resultados!$A$1:$ZZ$1, 0))</f>
        <v/>
      </c>
      <c r="B107">
        <f>INDEX(resultados!$A$2:$ZZ$370, 101, MATCH($B$2, resultados!$A$1:$ZZ$1, 0))</f>
        <v/>
      </c>
      <c r="C107">
        <f>INDEX(resultados!$A$2:$ZZ$370, 101, MATCH($B$3, resultados!$A$1:$ZZ$1, 0))</f>
        <v/>
      </c>
    </row>
    <row r="108">
      <c r="A108">
        <f>INDEX(resultados!$A$2:$ZZ$370, 102, MATCH($B$1, resultados!$A$1:$ZZ$1, 0))</f>
        <v/>
      </c>
      <c r="B108">
        <f>INDEX(resultados!$A$2:$ZZ$370, 102, MATCH($B$2, resultados!$A$1:$ZZ$1, 0))</f>
        <v/>
      </c>
      <c r="C108">
        <f>INDEX(resultados!$A$2:$ZZ$370, 102, MATCH($B$3, resultados!$A$1:$ZZ$1, 0))</f>
        <v/>
      </c>
    </row>
    <row r="109">
      <c r="A109">
        <f>INDEX(resultados!$A$2:$ZZ$370, 103, MATCH($B$1, resultados!$A$1:$ZZ$1, 0))</f>
        <v/>
      </c>
      <c r="B109">
        <f>INDEX(resultados!$A$2:$ZZ$370, 103, MATCH($B$2, resultados!$A$1:$ZZ$1, 0))</f>
        <v/>
      </c>
      <c r="C109">
        <f>INDEX(resultados!$A$2:$ZZ$370, 103, MATCH($B$3, resultados!$A$1:$ZZ$1, 0))</f>
        <v/>
      </c>
    </row>
    <row r="110">
      <c r="A110">
        <f>INDEX(resultados!$A$2:$ZZ$370, 104, MATCH($B$1, resultados!$A$1:$ZZ$1, 0))</f>
        <v/>
      </c>
      <c r="B110">
        <f>INDEX(resultados!$A$2:$ZZ$370, 104, MATCH($B$2, resultados!$A$1:$ZZ$1, 0))</f>
        <v/>
      </c>
      <c r="C110">
        <f>INDEX(resultados!$A$2:$ZZ$370, 104, MATCH($B$3, resultados!$A$1:$ZZ$1, 0))</f>
        <v/>
      </c>
    </row>
    <row r="111">
      <c r="A111">
        <f>INDEX(resultados!$A$2:$ZZ$370, 105, MATCH($B$1, resultados!$A$1:$ZZ$1, 0))</f>
        <v/>
      </c>
      <c r="B111">
        <f>INDEX(resultados!$A$2:$ZZ$370, 105, MATCH($B$2, resultados!$A$1:$ZZ$1, 0))</f>
        <v/>
      </c>
      <c r="C111">
        <f>INDEX(resultados!$A$2:$ZZ$370, 105, MATCH($B$3, resultados!$A$1:$ZZ$1, 0))</f>
        <v/>
      </c>
    </row>
    <row r="112">
      <c r="A112">
        <f>INDEX(resultados!$A$2:$ZZ$370, 106, MATCH($B$1, resultados!$A$1:$ZZ$1, 0))</f>
        <v/>
      </c>
      <c r="B112">
        <f>INDEX(resultados!$A$2:$ZZ$370, 106, MATCH($B$2, resultados!$A$1:$ZZ$1, 0))</f>
        <v/>
      </c>
      <c r="C112">
        <f>INDEX(resultados!$A$2:$ZZ$370, 106, MATCH($B$3, resultados!$A$1:$ZZ$1, 0))</f>
        <v/>
      </c>
    </row>
    <row r="113">
      <c r="A113">
        <f>INDEX(resultados!$A$2:$ZZ$370, 107, MATCH($B$1, resultados!$A$1:$ZZ$1, 0))</f>
        <v/>
      </c>
      <c r="B113">
        <f>INDEX(resultados!$A$2:$ZZ$370, 107, MATCH($B$2, resultados!$A$1:$ZZ$1, 0))</f>
        <v/>
      </c>
      <c r="C113">
        <f>INDEX(resultados!$A$2:$ZZ$370, 107, MATCH($B$3, resultados!$A$1:$ZZ$1, 0))</f>
        <v/>
      </c>
    </row>
    <row r="114">
      <c r="A114">
        <f>INDEX(resultados!$A$2:$ZZ$370, 108, MATCH($B$1, resultados!$A$1:$ZZ$1, 0))</f>
        <v/>
      </c>
      <c r="B114">
        <f>INDEX(resultados!$A$2:$ZZ$370, 108, MATCH($B$2, resultados!$A$1:$ZZ$1, 0))</f>
        <v/>
      </c>
      <c r="C114">
        <f>INDEX(resultados!$A$2:$ZZ$370, 108, MATCH($B$3, resultados!$A$1:$ZZ$1, 0))</f>
        <v/>
      </c>
    </row>
    <row r="115">
      <c r="A115">
        <f>INDEX(resultados!$A$2:$ZZ$370, 109, MATCH($B$1, resultados!$A$1:$ZZ$1, 0))</f>
        <v/>
      </c>
      <c r="B115">
        <f>INDEX(resultados!$A$2:$ZZ$370, 109, MATCH($B$2, resultados!$A$1:$ZZ$1, 0))</f>
        <v/>
      </c>
      <c r="C115">
        <f>INDEX(resultados!$A$2:$ZZ$370, 109, MATCH($B$3, resultados!$A$1:$ZZ$1, 0))</f>
        <v/>
      </c>
    </row>
    <row r="116">
      <c r="A116">
        <f>INDEX(resultados!$A$2:$ZZ$370, 110, MATCH($B$1, resultados!$A$1:$ZZ$1, 0))</f>
        <v/>
      </c>
      <c r="B116">
        <f>INDEX(resultados!$A$2:$ZZ$370, 110, MATCH($B$2, resultados!$A$1:$ZZ$1, 0))</f>
        <v/>
      </c>
      <c r="C116">
        <f>INDEX(resultados!$A$2:$ZZ$370, 110, MATCH($B$3, resultados!$A$1:$ZZ$1, 0))</f>
        <v/>
      </c>
    </row>
    <row r="117">
      <c r="A117">
        <f>INDEX(resultados!$A$2:$ZZ$370, 111, MATCH($B$1, resultados!$A$1:$ZZ$1, 0))</f>
        <v/>
      </c>
      <c r="B117">
        <f>INDEX(resultados!$A$2:$ZZ$370, 111, MATCH($B$2, resultados!$A$1:$ZZ$1, 0))</f>
        <v/>
      </c>
      <c r="C117">
        <f>INDEX(resultados!$A$2:$ZZ$370, 111, MATCH($B$3, resultados!$A$1:$ZZ$1, 0))</f>
        <v/>
      </c>
    </row>
    <row r="118">
      <c r="A118">
        <f>INDEX(resultados!$A$2:$ZZ$370, 112, MATCH($B$1, resultados!$A$1:$ZZ$1, 0))</f>
        <v/>
      </c>
      <c r="B118">
        <f>INDEX(resultados!$A$2:$ZZ$370, 112, MATCH($B$2, resultados!$A$1:$ZZ$1, 0))</f>
        <v/>
      </c>
      <c r="C118">
        <f>INDEX(resultados!$A$2:$ZZ$370, 112, MATCH($B$3, resultados!$A$1:$ZZ$1, 0))</f>
        <v/>
      </c>
    </row>
    <row r="119">
      <c r="A119">
        <f>INDEX(resultados!$A$2:$ZZ$370, 113, MATCH($B$1, resultados!$A$1:$ZZ$1, 0))</f>
        <v/>
      </c>
      <c r="B119">
        <f>INDEX(resultados!$A$2:$ZZ$370, 113, MATCH($B$2, resultados!$A$1:$ZZ$1, 0))</f>
        <v/>
      </c>
      <c r="C119">
        <f>INDEX(resultados!$A$2:$ZZ$370, 113, MATCH($B$3, resultados!$A$1:$ZZ$1, 0))</f>
        <v/>
      </c>
    </row>
    <row r="120">
      <c r="A120">
        <f>INDEX(resultados!$A$2:$ZZ$370, 114, MATCH($B$1, resultados!$A$1:$ZZ$1, 0))</f>
        <v/>
      </c>
      <c r="B120">
        <f>INDEX(resultados!$A$2:$ZZ$370, 114, MATCH($B$2, resultados!$A$1:$ZZ$1, 0))</f>
        <v/>
      </c>
      <c r="C120">
        <f>INDEX(resultados!$A$2:$ZZ$370, 114, MATCH($B$3, resultados!$A$1:$ZZ$1, 0))</f>
        <v/>
      </c>
    </row>
    <row r="121">
      <c r="A121">
        <f>INDEX(resultados!$A$2:$ZZ$370, 115, MATCH($B$1, resultados!$A$1:$ZZ$1, 0))</f>
        <v/>
      </c>
      <c r="B121">
        <f>INDEX(resultados!$A$2:$ZZ$370, 115, MATCH($B$2, resultados!$A$1:$ZZ$1, 0))</f>
        <v/>
      </c>
      <c r="C121">
        <f>INDEX(resultados!$A$2:$ZZ$370, 115, MATCH($B$3, resultados!$A$1:$ZZ$1, 0))</f>
        <v/>
      </c>
    </row>
    <row r="122">
      <c r="A122">
        <f>INDEX(resultados!$A$2:$ZZ$370, 116, MATCH($B$1, resultados!$A$1:$ZZ$1, 0))</f>
        <v/>
      </c>
      <c r="B122">
        <f>INDEX(resultados!$A$2:$ZZ$370, 116, MATCH($B$2, resultados!$A$1:$ZZ$1, 0))</f>
        <v/>
      </c>
      <c r="C122">
        <f>INDEX(resultados!$A$2:$ZZ$370, 116, MATCH($B$3, resultados!$A$1:$ZZ$1, 0))</f>
        <v/>
      </c>
    </row>
    <row r="123">
      <c r="A123">
        <f>INDEX(resultados!$A$2:$ZZ$370, 117, MATCH($B$1, resultados!$A$1:$ZZ$1, 0))</f>
        <v/>
      </c>
      <c r="B123">
        <f>INDEX(resultados!$A$2:$ZZ$370, 117, MATCH($B$2, resultados!$A$1:$ZZ$1, 0))</f>
        <v/>
      </c>
      <c r="C123">
        <f>INDEX(resultados!$A$2:$ZZ$370, 117, MATCH($B$3, resultados!$A$1:$ZZ$1, 0))</f>
        <v/>
      </c>
    </row>
    <row r="124">
      <c r="A124">
        <f>INDEX(resultados!$A$2:$ZZ$370, 118, MATCH($B$1, resultados!$A$1:$ZZ$1, 0))</f>
        <v/>
      </c>
      <c r="B124">
        <f>INDEX(resultados!$A$2:$ZZ$370, 118, MATCH($B$2, resultados!$A$1:$ZZ$1, 0))</f>
        <v/>
      </c>
      <c r="C124">
        <f>INDEX(resultados!$A$2:$ZZ$370, 118, MATCH($B$3, resultados!$A$1:$ZZ$1, 0))</f>
        <v/>
      </c>
    </row>
    <row r="125">
      <c r="A125">
        <f>INDEX(resultados!$A$2:$ZZ$370, 119, MATCH($B$1, resultados!$A$1:$ZZ$1, 0))</f>
        <v/>
      </c>
      <c r="B125">
        <f>INDEX(resultados!$A$2:$ZZ$370, 119, MATCH($B$2, resultados!$A$1:$ZZ$1, 0))</f>
        <v/>
      </c>
      <c r="C125">
        <f>INDEX(resultados!$A$2:$ZZ$370, 119, MATCH($B$3, resultados!$A$1:$ZZ$1, 0))</f>
        <v/>
      </c>
    </row>
    <row r="126">
      <c r="A126">
        <f>INDEX(resultados!$A$2:$ZZ$370, 120, MATCH($B$1, resultados!$A$1:$ZZ$1, 0))</f>
        <v/>
      </c>
      <c r="B126">
        <f>INDEX(resultados!$A$2:$ZZ$370, 120, MATCH($B$2, resultados!$A$1:$ZZ$1, 0))</f>
        <v/>
      </c>
      <c r="C126">
        <f>INDEX(resultados!$A$2:$ZZ$370, 120, MATCH($B$3, resultados!$A$1:$ZZ$1, 0))</f>
        <v/>
      </c>
    </row>
    <row r="127">
      <c r="A127">
        <f>INDEX(resultados!$A$2:$ZZ$370, 121, MATCH($B$1, resultados!$A$1:$ZZ$1, 0))</f>
        <v/>
      </c>
      <c r="B127">
        <f>INDEX(resultados!$A$2:$ZZ$370, 121, MATCH($B$2, resultados!$A$1:$ZZ$1, 0))</f>
        <v/>
      </c>
      <c r="C127">
        <f>INDEX(resultados!$A$2:$ZZ$370, 121, MATCH($B$3, resultados!$A$1:$ZZ$1, 0))</f>
        <v/>
      </c>
    </row>
    <row r="128">
      <c r="A128">
        <f>INDEX(resultados!$A$2:$ZZ$370, 122, MATCH($B$1, resultados!$A$1:$ZZ$1, 0))</f>
        <v/>
      </c>
      <c r="B128">
        <f>INDEX(resultados!$A$2:$ZZ$370, 122, MATCH($B$2, resultados!$A$1:$ZZ$1, 0))</f>
        <v/>
      </c>
      <c r="C128">
        <f>INDEX(resultados!$A$2:$ZZ$370, 122, MATCH($B$3, resultados!$A$1:$ZZ$1, 0))</f>
        <v/>
      </c>
    </row>
    <row r="129">
      <c r="A129">
        <f>INDEX(resultados!$A$2:$ZZ$370, 123, MATCH($B$1, resultados!$A$1:$ZZ$1, 0))</f>
        <v/>
      </c>
      <c r="B129">
        <f>INDEX(resultados!$A$2:$ZZ$370, 123, MATCH($B$2, resultados!$A$1:$ZZ$1, 0))</f>
        <v/>
      </c>
      <c r="C129">
        <f>INDEX(resultados!$A$2:$ZZ$370, 123, MATCH($B$3, resultados!$A$1:$ZZ$1, 0))</f>
        <v/>
      </c>
    </row>
    <row r="130">
      <c r="A130">
        <f>INDEX(resultados!$A$2:$ZZ$370, 124, MATCH($B$1, resultados!$A$1:$ZZ$1, 0))</f>
        <v/>
      </c>
      <c r="B130">
        <f>INDEX(resultados!$A$2:$ZZ$370, 124, MATCH($B$2, resultados!$A$1:$ZZ$1, 0))</f>
        <v/>
      </c>
      <c r="C130">
        <f>INDEX(resultados!$A$2:$ZZ$370, 124, MATCH($B$3, resultados!$A$1:$ZZ$1, 0))</f>
        <v/>
      </c>
    </row>
    <row r="131">
      <c r="A131">
        <f>INDEX(resultados!$A$2:$ZZ$370, 125, MATCH($B$1, resultados!$A$1:$ZZ$1, 0))</f>
        <v/>
      </c>
      <c r="B131">
        <f>INDEX(resultados!$A$2:$ZZ$370, 125, MATCH($B$2, resultados!$A$1:$ZZ$1, 0))</f>
        <v/>
      </c>
      <c r="C131">
        <f>INDEX(resultados!$A$2:$ZZ$370, 125, MATCH($B$3, resultados!$A$1:$ZZ$1, 0))</f>
        <v/>
      </c>
    </row>
    <row r="132">
      <c r="A132">
        <f>INDEX(resultados!$A$2:$ZZ$370, 126, MATCH($B$1, resultados!$A$1:$ZZ$1, 0))</f>
        <v/>
      </c>
      <c r="B132">
        <f>INDEX(resultados!$A$2:$ZZ$370, 126, MATCH($B$2, resultados!$A$1:$ZZ$1, 0))</f>
        <v/>
      </c>
      <c r="C132">
        <f>INDEX(resultados!$A$2:$ZZ$370, 126, MATCH($B$3, resultados!$A$1:$ZZ$1, 0))</f>
        <v/>
      </c>
    </row>
    <row r="133">
      <c r="A133">
        <f>INDEX(resultados!$A$2:$ZZ$370, 127, MATCH($B$1, resultados!$A$1:$ZZ$1, 0))</f>
        <v/>
      </c>
      <c r="B133">
        <f>INDEX(resultados!$A$2:$ZZ$370, 127, MATCH($B$2, resultados!$A$1:$ZZ$1, 0))</f>
        <v/>
      </c>
      <c r="C133">
        <f>INDEX(resultados!$A$2:$ZZ$370, 127, MATCH($B$3, resultados!$A$1:$ZZ$1, 0))</f>
        <v/>
      </c>
    </row>
    <row r="134">
      <c r="A134">
        <f>INDEX(resultados!$A$2:$ZZ$370, 128, MATCH($B$1, resultados!$A$1:$ZZ$1, 0))</f>
        <v/>
      </c>
      <c r="B134">
        <f>INDEX(resultados!$A$2:$ZZ$370, 128, MATCH($B$2, resultados!$A$1:$ZZ$1, 0))</f>
        <v/>
      </c>
      <c r="C134">
        <f>INDEX(resultados!$A$2:$ZZ$370, 128, MATCH($B$3, resultados!$A$1:$ZZ$1, 0))</f>
        <v/>
      </c>
    </row>
    <row r="135">
      <c r="A135">
        <f>INDEX(resultados!$A$2:$ZZ$370, 129, MATCH($B$1, resultados!$A$1:$ZZ$1, 0))</f>
        <v/>
      </c>
      <c r="B135">
        <f>INDEX(resultados!$A$2:$ZZ$370, 129, MATCH($B$2, resultados!$A$1:$ZZ$1, 0))</f>
        <v/>
      </c>
      <c r="C135">
        <f>INDEX(resultados!$A$2:$ZZ$370, 129, MATCH($B$3, resultados!$A$1:$ZZ$1, 0))</f>
        <v/>
      </c>
    </row>
    <row r="136">
      <c r="A136">
        <f>INDEX(resultados!$A$2:$ZZ$370, 130, MATCH($B$1, resultados!$A$1:$ZZ$1, 0))</f>
        <v/>
      </c>
      <c r="B136">
        <f>INDEX(resultados!$A$2:$ZZ$370, 130, MATCH($B$2, resultados!$A$1:$ZZ$1, 0))</f>
        <v/>
      </c>
      <c r="C136">
        <f>INDEX(resultados!$A$2:$ZZ$370, 130, MATCH($B$3, resultados!$A$1:$ZZ$1, 0))</f>
        <v/>
      </c>
    </row>
    <row r="137">
      <c r="A137">
        <f>INDEX(resultados!$A$2:$ZZ$370, 131, MATCH($B$1, resultados!$A$1:$ZZ$1, 0))</f>
        <v/>
      </c>
      <c r="B137">
        <f>INDEX(resultados!$A$2:$ZZ$370, 131, MATCH($B$2, resultados!$A$1:$ZZ$1, 0))</f>
        <v/>
      </c>
      <c r="C137">
        <f>INDEX(resultados!$A$2:$ZZ$370, 131, MATCH($B$3, resultados!$A$1:$ZZ$1, 0))</f>
        <v/>
      </c>
    </row>
    <row r="138">
      <c r="A138">
        <f>INDEX(resultados!$A$2:$ZZ$370, 132, MATCH($B$1, resultados!$A$1:$ZZ$1, 0))</f>
        <v/>
      </c>
      <c r="B138">
        <f>INDEX(resultados!$A$2:$ZZ$370, 132, MATCH($B$2, resultados!$A$1:$ZZ$1, 0))</f>
        <v/>
      </c>
      <c r="C138">
        <f>INDEX(resultados!$A$2:$ZZ$370, 132, MATCH($B$3, resultados!$A$1:$ZZ$1, 0))</f>
        <v/>
      </c>
    </row>
    <row r="139">
      <c r="A139">
        <f>INDEX(resultados!$A$2:$ZZ$370, 133, MATCH($B$1, resultados!$A$1:$ZZ$1, 0))</f>
        <v/>
      </c>
      <c r="B139">
        <f>INDEX(resultados!$A$2:$ZZ$370, 133, MATCH($B$2, resultados!$A$1:$ZZ$1, 0))</f>
        <v/>
      </c>
      <c r="C139">
        <f>INDEX(resultados!$A$2:$ZZ$370, 133, MATCH($B$3, resultados!$A$1:$ZZ$1, 0))</f>
        <v/>
      </c>
    </row>
    <row r="140">
      <c r="A140">
        <f>INDEX(resultados!$A$2:$ZZ$370, 134, MATCH($B$1, resultados!$A$1:$ZZ$1, 0))</f>
        <v/>
      </c>
      <c r="B140">
        <f>INDEX(resultados!$A$2:$ZZ$370, 134, MATCH($B$2, resultados!$A$1:$ZZ$1, 0))</f>
        <v/>
      </c>
      <c r="C140">
        <f>INDEX(resultados!$A$2:$ZZ$370, 134, MATCH($B$3, resultados!$A$1:$ZZ$1, 0))</f>
        <v/>
      </c>
    </row>
    <row r="141">
      <c r="A141">
        <f>INDEX(resultados!$A$2:$ZZ$370, 135, MATCH($B$1, resultados!$A$1:$ZZ$1, 0))</f>
        <v/>
      </c>
      <c r="B141">
        <f>INDEX(resultados!$A$2:$ZZ$370, 135, MATCH($B$2, resultados!$A$1:$ZZ$1, 0))</f>
        <v/>
      </c>
      <c r="C141">
        <f>INDEX(resultados!$A$2:$ZZ$370, 135, MATCH($B$3, resultados!$A$1:$ZZ$1, 0))</f>
        <v/>
      </c>
    </row>
    <row r="142">
      <c r="A142">
        <f>INDEX(resultados!$A$2:$ZZ$370, 136, MATCH($B$1, resultados!$A$1:$ZZ$1, 0))</f>
        <v/>
      </c>
      <c r="B142">
        <f>INDEX(resultados!$A$2:$ZZ$370, 136, MATCH($B$2, resultados!$A$1:$ZZ$1, 0))</f>
        <v/>
      </c>
      <c r="C142">
        <f>INDEX(resultados!$A$2:$ZZ$370, 136, MATCH($B$3, resultados!$A$1:$ZZ$1, 0))</f>
        <v/>
      </c>
    </row>
    <row r="143">
      <c r="A143">
        <f>INDEX(resultados!$A$2:$ZZ$370, 137, MATCH($B$1, resultados!$A$1:$ZZ$1, 0))</f>
        <v/>
      </c>
      <c r="B143">
        <f>INDEX(resultados!$A$2:$ZZ$370, 137, MATCH($B$2, resultados!$A$1:$ZZ$1, 0))</f>
        <v/>
      </c>
      <c r="C143">
        <f>INDEX(resultados!$A$2:$ZZ$370, 137, MATCH($B$3, resultados!$A$1:$ZZ$1, 0))</f>
        <v/>
      </c>
    </row>
    <row r="144">
      <c r="A144">
        <f>INDEX(resultados!$A$2:$ZZ$370, 138, MATCH($B$1, resultados!$A$1:$ZZ$1, 0))</f>
        <v/>
      </c>
      <c r="B144">
        <f>INDEX(resultados!$A$2:$ZZ$370, 138, MATCH($B$2, resultados!$A$1:$ZZ$1, 0))</f>
        <v/>
      </c>
      <c r="C144">
        <f>INDEX(resultados!$A$2:$ZZ$370, 138, MATCH($B$3, resultados!$A$1:$ZZ$1, 0))</f>
        <v/>
      </c>
    </row>
    <row r="145">
      <c r="A145">
        <f>INDEX(resultados!$A$2:$ZZ$370, 139, MATCH($B$1, resultados!$A$1:$ZZ$1, 0))</f>
        <v/>
      </c>
      <c r="B145">
        <f>INDEX(resultados!$A$2:$ZZ$370, 139, MATCH($B$2, resultados!$A$1:$ZZ$1, 0))</f>
        <v/>
      </c>
      <c r="C145">
        <f>INDEX(resultados!$A$2:$ZZ$370, 139, MATCH($B$3, resultados!$A$1:$ZZ$1, 0))</f>
        <v/>
      </c>
    </row>
    <row r="146">
      <c r="A146">
        <f>INDEX(resultados!$A$2:$ZZ$370, 140, MATCH($B$1, resultados!$A$1:$ZZ$1, 0))</f>
        <v/>
      </c>
      <c r="B146">
        <f>INDEX(resultados!$A$2:$ZZ$370, 140, MATCH($B$2, resultados!$A$1:$ZZ$1, 0))</f>
        <v/>
      </c>
      <c r="C146">
        <f>INDEX(resultados!$A$2:$ZZ$370, 140, MATCH($B$3, resultados!$A$1:$ZZ$1, 0))</f>
        <v/>
      </c>
    </row>
    <row r="147">
      <c r="A147">
        <f>INDEX(resultados!$A$2:$ZZ$370, 141, MATCH($B$1, resultados!$A$1:$ZZ$1, 0))</f>
        <v/>
      </c>
      <c r="B147">
        <f>INDEX(resultados!$A$2:$ZZ$370, 141, MATCH($B$2, resultados!$A$1:$ZZ$1, 0))</f>
        <v/>
      </c>
      <c r="C147">
        <f>INDEX(resultados!$A$2:$ZZ$370, 141, MATCH($B$3, resultados!$A$1:$ZZ$1, 0))</f>
        <v/>
      </c>
    </row>
    <row r="148">
      <c r="A148">
        <f>INDEX(resultados!$A$2:$ZZ$370, 142, MATCH($B$1, resultados!$A$1:$ZZ$1, 0))</f>
        <v/>
      </c>
      <c r="B148">
        <f>INDEX(resultados!$A$2:$ZZ$370, 142, MATCH($B$2, resultados!$A$1:$ZZ$1, 0))</f>
        <v/>
      </c>
      <c r="C148">
        <f>INDEX(resultados!$A$2:$ZZ$370, 142, MATCH($B$3, resultados!$A$1:$ZZ$1, 0))</f>
        <v/>
      </c>
    </row>
    <row r="149">
      <c r="A149">
        <f>INDEX(resultados!$A$2:$ZZ$370, 143, MATCH($B$1, resultados!$A$1:$ZZ$1, 0))</f>
        <v/>
      </c>
      <c r="B149">
        <f>INDEX(resultados!$A$2:$ZZ$370, 143, MATCH($B$2, resultados!$A$1:$ZZ$1, 0))</f>
        <v/>
      </c>
      <c r="C149">
        <f>INDEX(resultados!$A$2:$ZZ$370, 143, MATCH($B$3, resultados!$A$1:$ZZ$1, 0))</f>
        <v/>
      </c>
    </row>
    <row r="150">
      <c r="A150">
        <f>INDEX(resultados!$A$2:$ZZ$370, 144, MATCH($B$1, resultados!$A$1:$ZZ$1, 0))</f>
        <v/>
      </c>
      <c r="B150">
        <f>INDEX(resultados!$A$2:$ZZ$370, 144, MATCH($B$2, resultados!$A$1:$ZZ$1, 0))</f>
        <v/>
      </c>
      <c r="C150">
        <f>INDEX(resultados!$A$2:$ZZ$370, 144, MATCH($B$3, resultados!$A$1:$ZZ$1, 0))</f>
        <v/>
      </c>
    </row>
    <row r="151">
      <c r="A151">
        <f>INDEX(resultados!$A$2:$ZZ$370, 145, MATCH($B$1, resultados!$A$1:$ZZ$1, 0))</f>
        <v/>
      </c>
      <c r="B151">
        <f>INDEX(resultados!$A$2:$ZZ$370, 145, MATCH($B$2, resultados!$A$1:$ZZ$1, 0))</f>
        <v/>
      </c>
      <c r="C151">
        <f>INDEX(resultados!$A$2:$ZZ$370, 145, MATCH($B$3, resultados!$A$1:$ZZ$1, 0))</f>
        <v/>
      </c>
    </row>
    <row r="152">
      <c r="A152">
        <f>INDEX(resultados!$A$2:$ZZ$370, 146, MATCH($B$1, resultados!$A$1:$ZZ$1, 0))</f>
        <v/>
      </c>
      <c r="B152">
        <f>INDEX(resultados!$A$2:$ZZ$370, 146, MATCH($B$2, resultados!$A$1:$ZZ$1, 0))</f>
        <v/>
      </c>
      <c r="C152">
        <f>INDEX(resultados!$A$2:$ZZ$370, 146, MATCH($B$3, resultados!$A$1:$ZZ$1, 0))</f>
        <v/>
      </c>
    </row>
    <row r="153">
      <c r="A153">
        <f>INDEX(resultados!$A$2:$ZZ$370, 147, MATCH($B$1, resultados!$A$1:$ZZ$1, 0))</f>
        <v/>
      </c>
      <c r="B153">
        <f>INDEX(resultados!$A$2:$ZZ$370, 147, MATCH($B$2, resultados!$A$1:$ZZ$1, 0))</f>
        <v/>
      </c>
      <c r="C153">
        <f>INDEX(resultados!$A$2:$ZZ$370, 147, MATCH($B$3, resultados!$A$1:$ZZ$1, 0))</f>
        <v/>
      </c>
    </row>
    <row r="154">
      <c r="A154">
        <f>INDEX(resultados!$A$2:$ZZ$370, 148, MATCH($B$1, resultados!$A$1:$ZZ$1, 0))</f>
        <v/>
      </c>
      <c r="B154">
        <f>INDEX(resultados!$A$2:$ZZ$370, 148, MATCH($B$2, resultados!$A$1:$ZZ$1, 0))</f>
        <v/>
      </c>
      <c r="C154">
        <f>INDEX(resultados!$A$2:$ZZ$370, 148, MATCH($B$3, resultados!$A$1:$ZZ$1, 0))</f>
        <v/>
      </c>
    </row>
    <row r="155">
      <c r="A155">
        <f>INDEX(resultados!$A$2:$ZZ$370, 149, MATCH($B$1, resultados!$A$1:$ZZ$1, 0))</f>
        <v/>
      </c>
      <c r="B155">
        <f>INDEX(resultados!$A$2:$ZZ$370, 149, MATCH($B$2, resultados!$A$1:$ZZ$1, 0))</f>
        <v/>
      </c>
      <c r="C155">
        <f>INDEX(resultados!$A$2:$ZZ$370, 149, MATCH($B$3, resultados!$A$1:$ZZ$1, 0))</f>
        <v/>
      </c>
    </row>
    <row r="156">
      <c r="A156">
        <f>INDEX(resultados!$A$2:$ZZ$370, 150, MATCH($B$1, resultados!$A$1:$ZZ$1, 0))</f>
        <v/>
      </c>
      <c r="B156">
        <f>INDEX(resultados!$A$2:$ZZ$370, 150, MATCH($B$2, resultados!$A$1:$ZZ$1, 0))</f>
        <v/>
      </c>
      <c r="C156">
        <f>INDEX(resultados!$A$2:$ZZ$370, 150, MATCH($B$3, resultados!$A$1:$ZZ$1, 0))</f>
        <v/>
      </c>
    </row>
    <row r="157">
      <c r="A157">
        <f>INDEX(resultados!$A$2:$ZZ$370, 151, MATCH($B$1, resultados!$A$1:$ZZ$1, 0))</f>
        <v/>
      </c>
      <c r="B157">
        <f>INDEX(resultados!$A$2:$ZZ$370, 151, MATCH($B$2, resultados!$A$1:$ZZ$1, 0))</f>
        <v/>
      </c>
      <c r="C157">
        <f>INDEX(resultados!$A$2:$ZZ$370, 151, MATCH($B$3, resultados!$A$1:$ZZ$1, 0))</f>
        <v/>
      </c>
    </row>
    <row r="158">
      <c r="A158">
        <f>INDEX(resultados!$A$2:$ZZ$370, 152, MATCH($B$1, resultados!$A$1:$ZZ$1, 0))</f>
        <v/>
      </c>
      <c r="B158">
        <f>INDEX(resultados!$A$2:$ZZ$370, 152, MATCH($B$2, resultados!$A$1:$ZZ$1, 0))</f>
        <v/>
      </c>
      <c r="C158">
        <f>INDEX(resultados!$A$2:$ZZ$370, 152, MATCH($B$3, resultados!$A$1:$ZZ$1, 0))</f>
        <v/>
      </c>
    </row>
    <row r="159">
      <c r="A159">
        <f>INDEX(resultados!$A$2:$ZZ$370, 153, MATCH($B$1, resultados!$A$1:$ZZ$1, 0))</f>
        <v/>
      </c>
      <c r="B159">
        <f>INDEX(resultados!$A$2:$ZZ$370, 153, MATCH($B$2, resultados!$A$1:$ZZ$1, 0))</f>
        <v/>
      </c>
      <c r="C159">
        <f>INDEX(resultados!$A$2:$ZZ$370, 153, MATCH($B$3, resultados!$A$1:$ZZ$1, 0))</f>
        <v/>
      </c>
    </row>
    <row r="160">
      <c r="A160">
        <f>INDEX(resultados!$A$2:$ZZ$370, 154, MATCH($B$1, resultados!$A$1:$ZZ$1, 0))</f>
        <v/>
      </c>
      <c r="B160">
        <f>INDEX(resultados!$A$2:$ZZ$370, 154, MATCH($B$2, resultados!$A$1:$ZZ$1, 0))</f>
        <v/>
      </c>
      <c r="C160">
        <f>INDEX(resultados!$A$2:$ZZ$370, 154, MATCH($B$3, resultados!$A$1:$ZZ$1, 0))</f>
        <v/>
      </c>
    </row>
    <row r="161">
      <c r="A161">
        <f>INDEX(resultados!$A$2:$ZZ$370, 155, MATCH($B$1, resultados!$A$1:$ZZ$1, 0))</f>
        <v/>
      </c>
      <c r="B161">
        <f>INDEX(resultados!$A$2:$ZZ$370, 155, MATCH($B$2, resultados!$A$1:$ZZ$1, 0))</f>
        <v/>
      </c>
      <c r="C161">
        <f>INDEX(resultados!$A$2:$ZZ$370, 155, MATCH($B$3, resultados!$A$1:$ZZ$1, 0))</f>
        <v/>
      </c>
    </row>
    <row r="162">
      <c r="A162">
        <f>INDEX(resultados!$A$2:$ZZ$370, 156, MATCH($B$1, resultados!$A$1:$ZZ$1, 0))</f>
        <v/>
      </c>
      <c r="B162">
        <f>INDEX(resultados!$A$2:$ZZ$370, 156, MATCH($B$2, resultados!$A$1:$ZZ$1, 0))</f>
        <v/>
      </c>
      <c r="C162">
        <f>INDEX(resultados!$A$2:$ZZ$370, 156, MATCH($B$3, resultados!$A$1:$ZZ$1, 0))</f>
        <v/>
      </c>
    </row>
    <row r="163">
      <c r="A163">
        <f>INDEX(resultados!$A$2:$ZZ$370, 157, MATCH($B$1, resultados!$A$1:$ZZ$1, 0))</f>
        <v/>
      </c>
      <c r="B163">
        <f>INDEX(resultados!$A$2:$ZZ$370, 157, MATCH($B$2, resultados!$A$1:$ZZ$1, 0))</f>
        <v/>
      </c>
      <c r="C163">
        <f>INDEX(resultados!$A$2:$ZZ$370, 157, MATCH($B$3, resultados!$A$1:$ZZ$1, 0))</f>
        <v/>
      </c>
    </row>
    <row r="164">
      <c r="A164">
        <f>INDEX(resultados!$A$2:$ZZ$370, 158, MATCH($B$1, resultados!$A$1:$ZZ$1, 0))</f>
        <v/>
      </c>
      <c r="B164">
        <f>INDEX(resultados!$A$2:$ZZ$370, 158, MATCH($B$2, resultados!$A$1:$ZZ$1, 0))</f>
        <v/>
      </c>
      <c r="C164">
        <f>INDEX(resultados!$A$2:$ZZ$370, 158, MATCH($B$3, resultados!$A$1:$ZZ$1, 0))</f>
        <v/>
      </c>
    </row>
    <row r="165">
      <c r="A165">
        <f>INDEX(resultados!$A$2:$ZZ$370, 159, MATCH($B$1, resultados!$A$1:$ZZ$1, 0))</f>
        <v/>
      </c>
      <c r="B165">
        <f>INDEX(resultados!$A$2:$ZZ$370, 159, MATCH($B$2, resultados!$A$1:$ZZ$1, 0))</f>
        <v/>
      </c>
      <c r="C165">
        <f>INDEX(resultados!$A$2:$ZZ$370, 159, MATCH($B$3, resultados!$A$1:$ZZ$1, 0))</f>
        <v/>
      </c>
    </row>
    <row r="166">
      <c r="A166">
        <f>INDEX(resultados!$A$2:$ZZ$370, 160, MATCH($B$1, resultados!$A$1:$ZZ$1, 0))</f>
        <v/>
      </c>
      <c r="B166">
        <f>INDEX(resultados!$A$2:$ZZ$370, 160, MATCH($B$2, resultados!$A$1:$ZZ$1, 0))</f>
        <v/>
      </c>
      <c r="C166">
        <f>INDEX(resultados!$A$2:$ZZ$370, 160, MATCH($B$3, resultados!$A$1:$ZZ$1, 0))</f>
        <v/>
      </c>
    </row>
    <row r="167">
      <c r="A167">
        <f>INDEX(resultados!$A$2:$ZZ$370, 161, MATCH($B$1, resultados!$A$1:$ZZ$1, 0))</f>
        <v/>
      </c>
      <c r="B167">
        <f>INDEX(resultados!$A$2:$ZZ$370, 161, MATCH($B$2, resultados!$A$1:$ZZ$1, 0))</f>
        <v/>
      </c>
      <c r="C167">
        <f>INDEX(resultados!$A$2:$ZZ$370, 161, MATCH($B$3, resultados!$A$1:$ZZ$1, 0))</f>
        <v/>
      </c>
    </row>
    <row r="168">
      <c r="A168">
        <f>INDEX(resultados!$A$2:$ZZ$370, 162, MATCH($B$1, resultados!$A$1:$ZZ$1, 0))</f>
        <v/>
      </c>
      <c r="B168">
        <f>INDEX(resultados!$A$2:$ZZ$370, 162, MATCH($B$2, resultados!$A$1:$ZZ$1, 0))</f>
        <v/>
      </c>
      <c r="C168">
        <f>INDEX(resultados!$A$2:$ZZ$370, 162, MATCH($B$3, resultados!$A$1:$ZZ$1, 0))</f>
        <v/>
      </c>
    </row>
    <row r="169">
      <c r="A169">
        <f>INDEX(resultados!$A$2:$ZZ$370, 163, MATCH($B$1, resultados!$A$1:$ZZ$1, 0))</f>
        <v/>
      </c>
      <c r="B169">
        <f>INDEX(resultados!$A$2:$ZZ$370, 163, MATCH($B$2, resultados!$A$1:$ZZ$1, 0))</f>
        <v/>
      </c>
      <c r="C169">
        <f>INDEX(resultados!$A$2:$ZZ$370, 163, MATCH($B$3, resultados!$A$1:$ZZ$1, 0))</f>
        <v/>
      </c>
    </row>
    <row r="170">
      <c r="A170">
        <f>INDEX(resultados!$A$2:$ZZ$370, 164, MATCH($B$1, resultados!$A$1:$ZZ$1, 0))</f>
        <v/>
      </c>
      <c r="B170">
        <f>INDEX(resultados!$A$2:$ZZ$370, 164, MATCH($B$2, resultados!$A$1:$ZZ$1, 0))</f>
        <v/>
      </c>
      <c r="C170">
        <f>INDEX(resultados!$A$2:$ZZ$370, 164, MATCH($B$3, resultados!$A$1:$ZZ$1, 0))</f>
        <v/>
      </c>
    </row>
    <row r="171">
      <c r="A171">
        <f>INDEX(resultados!$A$2:$ZZ$370, 165, MATCH($B$1, resultados!$A$1:$ZZ$1, 0))</f>
        <v/>
      </c>
      <c r="B171">
        <f>INDEX(resultados!$A$2:$ZZ$370, 165, MATCH($B$2, resultados!$A$1:$ZZ$1, 0))</f>
        <v/>
      </c>
      <c r="C171">
        <f>INDEX(resultados!$A$2:$ZZ$370, 165, MATCH($B$3, resultados!$A$1:$ZZ$1, 0))</f>
        <v/>
      </c>
    </row>
    <row r="172">
      <c r="A172">
        <f>INDEX(resultados!$A$2:$ZZ$370, 166, MATCH($B$1, resultados!$A$1:$ZZ$1, 0))</f>
        <v/>
      </c>
      <c r="B172">
        <f>INDEX(resultados!$A$2:$ZZ$370, 166, MATCH($B$2, resultados!$A$1:$ZZ$1, 0))</f>
        <v/>
      </c>
      <c r="C172">
        <f>INDEX(resultados!$A$2:$ZZ$370, 166, MATCH($B$3, resultados!$A$1:$ZZ$1, 0))</f>
        <v/>
      </c>
    </row>
    <row r="173">
      <c r="A173">
        <f>INDEX(resultados!$A$2:$ZZ$370, 167, MATCH($B$1, resultados!$A$1:$ZZ$1, 0))</f>
        <v/>
      </c>
      <c r="B173">
        <f>INDEX(resultados!$A$2:$ZZ$370, 167, MATCH($B$2, resultados!$A$1:$ZZ$1, 0))</f>
        <v/>
      </c>
      <c r="C173">
        <f>INDEX(resultados!$A$2:$ZZ$370, 167, MATCH($B$3, resultados!$A$1:$ZZ$1, 0))</f>
        <v/>
      </c>
    </row>
    <row r="174">
      <c r="A174">
        <f>INDEX(resultados!$A$2:$ZZ$370, 168, MATCH($B$1, resultados!$A$1:$ZZ$1, 0))</f>
        <v/>
      </c>
      <c r="B174">
        <f>INDEX(resultados!$A$2:$ZZ$370, 168, MATCH($B$2, resultados!$A$1:$ZZ$1, 0))</f>
        <v/>
      </c>
      <c r="C174">
        <f>INDEX(resultados!$A$2:$ZZ$370, 168, MATCH($B$3, resultados!$A$1:$ZZ$1, 0))</f>
        <v/>
      </c>
    </row>
    <row r="175">
      <c r="A175">
        <f>INDEX(resultados!$A$2:$ZZ$370, 169, MATCH($B$1, resultados!$A$1:$ZZ$1, 0))</f>
        <v/>
      </c>
      <c r="B175">
        <f>INDEX(resultados!$A$2:$ZZ$370, 169, MATCH($B$2, resultados!$A$1:$ZZ$1, 0))</f>
        <v/>
      </c>
      <c r="C175">
        <f>INDEX(resultados!$A$2:$ZZ$370, 169, MATCH($B$3, resultados!$A$1:$ZZ$1, 0))</f>
        <v/>
      </c>
    </row>
    <row r="176">
      <c r="A176">
        <f>INDEX(resultados!$A$2:$ZZ$370, 170, MATCH($B$1, resultados!$A$1:$ZZ$1, 0))</f>
        <v/>
      </c>
      <c r="B176">
        <f>INDEX(resultados!$A$2:$ZZ$370, 170, MATCH($B$2, resultados!$A$1:$ZZ$1, 0))</f>
        <v/>
      </c>
      <c r="C176">
        <f>INDEX(resultados!$A$2:$ZZ$370, 170, MATCH($B$3, resultados!$A$1:$ZZ$1, 0))</f>
        <v/>
      </c>
    </row>
    <row r="177">
      <c r="A177">
        <f>INDEX(resultados!$A$2:$ZZ$370, 171, MATCH($B$1, resultados!$A$1:$ZZ$1, 0))</f>
        <v/>
      </c>
      <c r="B177">
        <f>INDEX(resultados!$A$2:$ZZ$370, 171, MATCH($B$2, resultados!$A$1:$ZZ$1, 0))</f>
        <v/>
      </c>
      <c r="C177">
        <f>INDEX(resultados!$A$2:$ZZ$370, 171, MATCH($B$3, resultados!$A$1:$ZZ$1, 0))</f>
        <v/>
      </c>
    </row>
    <row r="178">
      <c r="A178">
        <f>INDEX(resultados!$A$2:$ZZ$370, 172, MATCH($B$1, resultados!$A$1:$ZZ$1, 0))</f>
        <v/>
      </c>
      <c r="B178">
        <f>INDEX(resultados!$A$2:$ZZ$370, 172, MATCH($B$2, resultados!$A$1:$ZZ$1, 0))</f>
        <v/>
      </c>
      <c r="C178">
        <f>INDEX(resultados!$A$2:$ZZ$370, 172, MATCH($B$3, resultados!$A$1:$ZZ$1, 0))</f>
        <v/>
      </c>
    </row>
    <row r="179">
      <c r="A179">
        <f>INDEX(resultados!$A$2:$ZZ$370, 173, MATCH($B$1, resultados!$A$1:$ZZ$1, 0))</f>
        <v/>
      </c>
      <c r="B179">
        <f>INDEX(resultados!$A$2:$ZZ$370, 173, MATCH($B$2, resultados!$A$1:$ZZ$1, 0))</f>
        <v/>
      </c>
      <c r="C179">
        <f>INDEX(resultados!$A$2:$ZZ$370, 173, MATCH($B$3, resultados!$A$1:$ZZ$1, 0))</f>
        <v/>
      </c>
    </row>
    <row r="180">
      <c r="A180">
        <f>INDEX(resultados!$A$2:$ZZ$370, 174, MATCH($B$1, resultados!$A$1:$ZZ$1, 0))</f>
        <v/>
      </c>
      <c r="B180">
        <f>INDEX(resultados!$A$2:$ZZ$370, 174, MATCH($B$2, resultados!$A$1:$ZZ$1, 0))</f>
        <v/>
      </c>
      <c r="C180">
        <f>INDEX(resultados!$A$2:$ZZ$370, 174, MATCH($B$3, resultados!$A$1:$ZZ$1, 0))</f>
        <v/>
      </c>
    </row>
    <row r="181">
      <c r="A181">
        <f>INDEX(resultados!$A$2:$ZZ$370, 175, MATCH($B$1, resultados!$A$1:$ZZ$1, 0))</f>
        <v/>
      </c>
      <c r="B181">
        <f>INDEX(resultados!$A$2:$ZZ$370, 175, MATCH($B$2, resultados!$A$1:$ZZ$1, 0))</f>
        <v/>
      </c>
      <c r="C181">
        <f>INDEX(resultados!$A$2:$ZZ$370, 175, MATCH($B$3, resultados!$A$1:$ZZ$1, 0))</f>
        <v/>
      </c>
    </row>
    <row r="182">
      <c r="A182">
        <f>INDEX(resultados!$A$2:$ZZ$370, 176, MATCH($B$1, resultados!$A$1:$ZZ$1, 0))</f>
        <v/>
      </c>
      <c r="B182">
        <f>INDEX(resultados!$A$2:$ZZ$370, 176, MATCH($B$2, resultados!$A$1:$ZZ$1, 0))</f>
        <v/>
      </c>
      <c r="C182">
        <f>INDEX(resultados!$A$2:$ZZ$370, 176, MATCH($B$3, resultados!$A$1:$ZZ$1, 0))</f>
        <v/>
      </c>
    </row>
    <row r="183">
      <c r="A183">
        <f>INDEX(resultados!$A$2:$ZZ$370, 177, MATCH($B$1, resultados!$A$1:$ZZ$1, 0))</f>
        <v/>
      </c>
      <c r="B183">
        <f>INDEX(resultados!$A$2:$ZZ$370, 177, MATCH($B$2, resultados!$A$1:$ZZ$1, 0))</f>
        <v/>
      </c>
      <c r="C183">
        <f>INDEX(resultados!$A$2:$ZZ$370, 177, MATCH($B$3, resultados!$A$1:$ZZ$1, 0))</f>
        <v/>
      </c>
    </row>
    <row r="184">
      <c r="A184">
        <f>INDEX(resultados!$A$2:$ZZ$370, 178, MATCH($B$1, resultados!$A$1:$ZZ$1, 0))</f>
        <v/>
      </c>
      <c r="B184">
        <f>INDEX(resultados!$A$2:$ZZ$370, 178, MATCH($B$2, resultados!$A$1:$ZZ$1, 0))</f>
        <v/>
      </c>
      <c r="C184">
        <f>INDEX(resultados!$A$2:$ZZ$370, 178, MATCH($B$3, resultados!$A$1:$ZZ$1, 0))</f>
        <v/>
      </c>
    </row>
    <row r="185">
      <c r="A185">
        <f>INDEX(resultados!$A$2:$ZZ$370, 179, MATCH($B$1, resultados!$A$1:$ZZ$1, 0))</f>
        <v/>
      </c>
      <c r="B185">
        <f>INDEX(resultados!$A$2:$ZZ$370, 179, MATCH($B$2, resultados!$A$1:$ZZ$1, 0))</f>
        <v/>
      </c>
      <c r="C185">
        <f>INDEX(resultados!$A$2:$ZZ$370, 179, MATCH($B$3, resultados!$A$1:$ZZ$1, 0))</f>
        <v/>
      </c>
    </row>
    <row r="186">
      <c r="A186">
        <f>INDEX(resultados!$A$2:$ZZ$370, 180, MATCH($B$1, resultados!$A$1:$ZZ$1, 0))</f>
        <v/>
      </c>
      <c r="B186">
        <f>INDEX(resultados!$A$2:$ZZ$370, 180, MATCH($B$2, resultados!$A$1:$ZZ$1, 0))</f>
        <v/>
      </c>
      <c r="C186">
        <f>INDEX(resultados!$A$2:$ZZ$370, 180, MATCH($B$3, resultados!$A$1:$ZZ$1, 0))</f>
        <v/>
      </c>
    </row>
    <row r="187">
      <c r="A187">
        <f>INDEX(resultados!$A$2:$ZZ$370, 181, MATCH($B$1, resultados!$A$1:$ZZ$1, 0))</f>
        <v/>
      </c>
      <c r="B187">
        <f>INDEX(resultados!$A$2:$ZZ$370, 181, MATCH($B$2, resultados!$A$1:$ZZ$1, 0))</f>
        <v/>
      </c>
      <c r="C187">
        <f>INDEX(resultados!$A$2:$ZZ$370, 181, MATCH($B$3, resultados!$A$1:$ZZ$1, 0))</f>
        <v/>
      </c>
    </row>
    <row r="188">
      <c r="A188">
        <f>INDEX(resultados!$A$2:$ZZ$370, 182, MATCH($B$1, resultados!$A$1:$ZZ$1, 0))</f>
        <v/>
      </c>
      <c r="B188">
        <f>INDEX(resultados!$A$2:$ZZ$370, 182, MATCH($B$2, resultados!$A$1:$ZZ$1, 0))</f>
        <v/>
      </c>
      <c r="C188">
        <f>INDEX(resultados!$A$2:$ZZ$370, 182, MATCH($B$3, resultados!$A$1:$ZZ$1, 0))</f>
        <v/>
      </c>
    </row>
    <row r="189">
      <c r="A189">
        <f>INDEX(resultados!$A$2:$ZZ$370, 183, MATCH($B$1, resultados!$A$1:$ZZ$1, 0))</f>
        <v/>
      </c>
      <c r="B189">
        <f>INDEX(resultados!$A$2:$ZZ$370, 183, MATCH($B$2, resultados!$A$1:$ZZ$1, 0))</f>
        <v/>
      </c>
      <c r="C189">
        <f>INDEX(resultados!$A$2:$ZZ$370, 183, MATCH($B$3, resultados!$A$1:$ZZ$1, 0))</f>
        <v/>
      </c>
    </row>
    <row r="190">
      <c r="A190">
        <f>INDEX(resultados!$A$2:$ZZ$370, 184, MATCH($B$1, resultados!$A$1:$ZZ$1, 0))</f>
        <v/>
      </c>
      <c r="B190">
        <f>INDEX(resultados!$A$2:$ZZ$370, 184, MATCH($B$2, resultados!$A$1:$ZZ$1, 0))</f>
        <v/>
      </c>
      <c r="C190">
        <f>INDEX(resultados!$A$2:$ZZ$370, 184, MATCH($B$3, resultados!$A$1:$ZZ$1, 0))</f>
        <v/>
      </c>
    </row>
    <row r="191">
      <c r="A191">
        <f>INDEX(resultados!$A$2:$ZZ$370, 185, MATCH($B$1, resultados!$A$1:$ZZ$1, 0))</f>
        <v/>
      </c>
      <c r="B191">
        <f>INDEX(resultados!$A$2:$ZZ$370, 185, MATCH($B$2, resultados!$A$1:$ZZ$1, 0))</f>
        <v/>
      </c>
      <c r="C191">
        <f>INDEX(resultados!$A$2:$ZZ$370, 185, MATCH($B$3, resultados!$A$1:$ZZ$1, 0))</f>
        <v/>
      </c>
    </row>
    <row r="192">
      <c r="A192">
        <f>INDEX(resultados!$A$2:$ZZ$370, 186, MATCH($B$1, resultados!$A$1:$ZZ$1, 0))</f>
        <v/>
      </c>
      <c r="B192">
        <f>INDEX(resultados!$A$2:$ZZ$370, 186, MATCH($B$2, resultados!$A$1:$ZZ$1, 0))</f>
        <v/>
      </c>
      <c r="C192">
        <f>INDEX(resultados!$A$2:$ZZ$370, 186, MATCH($B$3, resultados!$A$1:$ZZ$1, 0))</f>
        <v/>
      </c>
    </row>
    <row r="193">
      <c r="A193">
        <f>INDEX(resultados!$A$2:$ZZ$370, 187, MATCH($B$1, resultados!$A$1:$ZZ$1, 0))</f>
        <v/>
      </c>
      <c r="B193">
        <f>INDEX(resultados!$A$2:$ZZ$370, 187, MATCH($B$2, resultados!$A$1:$ZZ$1, 0))</f>
        <v/>
      </c>
      <c r="C193">
        <f>INDEX(resultados!$A$2:$ZZ$370, 187, MATCH($B$3, resultados!$A$1:$ZZ$1, 0))</f>
        <v/>
      </c>
    </row>
    <row r="194">
      <c r="A194">
        <f>INDEX(resultados!$A$2:$ZZ$370, 188, MATCH($B$1, resultados!$A$1:$ZZ$1, 0))</f>
        <v/>
      </c>
      <c r="B194">
        <f>INDEX(resultados!$A$2:$ZZ$370, 188, MATCH($B$2, resultados!$A$1:$ZZ$1, 0))</f>
        <v/>
      </c>
      <c r="C194">
        <f>INDEX(resultados!$A$2:$ZZ$370, 188, MATCH($B$3, resultados!$A$1:$ZZ$1, 0))</f>
        <v/>
      </c>
    </row>
    <row r="195">
      <c r="A195">
        <f>INDEX(resultados!$A$2:$ZZ$370, 189, MATCH($B$1, resultados!$A$1:$ZZ$1, 0))</f>
        <v/>
      </c>
      <c r="B195">
        <f>INDEX(resultados!$A$2:$ZZ$370, 189, MATCH($B$2, resultados!$A$1:$ZZ$1, 0))</f>
        <v/>
      </c>
      <c r="C195">
        <f>INDEX(resultados!$A$2:$ZZ$370, 189, MATCH($B$3, resultados!$A$1:$ZZ$1, 0))</f>
        <v/>
      </c>
    </row>
    <row r="196">
      <c r="A196">
        <f>INDEX(resultados!$A$2:$ZZ$370, 190, MATCH($B$1, resultados!$A$1:$ZZ$1, 0))</f>
        <v/>
      </c>
      <c r="B196">
        <f>INDEX(resultados!$A$2:$ZZ$370, 190, MATCH($B$2, resultados!$A$1:$ZZ$1, 0))</f>
        <v/>
      </c>
      <c r="C196">
        <f>INDEX(resultados!$A$2:$ZZ$370, 190, MATCH($B$3, resultados!$A$1:$ZZ$1, 0))</f>
        <v/>
      </c>
    </row>
    <row r="197">
      <c r="A197">
        <f>INDEX(resultados!$A$2:$ZZ$370, 191, MATCH($B$1, resultados!$A$1:$ZZ$1, 0))</f>
        <v/>
      </c>
      <c r="B197">
        <f>INDEX(resultados!$A$2:$ZZ$370, 191, MATCH($B$2, resultados!$A$1:$ZZ$1, 0))</f>
        <v/>
      </c>
      <c r="C197">
        <f>INDEX(resultados!$A$2:$ZZ$370, 191, MATCH($B$3, resultados!$A$1:$ZZ$1, 0))</f>
        <v/>
      </c>
    </row>
    <row r="198">
      <c r="A198">
        <f>INDEX(resultados!$A$2:$ZZ$370, 192, MATCH($B$1, resultados!$A$1:$ZZ$1, 0))</f>
        <v/>
      </c>
      <c r="B198">
        <f>INDEX(resultados!$A$2:$ZZ$370, 192, MATCH($B$2, resultados!$A$1:$ZZ$1, 0))</f>
        <v/>
      </c>
      <c r="C198">
        <f>INDEX(resultados!$A$2:$ZZ$370, 192, MATCH($B$3, resultados!$A$1:$ZZ$1, 0))</f>
        <v/>
      </c>
    </row>
    <row r="199">
      <c r="A199">
        <f>INDEX(resultados!$A$2:$ZZ$370, 193, MATCH($B$1, resultados!$A$1:$ZZ$1, 0))</f>
        <v/>
      </c>
      <c r="B199">
        <f>INDEX(resultados!$A$2:$ZZ$370, 193, MATCH($B$2, resultados!$A$1:$ZZ$1, 0))</f>
        <v/>
      </c>
      <c r="C199">
        <f>INDEX(resultados!$A$2:$ZZ$370, 193, MATCH($B$3, resultados!$A$1:$ZZ$1, 0))</f>
        <v/>
      </c>
    </row>
    <row r="200">
      <c r="A200">
        <f>INDEX(resultados!$A$2:$ZZ$370, 194, MATCH($B$1, resultados!$A$1:$ZZ$1, 0))</f>
        <v/>
      </c>
      <c r="B200">
        <f>INDEX(resultados!$A$2:$ZZ$370, 194, MATCH($B$2, resultados!$A$1:$ZZ$1, 0))</f>
        <v/>
      </c>
      <c r="C200">
        <f>INDEX(resultados!$A$2:$ZZ$370, 194, MATCH($B$3, resultados!$A$1:$ZZ$1, 0))</f>
        <v/>
      </c>
    </row>
    <row r="201">
      <c r="A201">
        <f>INDEX(resultados!$A$2:$ZZ$370, 195, MATCH($B$1, resultados!$A$1:$ZZ$1, 0))</f>
        <v/>
      </c>
      <c r="B201">
        <f>INDEX(resultados!$A$2:$ZZ$370, 195, MATCH($B$2, resultados!$A$1:$ZZ$1, 0))</f>
        <v/>
      </c>
      <c r="C201">
        <f>INDEX(resultados!$A$2:$ZZ$370, 195, MATCH($B$3, resultados!$A$1:$ZZ$1, 0))</f>
        <v/>
      </c>
    </row>
    <row r="202">
      <c r="A202">
        <f>INDEX(resultados!$A$2:$ZZ$370, 196, MATCH($B$1, resultados!$A$1:$ZZ$1, 0))</f>
        <v/>
      </c>
      <c r="B202">
        <f>INDEX(resultados!$A$2:$ZZ$370, 196, MATCH($B$2, resultados!$A$1:$ZZ$1, 0))</f>
        <v/>
      </c>
      <c r="C202">
        <f>INDEX(resultados!$A$2:$ZZ$370, 196, MATCH($B$3, resultados!$A$1:$ZZ$1, 0))</f>
        <v/>
      </c>
    </row>
    <row r="203">
      <c r="A203">
        <f>INDEX(resultados!$A$2:$ZZ$370, 197, MATCH($B$1, resultados!$A$1:$ZZ$1, 0))</f>
        <v/>
      </c>
      <c r="B203">
        <f>INDEX(resultados!$A$2:$ZZ$370, 197, MATCH($B$2, resultados!$A$1:$ZZ$1, 0))</f>
        <v/>
      </c>
      <c r="C203">
        <f>INDEX(resultados!$A$2:$ZZ$370, 197, MATCH($B$3, resultados!$A$1:$ZZ$1, 0))</f>
        <v/>
      </c>
    </row>
    <row r="204">
      <c r="A204">
        <f>INDEX(resultados!$A$2:$ZZ$370, 198, MATCH($B$1, resultados!$A$1:$ZZ$1, 0))</f>
        <v/>
      </c>
      <c r="B204">
        <f>INDEX(resultados!$A$2:$ZZ$370, 198, MATCH($B$2, resultados!$A$1:$ZZ$1, 0))</f>
        <v/>
      </c>
      <c r="C204">
        <f>INDEX(resultados!$A$2:$ZZ$370, 198, MATCH($B$3, resultados!$A$1:$ZZ$1, 0))</f>
        <v/>
      </c>
    </row>
    <row r="205">
      <c r="A205">
        <f>INDEX(resultados!$A$2:$ZZ$370, 199, MATCH($B$1, resultados!$A$1:$ZZ$1, 0))</f>
        <v/>
      </c>
      <c r="B205">
        <f>INDEX(resultados!$A$2:$ZZ$370, 199, MATCH($B$2, resultados!$A$1:$ZZ$1, 0))</f>
        <v/>
      </c>
      <c r="C205">
        <f>INDEX(resultados!$A$2:$ZZ$370, 199, MATCH($B$3, resultados!$A$1:$ZZ$1, 0))</f>
        <v/>
      </c>
    </row>
    <row r="206">
      <c r="A206">
        <f>INDEX(resultados!$A$2:$ZZ$370, 200, MATCH($B$1, resultados!$A$1:$ZZ$1, 0))</f>
        <v/>
      </c>
      <c r="B206">
        <f>INDEX(resultados!$A$2:$ZZ$370, 200, MATCH($B$2, resultados!$A$1:$ZZ$1, 0))</f>
        <v/>
      </c>
      <c r="C206">
        <f>INDEX(resultados!$A$2:$ZZ$370, 200, MATCH($B$3, resultados!$A$1:$ZZ$1, 0))</f>
        <v/>
      </c>
    </row>
    <row r="207">
      <c r="A207">
        <f>INDEX(resultados!$A$2:$ZZ$370, 201, MATCH($B$1, resultados!$A$1:$ZZ$1, 0))</f>
        <v/>
      </c>
      <c r="B207">
        <f>INDEX(resultados!$A$2:$ZZ$370, 201, MATCH($B$2, resultados!$A$1:$ZZ$1, 0))</f>
        <v/>
      </c>
      <c r="C207">
        <f>INDEX(resultados!$A$2:$ZZ$370, 201, MATCH($B$3, resultados!$A$1:$ZZ$1, 0))</f>
        <v/>
      </c>
    </row>
    <row r="208">
      <c r="A208">
        <f>INDEX(resultados!$A$2:$ZZ$370, 202, MATCH($B$1, resultados!$A$1:$ZZ$1, 0))</f>
        <v/>
      </c>
      <c r="B208">
        <f>INDEX(resultados!$A$2:$ZZ$370, 202, MATCH($B$2, resultados!$A$1:$ZZ$1, 0))</f>
        <v/>
      </c>
      <c r="C208">
        <f>INDEX(resultados!$A$2:$ZZ$370, 202, MATCH($B$3, resultados!$A$1:$ZZ$1, 0))</f>
        <v/>
      </c>
    </row>
    <row r="209">
      <c r="A209">
        <f>INDEX(resultados!$A$2:$ZZ$370, 203, MATCH($B$1, resultados!$A$1:$ZZ$1, 0))</f>
        <v/>
      </c>
      <c r="B209">
        <f>INDEX(resultados!$A$2:$ZZ$370, 203, MATCH($B$2, resultados!$A$1:$ZZ$1, 0))</f>
        <v/>
      </c>
      <c r="C209">
        <f>INDEX(resultados!$A$2:$ZZ$370, 203, MATCH($B$3, resultados!$A$1:$ZZ$1, 0))</f>
        <v/>
      </c>
    </row>
    <row r="210">
      <c r="A210">
        <f>INDEX(resultados!$A$2:$ZZ$370, 204, MATCH($B$1, resultados!$A$1:$ZZ$1, 0))</f>
        <v/>
      </c>
      <c r="B210">
        <f>INDEX(resultados!$A$2:$ZZ$370, 204, MATCH($B$2, resultados!$A$1:$ZZ$1, 0))</f>
        <v/>
      </c>
      <c r="C210">
        <f>INDEX(resultados!$A$2:$ZZ$370, 204, MATCH($B$3, resultados!$A$1:$ZZ$1, 0))</f>
        <v/>
      </c>
    </row>
    <row r="211">
      <c r="A211">
        <f>INDEX(resultados!$A$2:$ZZ$370, 205, MATCH($B$1, resultados!$A$1:$ZZ$1, 0))</f>
        <v/>
      </c>
      <c r="B211">
        <f>INDEX(resultados!$A$2:$ZZ$370, 205, MATCH($B$2, resultados!$A$1:$ZZ$1, 0))</f>
        <v/>
      </c>
      <c r="C211">
        <f>INDEX(resultados!$A$2:$ZZ$370, 205, MATCH($B$3, resultados!$A$1:$ZZ$1, 0))</f>
        <v/>
      </c>
    </row>
    <row r="212">
      <c r="A212">
        <f>INDEX(resultados!$A$2:$ZZ$370, 206, MATCH($B$1, resultados!$A$1:$ZZ$1, 0))</f>
        <v/>
      </c>
      <c r="B212">
        <f>INDEX(resultados!$A$2:$ZZ$370, 206, MATCH($B$2, resultados!$A$1:$ZZ$1, 0))</f>
        <v/>
      </c>
      <c r="C212">
        <f>INDEX(resultados!$A$2:$ZZ$370, 206, MATCH($B$3, resultados!$A$1:$ZZ$1, 0))</f>
        <v/>
      </c>
    </row>
    <row r="213">
      <c r="A213">
        <f>INDEX(resultados!$A$2:$ZZ$370, 207, MATCH($B$1, resultados!$A$1:$ZZ$1, 0))</f>
        <v/>
      </c>
      <c r="B213">
        <f>INDEX(resultados!$A$2:$ZZ$370, 207, MATCH($B$2, resultados!$A$1:$ZZ$1, 0))</f>
        <v/>
      </c>
      <c r="C213">
        <f>INDEX(resultados!$A$2:$ZZ$370, 207, MATCH($B$3, resultados!$A$1:$ZZ$1, 0))</f>
        <v/>
      </c>
    </row>
    <row r="214">
      <c r="A214">
        <f>INDEX(resultados!$A$2:$ZZ$370, 208, MATCH($B$1, resultados!$A$1:$ZZ$1, 0))</f>
        <v/>
      </c>
      <c r="B214">
        <f>INDEX(resultados!$A$2:$ZZ$370, 208, MATCH($B$2, resultados!$A$1:$ZZ$1, 0))</f>
        <v/>
      </c>
      <c r="C214">
        <f>INDEX(resultados!$A$2:$ZZ$370, 208, MATCH($B$3, resultados!$A$1:$ZZ$1, 0))</f>
        <v/>
      </c>
    </row>
    <row r="215">
      <c r="A215">
        <f>INDEX(resultados!$A$2:$ZZ$370, 209, MATCH($B$1, resultados!$A$1:$ZZ$1, 0))</f>
        <v/>
      </c>
      <c r="B215">
        <f>INDEX(resultados!$A$2:$ZZ$370, 209, MATCH($B$2, resultados!$A$1:$ZZ$1, 0))</f>
        <v/>
      </c>
      <c r="C215">
        <f>INDEX(resultados!$A$2:$ZZ$370, 209, MATCH($B$3, resultados!$A$1:$ZZ$1, 0))</f>
        <v/>
      </c>
    </row>
    <row r="216">
      <c r="A216">
        <f>INDEX(resultados!$A$2:$ZZ$370, 210, MATCH($B$1, resultados!$A$1:$ZZ$1, 0))</f>
        <v/>
      </c>
      <c r="B216">
        <f>INDEX(resultados!$A$2:$ZZ$370, 210, MATCH($B$2, resultados!$A$1:$ZZ$1, 0))</f>
        <v/>
      </c>
      <c r="C216">
        <f>INDEX(resultados!$A$2:$ZZ$370, 210, MATCH($B$3, resultados!$A$1:$ZZ$1, 0))</f>
        <v/>
      </c>
    </row>
    <row r="217">
      <c r="A217">
        <f>INDEX(resultados!$A$2:$ZZ$370, 211, MATCH($B$1, resultados!$A$1:$ZZ$1, 0))</f>
        <v/>
      </c>
      <c r="B217">
        <f>INDEX(resultados!$A$2:$ZZ$370, 211, MATCH($B$2, resultados!$A$1:$ZZ$1, 0))</f>
        <v/>
      </c>
      <c r="C217">
        <f>INDEX(resultados!$A$2:$ZZ$370, 211, MATCH($B$3, resultados!$A$1:$ZZ$1, 0))</f>
        <v/>
      </c>
    </row>
    <row r="218">
      <c r="A218">
        <f>INDEX(resultados!$A$2:$ZZ$370, 212, MATCH($B$1, resultados!$A$1:$ZZ$1, 0))</f>
        <v/>
      </c>
      <c r="B218">
        <f>INDEX(resultados!$A$2:$ZZ$370, 212, MATCH($B$2, resultados!$A$1:$ZZ$1, 0))</f>
        <v/>
      </c>
      <c r="C218">
        <f>INDEX(resultados!$A$2:$ZZ$370, 212, MATCH($B$3, resultados!$A$1:$ZZ$1, 0))</f>
        <v/>
      </c>
    </row>
    <row r="219">
      <c r="A219">
        <f>INDEX(resultados!$A$2:$ZZ$370, 213, MATCH($B$1, resultados!$A$1:$ZZ$1, 0))</f>
        <v/>
      </c>
      <c r="B219">
        <f>INDEX(resultados!$A$2:$ZZ$370, 213, MATCH($B$2, resultados!$A$1:$ZZ$1, 0))</f>
        <v/>
      </c>
      <c r="C219">
        <f>INDEX(resultados!$A$2:$ZZ$370, 213, MATCH($B$3, resultados!$A$1:$ZZ$1, 0))</f>
        <v/>
      </c>
    </row>
    <row r="220">
      <c r="A220">
        <f>INDEX(resultados!$A$2:$ZZ$370, 214, MATCH($B$1, resultados!$A$1:$ZZ$1, 0))</f>
        <v/>
      </c>
      <c r="B220">
        <f>INDEX(resultados!$A$2:$ZZ$370, 214, MATCH($B$2, resultados!$A$1:$ZZ$1, 0))</f>
        <v/>
      </c>
      <c r="C220">
        <f>INDEX(resultados!$A$2:$ZZ$370, 214, MATCH($B$3, resultados!$A$1:$ZZ$1, 0))</f>
        <v/>
      </c>
    </row>
    <row r="221">
      <c r="A221">
        <f>INDEX(resultados!$A$2:$ZZ$370, 215, MATCH($B$1, resultados!$A$1:$ZZ$1, 0))</f>
        <v/>
      </c>
      <c r="B221">
        <f>INDEX(resultados!$A$2:$ZZ$370, 215, MATCH($B$2, resultados!$A$1:$ZZ$1, 0))</f>
        <v/>
      </c>
      <c r="C221">
        <f>INDEX(resultados!$A$2:$ZZ$370, 215, MATCH($B$3, resultados!$A$1:$ZZ$1, 0))</f>
        <v/>
      </c>
    </row>
    <row r="222">
      <c r="A222">
        <f>INDEX(resultados!$A$2:$ZZ$370, 216, MATCH($B$1, resultados!$A$1:$ZZ$1, 0))</f>
        <v/>
      </c>
      <c r="B222">
        <f>INDEX(resultados!$A$2:$ZZ$370, 216, MATCH($B$2, resultados!$A$1:$ZZ$1, 0))</f>
        <v/>
      </c>
      <c r="C222">
        <f>INDEX(resultados!$A$2:$ZZ$370, 216, MATCH($B$3, resultados!$A$1:$ZZ$1, 0))</f>
        <v/>
      </c>
    </row>
    <row r="223">
      <c r="A223">
        <f>INDEX(resultados!$A$2:$ZZ$370, 217, MATCH($B$1, resultados!$A$1:$ZZ$1, 0))</f>
        <v/>
      </c>
      <c r="B223">
        <f>INDEX(resultados!$A$2:$ZZ$370, 217, MATCH($B$2, resultados!$A$1:$ZZ$1, 0))</f>
        <v/>
      </c>
      <c r="C223">
        <f>INDEX(resultados!$A$2:$ZZ$370, 217, MATCH($B$3, resultados!$A$1:$ZZ$1, 0))</f>
        <v/>
      </c>
    </row>
    <row r="224">
      <c r="A224">
        <f>INDEX(resultados!$A$2:$ZZ$370, 218, MATCH($B$1, resultados!$A$1:$ZZ$1, 0))</f>
        <v/>
      </c>
      <c r="B224">
        <f>INDEX(resultados!$A$2:$ZZ$370, 218, MATCH($B$2, resultados!$A$1:$ZZ$1, 0))</f>
        <v/>
      </c>
      <c r="C224">
        <f>INDEX(resultados!$A$2:$ZZ$370, 218, MATCH($B$3, resultados!$A$1:$ZZ$1, 0))</f>
        <v/>
      </c>
    </row>
    <row r="225">
      <c r="A225">
        <f>INDEX(resultados!$A$2:$ZZ$370, 219, MATCH($B$1, resultados!$A$1:$ZZ$1, 0))</f>
        <v/>
      </c>
      <c r="B225">
        <f>INDEX(resultados!$A$2:$ZZ$370, 219, MATCH($B$2, resultados!$A$1:$ZZ$1, 0))</f>
        <v/>
      </c>
      <c r="C225">
        <f>INDEX(resultados!$A$2:$ZZ$370, 219, MATCH($B$3, resultados!$A$1:$ZZ$1, 0))</f>
        <v/>
      </c>
    </row>
    <row r="226">
      <c r="A226">
        <f>INDEX(resultados!$A$2:$ZZ$370, 220, MATCH($B$1, resultados!$A$1:$ZZ$1, 0))</f>
        <v/>
      </c>
      <c r="B226">
        <f>INDEX(resultados!$A$2:$ZZ$370, 220, MATCH($B$2, resultados!$A$1:$ZZ$1, 0))</f>
        <v/>
      </c>
      <c r="C226">
        <f>INDEX(resultados!$A$2:$ZZ$370, 220, MATCH($B$3, resultados!$A$1:$ZZ$1, 0))</f>
        <v/>
      </c>
    </row>
    <row r="227">
      <c r="A227">
        <f>INDEX(resultados!$A$2:$ZZ$370, 221, MATCH($B$1, resultados!$A$1:$ZZ$1, 0))</f>
        <v/>
      </c>
      <c r="B227">
        <f>INDEX(resultados!$A$2:$ZZ$370, 221, MATCH($B$2, resultados!$A$1:$ZZ$1, 0))</f>
        <v/>
      </c>
      <c r="C227">
        <f>INDEX(resultados!$A$2:$ZZ$370, 221, MATCH($B$3, resultados!$A$1:$ZZ$1, 0))</f>
        <v/>
      </c>
    </row>
    <row r="228">
      <c r="A228">
        <f>INDEX(resultados!$A$2:$ZZ$370, 222, MATCH($B$1, resultados!$A$1:$ZZ$1, 0))</f>
        <v/>
      </c>
      <c r="B228">
        <f>INDEX(resultados!$A$2:$ZZ$370, 222, MATCH($B$2, resultados!$A$1:$ZZ$1, 0))</f>
        <v/>
      </c>
      <c r="C228">
        <f>INDEX(resultados!$A$2:$ZZ$370, 222, MATCH($B$3, resultados!$A$1:$ZZ$1, 0))</f>
        <v/>
      </c>
    </row>
    <row r="229">
      <c r="A229">
        <f>INDEX(resultados!$A$2:$ZZ$370, 223, MATCH($B$1, resultados!$A$1:$ZZ$1, 0))</f>
        <v/>
      </c>
      <c r="B229">
        <f>INDEX(resultados!$A$2:$ZZ$370, 223, MATCH($B$2, resultados!$A$1:$ZZ$1, 0))</f>
        <v/>
      </c>
      <c r="C229">
        <f>INDEX(resultados!$A$2:$ZZ$370, 223, MATCH($B$3, resultados!$A$1:$ZZ$1, 0))</f>
        <v/>
      </c>
    </row>
    <row r="230">
      <c r="A230">
        <f>INDEX(resultados!$A$2:$ZZ$370, 224, MATCH($B$1, resultados!$A$1:$ZZ$1, 0))</f>
        <v/>
      </c>
      <c r="B230">
        <f>INDEX(resultados!$A$2:$ZZ$370, 224, MATCH($B$2, resultados!$A$1:$ZZ$1, 0))</f>
        <v/>
      </c>
      <c r="C230">
        <f>INDEX(resultados!$A$2:$ZZ$370, 224, MATCH($B$3, resultados!$A$1:$ZZ$1, 0))</f>
        <v/>
      </c>
    </row>
    <row r="231">
      <c r="A231">
        <f>INDEX(resultados!$A$2:$ZZ$370, 225, MATCH($B$1, resultados!$A$1:$ZZ$1, 0))</f>
        <v/>
      </c>
      <c r="B231">
        <f>INDEX(resultados!$A$2:$ZZ$370, 225, MATCH($B$2, resultados!$A$1:$ZZ$1, 0))</f>
        <v/>
      </c>
      <c r="C231">
        <f>INDEX(resultados!$A$2:$ZZ$370, 225, MATCH($B$3, resultados!$A$1:$ZZ$1, 0))</f>
        <v/>
      </c>
    </row>
    <row r="232">
      <c r="A232">
        <f>INDEX(resultados!$A$2:$ZZ$370, 226, MATCH($B$1, resultados!$A$1:$ZZ$1, 0))</f>
        <v/>
      </c>
      <c r="B232">
        <f>INDEX(resultados!$A$2:$ZZ$370, 226, MATCH($B$2, resultados!$A$1:$ZZ$1, 0))</f>
        <v/>
      </c>
      <c r="C232">
        <f>INDEX(resultados!$A$2:$ZZ$370, 226, MATCH($B$3, resultados!$A$1:$ZZ$1, 0))</f>
        <v/>
      </c>
    </row>
    <row r="233">
      <c r="A233">
        <f>INDEX(resultados!$A$2:$ZZ$370, 227, MATCH($B$1, resultados!$A$1:$ZZ$1, 0))</f>
        <v/>
      </c>
      <c r="B233">
        <f>INDEX(resultados!$A$2:$ZZ$370, 227, MATCH($B$2, resultados!$A$1:$ZZ$1, 0))</f>
        <v/>
      </c>
      <c r="C233">
        <f>INDEX(resultados!$A$2:$ZZ$370, 227, MATCH($B$3, resultados!$A$1:$ZZ$1, 0))</f>
        <v/>
      </c>
    </row>
    <row r="234">
      <c r="A234">
        <f>INDEX(resultados!$A$2:$ZZ$370, 228, MATCH($B$1, resultados!$A$1:$ZZ$1, 0))</f>
        <v/>
      </c>
      <c r="B234">
        <f>INDEX(resultados!$A$2:$ZZ$370, 228, MATCH($B$2, resultados!$A$1:$ZZ$1, 0))</f>
        <v/>
      </c>
      <c r="C234">
        <f>INDEX(resultados!$A$2:$ZZ$370, 228, MATCH($B$3, resultados!$A$1:$ZZ$1, 0))</f>
        <v/>
      </c>
    </row>
    <row r="235">
      <c r="A235">
        <f>INDEX(resultados!$A$2:$ZZ$370, 229, MATCH($B$1, resultados!$A$1:$ZZ$1, 0))</f>
        <v/>
      </c>
      <c r="B235">
        <f>INDEX(resultados!$A$2:$ZZ$370, 229, MATCH($B$2, resultados!$A$1:$ZZ$1, 0))</f>
        <v/>
      </c>
      <c r="C235">
        <f>INDEX(resultados!$A$2:$ZZ$370, 229, MATCH($B$3, resultados!$A$1:$ZZ$1, 0))</f>
        <v/>
      </c>
    </row>
    <row r="236">
      <c r="A236">
        <f>INDEX(resultados!$A$2:$ZZ$370, 230, MATCH($B$1, resultados!$A$1:$ZZ$1, 0))</f>
        <v/>
      </c>
      <c r="B236">
        <f>INDEX(resultados!$A$2:$ZZ$370, 230, MATCH($B$2, resultados!$A$1:$ZZ$1, 0))</f>
        <v/>
      </c>
      <c r="C236">
        <f>INDEX(resultados!$A$2:$ZZ$370, 230, MATCH($B$3, resultados!$A$1:$ZZ$1, 0))</f>
        <v/>
      </c>
    </row>
    <row r="237">
      <c r="A237">
        <f>INDEX(resultados!$A$2:$ZZ$370, 231, MATCH($B$1, resultados!$A$1:$ZZ$1, 0))</f>
        <v/>
      </c>
      <c r="B237">
        <f>INDEX(resultados!$A$2:$ZZ$370, 231, MATCH($B$2, resultados!$A$1:$ZZ$1, 0))</f>
        <v/>
      </c>
      <c r="C237">
        <f>INDEX(resultados!$A$2:$ZZ$370, 231, MATCH($B$3, resultados!$A$1:$ZZ$1, 0))</f>
        <v/>
      </c>
    </row>
    <row r="238">
      <c r="A238">
        <f>INDEX(resultados!$A$2:$ZZ$370, 232, MATCH($B$1, resultados!$A$1:$ZZ$1, 0))</f>
        <v/>
      </c>
      <c r="B238">
        <f>INDEX(resultados!$A$2:$ZZ$370, 232, MATCH($B$2, resultados!$A$1:$ZZ$1, 0))</f>
        <v/>
      </c>
      <c r="C238">
        <f>INDEX(resultados!$A$2:$ZZ$370, 232, MATCH($B$3, resultados!$A$1:$ZZ$1, 0))</f>
        <v/>
      </c>
    </row>
    <row r="239">
      <c r="A239">
        <f>INDEX(resultados!$A$2:$ZZ$370, 233, MATCH($B$1, resultados!$A$1:$ZZ$1, 0))</f>
        <v/>
      </c>
      <c r="B239">
        <f>INDEX(resultados!$A$2:$ZZ$370, 233, MATCH($B$2, resultados!$A$1:$ZZ$1, 0))</f>
        <v/>
      </c>
      <c r="C239">
        <f>INDEX(resultados!$A$2:$ZZ$370, 233, MATCH($B$3, resultados!$A$1:$ZZ$1, 0))</f>
        <v/>
      </c>
    </row>
    <row r="240">
      <c r="A240">
        <f>INDEX(resultados!$A$2:$ZZ$370, 234, MATCH($B$1, resultados!$A$1:$ZZ$1, 0))</f>
        <v/>
      </c>
      <c r="B240">
        <f>INDEX(resultados!$A$2:$ZZ$370, 234, MATCH($B$2, resultados!$A$1:$ZZ$1, 0))</f>
        <v/>
      </c>
      <c r="C240">
        <f>INDEX(resultados!$A$2:$ZZ$370, 234, MATCH($B$3, resultados!$A$1:$ZZ$1, 0))</f>
        <v/>
      </c>
    </row>
    <row r="241">
      <c r="A241">
        <f>INDEX(resultados!$A$2:$ZZ$370, 235, MATCH($B$1, resultados!$A$1:$ZZ$1, 0))</f>
        <v/>
      </c>
      <c r="B241">
        <f>INDEX(resultados!$A$2:$ZZ$370, 235, MATCH($B$2, resultados!$A$1:$ZZ$1, 0))</f>
        <v/>
      </c>
      <c r="C241">
        <f>INDEX(resultados!$A$2:$ZZ$370, 235, MATCH($B$3, resultados!$A$1:$ZZ$1, 0))</f>
        <v/>
      </c>
    </row>
    <row r="242">
      <c r="A242">
        <f>INDEX(resultados!$A$2:$ZZ$370, 236, MATCH($B$1, resultados!$A$1:$ZZ$1, 0))</f>
        <v/>
      </c>
      <c r="B242">
        <f>INDEX(resultados!$A$2:$ZZ$370, 236, MATCH($B$2, resultados!$A$1:$ZZ$1, 0))</f>
        <v/>
      </c>
      <c r="C242">
        <f>INDEX(resultados!$A$2:$ZZ$370, 236, MATCH($B$3, resultados!$A$1:$ZZ$1, 0))</f>
        <v/>
      </c>
    </row>
    <row r="243">
      <c r="A243">
        <f>INDEX(resultados!$A$2:$ZZ$370, 237, MATCH($B$1, resultados!$A$1:$ZZ$1, 0))</f>
        <v/>
      </c>
      <c r="B243">
        <f>INDEX(resultados!$A$2:$ZZ$370, 237, MATCH($B$2, resultados!$A$1:$ZZ$1, 0))</f>
        <v/>
      </c>
      <c r="C243">
        <f>INDEX(resultados!$A$2:$ZZ$370, 237, MATCH($B$3, resultados!$A$1:$ZZ$1, 0))</f>
        <v/>
      </c>
    </row>
    <row r="244">
      <c r="A244">
        <f>INDEX(resultados!$A$2:$ZZ$370, 238, MATCH($B$1, resultados!$A$1:$ZZ$1, 0))</f>
        <v/>
      </c>
      <c r="B244">
        <f>INDEX(resultados!$A$2:$ZZ$370, 238, MATCH($B$2, resultados!$A$1:$ZZ$1, 0))</f>
        <v/>
      </c>
      <c r="C244">
        <f>INDEX(resultados!$A$2:$ZZ$370, 238, MATCH($B$3, resultados!$A$1:$ZZ$1, 0))</f>
        <v/>
      </c>
    </row>
    <row r="245">
      <c r="A245">
        <f>INDEX(resultados!$A$2:$ZZ$370, 239, MATCH($B$1, resultados!$A$1:$ZZ$1, 0))</f>
        <v/>
      </c>
      <c r="B245">
        <f>INDEX(resultados!$A$2:$ZZ$370, 239, MATCH($B$2, resultados!$A$1:$ZZ$1, 0))</f>
        <v/>
      </c>
      <c r="C245">
        <f>INDEX(resultados!$A$2:$ZZ$370, 239, MATCH($B$3, resultados!$A$1:$ZZ$1, 0))</f>
        <v/>
      </c>
    </row>
    <row r="246">
      <c r="A246">
        <f>INDEX(resultados!$A$2:$ZZ$370, 240, MATCH($B$1, resultados!$A$1:$ZZ$1, 0))</f>
        <v/>
      </c>
      <c r="B246">
        <f>INDEX(resultados!$A$2:$ZZ$370, 240, MATCH($B$2, resultados!$A$1:$ZZ$1, 0))</f>
        <v/>
      </c>
      <c r="C246">
        <f>INDEX(resultados!$A$2:$ZZ$370, 240, MATCH($B$3, resultados!$A$1:$ZZ$1, 0))</f>
        <v/>
      </c>
    </row>
    <row r="247">
      <c r="A247">
        <f>INDEX(resultados!$A$2:$ZZ$370, 241, MATCH($B$1, resultados!$A$1:$ZZ$1, 0))</f>
        <v/>
      </c>
      <c r="B247">
        <f>INDEX(resultados!$A$2:$ZZ$370, 241, MATCH($B$2, resultados!$A$1:$ZZ$1, 0))</f>
        <v/>
      </c>
      <c r="C247">
        <f>INDEX(resultados!$A$2:$ZZ$370, 241, MATCH($B$3, resultados!$A$1:$ZZ$1, 0))</f>
        <v/>
      </c>
    </row>
    <row r="248">
      <c r="A248">
        <f>INDEX(resultados!$A$2:$ZZ$370, 242, MATCH($B$1, resultados!$A$1:$ZZ$1, 0))</f>
        <v/>
      </c>
      <c r="B248">
        <f>INDEX(resultados!$A$2:$ZZ$370, 242, MATCH($B$2, resultados!$A$1:$ZZ$1, 0))</f>
        <v/>
      </c>
      <c r="C248">
        <f>INDEX(resultados!$A$2:$ZZ$370, 242, MATCH($B$3, resultados!$A$1:$ZZ$1, 0))</f>
        <v/>
      </c>
    </row>
    <row r="249">
      <c r="A249">
        <f>INDEX(resultados!$A$2:$ZZ$370, 243, MATCH($B$1, resultados!$A$1:$ZZ$1, 0))</f>
        <v/>
      </c>
      <c r="B249">
        <f>INDEX(resultados!$A$2:$ZZ$370, 243, MATCH($B$2, resultados!$A$1:$ZZ$1, 0))</f>
        <v/>
      </c>
      <c r="C249">
        <f>INDEX(resultados!$A$2:$ZZ$370, 243, MATCH($B$3, resultados!$A$1:$ZZ$1, 0))</f>
        <v/>
      </c>
    </row>
    <row r="250">
      <c r="A250">
        <f>INDEX(resultados!$A$2:$ZZ$370, 244, MATCH($B$1, resultados!$A$1:$ZZ$1, 0))</f>
        <v/>
      </c>
      <c r="B250">
        <f>INDEX(resultados!$A$2:$ZZ$370, 244, MATCH($B$2, resultados!$A$1:$ZZ$1, 0))</f>
        <v/>
      </c>
      <c r="C250">
        <f>INDEX(resultados!$A$2:$ZZ$370, 244, MATCH($B$3, resultados!$A$1:$ZZ$1, 0))</f>
        <v/>
      </c>
    </row>
    <row r="251">
      <c r="A251">
        <f>INDEX(resultados!$A$2:$ZZ$370, 245, MATCH($B$1, resultados!$A$1:$ZZ$1, 0))</f>
        <v/>
      </c>
      <c r="B251">
        <f>INDEX(resultados!$A$2:$ZZ$370, 245, MATCH($B$2, resultados!$A$1:$ZZ$1, 0))</f>
        <v/>
      </c>
      <c r="C251">
        <f>INDEX(resultados!$A$2:$ZZ$370, 245, MATCH($B$3, resultados!$A$1:$ZZ$1, 0))</f>
        <v/>
      </c>
    </row>
    <row r="252">
      <c r="A252">
        <f>INDEX(resultados!$A$2:$ZZ$370, 246, MATCH($B$1, resultados!$A$1:$ZZ$1, 0))</f>
        <v/>
      </c>
      <c r="B252">
        <f>INDEX(resultados!$A$2:$ZZ$370, 246, MATCH($B$2, resultados!$A$1:$ZZ$1, 0))</f>
        <v/>
      </c>
      <c r="C252">
        <f>INDEX(resultados!$A$2:$ZZ$370, 246, MATCH($B$3, resultados!$A$1:$ZZ$1, 0))</f>
        <v/>
      </c>
    </row>
    <row r="253">
      <c r="A253">
        <f>INDEX(resultados!$A$2:$ZZ$370, 247, MATCH($B$1, resultados!$A$1:$ZZ$1, 0))</f>
        <v/>
      </c>
      <c r="B253">
        <f>INDEX(resultados!$A$2:$ZZ$370, 247, MATCH($B$2, resultados!$A$1:$ZZ$1, 0))</f>
        <v/>
      </c>
      <c r="C253">
        <f>INDEX(resultados!$A$2:$ZZ$370, 247, MATCH($B$3, resultados!$A$1:$ZZ$1, 0))</f>
        <v/>
      </c>
    </row>
    <row r="254">
      <c r="A254">
        <f>INDEX(resultados!$A$2:$ZZ$370, 248, MATCH($B$1, resultados!$A$1:$ZZ$1, 0))</f>
        <v/>
      </c>
      <c r="B254">
        <f>INDEX(resultados!$A$2:$ZZ$370, 248, MATCH($B$2, resultados!$A$1:$ZZ$1, 0))</f>
        <v/>
      </c>
      <c r="C254">
        <f>INDEX(resultados!$A$2:$ZZ$370, 248, MATCH($B$3, resultados!$A$1:$ZZ$1, 0))</f>
        <v/>
      </c>
    </row>
    <row r="255">
      <c r="A255">
        <f>INDEX(resultados!$A$2:$ZZ$370, 249, MATCH($B$1, resultados!$A$1:$ZZ$1, 0))</f>
        <v/>
      </c>
      <c r="B255">
        <f>INDEX(resultados!$A$2:$ZZ$370, 249, MATCH($B$2, resultados!$A$1:$ZZ$1, 0))</f>
        <v/>
      </c>
      <c r="C255">
        <f>INDEX(resultados!$A$2:$ZZ$370, 249, MATCH($B$3, resultados!$A$1:$ZZ$1, 0))</f>
        <v/>
      </c>
    </row>
    <row r="256">
      <c r="A256">
        <f>INDEX(resultados!$A$2:$ZZ$370, 250, MATCH($B$1, resultados!$A$1:$ZZ$1, 0))</f>
        <v/>
      </c>
      <c r="B256">
        <f>INDEX(resultados!$A$2:$ZZ$370, 250, MATCH($B$2, resultados!$A$1:$ZZ$1, 0))</f>
        <v/>
      </c>
      <c r="C256">
        <f>INDEX(resultados!$A$2:$ZZ$370, 250, MATCH($B$3, resultados!$A$1:$ZZ$1, 0))</f>
        <v/>
      </c>
    </row>
    <row r="257">
      <c r="A257">
        <f>INDEX(resultados!$A$2:$ZZ$370, 251, MATCH($B$1, resultados!$A$1:$ZZ$1, 0))</f>
        <v/>
      </c>
      <c r="B257">
        <f>INDEX(resultados!$A$2:$ZZ$370, 251, MATCH($B$2, resultados!$A$1:$ZZ$1, 0))</f>
        <v/>
      </c>
      <c r="C257">
        <f>INDEX(resultados!$A$2:$ZZ$370, 251, MATCH($B$3, resultados!$A$1:$ZZ$1, 0))</f>
        <v/>
      </c>
    </row>
    <row r="258">
      <c r="A258">
        <f>INDEX(resultados!$A$2:$ZZ$370, 252, MATCH($B$1, resultados!$A$1:$ZZ$1, 0))</f>
        <v/>
      </c>
      <c r="B258">
        <f>INDEX(resultados!$A$2:$ZZ$370, 252, MATCH($B$2, resultados!$A$1:$ZZ$1, 0))</f>
        <v/>
      </c>
      <c r="C258">
        <f>INDEX(resultados!$A$2:$ZZ$370, 252, MATCH($B$3, resultados!$A$1:$ZZ$1, 0))</f>
        <v/>
      </c>
    </row>
    <row r="259">
      <c r="A259">
        <f>INDEX(resultados!$A$2:$ZZ$370, 253, MATCH($B$1, resultados!$A$1:$ZZ$1, 0))</f>
        <v/>
      </c>
      <c r="B259">
        <f>INDEX(resultados!$A$2:$ZZ$370, 253, MATCH($B$2, resultados!$A$1:$ZZ$1, 0))</f>
        <v/>
      </c>
      <c r="C259">
        <f>INDEX(resultados!$A$2:$ZZ$370, 253, MATCH($B$3, resultados!$A$1:$ZZ$1, 0))</f>
        <v/>
      </c>
    </row>
    <row r="260">
      <c r="A260">
        <f>INDEX(resultados!$A$2:$ZZ$370, 254, MATCH($B$1, resultados!$A$1:$ZZ$1, 0))</f>
        <v/>
      </c>
      <c r="B260">
        <f>INDEX(resultados!$A$2:$ZZ$370, 254, MATCH($B$2, resultados!$A$1:$ZZ$1, 0))</f>
        <v/>
      </c>
      <c r="C260">
        <f>INDEX(resultados!$A$2:$ZZ$370, 254, MATCH($B$3, resultados!$A$1:$ZZ$1, 0))</f>
        <v/>
      </c>
    </row>
    <row r="261">
      <c r="A261">
        <f>INDEX(resultados!$A$2:$ZZ$370, 255, MATCH($B$1, resultados!$A$1:$ZZ$1, 0))</f>
        <v/>
      </c>
      <c r="B261">
        <f>INDEX(resultados!$A$2:$ZZ$370, 255, MATCH($B$2, resultados!$A$1:$ZZ$1, 0))</f>
        <v/>
      </c>
      <c r="C261">
        <f>INDEX(resultados!$A$2:$ZZ$370, 255, MATCH($B$3, resultados!$A$1:$ZZ$1, 0))</f>
        <v/>
      </c>
    </row>
    <row r="262">
      <c r="A262">
        <f>INDEX(resultados!$A$2:$ZZ$370, 256, MATCH($B$1, resultados!$A$1:$ZZ$1, 0))</f>
        <v/>
      </c>
      <c r="B262">
        <f>INDEX(resultados!$A$2:$ZZ$370, 256, MATCH($B$2, resultados!$A$1:$ZZ$1, 0))</f>
        <v/>
      </c>
      <c r="C262">
        <f>INDEX(resultados!$A$2:$ZZ$370, 256, MATCH($B$3, resultados!$A$1:$ZZ$1, 0))</f>
        <v/>
      </c>
    </row>
    <row r="263">
      <c r="A263">
        <f>INDEX(resultados!$A$2:$ZZ$370, 257, MATCH($B$1, resultados!$A$1:$ZZ$1, 0))</f>
        <v/>
      </c>
      <c r="B263">
        <f>INDEX(resultados!$A$2:$ZZ$370, 257, MATCH($B$2, resultados!$A$1:$ZZ$1, 0))</f>
        <v/>
      </c>
      <c r="C263">
        <f>INDEX(resultados!$A$2:$ZZ$370, 257, MATCH($B$3, resultados!$A$1:$ZZ$1, 0))</f>
        <v/>
      </c>
    </row>
    <row r="264">
      <c r="A264">
        <f>INDEX(resultados!$A$2:$ZZ$370, 258, MATCH($B$1, resultados!$A$1:$ZZ$1, 0))</f>
        <v/>
      </c>
      <c r="B264">
        <f>INDEX(resultados!$A$2:$ZZ$370, 258, MATCH($B$2, resultados!$A$1:$ZZ$1, 0))</f>
        <v/>
      </c>
      <c r="C264">
        <f>INDEX(resultados!$A$2:$ZZ$370, 258, MATCH($B$3, resultados!$A$1:$ZZ$1, 0))</f>
        <v/>
      </c>
    </row>
    <row r="265">
      <c r="A265">
        <f>INDEX(resultados!$A$2:$ZZ$370, 259, MATCH($B$1, resultados!$A$1:$ZZ$1, 0))</f>
        <v/>
      </c>
      <c r="B265">
        <f>INDEX(resultados!$A$2:$ZZ$370, 259, MATCH($B$2, resultados!$A$1:$ZZ$1, 0))</f>
        <v/>
      </c>
      <c r="C265">
        <f>INDEX(resultados!$A$2:$ZZ$370, 259, MATCH($B$3, resultados!$A$1:$ZZ$1, 0))</f>
        <v/>
      </c>
    </row>
    <row r="266">
      <c r="A266">
        <f>INDEX(resultados!$A$2:$ZZ$370, 260, MATCH($B$1, resultados!$A$1:$ZZ$1, 0))</f>
        <v/>
      </c>
      <c r="B266">
        <f>INDEX(resultados!$A$2:$ZZ$370, 260, MATCH($B$2, resultados!$A$1:$ZZ$1, 0))</f>
        <v/>
      </c>
      <c r="C266">
        <f>INDEX(resultados!$A$2:$ZZ$370, 260, MATCH($B$3, resultados!$A$1:$ZZ$1, 0))</f>
        <v/>
      </c>
    </row>
    <row r="267">
      <c r="A267">
        <f>INDEX(resultados!$A$2:$ZZ$370, 261, MATCH($B$1, resultados!$A$1:$ZZ$1, 0))</f>
        <v/>
      </c>
      <c r="B267">
        <f>INDEX(resultados!$A$2:$ZZ$370, 261, MATCH($B$2, resultados!$A$1:$ZZ$1, 0))</f>
        <v/>
      </c>
      <c r="C267">
        <f>INDEX(resultados!$A$2:$ZZ$370, 261, MATCH($B$3, resultados!$A$1:$ZZ$1, 0))</f>
        <v/>
      </c>
    </row>
    <row r="268">
      <c r="A268">
        <f>INDEX(resultados!$A$2:$ZZ$370, 262, MATCH($B$1, resultados!$A$1:$ZZ$1, 0))</f>
        <v/>
      </c>
      <c r="B268">
        <f>INDEX(resultados!$A$2:$ZZ$370, 262, MATCH($B$2, resultados!$A$1:$ZZ$1, 0))</f>
        <v/>
      </c>
      <c r="C268">
        <f>INDEX(resultados!$A$2:$ZZ$370, 262, MATCH($B$3, resultados!$A$1:$ZZ$1, 0))</f>
        <v/>
      </c>
    </row>
    <row r="269">
      <c r="A269">
        <f>INDEX(resultados!$A$2:$ZZ$370, 263, MATCH($B$1, resultados!$A$1:$ZZ$1, 0))</f>
        <v/>
      </c>
      <c r="B269">
        <f>INDEX(resultados!$A$2:$ZZ$370, 263, MATCH($B$2, resultados!$A$1:$ZZ$1, 0))</f>
        <v/>
      </c>
      <c r="C269">
        <f>INDEX(resultados!$A$2:$ZZ$370, 263, MATCH($B$3, resultados!$A$1:$ZZ$1, 0))</f>
        <v/>
      </c>
    </row>
    <row r="270">
      <c r="A270">
        <f>INDEX(resultados!$A$2:$ZZ$370, 264, MATCH($B$1, resultados!$A$1:$ZZ$1, 0))</f>
        <v/>
      </c>
      <c r="B270">
        <f>INDEX(resultados!$A$2:$ZZ$370, 264, MATCH($B$2, resultados!$A$1:$ZZ$1, 0))</f>
        <v/>
      </c>
      <c r="C270">
        <f>INDEX(resultados!$A$2:$ZZ$370, 264, MATCH($B$3, resultados!$A$1:$ZZ$1, 0))</f>
        <v/>
      </c>
    </row>
    <row r="271">
      <c r="A271">
        <f>INDEX(resultados!$A$2:$ZZ$370, 265, MATCH($B$1, resultados!$A$1:$ZZ$1, 0))</f>
        <v/>
      </c>
      <c r="B271">
        <f>INDEX(resultados!$A$2:$ZZ$370, 265, MATCH($B$2, resultados!$A$1:$ZZ$1, 0))</f>
        <v/>
      </c>
      <c r="C271">
        <f>INDEX(resultados!$A$2:$ZZ$370, 265, MATCH($B$3, resultados!$A$1:$ZZ$1, 0))</f>
        <v/>
      </c>
    </row>
    <row r="272">
      <c r="A272">
        <f>INDEX(resultados!$A$2:$ZZ$370, 266, MATCH($B$1, resultados!$A$1:$ZZ$1, 0))</f>
        <v/>
      </c>
      <c r="B272">
        <f>INDEX(resultados!$A$2:$ZZ$370, 266, MATCH($B$2, resultados!$A$1:$ZZ$1, 0))</f>
        <v/>
      </c>
      <c r="C272">
        <f>INDEX(resultados!$A$2:$ZZ$370, 266, MATCH($B$3, resultados!$A$1:$ZZ$1, 0))</f>
        <v/>
      </c>
    </row>
    <row r="273">
      <c r="A273">
        <f>INDEX(resultados!$A$2:$ZZ$370, 267, MATCH($B$1, resultados!$A$1:$ZZ$1, 0))</f>
        <v/>
      </c>
      <c r="B273">
        <f>INDEX(resultados!$A$2:$ZZ$370, 267, MATCH($B$2, resultados!$A$1:$ZZ$1, 0))</f>
        <v/>
      </c>
      <c r="C273">
        <f>INDEX(resultados!$A$2:$ZZ$370, 267, MATCH($B$3, resultados!$A$1:$ZZ$1, 0))</f>
        <v/>
      </c>
    </row>
    <row r="274">
      <c r="A274">
        <f>INDEX(resultados!$A$2:$ZZ$370, 268, MATCH($B$1, resultados!$A$1:$ZZ$1, 0))</f>
        <v/>
      </c>
      <c r="B274">
        <f>INDEX(resultados!$A$2:$ZZ$370, 268, MATCH($B$2, resultados!$A$1:$ZZ$1, 0))</f>
        <v/>
      </c>
      <c r="C274">
        <f>INDEX(resultados!$A$2:$ZZ$370, 268, MATCH($B$3, resultados!$A$1:$ZZ$1, 0))</f>
        <v/>
      </c>
    </row>
    <row r="275">
      <c r="A275">
        <f>INDEX(resultados!$A$2:$ZZ$370, 269, MATCH($B$1, resultados!$A$1:$ZZ$1, 0))</f>
        <v/>
      </c>
      <c r="B275">
        <f>INDEX(resultados!$A$2:$ZZ$370, 269, MATCH($B$2, resultados!$A$1:$ZZ$1, 0))</f>
        <v/>
      </c>
      <c r="C275">
        <f>INDEX(resultados!$A$2:$ZZ$370, 269, MATCH($B$3, resultados!$A$1:$ZZ$1, 0))</f>
        <v/>
      </c>
    </row>
    <row r="276">
      <c r="A276">
        <f>INDEX(resultados!$A$2:$ZZ$370, 270, MATCH($B$1, resultados!$A$1:$ZZ$1, 0))</f>
        <v/>
      </c>
      <c r="B276">
        <f>INDEX(resultados!$A$2:$ZZ$370, 270, MATCH($B$2, resultados!$A$1:$ZZ$1, 0))</f>
        <v/>
      </c>
      <c r="C276">
        <f>INDEX(resultados!$A$2:$ZZ$370, 270, MATCH($B$3, resultados!$A$1:$ZZ$1, 0))</f>
        <v/>
      </c>
    </row>
    <row r="277">
      <c r="A277">
        <f>INDEX(resultados!$A$2:$ZZ$370, 271, MATCH($B$1, resultados!$A$1:$ZZ$1, 0))</f>
        <v/>
      </c>
      <c r="B277">
        <f>INDEX(resultados!$A$2:$ZZ$370, 271, MATCH($B$2, resultados!$A$1:$ZZ$1, 0))</f>
        <v/>
      </c>
      <c r="C277">
        <f>INDEX(resultados!$A$2:$ZZ$370, 271, MATCH($B$3, resultados!$A$1:$ZZ$1, 0))</f>
        <v/>
      </c>
    </row>
    <row r="278">
      <c r="A278">
        <f>INDEX(resultados!$A$2:$ZZ$370, 272, MATCH($B$1, resultados!$A$1:$ZZ$1, 0))</f>
        <v/>
      </c>
      <c r="B278">
        <f>INDEX(resultados!$A$2:$ZZ$370, 272, MATCH($B$2, resultados!$A$1:$ZZ$1, 0))</f>
        <v/>
      </c>
      <c r="C278">
        <f>INDEX(resultados!$A$2:$ZZ$370, 272, MATCH($B$3, resultados!$A$1:$ZZ$1, 0))</f>
        <v/>
      </c>
    </row>
    <row r="279">
      <c r="A279">
        <f>INDEX(resultados!$A$2:$ZZ$370, 273, MATCH($B$1, resultados!$A$1:$ZZ$1, 0))</f>
        <v/>
      </c>
      <c r="B279">
        <f>INDEX(resultados!$A$2:$ZZ$370, 273, MATCH($B$2, resultados!$A$1:$ZZ$1, 0))</f>
        <v/>
      </c>
      <c r="C279">
        <f>INDEX(resultados!$A$2:$ZZ$370, 273, MATCH($B$3, resultados!$A$1:$ZZ$1, 0))</f>
        <v/>
      </c>
    </row>
    <row r="280">
      <c r="A280">
        <f>INDEX(resultados!$A$2:$ZZ$370, 274, MATCH($B$1, resultados!$A$1:$ZZ$1, 0))</f>
        <v/>
      </c>
      <c r="B280">
        <f>INDEX(resultados!$A$2:$ZZ$370, 274, MATCH($B$2, resultados!$A$1:$ZZ$1, 0))</f>
        <v/>
      </c>
      <c r="C280">
        <f>INDEX(resultados!$A$2:$ZZ$370, 274, MATCH($B$3, resultados!$A$1:$ZZ$1, 0))</f>
        <v/>
      </c>
    </row>
    <row r="281">
      <c r="A281">
        <f>INDEX(resultados!$A$2:$ZZ$370, 275, MATCH($B$1, resultados!$A$1:$ZZ$1, 0))</f>
        <v/>
      </c>
      <c r="B281">
        <f>INDEX(resultados!$A$2:$ZZ$370, 275, MATCH($B$2, resultados!$A$1:$ZZ$1, 0))</f>
        <v/>
      </c>
      <c r="C281">
        <f>INDEX(resultados!$A$2:$ZZ$370, 275, MATCH($B$3, resultados!$A$1:$ZZ$1, 0))</f>
        <v/>
      </c>
    </row>
    <row r="282">
      <c r="A282">
        <f>INDEX(resultados!$A$2:$ZZ$370, 276, MATCH($B$1, resultados!$A$1:$ZZ$1, 0))</f>
        <v/>
      </c>
      <c r="B282">
        <f>INDEX(resultados!$A$2:$ZZ$370, 276, MATCH($B$2, resultados!$A$1:$ZZ$1, 0))</f>
        <v/>
      </c>
      <c r="C282">
        <f>INDEX(resultados!$A$2:$ZZ$370, 276, MATCH($B$3, resultados!$A$1:$ZZ$1, 0))</f>
        <v/>
      </c>
    </row>
    <row r="283">
      <c r="A283">
        <f>INDEX(resultados!$A$2:$ZZ$370, 277, MATCH($B$1, resultados!$A$1:$ZZ$1, 0))</f>
        <v/>
      </c>
      <c r="B283">
        <f>INDEX(resultados!$A$2:$ZZ$370, 277, MATCH($B$2, resultados!$A$1:$ZZ$1, 0))</f>
        <v/>
      </c>
      <c r="C283">
        <f>INDEX(resultados!$A$2:$ZZ$370, 277, MATCH($B$3, resultados!$A$1:$ZZ$1, 0))</f>
        <v/>
      </c>
    </row>
    <row r="284">
      <c r="A284">
        <f>INDEX(resultados!$A$2:$ZZ$370, 278, MATCH($B$1, resultados!$A$1:$ZZ$1, 0))</f>
        <v/>
      </c>
      <c r="B284">
        <f>INDEX(resultados!$A$2:$ZZ$370, 278, MATCH($B$2, resultados!$A$1:$ZZ$1, 0))</f>
        <v/>
      </c>
      <c r="C284">
        <f>INDEX(resultados!$A$2:$ZZ$370, 278, MATCH($B$3, resultados!$A$1:$ZZ$1, 0))</f>
        <v/>
      </c>
    </row>
    <row r="285">
      <c r="A285">
        <f>INDEX(resultados!$A$2:$ZZ$370, 279, MATCH($B$1, resultados!$A$1:$ZZ$1, 0))</f>
        <v/>
      </c>
      <c r="B285">
        <f>INDEX(resultados!$A$2:$ZZ$370, 279, MATCH($B$2, resultados!$A$1:$ZZ$1, 0))</f>
        <v/>
      </c>
      <c r="C285">
        <f>INDEX(resultados!$A$2:$ZZ$370, 279, MATCH($B$3, resultados!$A$1:$ZZ$1, 0))</f>
        <v/>
      </c>
    </row>
    <row r="286">
      <c r="A286">
        <f>INDEX(resultados!$A$2:$ZZ$370, 280, MATCH($B$1, resultados!$A$1:$ZZ$1, 0))</f>
        <v/>
      </c>
      <c r="B286">
        <f>INDEX(resultados!$A$2:$ZZ$370, 280, MATCH($B$2, resultados!$A$1:$ZZ$1, 0))</f>
        <v/>
      </c>
      <c r="C286">
        <f>INDEX(resultados!$A$2:$ZZ$370, 280, MATCH($B$3, resultados!$A$1:$ZZ$1, 0))</f>
        <v/>
      </c>
    </row>
    <row r="287">
      <c r="A287">
        <f>INDEX(resultados!$A$2:$ZZ$370, 281, MATCH($B$1, resultados!$A$1:$ZZ$1, 0))</f>
        <v/>
      </c>
      <c r="B287">
        <f>INDEX(resultados!$A$2:$ZZ$370, 281, MATCH($B$2, resultados!$A$1:$ZZ$1, 0))</f>
        <v/>
      </c>
      <c r="C287">
        <f>INDEX(resultados!$A$2:$ZZ$370, 281, MATCH($B$3, resultados!$A$1:$ZZ$1, 0))</f>
        <v/>
      </c>
    </row>
    <row r="288">
      <c r="A288">
        <f>INDEX(resultados!$A$2:$ZZ$370, 282, MATCH($B$1, resultados!$A$1:$ZZ$1, 0))</f>
        <v/>
      </c>
      <c r="B288">
        <f>INDEX(resultados!$A$2:$ZZ$370, 282, MATCH($B$2, resultados!$A$1:$ZZ$1, 0))</f>
        <v/>
      </c>
      <c r="C288">
        <f>INDEX(resultados!$A$2:$ZZ$370, 282, MATCH($B$3, resultados!$A$1:$ZZ$1, 0))</f>
        <v/>
      </c>
    </row>
    <row r="289">
      <c r="A289">
        <f>INDEX(resultados!$A$2:$ZZ$370, 283, MATCH($B$1, resultados!$A$1:$ZZ$1, 0))</f>
        <v/>
      </c>
      <c r="B289">
        <f>INDEX(resultados!$A$2:$ZZ$370, 283, MATCH($B$2, resultados!$A$1:$ZZ$1, 0))</f>
        <v/>
      </c>
      <c r="C289">
        <f>INDEX(resultados!$A$2:$ZZ$370, 283, MATCH($B$3, resultados!$A$1:$ZZ$1, 0))</f>
        <v/>
      </c>
    </row>
    <row r="290">
      <c r="A290">
        <f>INDEX(resultados!$A$2:$ZZ$370, 284, MATCH($B$1, resultados!$A$1:$ZZ$1, 0))</f>
        <v/>
      </c>
      <c r="B290">
        <f>INDEX(resultados!$A$2:$ZZ$370, 284, MATCH($B$2, resultados!$A$1:$ZZ$1, 0))</f>
        <v/>
      </c>
      <c r="C290">
        <f>INDEX(resultados!$A$2:$ZZ$370, 284, MATCH($B$3, resultados!$A$1:$ZZ$1, 0))</f>
        <v/>
      </c>
    </row>
    <row r="291">
      <c r="A291">
        <f>INDEX(resultados!$A$2:$ZZ$370, 285, MATCH($B$1, resultados!$A$1:$ZZ$1, 0))</f>
        <v/>
      </c>
      <c r="B291">
        <f>INDEX(resultados!$A$2:$ZZ$370, 285, MATCH($B$2, resultados!$A$1:$ZZ$1, 0))</f>
        <v/>
      </c>
      <c r="C291">
        <f>INDEX(resultados!$A$2:$ZZ$370, 285, MATCH($B$3, resultados!$A$1:$ZZ$1, 0))</f>
        <v/>
      </c>
    </row>
    <row r="292">
      <c r="A292">
        <f>INDEX(resultados!$A$2:$ZZ$370, 286, MATCH($B$1, resultados!$A$1:$ZZ$1, 0))</f>
        <v/>
      </c>
      <c r="B292">
        <f>INDEX(resultados!$A$2:$ZZ$370, 286, MATCH($B$2, resultados!$A$1:$ZZ$1, 0))</f>
        <v/>
      </c>
      <c r="C292">
        <f>INDEX(resultados!$A$2:$ZZ$370, 286, MATCH($B$3, resultados!$A$1:$ZZ$1, 0))</f>
        <v/>
      </c>
    </row>
    <row r="293">
      <c r="A293">
        <f>INDEX(resultados!$A$2:$ZZ$370, 287, MATCH($B$1, resultados!$A$1:$ZZ$1, 0))</f>
        <v/>
      </c>
      <c r="B293">
        <f>INDEX(resultados!$A$2:$ZZ$370, 287, MATCH($B$2, resultados!$A$1:$ZZ$1, 0))</f>
        <v/>
      </c>
      <c r="C293">
        <f>INDEX(resultados!$A$2:$ZZ$370, 287, MATCH($B$3, resultados!$A$1:$ZZ$1, 0))</f>
        <v/>
      </c>
    </row>
    <row r="294">
      <c r="A294">
        <f>INDEX(resultados!$A$2:$ZZ$370, 288, MATCH($B$1, resultados!$A$1:$ZZ$1, 0))</f>
        <v/>
      </c>
      <c r="B294">
        <f>INDEX(resultados!$A$2:$ZZ$370, 288, MATCH($B$2, resultados!$A$1:$ZZ$1, 0))</f>
        <v/>
      </c>
      <c r="C294">
        <f>INDEX(resultados!$A$2:$ZZ$370, 288, MATCH($B$3, resultados!$A$1:$ZZ$1, 0))</f>
        <v/>
      </c>
    </row>
    <row r="295">
      <c r="A295">
        <f>INDEX(resultados!$A$2:$ZZ$370, 289, MATCH($B$1, resultados!$A$1:$ZZ$1, 0))</f>
        <v/>
      </c>
      <c r="B295">
        <f>INDEX(resultados!$A$2:$ZZ$370, 289, MATCH($B$2, resultados!$A$1:$ZZ$1, 0))</f>
        <v/>
      </c>
      <c r="C295">
        <f>INDEX(resultados!$A$2:$ZZ$370, 289, MATCH($B$3, resultados!$A$1:$ZZ$1, 0))</f>
        <v/>
      </c>
    </row>
    <row r="296">
      <c r="A296">
        <f>INDEX(resultados!$A$2:$ZZ$370, 290, MATCH($B$1, resultados!$A$1:$ZZ$1, 0))</f>
        <v/>
      </c>
      <c r="B296">
        <f>INDEX(resultados!$A$2:$ZZ$370, 290, MATCH($B$2, resultados!$A$1:$ZZ$1, 0))</f>
        <v/>
      </c>
      <c r="C296">
        <f>INDEX(resultados!$A$2:$ZZ$370, 290, MATCH($B$3, resultados!$A$1:$ZZ$1, 0))</f>
        <v/>
      </c>
    </row>
    <row r="297">
      <c r="A297">
        <f>INDEX(resultados!$A$2:$ZZ$370, 291, MATCH($B$1, resultados!$A$1:$ZZ$1, 0))</f>
        <v/>
      </c>
      <c r="B297">
        <f>INDEX(resultados!$A$2:$ZZ$370, 291, MATCH($B$2, resultados!$A$1:$ZZ$1, 0))</f>
        <v/>
      </c>
      <c r="C297">
        <f>INDEX(resultados!$A$2:$ZZ$370, 291, MATCH($B$3, resultados!$A$1:$ZZ$1, 0))</f>
        <v/>
      </c>
    </row>
    <row r="298">
      <c r="A298">
        <f>INDEX(resultados!$A$2:$ZZ$370, 292, MATCH($B$1, resultados!$A$1:$ZZ$1, 0))</f>
        <v/>
      </c>
      <c r="B298">
        <f>INDEX(resultados!$A$2:$ZZ$370, 292, MATCH($B$2, resultados!$A$1:$ZZ$1, 0))</f>
        <v/>
      </c>
      <c r="C298">
        <f>INDEX(resultados!$A$2:$ZZ$370, 292, MATCH($B$3, resultados!$A$1:$ZZ$1, 0))</f>
        <v/>
      </c>
    </row>
    <row r="299">
      <c r="A299">
        <f>INDEX(resultados!$A$2:$ZZ$370, 293, MATCH($B$1, resultados!$A$1:$ZZ$1, 0))</f>
        <v/>
      </c>
      <c r="B299">
        <f>INDEX(resultados!$A$2:$ZZ$370, 293, MATCH($B$2, resultados!$A$1:$ZZ$1, 0))</f>
        <v/>
      </c>
      <c r="C299">
        <f>INDEX(resultados!$A$2:$ZZ$370, 293, MATCH($B$3, resultados!$A$1:$ZZ$1, 0))</f>
        <v/>
      </c>
    </row>
    <row r="300">
      <c r="A300">
        <f>INDEX(resultados!$A$2:$ZZ$370, 294, MATCH($B$1, resultados!$A$1:$ZZ$1, 0))</f>
        <v/>
      </c>
      <c r="B300">
        <f>INDEX(resultados!$A$2:$ZZ$370, 294, MATCH($B$2, resultados!$A$1:$ZZ$1, 0))</f>
        <v/>
      </c>
      <c r="C300">
        <f>INDEX(resultados!$A$2:$ZZ$370, 294, MATCH($B$3, resultados!$A$1:$ZZ$1, 0))</f>
        <v/>
      </c>
    </row>
    <row r="301">
      <c r="A301">
        <f>INDEX(resultados!$A$2:$ZZ$370, 295, MATCH($B$1, resultados!$A$1:$ZZ$1, 0))</f>
        <v/>
      </c>
      <c r="B301">
        <f>INDEX(resultados!$A$2:$ZZ$370, 295, MATCH($B$2, resultados!$A$1:$ZZ$1, 0))</f>
        <v/>
      </c>
      <c r="C301">
        <f>INDEX(resultados!$A$2:$ZZ$370, 295, MATCH($B$3, resultados!$A$1:$ZZ$1, 0))</f>
        <v/>
      </c>
    </row>
    <row r="302">
      <c r="A302">
        <f>INDEX(resultados!$A$2:$ZZ$370, 296, MATCH($B$1, resultados!$A$1:$ZZ$1, 0))</f>
        <v/>
      </c>
      <c r="B302">
        <f>INDEX(resultados!$A$2:$ZZ$370, 296, MATCH($B$2, resultados!$A$1:$ZZ$1, 0))</f>
        <v/>
      </c>
      <c r="C302">
        <f>INDEX(resultados!$A$2:$ZZ$370, 296, MATCH($B$3, resultados!$A$1:$ZZ$1, 0))</f>
        <v/>
      </c>
    </row>
    <row r="303">
      <c r="A303">
        <f>INDEX(resultados!$A$2:$ZZ$370, 297, MATCH($B$1, resultados!$A$1:$ZZ$1, 0))</f>
        <v/>
      </c>
      <c r="B303">
        <f>INDEX(resultados!$A$2:$ZZ$370, 297, MATCH($B$2, resultados!$A$1:$ZZ$1, 0))</f>
        <v/>
      </c>
      <c r="C303">
        <f>INDEX(resultados!$A$2:$ZZ$370, 297, MATCH($B$3, resultados!$A$1:$ZZ$1, 0))</f>
        <v/>
      </c>
    </row>
    <row r="304">
      <c r="A304">
        <f>INDEX(resultados!$A$2:$ZZ$370, 298, MATCH($B$1, resultados!$A$1:$ZZ$1, 0))</f>
        <v/>
      </c>
      <c r="B304">
        <f>INDEX(resultados!$A$2:$ZZ$370, 298, MATCH($B$2, resultados!$A$1:$ZZ$1, 0))</f>
        <v/>
      </c>
      <c r="C304">
        <f>INDEX(resultados!$A$2:$ZZ$370, 298, MATCH($B$3, resultados!$A$1:$ZZ$1, 0))</f>
        <v/>
      </c>
    </row>
    <row r="305">
      <c r="A305">
        <f>INDEX(resultados!$A$2:$ZZ$370, 299, MATCH($B$1, resultados!$A$1:$ZZ$1, 0))</f>
        <v/>
      </c>
      <c r="B305">
        <f>INDEX(resultados!$A$2:$ZZ$370, 299, MATCH($B$2, resultados!$A$1:$ZZ$1, 0))</f>
        <v/>
      </c>
      <c r="C305">
        <f>INDEX(resultados!$A$2:$ZZ$370, 299, MATCH($B$3, resultados!$A$1:$ZZ$1, 0))</f>
        <v/>
      </c>
    </row>
    <row r="306">
      <c r="A306">
        <f>INDEX(resultados!$A$2:$ZZ$370, 300, MATCH($B$1, resultados!$A$1:$ZZ$1, 0))</f>
        <v/>
      </c>
      <c r="B306">
        <f>INDEX(resultados!$A$2:$ZZ$370, 300, MATCH($B$2, resultados!$A$1:$ZZ$1, 0))</f>
        <v/>
      </c>
      <c r="C306">
        <f>INDEX(resultados!$A$2:$ZZ$370, 300, MATCH($B$3, resultados!$A$1:$ZZ$1, 0))</f>
        <v/>
      </c>
    </row>
    <row r="307">
      <c r="A307">
        <f>INDEX(resultados!$A$2:$ZZ$370, 301, MATCH($B$1, resultados!$A$1:$ZZ$1, 0))</f>
        <v/>
      </c>
      <c r="B307">
        <f>INDEX(resultados!$A$2:$ZZ$370, 301, MATCH($B$2, resultados!$A$1:$ZZ$1, 0))</f>
        <v/>
      </c>
      <c r="C307">
        <f>INDEX(resultados!$A$2:$ZZ$370, 301, MATCH($B$3, resultados!$A$1:$ZZ$1, 0))</f>
        <v/>
      </c>
    </row>
    <row r="308">
      <c r="A308">
        <f>INDEX(resultados!$A$2:$ZZ$370, 302, MATCH($B$1, resultados!$A$1:$ZZ$1, 0))</f>
        <v/>
      </c>
      <c r="B308">
        <f>INDEX(resultados!$A$2:$ZZ$370, 302, MATCH($B$2, resultados!$A$1:$ZZ$1, 0))</f>
        <v/>
      </c>
      <c r="C308">
        <f>INDEX(resultados!$A$2:$ZZ$370, 302, MATCH($B$3, resultados!$A$1:$ZZ$1, 0))</f>
        <v/>
      </c>
    </row>
    <row r="309">
      <c r="A309">
        <f>INDEX(resultados!$A$2:$ZZ$370, 303, MATCH($B$1, resultados!$A$1:$ZZ$1, 0))</f>
        <v/>
      </c>
      <c r="B309">
        <f>INDEX(resultados!$A$2:$ZZ$370, 303, MATCH($B$2, resultados!$A$1:$ZZ$1, 0))</f>
        <v/>
      </c>
      <c r="C309">
        <f>INDEX(resultados!$A$2:$ZZ$370, 303, MATCH($B$3, resultados!$A$1:$ZZ$1, 0))</f>
        <v/>
      </c>
    </row>
    <row r="310">
      <c r="A310">
        <f>INDEX(resultados!$A$2:$ZZ$370, 304, MATCH($B$1, resultados!$A$1:$ZZ$1, 0))</f>
        <v/>
      </c>
      <c r="B310">
        <f>INDEX(resultados!$A$2:$ZZ$370, 304, MATCH($B$2, resultados!$A$1:$ZZ$1, 0))</f>
        <v/>
      </c>
      <c r="C310">
        <f>INDEX(resultados!$A$2:$ZZ$370, 304, MATCH($B$3, resultados!$A$1:$ZZ$1, 0))</f>
        <v/>
      </c>
    </row>
    <row r="311">
      <c r="A311">
        <f>INDEX(resultados!$A$2:$ZZ$370, 305, MATCH($B$1, resultados!$A$1:$ZZ$1, 0))</f>
        <v/>
      </c>
      <c r="B311">
        <f>INDEX(resultados!$A$2:$ZZ$370, 305, MATCH($B$2, resultados!$A$1:$ZZ$1, 0))</f>
        <v/>
      </c>
      <c r="C311">
        <f>INDEX(resultados!$A$2:$ZZ$370, 305, MATCH($B$3, resultados!$A$1:$ZZ$1, 0))</f>
        <v/>
      </c>
    </row>
    <row r="312">
      <c r="A312">
        <f>INDEX(resultados!$A$2:$ZZ$370, 306, MATCH($B$1, resultados!$A$1:$ZZ$1, 0))</f>
        <v/>
      </c>
      <c r="B312">
        <f>INDEX(resultados!$A$2:$ZZ$370, 306, MATCH($B$2, resultados!$A$1:$ZZ$1, 0))</f>
        <v/>
      </c>
      <c r="C312">
        <f>INDEX(resultados!$A$2:$ZZ$370, 306, MATCH($B$3, resultados!$A$1:$ZZ$1, 0))</f>
        <v/>
      </c>
    </row>
    <row r="313">
      <c r="A313">
        <f>INDEX(resultados!$A$2:$ZZ$370, 307, MATCH($B$1, resultados!$A$1:$ZZ$1, 0))</f>
        <v/>
      </c>
      <c r="B313">
        <f>INDEX(resultados!$A$2:$ZZ$370, 307, MATCH($B$2, resultados!$A$1:$ZZ$1, 0))</f>
        <v/>
      </c>
      <c r="C313">
        <f>INDEX(resultados!$A$2:$ZZ$370, 307, MATCH($B$3, resultados!$A$1:$ZZ$1, 0))</f>
        <v/>
      </c>
    </row>
    <row r="314">
      <c r="A314">
        <f>INDEX(resultados!$A$2:$ZZ$370, 308, MATCH($B$1, resultados!$A$1:$ZZ$1, 0))</f>
        <v/>
      </c>
      <c r="B314">
        <f>INDEX(resultados!$A$2:$ZZ$370, 308, MATCH($B$2, resultados!$A$1:$ZZ$1, 0))</f>
        <v/>
      </c>
      <c r="C314">
        <f>INDEX(resultados!$A$2:$ZZ$370, 308, MATCH($B$3, resultados!$A$1:$ZZ$1, 0))</f>
        <v/>
      </c>
    </row>
    <row r="315">
      <c r="A315">
        <f>INDEX(resultados!$A$2:$ZZ$370, 309, MATCH($B$1, resultados!$A$1:$ZZ$1, 0))</f>
        <v/>
      </c>
      <c r="B315">
        <f>INDEX(resultados!$A$2:$ZZ$370, 309, MATCH($B$2, resultados!$A$1:$ZZ$1, 0))</f>
        <v/>
      </c>
      <c r="C315">
        <f>INDEX(resultados!$A$2:$ZZ$370, 309, MATCH($B$3, resultados!$A$1:$ZZ$1, 0))</f>
        <v/>
      </c>
    </row>
    <row r="316">
      <c r="A316">
        <f>INDEX(resultados!$A$2:$ZZ$370, 310, MATCH($B$1, resultados!$A$1:$ZZ$1, 0))</f>
        <v/>
      </c>
      <c r="B316">
        <f>INDEX(resultados!$A$2:$ZZ$370, 310, MATCH($B$2, resultados!$A$1:$ZZ$1, 0))</f>
        <v/>
      </c>
      <c r="C316">
        <f>INDEX(resultados!$A$2:$ZZ$370, 310, MATCH($B$3, resultados!$A$1:$ZZ$1, 0))</f>
        <v/>
      </c>
    </row>
    <row r="317">
      <c r="A317">
        <f>INDEX(resultados!$A$2:$ZZ$370, 311, MATCH($B$1, resultados!$A$1:$ZZ$1, 0))</f>
        <v/>
      </c>
      <c r="B317">
        <f>INDEX(resultados!$A$2:$ZZ$370, 311, MATCH($B$2, resultados!$A$1:$ZZ$1, 0))</f>
        <v/>
      </c>
      <c r="C317">
        <f>INDEX(resultados!$A$2:$ZZ$370, 311, MATCH($B$3, resultados!$A$1:$ZZ$1, 0))</f>
        <v/>
      </c>
    </row>
    <row r="318">
      <c r="A318">
        <f>INDEX(resultados!$A$2:$ZZ$370, 312, MATCH($B$1, resultados!$A$1:$ZZ$1, 0))</f>
        <v/>
      </c>
      <c r="B318">
        <f>INDEX(resultados!$A$2:$ZZ$370, 312, MATCH($B$2, resultados!$A$1:$ZZ$1, 0))</f>
        <v/>
      </c>
      <c r="C318">
        <f>INDEX(resultados!$A$2:$ZZ$370, 312, MATCH($B$3, resultados!$A$1:$ZZ$1, 0))</f>
        <v/>
      </c>
    </row>
    <row r="319">
      <c r="A319">
        <f>INDEX(resultados!$A$2:$ZZ$370, 313, MATCH($B$1, resultados!$A$1:$ZZ$1, 0))</f>
        <v/>
      </c>
      <c r="B319">
        <f>INDEX(resultados!$A$2:$ZZ$370, 313, MATCH($B$2, resultados!$A$1:$ZZ$1, 0))</f>
        <v/>
      </c>
      <c r="C319">
        <f>INDEX(resultados!$A$2:$ZZ$370, 313, MATCH($B$3, resultados!$A$1:$ZZ$1, 0))</f>
        <v/>
      </c>
    </row>
    <row r="320">
      <c r="A320">
        <f>INDEX(resultados!$A$2:$ZZ$370, 314, MATCH($B$1, resultados!$A$1:$ZZ$1, 0))</f>
        <v/>
      </c>
      <c r="B320">
        <f>INDEX(resultados!$A$2:$ZZ$370, 314, MATCH($B$2, resultados!$A$1:$ZZ$1, 0))</f>
        <v/>
      </c>
      <c r="C320">
        <f>INDEX(resultados!$A$2:$ZZ$370, 314, MATCH($B$3, resultados!$A$1:$ZZ$1, 0))</f>
        <v/>
      </c>
    </row>
    <row r="321">
      <c r="A321">
        <f>INDEX(resultados!$A$2:$ZZ$370, 315, MATCH($B$1, resultados!$A$1:$ZZ$1, 0))</f>
        <v/>
      </c>
      <c r="B321">
        <f>INDEX(resultados!$A$2:$ZZ$370, 315, MATCH($B$2, resultados!$A$1:$ZZ$1, 0))</f>
        <v/>
      </c>
      <c r="C321">
        <f>INDEX(resultados!$A$2:$ZZ$370, 315, MATCH($B$3, resultados!$A$1:$ZZ$1, 0))</f>
        <v/>
      </c>
    </row>
    <row r="322">
      <c r="A322">
        <f>INDEX(resultados!$A$2:$ZZ$370, 316, MATCH($B$1, resultados!$A$1:$ZZ$1, 0))</f>
        <v/>
      </c>
      <c r="B322">
        <f>INDEX(resultados!$A$2:$ZZ$370, 316, MATCH($B$2, resultados!$A$1:$ZZ$1, 0))</f>
        <v/>
      </c>
      <c r="C322">
        <f>INDEX(resultados!$A$2:$ZZ$370, 316, MATCH($B$3, resultados!$A$1:$ZZ$1, 0))</f>
        <v/>
      </c>
    </row>
    <row r="323">
      <c r="A323">
        <f>INDEX(resultados!$A$2:$ZZ$370, 317, MATCH($B$1, resultados!$A$1:$ZZ$1, 0))</f>
        <v/>
      </c>
      <c r="B323">
        <f>INDEX(resultados!$A$2:$ZZ$370, 317, MATCH($B$2, resultados!$A$1:$ZZ$1, 0))</f>
        <v/>
      </c>
      <c r="C323">
        <f>INDEX(resultados!$A$2:$ZZ$370, 317, MATCH($B$3, resultados!$A$1:$ZZ$1, 0))</f>
        <v/>
      </c>
    </row>
    <row r="324">
      <c r="A324">
        <f>INDEX(resultados!$A$2:$ZZ$370, 318, MATCH($B$1, resultados!$A$1:$ZZ$1, 0))</f>
        <v/>
      </c>
      <c r="B324">
        <f>INDEX(resultados!$A$2:$ZZ$370, 318, MATCH($B$2, resultados!$A$1:$ZZ$1, 0))</f>
        <v/>
      </c>
      <c r="C324">
        <f>INDEX(resultados!$A$2:$ZZ$370, 318, MATCH($B$3, resultados!$A$1:$ZZ$1, 0))</f>
        <v/>
      </c>
    </row>
    <row r="325">
      <c r="A325">
        <f>INDEX(resultados!$A$2:$ZZ$370, 319, MATCH($B$1, resultados!$A$1:$ZZ$1, 0))</f>
        <v/>
      </c>
      <c r="B325">
        <f>INDEX(resultados!$A$2:$ZZ$370, 319, MATCH($B$2, resultados!$A$1:$ZZ$1, 0))</f>
        <v/>
      </c>
      <c r="C325">
        <f>INDEX(resultados!$A$2:$ZZ$370, 319, MATCH($B$3, resultados!$A$1:$ZZ$1, 0))</f>
        <v/>
      </c>
    </row>
    <row r="326">
      <c r="A326">
        <f>INDEX(resultados!$A$2:$ZZ$370, 320, MATCH($B$1, resultados!$A$1:$ZZ$1, 0))</f>
        <v/>
      </c>
      <c r="B326">
        <f>INDEX(resultados!$A$2:$ZZ$370, 320, MATCH($B$2, resultados!$A$1:$ZZ$1, 0))</f>
        <v/>
      </c>
      <c r="C326">
        <f>INDEX(resultados!$A$2:$ZZ$370, 320, MATCH($B$3, resultados!$A$1:$ZZ$1, 0))</f>
        <v/>
      </c>
    </row>
    <row r="327">
      <c r="A327">
        <f>INDEX(resultados!$A$2:$ZZ$370, 321, MATCH($B$1, resultados!$A$1:$ZZ$1, 0))</f>
        <v/>
      </c>
      <c r="B327">
        <f>INDEX(resultados!$A$2:$ZZ$370, 321, MATCH($B$2, resultados!$A$1:$ZZ$1, 0))</f>
        <v/>
      </c>
      <c r="C327">
        <f>INDEX(resultados!$A$2:$ZZ$370, 321, MATCH($B$3, resultados!$A$1:$ZZ$1, 0))</f>
        <v/>
      </c>
    </row>
    <row r="328">
      <c r="A328">
        <f>INDEX(resultados!$A$2:$ZZ$370, 322, MATCH($B$1, resultados!$A$1:$ZZ$1, 0))</f>
        <v/>
      </c>
      <c r="B328">
        <f>INDEX(resultados!$A$2:$ZZ$370, 322, MATCH($B$2, resultados!$A$1:$ZZ$1, 0))</f>
        <v/>
      </c>
      <c r="C328">
        <f>INDEX(resultados!$A$2:$ZZ$370, 322, MATCH($B$3, resultados!$A$1:$ZZ$1, 0))</f>
        <v/>
      </c>
    </row>
    <row r="329">
      <c r="A329">
        <f>INDEX(resultados!$A$2:$ZZ$370, 323, MATCH($B$1, resultados!$A$1:$ZZ$1, 0))</f>
        <v/>
      </c>
      <c r="B329">
        <f>INDEX(resultados!$A$2:$ZZ$370, 323, MATCH($B$2, resultados!$A$1:$ZZ$1, 0))</f>
        <v/>
      </c>
      <c r="C329">
        <f>INDEX(resultados!$A$2:$ZZ$370, 323, MATCH($B$3, resultados!$A$1:$ZZ$1, 0))</f>
        <v/>
      </c>
    </row>
    <row r="330">
      <c r="A330">
        <f>INDEX(resultados!$A$2:$ZZ$370, 324, MATCH($B$1, resultados!$A$1:$ZZ$1, 0))</f>
        <v/>
      </c>
      <c r="B330">
        <f>INDEX(resultados!$A$2:$ZZ$370, 324, MATCH($B$2, resultados!$A$1:$ZZ$1, 0))</f>
        <v/>
      </c>
      <c r="C330">
        <f>INDEX(resultados!$A$2:$ZZ$370, 324, MATCH($B$3, resultados!$A$1:$ZZ$1, 0))</f>
        <v/>
      </c>
    </row>
    <row r="331">
      <c r="A331">
        <f>INDEX(resultados!$A$2:$ZZ$370, 325, MATCH($B$1, resultados!$A$1:$ZZ$1, 0))</f>
        <v/>
      </c>
      <c r="B331">
        <f>INDEX(resultados!$A$2:$ZZ$370, 325, MATCH($B$2, resultados!$A$1:$ZZ$1, 0))</f>
        <v/>
      </c>
      <c r="C331">
        <f>INDEX(resultados!$A$2:$ZZ$370, 325, MATCH($B$3, resultados!$A$1:$ZZ$1, 0))</f>
        <v/>
      </c>
    </row>
    <row r="332">
      <c r="A332">
        <f>INDEX(resultados!$A$2:$ZZ$370, 326, MATCH($B$1, resultados!$A$1:$ZZ$1, 0))</f>
        <v/>
      </c>
      <c r="B332">
        <f>INDEX(resultados!$A$2:$ZZ$370, 326, MATCH($B$2, resultados!$A$1:$ZZ$1, 0))</f>
        <v/>
      </c>
      <c r="C332">
        <f>INDEX(resultados!$A$2:$ZZ$370, 326, MATCH($B$3, resultados!$A$1:$ZZ$1, 0))</f>
        <v/>
      </c>
    </row>
    <row r="333">
      <c r="A333">
        <f>INDEX(resultados!$A$2:$ZZ$370, 327, MATCH($B$1, resultados!$A$1:$ZZ$1, 0))</f>
        <v/>
      </c>
      <c r="B333">
        <f>INDEX(resultados!$A$2:$ZZ$370, 327, MATCH($B$2, resultados!$A$1:$ZZ$1, 0))</f>
        <v/>
      </c>
      <c r="C333">
        <f>INDEX(resultados!$A$2:$ZZ$370, 327, MATCH($B$3, resultados!$A$1:$ZZ$1, 0))</f>
        <v/>
      </c>
    </row>
    <row r="334">
      <c r="A334">
        <f>INDEX(resultados!$A$2:$ZZ$370, 328, MATCH($B$1, resultados!$A$1:$ZZ$1, 0))</f>
        <v/>
      </c>
      <c r="B334">
        <f>INDEX(resultados!$A$2:$ZZ$370, 328, MATCH($B$2, resultados!$A$1:$ZZ$1, 0))</f>
        <v/>
      </c>
      <c r="C334">
        <f>INDEX(resultados!$A$2:$ZZ$370, 328, MATCH($B$3, resultados!$A$1:$ZZ$1, 0))</f>
        <v/>
      </c>
    </row>
    <row r="335">
      <c r="A335">
        <f>INDEX(resultados!$A$2:$ZZ$370, 329, MATCH($B$1, resultados!$A$1:$ZZ$1, 0))</f>
        <v/>
      </c>
      <c r="B335">
        <f>INDEX(resultados!$A$2:$ZZ$370, 329, MATCH($B$2, resultados!$A$1:$ZZ$1, 0))</f>
        <v/>
      </c>
      <c r="C335">
        <f>INDEX(resultados!$A$2:$ZZ$370, 329, MATCH($B$3, resultados!$A$1:$ZZ$1, 0))</f>
        <v/>
      </c>
    </row>
    <row r="336">
      <c r="A336">
        <f>INDEX(resultados!$A$2:$ZZ$370, 330, MATCH($B$1, resultados!$A$1:$ZZ$1, 0))</f>
        <v/>
      </c>
      <c r="B336">
        <f>INDEX(resultados!$A$2:$ZZ$370, 330, MATCH($B$2, resultados!$A$1:$ZZ$1, 0))</f>
        <v/>
      </c>
      <c r="C336">
        <f>INDEX(resultados!$A$2:$ZZ$370, 330, MATCH($B$3, resultados!$A$1:$ZZ$1, 0))</f>
        <v/>
      </c>
    </row>
    <row r="337">
      <c r="A337">
        <f>INDEX(resultados!$A$2:$ZZ$370, 331, MATCH($B$1, resultados!$A$1:$ZZ$1, 0))</f>
        <v/>
      </c>
      <c r="B337">
        <f>INDEX(resultados!$A$2:$ZZ$370, 331, MATCH($B$2, resultados!$A$1:$ZZ$1, 0))</f>
        <v/>
      </c>
      <c r="C337">
        <f>INDEX(resultados!$A$2:$ZZ$370, 331, MATCH($B$3, resultados!$A$1:$ZZ$1, 0))</f>
        <v/>
      </c>
    </row>
    <row r="338">
      <c r="A338">
        <f>INDEX(resultados!$A$2:$ZZ$370, 332, MATCH($B$1, resultados!$A$1:$ZZ$1, 0))</f>
        <v/>
      </c>
      <c r="B338">
        <f>INDEX(resultados!$A$2:$ZZ$370, 332, MATCH($B$2, resultados!$A$1:$ZZ$1, 0))</f>
        <v/>
      </c>
      <c r="C338">
        <f>INDEX(resultados!$A$2:$ZZ$370, 332, MATCH($B$3, resultados!$A$1:$ZZ$1, 0))</f>
        <v/>
      </c>
    </row>
    <row r="339">
      <c r="A339">
        <f>INDEX(resultados!$A$2:$ZZ$370, 333, MATCH($B$1, resultados!$A$1:$ZZ$1, 0))</f>
        <v/>
      </c>
      <c r="B339">
        <f>INDEX(resultados!$A$2:$ZZ$370, 333, MATCH($B$2, resultados!$A$1:$ZZ$1, 0))</f>
        <v/>
      </c>
      <c r="C339">
        <f>INDEX(resultados!$A$2:$ZZ$370, 333, MATCH($B$3, resultados!$A$1:$ZZ$1, 0))</f>
        <v/>
      </c>
    </row>
    <row r="340">
      <c r="A340">
        <f>INDEX(resultados!$A$2:$ZZ$370, 334, MATCH($B$1, resultados!$A$1:$ZZ$1, 0))</f>
        <v/>
      </c>
      <c r="B340">
        <f>INDEX(resultados!$A$2:$ZZ$370, 334, MATCH($B$2, resultados!$A$1:$ZZ$1, 0))</f>
        <v/>
      </c>
      <c r="C340">
        <f>INDEX(resultados!$A$2:$ZZ$370, 334, MATCH($B$3, resultados!$A$1:$ZZ$1, 0))</f>
        <v/>
      </c>
    </row>
    <row r="341">
      <c r="A341">
        <f>INDEX(resultados!$A$2:$ZZ$370, 335, MATCH($B$1, resultados!$A$1:$ZZ$1, 0))</f>
        <v/>
      </c>
      <c r="B341">
        <f>INDEX(resultados!$A$2:$ZZ$370, 335, MATCH($B$2, resultados!$A$1:$ZZ$1, 0))</f>
        <v/>
      </c>
      <c r="C341">
        <f>INDEX(resultados!$A$2:$ZZ$370, 335, MATCH($B$3, resultados!$A$1:$ZZ$1, 0))</f>
        <v/>
      </c>
    </row>
    <row r="342">
      <c r="A342">
        <f>INDEX(resultados!$A$2:$ZZ$370, 336, MATCH($B$1, resultados!$A$1:$ZZ$1, 0))</f>
        <v/>
      </c>
      <c r="B342">
        <f>INDEX(resultados!$A$2:$ZZ$370, 336, MATCH($B$2, resultados!$A$1:$ZZ$1, 0))</f>
        <v/>
      </c>
      <c r="C342">
        <f>INDEX(resultados!$A$2:$ZZ$370, 336, MATCH($B$3, resultados!$A$1:$ZZ$1, 0))</f>
        <v/>
      </c>
    </row>
    <row r="343">
      <c r="A343">
        <f>INDEX(resultados!$A$2:$ZZ$370, 337, MATCH($B$1, resultados!$A$1:$ZZ$1, 0))</f>
        <v/>
      </c>
      <c r="B343">
        <f>INDEX(resultados!$A$2:$ZZ$370, 337, MATCH($B$2, resultados!$A$1:$ZZ$1, 0))</f>
        <v/>
      </c>
      <c r="C343">
        <f>INDEX(resultados!$A$2:$ZZ$370, 337, MATCH($B$3, resultados!$A$1:$ZZ$1, 0))</f>
        <v/>
      </c>
    </row>
    <row r="344">
      <c r="A344">
        <f>INDEX(resultados!$A$2:$ZZ$370, 338, MATCH($B$1, resultados!$A$1:$ZZ$1, 0))</f>
        <v/>
      </c>
      <c r="B344">
        <f>INDEX(resultados!$A$2:$ZZ$370, 338, MATCH($B$2, resultados!$A$1:$ZZ$1, 0))</f>
        <v/>
      </c>
      <c r="C344">
        <f>INDEX(resultados!$A$2:$ZZ$370, 338, MATCH($B$3, resultados!$A$1:$ZZ$1, 0))</f>
        <v/>
      </c>
    </row>
    <row r="345">
      <c r="A345">
        <f>INDEX(resultados!$A$2:$ZZ$370, 339, MATCH($B$1, resultados!$A$1:$ZZ$1, 0))</f>
        <v/>
      </c>
      <c r="B345">
        <f>INDEX(resultados!$A$2:$ZZ$370, 339, MATCH($B$2, resultados!$A$1:$ZZ$1, 0))</f>
        <v/>
      </c>
      <c r="C345">
        <f>INDEX(resultados!$A$2:$ZZ$370, 339, MATCH($B$3, resultados!$A$1:$ZZ$1, 0))</f>
        <v/>
      </c>
    </row>
    <row r="346">
      <c r="A346">
        <f>INDEX(resultados!$A$2:$ZZ$370, 340, MATCH($B$1, resultados!$A$1:$ZZ$1, 0))</f>
        <v/>
      </c>
      <c r="B346">
        <f>INDEX(resultados!$A$2:$ZZ$370, 340, MATCH($B$2, resultados!$A$1:$ZZ$1, 0))</f>
        <v/>
      </c>
      <c r="C346">
        <f>INDEX(resultados!$A$2:$ZZ$370, 340, MATCH($B$3, resultados!$A$1:$ZZ$1, 0))</f>
        <v/>
      </c>
    </row>
    <row r="347">
      <c r="A347">
        <f>INDEX(resultados!$A$2:$ZZ$370, 341, MATCH($B$1, resultados!$A$1:$ZZ$1, 0))</f>
        <v/>
      </c>
      <c r="B347">
        <f>INDEX(resultados!$A$2:$ZZ$370, 341, MATCH($B$2, resultados!$A$1:$ZZ$1, 0))</f>
        <v/>
      </c>
      <c r="C347">
        <f>INDEX(resultados!$A$2:$ZZ$370, 341, MATCH($B$3, resultados!$A$1:$ZZ$1, 0))</f>
        <v/>
      </c>
    </row>
    <row r="348">
      <c r="A348">
        <f>INDEX(resultados!$A$2:$ZZ$370, 342, MATCH($B$1, resultados!$A$1:$ZZ$1, 0))</f>
        <v/>
      </c>
      <c r="B348">
        <f>INDEX(resultados!$A$2:$ZZ$370, 342, MATCH($B$2, resultados!$A$1:$ZZ$1, 0))</f>
        <v/>
      </c>
      <c r="C348">
        <f>INDEX(resultados!$A$2:$ZZ$370, 342, MATCH($B$3, resultados!$A$1:$ZZ$1, 0))</f>
        <v/>
      </c>
    </row>
    <row r="349">
      <c r="A349">
        <f>INDEX(resultados!$A$2:$ZZ$370, 343, MATCH($B$1, resultados!$A$1:$ZZ$1, 0))</f>
        <v/>
      </c>
      <c r="B349">
        <f>INDEX(resultados!$A$2:$ZZ$370, 343, MATCH($B$2, resultados!$A$1:$ZZ$1, 0))</f>
        <v/>
      </c>
      <c r="C349">
        <f>INDEX(resultados!$A$2:$ZZ$370, 343, MATCH($B$3, resultados!$A$1:$ZZ$1, 0))</f>
        <v/>
      </c>
    </row>
    <row r="350">
      <c r="A350">
        <f>INDEX(resultados!$A$2:$ZZ$370, 344, MATCH($B$1, resultados!$A$1:$ZZ$1, 0))</f>
        <v/>
      </c>
      <c r="B350">
        <f>INDEX(resultados!$A$2:$ZZ$370, 344, MATCH($B$2, resultados!$A$1:$ZZ$1, 0))</f>
        <v/>
      </c>
      <c r="C350">
        <f>INDEX(resultados!$A$2:$ZZ$370, 344, MATCH($B$3, resultados!$A$1:$ZZ$1, 0))</f>
        <v/>
      </c>
    </row>
    <row r="351">
      <c r="A351">
        <f>INDEX(resultados!$A$2:$ZZ$370, 345, MATCH($B$1, resultados!$A$1:$ZZ$1, 0))</f>
        <v/>
      </c>
      <c r="B351">
        <f>INDEX(resultados!$A$2:$ZZ$370, 345, MATCH($B$2, resultados!$A$1:$ZZ$1, 0))</f>
        <v/>
      </c>
      <c r="C351">
        <f>INDEX(resultados!$A$2:$ZZ$370, 345, MATCH($B$3, resultados!$A$1:$ZZ$1, 0))</f>
        <v/>
      </c>
    </row>
    <row r="352">
      <c r="A352">
        <f>INDEX(resultados!$A$2:$ZZ$370, 346, MATCH($B$1, resultados!$A$1:$ZZ$1, 0))</f>
        <v/>
      </c>
      <c r="B352">
        <f>INDEX(resultados!$A$2:$ZZ$370, 346, MATCH($B$2, resultados!$A$1:$ZZ$1, 0))</f>
        <v/>
      </c>
      <c r="C352">
        <f>INDEX(resultados!$A$2:$ZZ$370, 346, MATCH($B$3, resultados!$A$1:$ZZ$1, 0))</f>
        <v/>
      </c>
    </row>
    <row r="353">
      <c r="A353">
        <f>INDEX(resultados!$A$2:$ZZ$370, 347, MATCH($B$1, resultados!$A$1:$ZZ$1, 0))</f>
        <v/>
      </c>
      <c r="B353">
        <f>INDEX(resultados!$A$2:$ZZ$370, 347, MATCH($B$2, resultados!$A$1:$ZZ$1, 0))</f>
        <v/>
      </c>
      <c r="C353">
        <f>INDEX(resultados!$A$2:$ZZ$370, 347, MATCH($B$3, resultados!$A$1:$ZZ$1, 0))</f>
        <v/>
      </c>
    </row>
    <row r="354">
      <c r="A354">
        <f>INDEX(resultados!$A$2:$ZZ$370, 348, MATCH($B$1, resultados!$A$1:$ZZ$1, 0))</f>
        <v/>
      </c>
      <c r="B354">
        <f>INDEX(resultados!$A$2:$ZZ$370, 348, MATCH($B$2, resultados!$A$1:$ZZ$1, 0))</f>
        <v/>
      </c>
      <c r="C354">
        <f>INDEX(resultados!$A$2:$ZZ$370, 348, MATCH($B$3, resultados!$A$1:$ZZ$1, 0))</f>
        <v/>
      </c>
    </row>
    <row r="355">
      <c r="A355">
        <f>INDEX(resultados!$A$2:$ZZ$370, 349, MATCH($B$1, resultados!$A$1:$ZZ$1, 0))</f>
        <v/>
      </c>
      <c r="B355">
        <f>INDEX(resultados!$A$2:$ZZ$370, 349, MATCH($B$2, resultados!$A$1:$ZZ$1, 0))</f>
        <v/>
      </c>
      <c r="C355">
        <f>INDEX(resultados!$A$2:$ZZ$370, 349, MATCH($B$3, resultados!$A$1:$ZZ$1, 0))</f>
        <v/>
      </c>
    </row>
    <row r="356">
      <c r="A356">
        <f>INDEX(resultados!$A$2:$ZZ$370, 350, MATCH($B$1, resultados!$A$1:$ZZ$1, 0))</f>
        <v/>
      </c>
      <c r="B356">
        <f>INDEX(resultados!$A$2:$ZZ$370, 350, MATCH($B$2, resultados!$A$1:$ZZ$1, 0))</f>
        <v/>
      </c>
      <c r="C356">
        <f>INDEX(resultados!$A$2:$ZZ$370, 350, MATCH($B$3, resultados!$A$1:$ZZ$1, 0))</f>
        <v/>
      </c>
    </row>
    <row r="357">
      <c r="A357">
        <f>INDEX(resultados!$A$2:$ZZ$370, 351, MATCH($B$1, resultados!$A$1:$ZZ$1, 0))</f>
        <v/>
      </c>
      <c r="B357">
        <f>INDEX(resultados!$A$2:$ZZ$370, 351, MATCH($B$2, resultados!$A$1:$ZZ$1, 0))</f>
        <v/>
      </c>
      <c r="C357">
        <f>INDEX(resultados!$A$2:$ZZ$370, 351, MATCH($B$3, resultados!$A$1:$ZZ$1, 0))</f>
        <v/>
      </c>
    </row>
    <row r="358">
      <c r="A358">
        <f>INDEX(resultados!$A$2:$ZZ$370, 352, MATCH($B$1, resultados!$A$1:$ZZ$1, 0))</f>
        <v/>
      </c>
      <c r="B358">
        <f>INDEX(resultados!$A$2:$ZZ$370, 352, MATCH($B$2, resultados!$A$1:$ZZ$1, 0))</f>
        <v/>
      </c>
      <c r="C358">
        <f>INDEX(resultados!$A$2:$ZZ$370, 352, MATCH($B$3, resultados!$A$1:$ZZ$1, 0))</f>
        <v/>
      </c>
    </row>
    <row r="359">
      <c r="A359">
        <f>INDEX(resultados!$A$2:$ZZ$370, 353, MATCH($B$1, resultados!$A$1:$ZZ$1, 0))</f>
        <v/>
      </c>
      <c r="B359">
        <f>INDEX(resultados!$A$2:$ZZ$370, 353, MATCH($B$2, resultados!$A$1:$ZZ$1, 0))</f>
        <v/>
      </c>
      <c r="C359">
        <f>INDEX(resultados!$A$2:$ZZ$370, 353, MATCH($B$3, resultados!$A$1:$ZZ$1, 0))</f>
        <v/>
      </c>
    </row>
    <row r="360">
      <c r="A360">
        <f>INDEX(resultados!$A$2:$ZZ$370, 354, MATCH($B$1, resultados!$A$1:$ZZ$1, 0))</f>
        <v/>
      </c>
      <c r="B360">
        <f>INDEX(resultados!$A$2:$ZZ$370, 354, MATCH($B$2, resultados!$A$1:$ZZ$1, 0))</f>
        <v/>
      </c>
      <c r="C360">
        <f>INDEX(resultados!$A$2:$ZZ$370, 354, MATCH($B$3, resultados!$A$1:$ZZ$1, 0))</f>
        <v/>
      </c>
    </row>
    <row r="361">
      <c r="A361">
        <f>INDEX(resultados!$A$2:$ZZ$370, 355, MATCH($B$1, resultados!$A$1:$ZZ$1, 0))</f>
        <v/>
      </c>
      <c r="B361">
        <f>INDEX(resultados!$A$2:$ZZ$370, 355, MATCH($B$2, resultados!$A$1:$ZZ$1, 0))</f>
        <v/>
      </c>
      <c r="C361">
        <f>INDEX(resultados!$A$2:$ZZ$370, 355, MATCH($B$3, resultados!$A$1:$ZZ$1, 0))</f>
        <v/>
      </c>
    </row>
    <row r="362">
      <c r="A362">
        <f>INDEX(resultados!$A$2:$ZZ$370, 356, MATCH($B$1, resultados!$A$1:$ZZ$1, 0))</f>
        <v/>
      </c>
      <c r="B362">
        <f>INDEX(resultados!$A$2:$ZZ$370, 356, MATCH($B$2, resultados!$A$1:$ZZ$1, 0))</f>
        <v/>
      </c>
      <c r="C362">
        <f>INDEX(resultados!$A$2:$ZZ$370, 356, MATCH($B$3, resultados!$A$1:$ZZ$1, 0))</f>
        <v/>
      </c>
    </row>
    <row r="363">
      <c r="A363">
        <f>INDEX(resultados!$A$2:$ZZ$370, 357, MATCH($B$1, resultados!$A$1:$ZZ$1, 0))</f>
        <v/>
      </c>
      <c r="B363">
        <f>INDEX(resultados!$A$2:$ZZ$370, 357, MATCH($B$2, resultados!$A$1:$ZZ$1, 0))</f>
        <v/>
      </c>
      <c r="C363">
        <f>INDEX(resultados!$A$2:$ZZ$370, 357, MATCH($B$3, resultados!$A$1:$ZZ$1, 0))</f>
        <v/>
      </c>
    </row>
    <row r="364">
      <c r="A364">
        <f>INDEX(resultados!$A$2:$ZZ$370, 358, MATCH($B$1, resultados!$A$1:$ZZ$1, 0))</f>
        <v/>
      </c>
      <c r="B364">
        <f>INDEX(resultados!$A$2:$ZZ$370, 358, MATCH($B$2, resultados!$A$1:$ZZ$1, 0))</f>
        <v/>
      </c>
      <c r="C364">
        <f>INDEX(resultados!$A$2:$ZZ$370, 358, MATCH($B$3, resultados!$A$1:$ZZ$1, 0))</f>
        <v/>
      </c>
    </row>
    <row r="365">
      <c r="A365">
        <f>INDEX(resultados!$A$2:$ZZ$370, 359, MATCH($B$1, resultados!$A$1:$ZZ$1, 0))</f>
        <v/>
      </c>
      <c r="B365">
        <f>INDEX(resultados!$A$2:$ZZ$370, 359, MATCH($B$2, resultados!$A$1:$ZZ$1, 0))</f>
        <v/>
      </c>
      <c r="C365">
        <f>INDEX(resultados!$A$2:$ZZ$370, 359, MATCH($B$3, resultados!$A$1:$ZZ$1, 0))</f>
        <v/>
      </c>
    </row>
    <row r="366">
      <c r="A366">
        <f>INDEX(resultados!$A$2:$ZZ$370, 360, MATCH($B$1, resultados!$A$1:$ZZ$1, 0))</f>
        <v/>
      </c>
      <c r="B366">
        <f>INDEX(resultados!$A$2:$ZZ$370, 360, MATCH($B$2, resultados!$A$1:$ZZ$1, 0))</f>
        <v/>
      </c>
      <c r="C366">
        <f>INDEX(resultados!$A$2:$ZZ$370, 360, MATCH($B$3, resultados!$A$1:$ZZ$1, 0))</f>
        <v/>
      </c>
    </row>
    <row r="367">
      <c r="A367">
        <f>INDEX(resultados!$A$2:$ZZ$370, 361, MATCH($B$1, resultados!$A$1:$ZZ$1, 0))</f>
        <v/>
      </c>
      <c r="B367">
        <f>INDEX(resultados!$A$2:$ZZ$370, 361, MATCH($B$2, resultados!$A$1:$ZZ$1, 0))</f>
        <v/>
      </c>
      <c r="C367">
        <f>INDEX(resultados!$A$2:$ZZ$370, 361, MATCH($B$3, resultados!$A$1:$ZZ$1, 0))</f>
        <v/>
      </c>
    </row>
    <row r="368">
      <c r="A368">
        <f>INDEX(resultados!$A$2:$ZZ$370, 362, MATCH($B$1, resultados!$A$1:$ZZ$1, 0))</f>
        <v/>
      </c>
      <c r="B368">
        <f>INDEX(resultados!$A$2:$ZZ$370, 362, MATCH($B$2, resultados!$A$1:$ZZ$1, 0))</f>
        <v/>
      </c>
      <c r="C368">
        <f>INDEX(resultados!$A$2:$ZZ$370, 362, MATCH($B$3, resultados!$A$1:$ZZ$1, 0))</f>
        <v/>
      </c>
    </row>
    <row r="369">
      <c r="A369">
        <f>INDEX(resultados!$A$2:$ZZ$370, 363, MATCH($B$1, resultados!$A$1:$ZZ$1, 0))</f>
        <v/>
      </c>
      <c r="B369">
        <f>INDEX(resultados!$A$2:$ZZ$370, 363, MATCH($B$2, resultados!$A$1:$ZZ$1, 0))</f>
        <v/>
      </c>
      <c r="C369">
        <f>INDEX(resultados!$A$2:$ZZ$370, 363, MATCH($B$3, resultados!$A$1:$ZZ$1, 0))</f>
        <v/>
      </c>
    </row>
    <row r="370">
      <c r="A370">
        <f>INDEX(resultados!$A$2:$ZZ$370, 364, MATCH($B$1, resultados!$A$1:$ZZ$1, 0))</f>
        <v/>
      </c>
      <c r="B370">
        <f>INDEX(resultados!$A$2:$ZZ$370, 364, MATCH($B$2, resultados!$A$1:$ZZ$1, 0))</f>
        <v/>
      </c>
      <c r="C370">
        <f>INDEX(resultados!$A$2:$ZZ$370, 364, MATCH($B$3, resultados!$A$1:$ZZ$1, 0))</f>
        <v/>
      </c>
    </row>
    <row r="371">
      <c r="A371">
        <f>INDEX(resultados!$A$2:$ZZ$370, 365, MATCH($B$1, resultados!$A$1:$ZZ$1, 0))</f>
        <v/>
      </c>
      <c r="B371">
        <f>INDEX(resultados!$A$2:$ZZ$370, 365, MATCH($B$2, resultados!$A$1:$ZZ$1, 0))</f>
        <v/>
      </c>
      <c r="C371">
        <f>INDEX(resultados!$A$2:$ZZ$370, 365, MATCH($B$3, resultados!$A$1:$ZZ$1, 0))</f>
        <v/>
      </c>
    </row>
    <row r="372">
      <c r="A372">
        <f>INDEX(resultados!$A$2:$ZZ$370, 366, MATCH($B$1, resultados!$A$1:$ZZ$1, 0))</f>
        <v/>
      </c>
      <c r="B372">
        <f>INDEX(resultados!$A$2:$ZZ$370, 366, MATCH($B$2, resultados!$A$1:$ZZ$1, 0))</f>
        <v/>
      </c>
      <c r="C372">
        <f>INDEX(resultados!$A$2:$ZZ$370, 366, MATCH($B$3, resultados!$A$1:$ZZ$1, 0))</f>
        <v/>
      </c>
    </row>
    <row r="373">
      <c r="A373">
        <f>INDEX(resultados!$A$2:$ZZ$370, 367, MATCH($B$1, resultados!$A$1:$ZZ$1, 0))</f>
        <v/>
      </c>
      <c r="B373">
        <f>INDEX(resultados!$A$2:$ZZ$370, 367, MATCH($B$2, resultados!$A$1:$ZZ$1, 0))</f>
        <v/>
      </c>
      <c r="C373">
        <f>INDEX(resultados!$A$2:$ZZ$370, 367, MATCH($B$3, resultados!$A$1:$ZZ$1, 0))</f>
        <v/>
      </c>
    </row>
    <row r="374">
      <c r="A374">
        <f>INDEX(resultados!$A$2:$ZZ$370, 368, MATCH($B$1, resultados!$A$1:$ZZ$1, 0))</f>
        <v/>
      </c>
      <c r="B374">
        <f>INDEX(resultados!$A$2:$ZZ$370, 368, MATCH($B$2, resultados!$A$1:$ZZ$1, 0))</f>
        <v/>
      </c>
      <c r="C374">
        <f>INDEX(resultados!$A$2:$ZZ$370, 368, MATCH($B$3, resultados!$A$1:$ZZ$1, 0))</f>
        <v/>
      </c>
    </row>
    <row r="375">
      <c r="A375">
        <f>INDEX(resultados!$A$2:$ZZ$370, 369, MATCH($B$1, resultados!$A$1:$ZZ$1, 0))</f>
        <v/>
      </c>
      <c r="B375">
        <f>INDEX(resultados!$A$2:$ZZ$370, 369, MATCH($B$2, resultados!$A$1:$ZZ$1, 0))</f>
        <v/>
      </c>
      <c r="C375">
        <f>INDEX(resultados!$A$2:$ZZ$370, 369,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1.1989</v>
      </c>
      <c r="E2" t="n">
        <v>83.41</v>
      </c>
      <c r="F2" t="n">
        <v>75.52</v>
      </c>
      <c r="G2" t="n">
        <v>11.65</v>
      </c>
      <c r="H2" t="n">
        <v>0.24</v>
      </c>
      <c r="I2" t="n">
        <v>389</v>
      </c>
      <c r="J2" t="n">
        <v>71.52</v>
      </c>
      <c r="K2" t="n">
        <v>32.27</v>
      </c>
      <c r="L2" t="n">
        <v>1</v>
      </c>
      <c r="M2" t="n">
        <v>387</v>
      </c>
      <c r="N2" t="n">
        <v>8.25</v>
      </c>
      <c r="O2" t="n">
        <v>9054.6</v>
      </c>
      <c r="P2" t="n">
        <v>534.78</v>
      </c>
      <c r="Q2" t="n">
        <v>1214.06</v>
      </c>
      <c r="R2" t="n">
        <v>734.78</v>
      </c>
      <c r="S2" t="n">
        <v>90.51000000000001</v>
      </c>
      <c r="T2" t="n">
        <v>309152.57</v>
      </c>
      <c r="U2" t="n">
        <v>0.12</v>
      </c>
      <c r="V2" t="n">
        <v>0.59</v>
      </c>
      <c r="W2" t="n">
        <v>4.64</v>
      </c>
      <c r="X2" t="n">
        <v>18.32</v>
      </c>
      <c r="Y2" t="n">
        <v>0.5</v>
      </c>
      <c r="Z2" t="n">
        <v>10</v>
      </c>
      <c r="AA2" t="n">
        <v>759.3319314700949</v>
      </c>
      <c r="AB2" t="n">
        <v>1038.951447997935</v>
      </c>
      <c r="AC2" t="n">
        <v>939.7953799785269</v>
      </c>
      <c r="AD2" t="n">
        <v>759331.9314700949</v>
      </c>
      <c r="AE2" t="n">
        <v>1038951.447997935</v>
      </c>
      <c r="AF2" t="n">
        <v>2.840179965082967e-05</v>
      </c>
      <c r="AG2" t="n">
        <v>35</v>
      </c>
      <c r="AH2" t="n">
        <v>939795.3799785268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1.4507</v>
      </c>
      <c r="E3" t="n">
        <v>68.93000000000001</v>
      </c>
      <c r="F3" t="n">
        <v>64.58</v>
      </c>
      <c r="G3" t="n">
        <v>24.07</v>
      </c>
      <c r="H3" t="n">
        <v>0.48</v>
      </c>
      <c r="I3" t="n">
        <v>161</v>
      </c>
      <c r="J3" t="n">
        <v>72.7</v>
      </c>
      <c r="K3" t="n">
        <v>32.27</v>
      </c>
      <c r="L3" t="n">
        <v>2</v>
      </c>
      <c r="M3" t="n">
        <v>159</v>
      </c>
      <c r="N3" t="n">
        <v>8.43</v>
      </c>
      <c r="O3" t="n">
        <v>9200.25</v>
      </c>
      <c r="P3" t="n">
        <v>443.84</v>
      </c>
      <c r="Q3" t="n">
        <v>1214.02</v>
      </c>
      <c r="R3" t="n">
        <v>363.39</v>
      </c>
      <c r="S3" t="n">
        <v>90.51000000000001</v>
      </c>
      <c r="T3" t="n">
        <v>124595.25</v>
      </c>
      <c r="U3" t="n">
        <v>0.25</v>
      </c>
      <c r="V3" t="n">
        <v>0.6899999999999999</v>
      </c>
      <c r="W3" t="n">
        <v>4.28</v>
      </c>
      <c r="X3" t="n">
        <v>7.39</v>
      </c>
      <c r="Y3" t="n">
        <v>0.5</v>
      </c>
      <c r="Z3" t="n">
        <v>10</v>
      </c>
      <c r="AA3" t="n">
        <v>566.4763510336127</v>
      </c>
      <c r="AB3" t="n">
        <v>775.0779346570089</v>
      </c>
      <c r="AC3" t="n">
        <v>701.1055844020567</v>
      </c>
      <c r="AD3" t="n">
        <v>566476.3510336126</v>
      </c>
      <c r="AE3" t="n">
        <v>775077.9346570089</v>
      </c>
      <c r="AF3" t="n">
        <v>3.436691196384903e-05</v>
      </c>
      <c r="AG3" t="n">
        <v>29</v>
      </c>
      <c r="AH3" t="n">
        <v>701105.5844020568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1.5341</v>
      </c>
      <c r="E4" t="n">
        <v>65.18000000000001</v>
      </c>
      <c r="F4" t="n">
        <v>61.78</v>
      </c>
      <c r="G4" t="n">
        <v>37.07</v>
      </c>
      <c r="H4" t="n">
        <v>0.71</v>
      </c>
      <c r="I4" t="n">
        <v>100</v>
      </c>
      <c r="J4" t="n">
        <v>73.88</v>
      </c>
      <c r="K4" t="n">
        <v>32.27</v>
      </c>
      <c r="L4" t="n">
        <v>3</v>
      </c>
      <c r="M4" t="n">
        <v>98</v>
      </c>
      <c r="N4" t="n">
        <v>8.609999999999999</v>
      </c>
      <c r="O4" t="n">
        <v>9346.23</v>
      </c>
      <c r="P4" t="n">
        <v>411.71</v>
      </c>
      <c r="Q4" t="n">
        <v>1213.97</v>
      </c>
      <c r="R4" t="n">
        <v>269.21</v>
      </c>
      <c r="S4" t="n">
        <v>90.51000000000001</v>
      </c>
      <c r="T4" t="n">
        <v>77812.60000000001</v>
      </c>
      <c r="U4" t="n">
        <v>0.34</v>
      </c>
      <c r="V4" t="n">
        <v>0.73</v>
      </c>
      <c r="W4" t="n">
        <v>4.16</v>
      </c>
      <c r="X4" t="n">
        <v>4.59</v>
      </c>
      <c r="Y4" t="n">
        <v>0.5</v>
      </c>
      <c r="Z4" t="n">
        <v>10</v>
      </c>
      <c r="AA4" t="n">
        <v>520.8209134520898</v>
      </c>
      <c r="AB4" t="n">
        <v>712.6101507822167</v>
      </c>
      <c r="AC4" t="n">
        <v>644.5996381461892</v>
      </c>
      <c r="AD4" t="n">
        <v>520820.9134520899</v>
      </c>
      <c r="AE4" t="n">
        <v>712610.1507822167</v>
      </c>
      <c r="AF4" t="n">
        <v>3.63426481310683e-05</v>
      </c>
      <c r="AG4" t="n">
        <v>28</v>
      </c>
      <c r="AH4" t="n">
        <v>644599.6381461893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1.5791</v>
      </c>
      <c r="E5" t="n">
        <v>63.33</v>
      </c>
      <c r="F5" t="n">
        <v>60.38</v>
      </c>
      <c r="G5" t="n">
        <v>51.02</v>
      </c>
      <c r="H5" t="n">
        <v>0.93</v>
      </c>
      <c r="I5" t="n">
        <v>71</v>
      </c>
      <c r="J5" t="n">
        <v>75.06999999999999</v>
      </c>
      <c r="K5" t="n">
        <v>32.27</v>
      </c>
      <c r="L5" t="n">
        <v>4</v>
      </c>
      <c r="M5" t="n">
        <v>69</v>
      </c>
      <c r="N5" t="n">
        <v>8.800000000000001</v>
      </c>
      <c r="O5" t="n">
        <v>9492.549999999999</v>
      </c>
      <c r="P5" t="n">
        <v>387.4</v>
      </c>
      <c r="Q5" t="n">
        <v>1213.93</v>
      </c>
      <c r="R5" t="n">
        <v>221.14</v>
      </c>
      <c r="S5" t="n">
        <v>90.51000000000001</v>
      </c>
      <c r="T5" t="n">
        <v>53924.02</v>
      </c>
      <c r="U5" t="n">
        <v>0.41</v>
      </c>
      <c r="V5" t="n">
        <v>0.74</v>
      </c>
      <c r="W5" t="n">
        <v>4.12</v>
      </c>
      <c r="X5" t="n">
        <v>3.18</v>
      </c>
      <c r="Y5" t="n">
        <v>0.5</v>
      </c>
      <c r="Z5" t="n">
        <v>10</v>
      </c>
      <c r="AA5" t="n">
        <v>489.957212792332</v>
      </c>
      <c r="AB5" t="n">
        <v>670.3810739291605</v>
      </c>
      <c r="AC5" t="n">
        <v>606.4008451191073</v>
      </c>
      <c r="AD5" t="n">
        <v>489957.212792332</v>
      </c>
      <c r="AE5" t="n">
        <v>670381.0739291605</v>
      </c>
      <c r="AF5" t="n">
        <v>3.740869282561108e-05</v>
      </c>
      <c r="AG5" t="n">
        <v>27</v>
      </c>
      <c r="AH5" t="n">
        <v>606400.8451191073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1.6046</v>
      </c>
      <c r="E6" t="n">
        <v>62.32</v>
      </c>
      <c r="F6" t="n">
        <v>59.64</v>
      </c>
      <c r="G6" t="n">
        <v>66.26000000000001</v>
      </c>
      <c r="H6" t="n">
        <v>1.15</v>
      </c>
      <c r="I6" t="n">
        <v>54</v>
      </c>
      <c r="J6" t="n">
        <v>76.26000000000001</v>
      </c>
      <c r="K6" t="n">
        <v>32.27</v>
      </c>
      <c r="L6" t="n">
        <v>5</v>
      </c>
      <c r="M6" t="n">
        <v>51</v>
      </c>
      <c r="N6" t="n">
        <v>8.99</v>
      </c>
      <c r="O6" t="n">
        <v>9639.200000000001</v>
      </c>
      <c r="P6" t="n">
        <v>365.79</v>
      </c>
      <c r="Q6" t="n">
        <v>1213.92</v>
      </c>
      <c r="R6" t="n">
        <v>196.27</v>
      </c>
      <c r="S6" t="n">
        <v>90.51000000000001</v>
      </c>
      <c r="T6" t="n">
        <v>41573.54</v>
      </c>
      <c r="U6" t="n">
        <v>0.46</v>
      </c>
      <c r="V6" t="n">
        <v>0.75</v>
      </c>
      <c r="W6" t="n">
        <v>4.09</v>
      </c>
      <c r="X6" t="n">
        <v>2.44</v>
      </c>
      <c r="Y6" t="n">
        <v>0.5</v>
      </c>
      <c r="Z6" t="n">
        <v>10</v>
      </c>
      <c r="AA6" t="n">
        <v>464.9690898168475</v>
      </c>
      <c r="AB6" t="n">
        <v>636.1912216759202</v>
      </c>
      <c r="AC6" t="n">
        <v>575.4740243791572</v>
      </c>
      <c r="AD6" t="n">
        <v>464969.0898168475</v>
      </c>
      <c r="AE6" t="n">
        <v>636191.2216759203</v>
      </c>
      <c r="AF6" t="n">
        <v>3.801278481918532e-05</v>
      </c>
      <c r="AG6" t="n">
        <v>26</v>
      </c>
      <c r="AH6" t="n">
        <v>575474.0243791572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1.6206</v>
      </c>
      <c r="E7" t="n">
        <v>61.71</v>
      </c>
      <c r="F7" t="n">
        <v>59.18</v>
      </c>
      <c r="G7" t="n">
        <v>80.7</v>
      </c>
      <c r="H7" t="n">
        <v>1.36</v>
      </c>
      <c r="I7" t="n">
        <v>44</v>
      </c>
      <c r="J7" t="n">
        <v>77.45</v>
      </c>
      <c r="K7" t="n">
        <v>32.27</v>
      </c>
      <c r="L7" t="n">
        <v>6</v>
      </c>
      <c r="M7" t="n">
        <v>26</v>
      </c>
      <c r="N7" t="n">
        <v>9.18</v>
      </c>
      <c r="O7" t="n">
        <v>9786.190000000001</v>
      </c>
      <c r="P7" t="n">
        <v>350.28</v>
      </c>
      <c r="Q7" t="n">
        <v>1213.91</v>
      </c>
      <c r="R7" t="n">
        <v>180.05</v>
      </c>
      <c r="S7" t="n">
        <v>90.51000000000001</v>
      </c>
      <c r="T7" t="n">
        <v>33513.13</v>
      </c>
      <c r="U7" t="n">
        <v>0.5</v>
      </c>
      <c r="V7" t="n">
        <v>0.76</v>
      </c>
      <c r="W7" t="n">
        <v>4.1</v>
      </c>
      <c r="X7" t="n">
        <v>1.99</v>
      </c>
      <c r="Y7" t="n">
        <v>0.5</v>
      </c>
      <c r="Z7" t="n">
        <v>10</v>
      </c>
      <c r="AA7" t="n">
        <v>454.0472362330893</v>
      </c>
      <c r="AB7" t="n">
        <v>621.2474597644486</v>
      </c>
      <c r="AC7" t="n">
        <v>561.956474130815</v>
      </c>
      <c r="AD7" t="n">
        <v>454047.2362330894</v>
      </c>
      <c r="AE7" t="n">
        <v>621247.4597644487</v>
      </c>
      <c r="AF7" t="n">
        <v>3.839182293280053e-05</v>
      </c>
      <c r="AG7" t="n">
        <v>26</v>
      </c>
      <c r="AH7" t="n">
        <v>561956.474130815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1.6233</v>
      </c>
      <c r="E8" t="n">
        <v>61.6</v>
      </c>
      <c r="F8" t="n">
        <v>59.1</v>
      </c>
      <c r="G8" t="n">
        <v>84.43000000000001</v>
      </c>
      <c r="H8" t="n">
        <v>1.56</v>
      </c>
      <c r="I8" t="n">
        <v>42</v>
      </c>
      <c r="J8" t="n">
        <v>78.65000000000001</v>
      </c>
      <c r="K8" t="n">
        <v>32.27</v>
      </c>
      <c r="L8" t="n">
        <v>7</v>
      </c>
      <c r="M8" t="n">
        <v>3</v>
      </c>
      <c r="N8" t="n">
        <v>9.380000000000001</v>
      </c>
      <c r="O8" t="n">
        <v>9933.52</v>
      </c>
      <c r="P8" t="n">
        <v>349.62</v>
      </c>
      <c r="Q8" t="n">
        <v>1213.94</v>
      </c>
      <c r="R8" t="n">
        <v>176.69</v>
      </c>
      <c r="S8" t="n">
        <v>90.51000000000001</v>
      </c>
      <c r="T8" t="n">
        <v>31839.73</v>
      </c>
      <c r="U8" t="n">
        <v>0.51</v>
      </c>
      <c r="V8" t="n">
        <v>0.76</v>
      </c>
      <c r="W8" t="n">
        <v>4.12</v>
      </c>
      <c r="X8" t="n">
        <v>1.91</v>
      </c>
      <c r="Y8" t="n">
        <v>0.5</v>
      </c>
      <c r="Z8" t="n">
        <v>10</v>
      </c>
      <c r="AA8" t="n">
        <v>453.2738636045197</v>
      </c>
      <c r="AB8" t="n">
        <v>620.1892972152473</v>
      </c>
      <c r="AC8" t="n">
        <v>560.9993011301689</v>
      </c>
      <c r="AD8" t="n">
        <v>453273.8636045197</v>
      </c>
      <c r="AE8" t="n">
        <v>620189.2972152473</v>
      </c>
      <c r="AF8" t="n">
        <v>3.84557856144731e-05</v>
      </c>
      <c r="AG8" t="n">
        <v>26</v>
      </c>
      <c r="AH8" t="n">
        <v>560999.3011301688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1.6234</v>
      </c>
      <c r="E9" t="n">
        <v>61.6</v>
      </c>
      <c r="F9" t="n">
        <v>59.1</v>
      </c>
      <c r="G9" t="n">
        <v>84.43000000000001</v>
      </c>
      <c r="H9" t="n">
        <v>1.75</v>
      </c>
      <c r="I9" t="n">
        <v>42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354.59</v>
      </c>
      <c r="Q9" t="n">
        <v>1213.93</v>
      </c>
      <c r="R9" t="n">
        <v>176.25</v>
      </c>
      <c r="S9" t="n">
        <v>90.51000000000001</v>
      </c>
      <c r="T9" t="n">
        <v>31621.29</v>
      </c>
      <c r="U9" t="n">
        <v>0.51</v>
      </c>
      <c r="V9" t="n">
        <v>0.76</v>
      </c>
      <c r="W9" t="n">
        <v>4.13</v>
      </c>
      <c r="X9" t="n">
        <v>1.91</v>
      </c>
      <c r="Y9" t="n">
        <v>0.5</v>
      </c>
      <c r="Z9" t="n">
        <v>10</v>
      </c>
      <c r="AA9" t="n">
        <v>455.9258123941655</v>
      </c>
      <c r="AB9" t="n">
        <v>623.8178105449641</v>
      </c>
      <c r="AC9" t="n">
        <v>564.281514240348</v>
      </c>
      <c r="AD9" t="n">
        <v>455925.8123941654</v>
      </c>
      <c r="AE9" t="n">
        <v>623817.8105449642</v>
      </c>
      <c r="AF9" t="n">
        <v>3.845815460268319e-05</v>
      </c>
      <c r="AG9" t="n">
        <v>26</v>
      </c>
      <c r="AH9" t="n">
        <v>564281.514240348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1.4018</v>
      </c>
      <c r="E2" t="n">
        <v>71.34</v>
      </c>
      <c r="F2" t="n">
        <v>67.23</v>
      </c>
      <c r="G2" t="n">
        <v>18.59</v>
      </c>
      <c r="H2" t="n">
        <v>0.43</v>
      </c>
      <c r="I2" t="n">
        <v>217</v>
      </c>
      <c r="J2" t="n">
        <v>39.78</v>
      </c>
      <c r="K2" t="n">
        <v>19.54</v>
      </c>
      <c r="L2" t="n">
        <v>1</v>
      </c>
      <c r="M2" t="n">
        <v>215</v>
      </c>
      <c r="N2" t="n">
        <v>4.24</v>
      </c>
      <c r="O2" t="n">
        <v>5140</v>
      </c>
      <c r="P2" t="n">
        <v>298.53</v>
      </c>
      <c r="Q2" t="n">
        <v>1214.03</v>
      </c>
      <c r="R2" t="n">
        <v>453.05</v>
      </c>
      <c r="S2" t="n">
        <v>90.51000000000001</v>
      </c>
      <c r="T2" t="n">
        <v>169147.24</v>
      </c>
      <c r="U2" t="n">
        <v>0.2</v>
      </c>
      <c r="V2" t="n">
        <v>0.67</v>
      </c>
      <c r="W2" t="n">
        <v>4.37</v>
      </c>
      <c r="X2" t="n">
        <v>10.03</v>
      </c>
      <c r="Y2" t="n">
        <v>0.5</v>
      </c>
      <c r="Z2" t="n">
        <v>10</v>
      </c>
      <c r="AA2" t="n">
        <v>484.907313105074</v>
      </c>
      <c r="AB2" t="n">
        <v>663.4715783912031</v>
      </c>
      <c r="AC2" t="n">
        <v>600.1507821377548</v>
      </c>
      <c r="AD2" t="n">
        <v>484907.313105074</v>
      </c>
      <c r="AE2" t="n">
        <v>663471.5783912032</v>
      </c>
      <c r="AF2" t="n">
        <v>4.39222374268039e-05</v>
      </c>
      <c r="AG2" t="n">
        <v>30</v>
      </c>
      <c r="AH2" t="n">
        <v>600150.7821377548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1.5597</v>
      </c>
      <c r="E3" t="n">
        <v>64.12</v>
      </c>
      <c r="F3" t="n">
        <v>61.4</v>
      </c>
      <c r="G3" t="n">
        <v>40.04</v>
      </c>
      <c r="H3" t="n">
        <v>0.84</v>
      </c>
      <c r="I3" t="n">
        <v>92</v>
      </c>
      <c r="J3" t="n">
        <v>40.89</v>
      </c>
      <c r="K3" t="n">
        <v>19.54</v>
      </c>
      <c r="L3" t="n">
        <v>2</v>
      </c>
      <c r="M3" t="n">
        <v>65</v>
      </c>
      <c r="N3" t="n">
        <v>4.35</v>
      </c>
      <c r="O3" t="n">
        <v>5277.26</v>
      </c>
      <c r="P3" t="n">
        <v>246.22</v>
      </c>
      <c r="Q3" t="n">
        <v>1213.95</v>
      </c>
      <c r="R3" t="n">
        <v>254.67</v>
      </c>
      <c r="S3" t="n">
        <v>90.51000000000001</v>
      </c>
      <c r="T3" t="n">
        <v>70580.67</v>
      </c>
      <c r="U3" t="n">
        <v>0.36</v>
      </c>
      <c r="V3" t="n">
        <v>0.73</v>
      </c>
      <c r="W3" t="n">
        <v>4.19</v>
      </c>
      <c r="X3" t="n">
        <v>4.2</v>
      </c>
      <c r="Y3" t="n">
        <v>0.5</v>
      </c>
      <c r="Z3" t="n">
        <v>10</v>
      </c>
      <c r="AA3" t="n">
        <v>404.2969246371625</v>
      </c>
      <c r="AB3" t="n">
        <v>553.1768886100573</v>
      </c>
      <c r="AC3" t="n">
        <v>500.3824627497521</v>
      </c>
      <c r="AD3" t="n">
        <v>404296.9246371625</v>
      </c>
      <c r="AE3" t="n">
        <v>553176.8886100573</v>
      </c>
      <c r="AF3" t="n">
        <v>4.886967735382084e-05</v>
      </c>
      <c r="AG3" t="n">
        <v>27</v>
      </c>
      <c r="AH3" t="n">
        <v>500382.4627497521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1.5727</v>
      </c>
      <c r="E4" t="n">
        <v>63.58</v>
      </c>
      <c r="F4" t="n">
        <v>60.97</v>
      </c>
      <c r="G4" t="n">
        <v>44.62</v>
      </c>
      <c r="H4" t="n">
        <v>1.22</v>
      </c>
      <c r="I4" t="n">
        <v>82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243.85</v>
      </c>
      <c r="Q4" t="n">
        <v>1213.93</v>
      </c>
      <c r="R4" t="n">
        <v>238.05</v>
      </c>
      <c r="S4" t="n">
        <v>90.51000000000001</v>
      </c>
      <c r="T4" t="n">
        <v>62321.01</v>
      </c>
      <c r="U4" t="n">
        <v>0.38</v>
      </c>
      <c r="V4" t="n">
        <v>0.74</v>
      </c>
      <c r="W4" t="n">
        <v>4.24</v>
      </c>
      <c r="X4" t="n">
        <v>3.78</v>
      </c>
      <c r="Y4" t="n">
        <v>0.5</v>
      </c>
      <c r="Z4" t="n">
        <v>10</v>
      </c>
      <c r="AA4" t="n">
        <v>401.4110141010781</v>
      </c>
      <c r="AB4" t="n">
        <v>549.2282584971994</v>
      </c>
      <c r="AC4" t="n">
        <v>496.8106843529282</v>
      </c>
      <c r="AD4" t="n">
        <v>401411.0141010782</v>
      </c>
      <c r="AE4" t="n">
        <v>549228.2584971994</v>
      </c>
      <c r="AF4" t="n">
        <v>4.927700299695713e-05</v>
      </c>
      <c r="AG4" t="n">
        <v>27</v>
      </c>
      <c r="AH4" t="n">
        <v>496810.6843529282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0.8173</v>
      </c>
      <c r="E2" t="n">
        <v>122.35</v>
      </c>
      <c r="F2" t="n">
        <v>96.81</v>
      </c>
      <c r="G2" t="n">
        <v>7.2</v>
      </c>
      <c r="H2" t="n">
        <v>0.12</v>
      </c>
      <c r="I2" t="n">
        <v>807</v>
      </c>
      <c r="J2" t="n">
        <v>141.81</v>
      </c>
      <c r="K2" t="n">
        <v>47.83</v>
      </c>
      <c r="L2" t="n">
        <v>1</v>
      </c>
      <c r="M2" t="n">
        <v>805</v>
      </c>
      <c r="N2" t="n">
        <v>22.98</v>
      </c>
      <c r="O2" t="n">
        <v>17723.39</v>
      </c>
      <c r="P2" t="n">
        <v>1100.03</v>
      </c>
      <c r="Q2" t="n">
        <v>1214.12</v>
      </c>
      <c r="R2" t="n">
        <v>1458.73</v>
      </c>
      <c r="S2" t="n">
        <v>90.51000000000001</v>
      </c>
      <c r="T2" t="n">
        <v>669034.47</v>
      </c>
      <c r="U2" t="n">
        <v>0.06</v>
      </c>
      <c r="V2" t="n">
        <v>0.46</v>
      </c>
      <c r="W2" t="n">
        <v>5.34</v>
      </c>
      <c r="X2" t="n">
        <v>39.6</v>
      </c>
      <c r="Y2" t="n">
        <v>0.5</v>
      </c>
      <c r="Z2" t="n">
        <v>10</v>
      </c>
      <c r="AA2" t="n">
        <v>1788.60298938652</v>
      </c>
      <c r="AB2" t="n">
        <v>2447.245517673509</v>
      </c>
      <c r="AC2" t="n">
        <v>2213.683840197406</v>
      </c>
      <c r="AD2" t="n">
        <v>1788602.98938652</v>
      </c>
      <c r="AE2" t="n">
        <v>2447245.517673509</v>
      </c>
      <c r="AF2" t="n">
        <v>1.375632928825598e-05</v>
      </c>
      <c r="AG2" t="n">
        <v>51</v>
      </c>
      <c r="AH2" t="n">
        <v>2213683.840197405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1.2308</v>
      </c>
      <c r="E3" t="n">
        <v>81.25</v>
      </c>
      <c r="F3" t="n">
        <v>70.67</v>
      </c>
      <c r="G3" t="n">
        <v>14.67</v>
      </c>
      <c r="H3" t="n">
        <v>0.25</v>
      </c>
      <c r="I3" t="n">
        <v>289</v>
      </c>
      <c r="J3" t="n">
        <v>143.17</v>
      </c>
      <c r="K3" t="n">
        <v>47.83</v>
      </c>
      <c r="L3" t="n">
        <v>2</v>
      </c>
      <c r="M3" t="n">
        <v>287</v>
      </c>
      <c r="N3" t="n">
        <v>23.34</v>
      </c>
      <c r="O3" t="n">
        <v>17891.86</v>
      </c>
      <c r="P3" t="n">
        <v>796.4400000000001</v>
      </c>
      <c r="Q3" t="n">
        <v>1213.97</v>
      </c>
      <c r="R3" t="n">
        <v>569.52</v>
      </c>
      <c r="S3" t="n">
        <v>90.51000000000001</v>
      </c>
      <c r="T3" t="n">
        <v>227023.04</v>
      </c>
      <c r="U3" t="n">
        <v>0.16</v>
      </c>
      <c r="V3" t="n">
        <v>0.63</v>
      </c>
      <c r="W3" t="n">
        <v>4.5</v>
      </c>
      <c r="X3" t="n">
        <v>13.48</v>
      </c>
      <c r="Y3" t="n">
        <v>0.5</v>
      </c>
      <c r="Z3" t="n">
        <v>10</v>
      </c>
      <c r="AA3" t="n">
        <v>945.5288034173011</v>
      </c>
      <c r="AB3" t="n">
        <v>1293.714222622347</v>
      </c>
      <c r="AC3" t="n">
        <v>1170.243952954585</v>
      </c>
      <c r="AD3" t="n">
        <v>945528.8034173012</v>
      </c>
      <c r="AE3" t="n">
        <v>1293714.222622347</v>
      </c>
      <c r="AF3" t="n">
        <v>2.071612637707752e-05</v>
      </c>
      <c r="AG3" t="n">
        <v>34</v>
      </c>
      <c r="AH3" t="n">
        <v>1170243.952954585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1.3755</v>
      </c>
      <c r="E4" t="n">
        <v>72.7</v>
      </c>
      <c r="F4" t="n">
        <v>65.36</v>
      </c>
      <c r="G4" t="n">
        <v>22.16</v>
      </c>
      <c r="H4" t="n">
        <v>0.37</v>
      </c>
      <c r="I4" t="n">
        <v>177</v>
      </c>
      <c r="J4" t="n">
        <v>144.54</v>
      </c>
      <c r="K4" t="n">
        <v>47.83</v>
      </c>
      <c r="L4" t="n">
        <v>3</v>
      </c>
      <c r="M4" t="n">
        <v>175</v>
      </c>
      <c r="N4" t="n">
        <v>23.71</v>
      </c>
      <c r="O4" t="n">
        <v>18060.85</v>
      </c>
      <c r="P4" t="n">
        <v>730.5</v>
      </c>
      <c r="Q4" t="n">
        <v>1213.99</v>
      </c>
      <c r="R4" t="n">
        <v>389.77</v>
      </c>
      <c r="S4" t="n">
        <v>90.51000000000001</v>
      </c>
      <c r="T4" t="n">
        <v>137708.22</v>
      </c>
      <c r="U4" t="n">
        <v>0.23</v>
      </c>
      <c r="V4" t="n">
        <v>0.6899999999999999</v>
      </c>
      <c r="W4" t="n">
        <v>4.3</v>
      </c>
      <c r="X4" t="n">
        <v>8.16</v>
      </c>
      <c r="Y4" t="n">
        <v>0.5</v>
      </c>
      <c r="Z4" t="n">
        <v>10</v>
      </c>
      <c r="AA4" t="n">
        <v>804.3018690457095</v>
      </c>
      <c r="AB4" t="n">
        <v>1100.481300522517</v>
      </c>
      <c r="AC4" t="n">
        <v>995.4529097358537</v>
      </c>
      <c r="AD4" t="n">
        <v>804301.8690457095</v>
      </c>
      <c r="AE4" t="n">
        <v>1100481.300522517</v>
      </c>
      <c r="AF4" t="n">
        <v>2.315163457236768e-05</v>
      </c>
      <c r="AG4" t="n">
        <v>31</v>
      </c>
      <c r="AH4" t="n">
        <v>995452.9097358537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1.4517</v>
      </c>
      <c r="E5" t="n">
        <v>68.88</v>
      </c>
      <c r="F5" t="n">
        <v>62.99</v>
      </c>
      <c r="G5" t="n">
        <v>29.76</v>
      </c>
      <c r="H5" t="n">
        <v>0.49</v>
      </c>
      <c r="I5" t="n">
        <v>127</v>
      </c>
      <c r="J5" t="n">
        <v>145.92</v>
      </c>
      <c r="K5" t="n">
        <v>47.83</v>
      </c>
      <c r="L5" t="n">
        <v>4</v>
      </c>
      <c r="M5" t="n">
        <v>125</v>
      </c>
      <c r="N5" t="n">
        <v>24.09</v>
      </c>
      <c r="O5" t="n">
        <v>18230.35</v>
      </c>
      <c r="P5" t="n">
        <v>698.22</v>
      </c>
      <c r="Q5" t="n">
        <v>1213.94</v>
      </c>
      <c r="R5" t="n">
        <v>309.64</v>
      </c>
      <c r="S5" t="n">
        <v>90.51000000000001</v>
      </c>
      <c r="T5" t="n">
        <v>97889.28</v>
      </c>
      <c r="U5" t="n">
        <v>0.29</v>
      </c>
      <c r="V5" t="n">
        <v>0.71</v>
      </c>
      <c r="W5" t="n">
        <v>4.21</v>
      </c>
      <c r="X5" t="n">
        <v>5.79</v>
      </c>
      <c r="Y5" t="n">
        <v>0.5</v>
      </c>
      <c r="Z5" t="n">
        <v>10</v>
      </c>
      <c r="AA5" t="n">
        <v>737.223922740458</v>
      </c>
      <c r="AB5" t="n">
        <v>1008.702295117536</v>
      </c>
      <c r="AC5" t="n">
        <v>912.4331637940805</v>
      </c>
      <c r="AD5" t="n">
        <v>737223.9227404579</v>
      </c>
      <c r="AE5" t="n">
        <v>1008702.295117536</v>
      </c>
      <c r="AF5" t="n">
        <v>2.443418968281073e-05</v>
      </c>
      <c r="AG5" t="n">
        <v>29</v>
      </c>
      <c r="AH5" t="n">
        <v>912433.1637940805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1.4973</v>
      </c>
      <c r="E6" t="n">
        <v>66.79000000000001</v>
      </c>
      <c r="F6" t="n">
        <v>61.7</v>
      </c>
      <c r="G6" t="n">
        <v>37.39</v>
      </c>
      <c r="H6" t="n">
        <v>0.6</v>
      </c>
      <c r="I6" t="n">
        <v>99</v>
      </c>
      <c r="J6" t="n">
        <v>147.3</v>
      </c>
      <c r="K6" t="n">
        <v>47.83</v>
      </c>
      <c r="L6" t="n">
        <v>5</v>
      </c>
      <c r="M6" t="n">
        <v>97</v>
      </c>
      <c r="N6" t="n">
        <v>24.47</v>
      </c>
      <c r="O6" t="n">
        <v>18400.38</v>
      </c>
      <c r="P6" t="n">
        <v>678.3200000000001</v>
      </c>
      <c r="Q6" t="n">
        <v>1213.92</v>
      </c>
      <c r="R6" t="n">
        <v>266.63</v>
      </c>
      <c r="S6" t="n">
        <v>90.51000000000001</v>
      </c>
      <c r="T6" t="n">
        <v>76525.13</v>
      </c>
      <c r="U6" t="n">
        <v>0.34</v>
      </c>
      <c r="V6" t="n">
        <v>0.73</v>
      </c>
      <c r="W6" t="n">
        <v>4.16</v>
      </c>
      <c r="X6" t="n">
        <v>4.51</v>
      </c>
      <c r="Y6" t="n">
        <v>0.5</v>
      </c>
      <c r="Z6" t="n">
        <v>10</v>
      </c>
      <c r="AA6" t="n">
        <v>701.012724113239</v>
      </c>
      <c r="AB6" t="n">
        <v>959.1565356304394</v>
      </c>
      <c r="AC6" t="n">
        <v>867.6159820545223</v>
      </c>
      <c r="AD6" t="n">
        <v>701012.724113239</v>
      </c>
      <c r="AE6" t="n">
        <v>959156.5356304394</v>
      </c>
      <c r="AF6" t="n">
        <v>2.520170297724909e-05</v>
      </c>
      <c r="AG6" t="n">
        <v>28</v>
      </c>
      <c r="AH6" t="n">
        <v>867615.9820545223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1.5285</v>
      </c>
      <c r="E7" t="n">
        <v>65.42</v>
      </c>
      <c r="F7" t="n">
        <v>60.85</v>
      </c>
      <c r="G7" t="n">
        <v>45.08</v>
      </c>
      <c r="H7" t="n">
        <v>0.71</v>
      </c>
      <c r="I7" t="n">
        <v>81</v>
      </c>
      <c r="J7" t="n">
        <v>148.68</v>
      </c>
      <c r="K7" t="n">
        <v>47.83</v>
      </c>
      <c r="L7" t="n">
        <v>6</v>
      </c>
      <c r="M7" t="n">
        <v>79</v>
      </c>
      <c r="N7" t="n">
        <v>24.85</v>
      </c>
      <c r="O7" t="n">
        <v>18570.94</v>
      </c>
      <c r="P7" t="n">
        <v>663.12</v>
      </c>
      <c r="Q7" t="n">
        <v>1213.91</v>
      </c>
      <c r="R7" t="n">
        <v>237.36</v>
      </c>
      <c r="S7" t="n">
        <v>90.51000000000001</v>
      </c>
      <c r="T7" t="n">
        <v>61980.03</v>
      </c>
      <c r="U7" t="n">
        <v>0.38</v>
      </c>
      <c r="V7" t="n">
        <v>0.74</v>
      </c>
      <c r="W7" t="n">
        <v>4.14</v>
      </c>
      <c r="X7" t="n">
        <v>3.66</v>
      </c>
      <c r="Y7" t="n">
        <v>0.5</v>
      </c>
      <c r="Z7" t="n">
        <v>10</v>
      </c>
      <c r="AA7" t="n">
        <v>682.4015989000436</v>
      </c>
      <c r="AB7" t="n">
        <v>933.6919730488489</v>
      </c>
      <c r="AC7" t="n">
        <v>844.5817215859806</v>
      </c>
      <c r="AD7" t="n">
        <v>682401.5989000436</v>
      </c>
      <c r="AE7" t="n">
        <v>933691.9730488489</v>
      </c>
      <c r="AF7" t="n">
        <v>2.572684365239113e-05</v>
      </c>
      <c r="AG7" t="n">
        <v>28</v>
      </c>
      <c r="AH7" t="n">
        <v>844581.7215859806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1.5514</v>
      </c>
      <c r="E8" t="n">
        <v>64.45999999999999</v>
      </c>
      <c r="F8" t="n">
        <v>60.27</v>
      </c>
      <c r="G8" t="n">
        <v>53.17</v>
      </c>
      <c r="H8" t="n">
        <v>0.83</v>
      </c>
      <c r="I8" t="n">
        <v>68</v>
      </c>
      <c r="J8" t="n">
        <v>150.07</v>
      </c>
      <c r="K8" t="n">
        <v>47.83</v>
      </c>
      <c r="L8" t="n">
        <v>7</v>
      </c>
      <c r="M8" t="n">
        <v>66</v>
      </c>
      <c r="N8" t="n">
        <v>25.24</v>
      </c>
      <c r="O8" t="n">
        <v>18742.03</v>
      </c>
      <c r="P8" t="n">
        <v>651.4</v>
      </c>
      <c r="Q8" t="n">
        <v>1213.91</v>
      </c>
      <c r="R8" t="n">
        <v>217.74</v>
      </c>
      <c r="S8" t="n">
        <v>90.51000000000001</v>
      </c>
      <c r="T8" t="n">
        <v>52236.67</v>
      </c>
      <c r="U8" t="n">
        <v>0.42</v>
      </c>
      <c r="V8" t="n">
        <v>0.74</v>
      </c>
      <c r="W8" t="n">
        <v>4.11</v>
      </c>
      <c r="X8" t="n">
        <v>3.07</v>
      </c>
      <c r="Y8" t="n">
        <v>0.5</v>
      </c>
      <c r="Z8" t="n">
        <v>10</v>
      </c>
      <c r="AA8" t="n">
        <v>660.0246693425802</v>
      </c>
      <c r="AB8" t="n">
        <v>903.0748708278686</v>
      </c>
      <c r="AC8" t="n">
        <v>816.8866726295978</v>
      </c>
      <c r="AD8" t="n">
        <v>660024.6693425801</v>
      </c>
      <c r="AE8" t="n">
        <v>903074.8708278686</v>
      </c>
      <c r="AF8" t="n">
        <v>2.611228344279986e-05</v>
      </c>
      <c r="AG8" t="n">
        <v>27</v>
      </c>
      <c r="AH8" t="n">
        <v>816886.6726295978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1.5679</v>
      </c>
      <c r="E9" t="n">
        <v>63.78</v>
      </c>
      <c r="F9" t="n">
        <v>59.85</v>
      </c>
      <c r="G9" t="n">
        <v>60.86</v>
      </c>
      <c r="H9" t="n">
        <v>0.9399999999999999</v>
      </c>
      <c r="I9" t="n">
        <v>59</v>
      </c>
      <c r="J9" t="n">
        <v>151.46</v>
      </c>
      <c r="K9" t="n">
        <v>47.83</v>
      </c>
      <c r="L9" t="n">
        <v>8</v>
      </c>
      <c r="M9" t="n">
        <v>57</v>
      </c>
      <c r="N9" t="n">
        <v>25.63</v>
      </c>
      <c r="O9" t="n">
        <v>18913.66</v>
      </c>
      <c r="P9" t="n">
        <v>641.22</v>
      </c>
      <c r="Q9" t="n">
        <v>1213.92</v>
      </c>
      <c r="R9" t="n">
        <v>203.33</v>
      </c>
      <c r="S9" t="n">
        <v>90.51000000000001</v>
      </c>
      <c r="T9" t="n">
        <v>45075.83</v>
      </c>
      <c r="U9" t="n">
        <v>0.45</v>
      </c>
      <c r="V9" t="n">
        <v>0.75</v>
      </c>
      <c r="W9" t="n">
        <v>4.1</v>
      </c>
      <c r="X9" t="n">
        <v>2.65</v>
      </c>
      <c r="Y9" t="n">
        <v>0.5</v>
      </c>
      <c r="Z9" t="n">
        <v>10</v>
      </c>
      <c r="AA9" t="n">
        <v>649.603434885812</v>
      </c>
      <c r="AB9" t="n">
        <v>888.8160780917017</v>
      </c>
      <c r="AC9" t="n">
        <v>803.9887190598294</v>
      </c>
      <c r="AD9" t="n">
        <v>649603.434885812</v>
      </c>
      <c r="AE9" t="n">
        <v>888816.0780917017</v>
      </c>
      <c r="AF9" t="n">
        <v>2.639000206907691e-05</v>
      </c>
      <c r="AG9" t="n">
        <v>27</v>
      </c>
      <c r="AH9" t="n">
        <v>803988.7190598294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1.5807</v>
      </c>
      <c r="E10" t="n">
        <v>63.26</v>
      </c>
      <c r="F10" t="n">
        <v>59.53</v>
      </c>
      <c r="G10" t="n">
        <v>68.69</v>
      </c>
      <c r="H10" t="n">
        <v>1.04</v>
      </c>
      <c r="I10" t="n">
        <v>52</v>
      </c>
      <c r="J10" t="n">
        <v>152.85</v>
      </c>
      <c r="K10" t="n">
        <v>47.83</v>
      </c>
      <c r="L10" t="n">
        <v>9</v>
      </c>
      <c r="M10" t="n">
        <v>50</v>
      </c>
      <c r="N10" t="n">
        <v>26.03</v>
      </c>
      <c r="O10" t="n">
        <v>19085.83</v>
      </c>
      <c r="P10" t="n">
        <v>632.73</v>
      </c>
      <c r="Q10" t="n">
        <v>1213.91</v>
      </c>
      <c r="R10" t="n">
        <v>192.86</v>
      </c>
      <c r="S10" t="n">
        <v>90.51000000000001</v>
      </c>
      <c r="T10" t="n">
        <v>39876.74</v>
      </c>
      <c r="U10" t="n">
        <v>0.47</v>
      </c>
      <c r="V10" t="n">
        <v>0.75</v>
      </c>
      <c r="W10" t="n">
        <v>4.09</v>
      </c>
      <c r="X10" t="n">
        <v>2.34</v>
      </c>
      <c r="Y10" t="n">
        <v>0.5</v>
      </c>
      <c r="Z10" t="n">
        <v>10</v>
      </c>
      <c r="AA10" t="n">
        <v>641.3474110496605</v>
      </c>
      <c r="AB10" t="n">
        <v>877.519822049014</v>
      </c>
      <c r="AC10" t="n">
        <v>793.7705618394608</v>
      </c>
      <c r="AD10" t="n">
        <v>641347.4110496605</v>
      </c>
      <c r="AE10" t="n">
        <v>877519.822049014</v>
      </c>
      <c r="AF10" t="n">
        <v>2.66054443973403e-05</v>
      </c>
      <c r="AG10" t="n">
        <v>27</v>
      </c>
      <c r="AH10" t="n">
        <v>793770.5618394609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1.5919</v>
      </c>
      <c r="E11" t="n">
        <v>62.82</v>
      </c>
      <c r="F11" t="n">
        <v>59.26</v>
      </c>
      <c r="G11" t="n">
        <v>77.3</v>
      </c>
      <c r="H11" t="n">
        <v>1.15</v>
      </c>
      <c r="I11" t="n">
        <v>46</v>
      </c>
      <c r="J11" t="n">
        <v>154.25</v>
      </c>
      <c r="K11" t="n">
        <v>47.83</v>
      </c>
      <c r="L11" t="n">
        <v>10</v>
      </c>
      <c r="M11" t="n">
        <v>44</v>
      </c>
      <c r="N11" t="n">
        <v>26.43</v>
      </c>
      <c r="O11" t="n">
        <v>19258.55</v>
      </c>
      <c r="P11" t="n">
        <v>623.85</v>
      </c>
      <c r="Q11" t="n">
        <v>1213.91</v>
      </c>
      <c r="R11" t="n">
        <v>183.46</v>
      </c>
      <c r="S11" t="n">
        <v>90.51000000000001</v>
      </c>
      <c r="T11" t="n">
        <v>35205.04</v>
      </c>
      <c r="U11" t="n">
        <v>0.49</v>
      </c>
      <c r="V11" t="n">
        <v>0.76</v>
      </c>
      <c r="W11" t="n">
        <v>4.08</v>
      </c>
      <c r="X11" t="n">
        <v>2.07</v>
      </c>
      <c r="Y11" t="n">
        <v>0.5</v>
      </c>
      <c r="Z11" t="n">
        <v>10</v>
      </c>
      <c r="AA11" t="n">
        <v>633.4470642659068</v>
      </c>
      <c r="AB11" t="n">
        <v>866.7102190407803</v>
      </c>
      <c r="AC11" t="n">
        <v>783.99261217096</v>
      </c>
      <c r="AD11" t="n">
        <v>633447.0642659068</v>
      </c>
      <c r="AE11" t="n">
        <v>866710.2190407803</v>
      </c>
      <c r="AF11" t="n">
        <v>2.679395643457078e-05</v>
      </c>
      <c r="AG11" t="n">
        <v>27</v>
      </c>
      <c r="AH11" t="n">
        <v>783992.6121709601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1.6015</v>
      </c>
      <c r="E12" t="n">
        <v>62.44</v>
      </c>
      <c r="F12" t="n">
        <v>59.03</v>
      </c>
      <c r="G12" t="n">
        <v>86.38</v>
      </c>
      <c r="H12" t="n">
        <v>1.25</v>
      </c>
      <c r="I12" t="n">
        <v>41</v>
      </c>
      <c r="J12" t="n">
        <v>155.66</v>
      </c>
      <c r="K12" t="n">
        <v>47.83</v>
      </c>
      <c r="L12" t="n">
        <v>11</v>
      </c>
      <c r="M12" t="n">
        <v>39</v>
      </c>
      <c r="N12" t="n">
        <v>26.83</v>
      </c>
      <c r="O12" t="n">
        <v>19431.82</v>
      </c>
      <c r="P12" t="n">
        <v>613.8099999999999</v>
      </c>
      <c r="Q12" t="n">
        <v>1213.91</v>
      </c>
      <c r="R12" t="n">
        <v>175.86</v>
      </c>
      <c r="S12" t="n">
        <v>90.51000000000001</v>
      </c>
      <c r="T12" t="n">
        <v>31430.55</v>
      </c>
      <c r="U12" t="n">
        <v>0.51</v>
      </c>
      <c r="V12" t="n">
        <v>0.76</v>
      </c>
      <c r="W12" t="n">
        <v>4.07</v>
      </c>
      <c r="X12" t="n">
        <v>1.83</v>
      </c>
      <c r="Y12" t="n">
        <v>0.5</v>
      </c>
      <c r="Z12" t="n">
        <v>10</v>
      </c>
      <c r="AA12" t="n">
        <v>625.4441212006284</v>
      </c>
      <c r="AB12" t="n">
        <v>855.7602392739367</v>
      </c>
      <c r="AC12" t="n">
        <v>774.0876831046706</v>
      </c>
      <c r="AD12" t="n">
        <v>625444.1212006283</v>
      </c>
      <c r="AE12" t="n">
        <v>855760.2392739367</v>
      </c>
      <c r="AF12" t="n">
        <v>2.695553818076833e-05</v>
      </c>
      <c r="AG12" t="n">
        <v>27</v>
      </c>
      <c r="AH12" t="n">
        <v>774087.6831046706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1.6077</v>
      </c>
      <c r="E13" t="n">
        <v>62.2</v>
      </c>
      <c r="F13" t="n">
        <v>58.87</v>
      </c>
      <c r="G13" t="n">
        <v>92.95999999999999</v>
      </c>
      <c r="H13" t="n">
        <v>1.35</v>
      </c>
      <c r="I13" t="n">
        <v>38</v>
      </c>
      <c r="J13" t="n">
        <v>157.07</v>
      </c>
      <c r="K13" t="n">
        <v>47.83</v>
      </c>
      <c r="L13" t="n">
        <v>12</v>
      </c>
      <c r="M13" t="n">
        <v>36</v>
      </c>
      <c r="N13" t="n">
        <v>27.24</v>
      </c>
      <c r="O13" t="n">
        <v>19605.66</v>
      </c>
      <c r="P13" t="n">
        <v>607.58</v>
      </c>
      <c r="Q13" t="n">
        <v>1213.91</v>
      </c>
      <c r="R13" t="n">
        <v>170.43</v>
      </c>
      <c r="S13" t="n">
        <v>90.51000000000001</v>
      </c>
      <c r="T13" t="n">
        <v>28732.26</v>
      </c>
      <c r="U13" t="n">
        <v>0.53</v>
      </c>
      <c r="V13" t="n">
        <v>0.76</v>
      </c>
      <c r="W13" t="n">
        <v>4.07</v>
      </c>
      <c r="X13" t="n">
        <v>1.68</v>
      </c>
      <c r="Y13" t="n">
        <v>0.5</v>
      </c>
      <c r="Z13" t="n">
        <v>10</v>
      </c>
      <c r="AA13" t="n">
        <v>611.5389538020569</v>
      </c>
      <c r="AB13" t="n">
        <v>836.7345757865207</v>
      </c>
      <c r="AC13" t="n">
        <v>756.8778022378073</v>
      </c>
      <c r="AD13" t="n">
        <v>611538.9538020568</v>
      </c>
      <c r="AE13" t="n">
        <v>836734.5757865207</v>
      </c>
      <c r="AF13" t="n">
        <v>2.705989305852091e-05</v>
      </c>
      <c r="AG13" t="n">
        <v>26</v>
      </c>
      <c r="AH13" t="n">
        <v>756877.8022378073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1.6126</v>
      </c>
      <c r="E14" t="n">
        <v>62.01</v>
      </c>
      <c r="F14" t="n">
        <v>58.77</v>
      </c>
      <c r="G14" t="n">
        <v>100.75</v>
      </c>
      <c r="H14" t="n">
        <v>1.45</v>
      </c>
      <c r="I14" t="n">
        <v>35</v>
      </c>
      <c r="J14" t="n">
        <v>158.48</v>
      </c>
      <c r="K14" t="n">
        <v>47.83</v>
      </c>
      <c r="L14" t="n">
        <v>13</v>
      </c>
      <c r="M14" t="n">
        <v>33</v>
      </c>
      <c r="N14" t="n">
        <v>27.65</v>
      </c>
      <c r="O14" t="n">
        <v>19780.06</v>
      </c>
      <c r="P14" t="n">
        <v>600.1799999999999</v>
      </c>
      <c r="Q14" t="n">
        <v>1213.92</v>
      </c>
      <c r="R14" t="n">
        <v>166.79</v>
      </c>
      <c r="S14" t="n">
        <v>90.51000000000001</v>
      </c>
      <c r="T14" t="n">
        <v>26924.81</v>
      </c>
      <c r="U14" t="n">
        <v>0.54</v>
      </c>
      <c r="V14" t="n">
        <v>0.76</v>
      </c>
      <c r="W14" t="n">
        <v>4.07</v>
      </c>
      <c r="X14" t="n">
        <v>1.58</v>
      </c>
      <c r="Y14" t="n">
        <v>0.5</v>
      </c>
      <c r="Z14" t="n">
        <v>10</v>
      </c>
      <c r="AA14" t="n">
        <v>606.3077918985649</v>
      </c>
      <c r="AB14" t="n">
        <v>829.5770692875876</v>
      </c>
      <c r="AC14" t="n">
        <v>750.403398113509</v>
      </c>
      <c r="AD14" t="n">
        <v>606307.7918985649</v>
      </c>
      <c r="AE14" t="n">
        <v>829577.0692875877</v>
      </c>
      <c r="AF14" t="n">
        <v>2.714236707480925e-05</v>
      </c>
      <c r="AG14" t="n">
        <v>26</v>
      </c>
      <c r="AH14" t="n">
        <v>750403.3981135089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1.6193</v>
      </c>
      <c r="E15" t="n">
        <v>61.76</v>
      </c>
      <c r="F15" t="n">
        <v>58.6</v>
      </c>
      <c r="G15" t="n">
        <v>109.88</v>
      </c>
      <c r="H15" t="n">
        <v>1.55</v>
      </c>
      <c r="I15" t="n">
        <v>32</v>
      </c>
      <c r="J15" t="n">
        <v>159.9</v>
      </c>
      <c r="K15" t="n">
        <v>47.83</v>
      </c>
      <c r="L15" t="n">
        <v>14</v>
      </c>
      <c r="M15" t="n">
        <v>30</v>
      </c>
      <c r="N15" t="n">
        <v>28.07</v>
      </c>
      <c r="O15" t="n">
        <v>19955.16</v>
      </c>
      <c r="P15" t="n">
        <v>594.09</v>
      </c>
      <c r="Q15" t="n">
        <v>1213.92</v>
      </c>
      <c r="R15" t="n">
        <v>161.23</v>
      </c>
      <c r="S15" t="n">
        <v>90.51000000000001</v>
      </c>
      <c r="T15" t="n">
        <v>24162.68</v>
      </c>
      <c r="U15" t="n">
        <v>0.5600000000000001</v>
      </c>
      <c r="V15" t="n">
        <v>0.77</v>
      </c>
      <c r="W15" t="n">
        <v>4.06</v>
      </c>
      <c r="X15" t="n">
        <v>1.41</v>
      </c>
      <c r="Y15" t="n">
        <v>0.5</v>
      </c>
      <c r="Z15" t="n">
        <v>10</v>
      </c>
      <c r="AA15" t="n">
        <v>601.3443660923804</v>
      </c>
      <c r="AB15" t="n">
        <v>822.7858911286735</v>
      </c>
      <c r="AC15" t="n">
        <v>744.2603604666031</v>
      </c>
      <c r="AD15" t="n">
        <v>601344.3660923804</v>
      </c>
      <c r="AE15" t="n">
        <v>822785.8911286735</v>
      </c>
      <c r="AF15" t="n">
        <v>2.725513766850962e-05</v>
      </c>
      <c r="AG15" t="n">
        <v>26</v>
      </c>
      <c r="AH15" t="n">
        <v>744260.3604666031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1.625</v>
      </c>
      <c r="E16" t="n">
        <v>61.54</v>
      </c>
      <c r="F16" t="n">
        <v>58.47</v>
      </c>
      <c r="G16" t="n">
        <v>120.98</v>
      </c>
      <c r="H16" t="n">
        <v>1.65</v>
      </c>
      <c r="I16" t="n">
        <v>29</v>
      </c>
      <c r="J16" t="n">
        <v>161.32</v>
      </c>
      <c r="K16" t="n">
        <v>47.83</v>
      </c>
      <c r="L16" t="n">
        <v>15</v>
      </c>
      <c r="M16" t="n">
        <v>27</v>
      </c>
      <c r="N16" t="n">
        <v>28.5</v>
      </c>
      <c r="O16" t="n">
        <v>20130.71</v>
      </c>
      <c r="P16" t="n">
        <v>585.4</v>
      </c>
      <c r="Q16" t="n">
        <v>1213.91</v>
      </c>
      <c r="R16" t="n">
        <v>156.61</v>
      </c>
      <c r="S16" t="n">
        <v>90.51000000000001</v>
      </c>
      <c r="T16" t="n">
        <v>21868.81</v>
      </c>
      <c r="U16" t="n">
        <v>0.58</v>
      </c>
      <c r="V16" t="n">
        <v>0.77</v>
      </c>
      <c r="W16" t="n">
        <v>4.06</v>
      </c>
      <c r="X16" t="n">
        <v>1.28</v>
      </c>
      <c r="Y16" t="n">
        <v>0.5</v>
      </c>
      <c r="Z16" t="n">
        <v>10</v>
      </c>
      <c r="AA16" t="n">
        <v>595.2860351446609</v>
      </c>
      <c r="AB16" t="n">
        <v>814.4966154513056</v>
      </c>
      <c r="AC16" t="n">
        <v>736.7622016258117</v>
      </c>
      <c r="AD16" t="n">
        <v>595286.0351446609</v>
      </c>
      <c r="AE16" t="n">
        <v>814496.6154513056</v>
      </c>
      <c r="AF16" t="n">
        <v>2.735107683031442e-05</v>
      </c>
      <c r="AG16" t="n">
        <v>26</v>
      </c>
      <c r="AH16" t="n">
        <v>736762.2016258118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1.6292</v>
      </c>
      <c r="E17" t="n">
        <v>61.38</v>
      </c>
      <c r="F17" t="n">
        <v>58.37</v>
      </c>
      <c r="G17" t="n">
        <v>129.71</v>
      </c>
      <c r="H17" t="n">
        <v>1.74</v>
      </c>
      <c r="I17" t="n">
        <v>27</v>
      </c>
      <c r="J17" t="n">
        <v>162.75</v>
      </c>
      <c r="K17" t="n">
        <v>47.83</v>
      </c>
      <c r="L17" t="n">
        <v>16</v>
      </c>
      <c r="M17" t="n">
        <v>25</v>
      </c>
      <c r="N17" t="n">
        <v>28.92</v>
      </c>
      <c r="O17" t="n">
        <v>20306.85</v>
      </c>
      <c r="P17" t="n">
        <v>578.7</v>
      </c>
      <c r="Q17" t="n">
        <v>1213.91</v>
      </c>
      <c r="R17" t="n">
        <v>153.38</v>
      </c>
      <c r="S17" t="n">
        <v>90.51000000000001</v>
      </c>
      <c r="T17" t="n">
        <v>20262.63</v>
      </c>
      <c r="U17" t="n">
        <v>0.59</v>
      </c>
      <c r="V17" t="n">
        <v>0.77</v>
      </c>
      <c r="W17" t="n">
        <v>4.05</v>
      </c>
      <c r="X17" t="n">
        <v>1.18</v>
      </c>
      <c r="Y17" t="n">
        <v>0.5</v>
      </c>
      <c r="Z17" t="n">
        <v>10</v>
      </c>
      <c r="AA17" t="n">
        <v>590.6869674089867</v>
      </c>
      <c r="AB17" t="n">
        <v>808.2039680788074</v>
      </c>
      <c r="AC17" t="n">
        <v>731.0701156867588</v>
      </c>
      <c r="AD17" t="n">
        <v>590686.9674089866</v>
      </c>
      <c r="AE17" t="n">
        <v>808203.9680788075</v>
      </c>
      <c r="AF17" t="n">
        <v>2.742176884427584e-05</v>
      </c>
      <c r="AG17" t="n">
        <v>26</v>
      </c>
      <c r="AH17" t="n">
        <v>731070.1156867588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1.6328</v>
      </c>
      <c r="E18" t="n">
        <v>61.24</v>
      </c>
      <c r="F18" t="n">
        <v>58.29</v>
      </c>
      <c r="G18" t="n">
        <v>139.9</v>
      </c>
      <c r="H18" t="n">
        <v>1.83</v>
      </c>
      <c r="I18" t="n">
        <v>25</v>
      </c>
      <c r="J18" t="n">
        <v>164.19</v>
      </c>
      <c r="K18" t="n">
        <v>47.83</v>
      </c>
      <c r="L18" t="n">
        <v>17</v>
      </c>
      <c r="M18" t="n">
        <v>23</v>
      </c>
      <c r="N18" t="n">
        <v>29.36</v>
      </c>
      <c r="O18" t="n">
        <v>20483.57</v>
      </c>
      <c r="P18" t="n">
        <v>569.71</v>
      </c>
      <c r="Q18" t="n">
        <v>1213.91</v>
      </c>
      <c r="R18" t="n">
        <v>150.81</v>
      </c>
      <c r="S18" t="n">
        <v>90.51000000000001</v>
      </c>
      <c r="T18" t="n">
        <v>18984.95</v>
      </c>
      <c r="U18" t="n">
        <v>0.6</v>
      </c>
      <c r="V18" t="n">
        <v>0.77</v>
      </c>
      <c r="W18" t="n">
        <v>4.05</v>
      </c>
      <c r="X18" t="n">
        <v>1.1</v>
      </c>
      <c r="Y18" t="n">
        <v>0.5</v>
      </c>
      <c r="Z18" t="n">
        <v>10</v>
      </c>
      <c r="AA18" t="n">
        <v>585.0369172586819</v>
      </c>
      <c r="AB18" t="n">
        <v>800.4733202005401</v>
      </c>
      <c r="AC18" t="n">
        <v>724.0772699919607</v>
      </c>
      <c r="AD18" t="n">
        <v>585036.917258682</v>
      </c>
      <c r="AE18" t="n">
        <v>800473.3202005401</v>
      </c>
      <c r="AF18" t="n">
        <v>2.748236199909992e-05</v>
      </c>
      <c r="AG18" t="n">
        <v>26</v>
      </c>
      <c r="AH18" t="n">
        <v>724077.2699919607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1.6348</v>
      </c>
      <c r="E19" t="n">
        <v>61.17</v>
      </c>
      <c r="F19" t="n">
        <v>58.25</v>
      </c>
      <c r="G19" t="n">
        <v>145.62</v>
      </c>
      <c r="H19" t="n">
        <v>1.93</v>
      </c>
      <c r="I19" t="n">
        <v>24</v>
      </c>
      <c r="J19" t="n">
        <v>165.62</v>
      </c>
      <c r="K19" t="n">
        <v>47.83</v>
      </c>
      <c r="L19" t="n">
        <v>18</v>
      </c>
      <c r="M19" t="n">
        <v>22</v>
      </c>
      <c r="N19" t="n">
        <v>29.8</v>
      </c>
      <c r="O19" t="n">
        <v>20660.89</v>
      </c>
      <c r="P19" t="n">
        <v>564.28</v>
      </c>
      <c r="Q19" t="n">
        <v>1213.93</v>
      </c>
      <c r="R19" t="n">
        <v>149.32</v>
      </c>
      <c r="S19" t="n">
        <v>90.51000000000001</v>
      </c>
      <c r="T19" t="n">
        <v>18246.97</v>
      </c>
      <c r="U19" t="n">
        <v>0.61</v>
      </c>
      <c r="V19" t="n">
        <v>0.77</v>
      </c>
      <c r="W19" t="n">
        <v>4.04</v>
      </c>
      <c r="X19" t="n">
        <v>1.05</v>
      </c>
      <c r="Y19" t="n">
        <v>0.5</v>
      </c>
      <c r="Z19" t="n">
        <v>10</v>
      </c>
      <c r="AA19" t="n">
        <v>581.6804691171245</v>
      </c>
      <c r="AB19" t="n">
        <v>795.8808797772199</v>
      </c>
      <c r="AC19" t="n">
        <v>719.9231256371116</v>
      </c>
      <c r="AD19" t="n">
        <v>581680.4691171246</v>
      </c>
      <c r="AE19" t="n">
        <v>795880.8797772198</v>
      </c>
      <c r="AF19" t="n">
        <v>2.751602486289108e-05</v>
      </c>
      <c r="AG19" t="n">
        <v>26</v>
      </c>
      <c r="AH19" t="n">
        <v>719923.1256371116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1.6392</v>
      </c>
      <c r="E20" t="n">
        <v>61.01</v>
      </c>
      <c r="F20" t="n">
        <v>58.14</v>
      </c>
      <c r="G20" t="n">
        <v>158.57</v>
      </c>
      <c r="H20" t="n">
        <v>2.02</v>
      </c>
      <c r="I20" t="n">
        <v>22</v>
      </c>
      <c r="J20" t="n">
        <v>167.07</v>
      </c>
      <c r="K20" t="n">
        <v>47.83</v>
      </c>
      <c r="L20" t="n">
        <v>19</v>
      </c>
      <c r="M20" t="n">
        <v>20</v>
      </c>
      <c r="N20" t="n">
        <v>30.24</v>
      </c>
      <c r="O20" t="n">
        <v>20838.81</v>
      </c>
      <c r="P20" t="n">
        <v>555.16</v>
      </c>
      <c r="Q20" t="n">
        <v>1213.93</v>
      </c>
      <c r="R20" t="n">
        <v>145.7</v>
      </c>
      <c r="S20" t="n">
        <v>90.51000000000001</v>
      </c>
      <c r="T20" t="n">
        <v>16446.94</v>
      </c>
      <c r="U20" t="n">
        <v>0.62</v>
      </c>
      <c r="V20" t="n">
        <v>0.77</v>
      </c>
      <c r="W20" t="n">
        <v>4.04</v>
      </c>
      <c r="X20" t="n">
        <v>0.95</v>
      </c>
      <c r="Y20" t="n">
        <v>0.5</v>
      </c>
      <c r="Z20" t="n">
        <v>10</v>
      </c>
      <c r="AA20" t="n">
        <v>575.8079767743906</v>
      </c>
      <c r="AB20" t="n">
        <v>787.8458766778137</v>
      </c>
      <c r="AC20" t="n">
        <v>712.6549719563152</v>
      </c>
      <c r="AD20" t="n">
        <v>575807.9767743906</v>
      </c>
      <c r="AE20" t="n">
        <v>787845.8766778137</v>
      </c>
      <c r="AF20" t="n">
        <v>2.759008316323162e-05</v>
      </c>
      <c r="AG20" t="n">
        <v>26</v>
      </c>
      <c r="AH20" t="n">
        <v>712654.9719563152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1.6404</v>
      </c>
      <c r="E21" t="n">
        <v>60.96</v>
      </c>
      <c r="F21" t="n">
        <v>58.13</v>
      </c>
      <c r="G21" t="n">
        <v>166.07</v>
      </c>
      <c r="H21" t="n">
        <v>2.1</v>
      </c>
      <c r="I21" t="n">
        <v>21</v>
      </c>
      <c r="J21" t="n">
        <v>168.51</v>
      </c>
      <c r="K21" t="n">
        <v>47.83</v>
      </c>
      <c r="L21" t="n">
        <v>20</v>
      </c>
      <c r="M21" t="n">
        <v>18</v>
      </c>
      <c r="N21" t="n">
        <v>30.69</v>
      </c>
      <c r="O21" t="n">
        <v>21017.33</v>
      </c>
      <c r="P21" t="n">
        <v>547.42</v>
      </c>
      <c r="Q21" t="n">
        <v>1213.91</v>
      </c>
      <c r="R21" t="n">
        <v>145.09</v>
      </c>
      <c r="S21" t="n">
        <v>90.51000000000001</v>
      </c>
      <c r="T21" t="n">
        <v>16148.19</v>
      </c>
      <c r="U21" t="n">
        <v>0.62</v>
      </c>
      <c r="V21" t="n">
        <v>0.77</v>
      </c>
      <c r="W21" t="n">
        <v>4.04</v>
      </c>
      <c r="X21" t="n">
        <v>0.93</v>
      </c>
      <c r="Y21" t="n">
        <v>0.5</v>
      </c>
      <c r="Z21" t="n">
        <v>10</v>
      </c>
      <c r="AA21" t="n">
        <v>571.4403279066623</v>
      </c>
      <c r="AB21" t="n">
        <v>781.869866809919</v>
      </c>
      <c r="AC21" t="n">
        <v>707.2493040828298</v>
      </c>
      <c r="AD21" t="n">
        <v>571440.3279066624</v>
      </c>
      <c r="AE21" t="n">
        <v>781869.866809919</v>
      </c>
      <c r="AF21" t="n">
        <v>2.761028088150632e-05</v>
      </c>
      <c r="AG21" t="n">
        <v>26</v>
      </c>
      <c r="AH21" t="n">
        <v>707249.3040828297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1.6431</v>
      </c>
      <c r="E22" t="n">
        <v>60.86</v>
      </c>
      <c r="F22" t="n">
        <v>58.06</v>
      </c>
      <c r="G22" t="n">
        <v>174.17</v>
      </c>
      <c r="H22" t="n">
        <v>2.19</v>
      </c>
      <c r="I22" t="n">
        <v>20</v>
      </c>
      <c r="J22" t="n">
        <v>169.97</v>
      </c>
      <c r="K22" t="n">
        <v>47.83</v>
      </c>
      <c r="L22" t="n">
        <v>21</v>
      </c>
      <c r="M22" t="n">
        <v>12</v>
      </c>
      <c r="N22" t="n">
        <v>31.14</v>
      </c>
      <c r="O22" t="n">
        <v>21196.47</v>
      </c>
      <c r="P22" t="n">
        <v>546.92</v>
      </c>
      <c r="Q22" t="n">
        <v>1213.94</v>
      </c>
      <c r="R22" t="n">
        <v>142.49</v>
      </c>
      <c r="S22" t="n">
        <v>90.51000000000001</v>
      </c>
      <c r="T22" t="n">
        <v>14853.61</v>
      </c>
      <c r="U22" t="n">
        <v>0.64</v>
      </c>
      <c r="V22" t="n">
        <v>0.77</v>
      </c>
      <c r="W22" t="n">
        <v>4.05</v>
      </c>
      <c r="X22" t="n">
        <v>0.86</v>
      </c>
      <c r="Y22" t="n">
        <v>0.5</v>
      </c>
      <c r="Z22" t="n">
        <v>10</v>
      </c>
      <c r="AA22" t="n">
        <v>570.5607342690064</v>
      </c>
      <c r="AB22" t="n">
        <v>780.6663679899457</v>
      </c>
      <c r="AC22" t="n">
        <v>706.1606655011135</v>
      </c>
      <c r="AD22" t="n">
        <v>570560.7342690064</v>
      </c>
      <c r="AE22" t="n">
        <v>780666.3679899457</v>
      </c>
      <c r="AF22" t="n">
        <v>2.765572574762438e-05</v>
      </c>
      <c r="AG22" t="n">
        <v>26</v>
      </c>
      <c r="AH22" t="n">
        <v>706160.6655011135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1.6448</v>
      </c>
      <c r="E23" t="n">
        <v>60.8</v>
      </c>
      <c r="F23" t="n">
        <v>58.02</v>
      </c>
      <c r="G23" t="n">
        <v>183.22</v>
      </c>
      <c r="H23" t="n">
        <v>2.28</v>
      </c>
      <c r="I23" t="n">
        <v>19</v>
      </c>
      <c r="J23" t="n">
        <v>171.42</v>
      </c>
      <c r="K23" t="n">
        <v>47.83</v>
      </c>
      <c r="L23" t="n">
        <v>22</v>
      </c>
      <c r="M23" t="n">
        <v>7</v>
      </c>
      <c r="N23" t="n">
        <v>31.6</v>
      </c>
      <c r="O23" t="n">
        <v>21376.23</v>
      </c>
      <c r="P23" t="n">
        <v>539.11</v>
      </c>
      <c r="Q23" t="n">
        <v>1213.97</v>
      </c>
      <c r="R23" t="n">
        <v>141.2</v>
      </c>
      <c r="S23" t="n">
        <v>90.51000000000001</v>
      </c>
      <c r="T23" t="n">
        <v>14213.79</v>
      </c>
      <c r="U23" t="n">
        <v>0.64</v>
      </c>
      <c r="V23" t="n">
        <v>0.77</v>
      </c>
      <c r="W23" t="n">
        <v>4.05</v>
      </c>
      <c r="X23" t="n">
        <v>0.83</v>
      </c>
      <c r="Y23" t="n">
        <v>0.5</v>
      </c>
      <c r="Z23" t="n">
        <v>10</v>
      </c>
      <c r="AA23" t="n">
        <v>566.0440152871307</v>
      </c>
      <c r="AB23" t="n">
        <v>774.4863938153652</v>
      </c>
      <c r="AC23" t="n">
        <v>700.5704993881068</v>
      </c>
      <c r="AD23" t="n">
        <v>566044.0152871307</v>
      </c>
      <c r="AE23" t="n">
        <v>774486.3938153652</v>
      </c>
      <c r="AF23" t="n">
        <v>2.768433918184686e-05</v>
      </c>
      <c r="AG23" t="n">
        <v>26</v>
      </c>
      <c r="AH23" t="n">
        <v>700570.4993881067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1.6445</v>
      </c>
      <c r="E24" t="n">
        <v>60.81</v>
      </c>
      <c r="F24" t="n">
        <v>58.03</v>
      </c>
      <c r="G24" t="n">
        <v>183.26</v>
      </c>
      <c r="H24" t="n">
        <v>2.36</v>
      </c>
      <c r="I24" t="n">
        <v>19</v>
      </c>
      <c r="J24" t="n">
        <v>172.89</v>
      </c>
      <c r="K24" t="n">
        <v>47.83</v>
      </c>
      <c r="L24" t="n">
        <v>23</v>
      </c>
      <c r="M24" t="n">
        <v>5</v>
      </c>
      <c r="N24" t="n">
        <v>32.06</v>
      </c>
      <c r="O24" t="n">
        <v>21556.61</v>
      </c>
      <c r="P24" t="n">
        <v>543.23</v>
      </c>
      <c r="Q24" t="n">
        <v>1213.97</v>
      </c>
      <c r="R24" t="n">
        <v>141.2</v>
      </c>
      <c r="S24" t="n">
        <v>90.51000000000001</v>
      </c>
      <c r="T24" t="n">
        <v>14213.01</v>
      </c>
      <c r="U24" t="n">
        <v>0.64</v>
      </c>
      <c r="V24" t="n">
        <v>0.77</v>
      </c>
      <c r="W24" t="n">
        <v>4.06</v>
      </c>
      <c r="X24" t="n">
        <v>0.84</v>
      </c>
      <c r="Y24" t="n">
        <v>0.5</v>
      </c>
      <c r="Z24" t="n">
        <v>10</v>
      </c>
      <c r="AA24" t="n">
        <v>568.2945197588217</v>
      </c>
      <c r="AB24" t="n">
        <v>777.5656333187828</v>
      </c>
      <c r="AC24" t="n">
        <v>703.3558605950579</v>
      </c>
      <c r="AD24" t="n">
        <v>568294.5197588217</v>
      </c>
      <c r="AE24" t="n">
        <v>777565.6333187828</v>
      </c>
      <c r="AF24" t="n">
        <v>2.767928975227819e-05</v>
      </c>
      <c r="AG24" t="n">
        <v>26</v>
      </c>
      <c r="AH24" t="n">
        <v>703355.860595058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1.644</v>
      </c>
      <c r="E25" t="n">
        <v>60.83</v>
      </c>
      <c r="F25" t="n">
        <v>58.05</v>
      </c>
      <c r="G25" t="n">
        <v>183.32</v>
      </c>
      <c r="H25" t="n">
        <v>2.44</v>
      </c>
      <c r="I25" t="n">
        <v>19</v>
      </c>
      <c r="J25" t="n">
        <v>174.35</v>
      </c>
      <c r="K25" t="n">
        <v>47.83</v>
      </c>
      <c r="L25" t="n">
        <v>24</v>
      </c>
      <c r="M25" t="n">
        <v>1</v>
      </c>
      <c r="N25" t="n">
        <v>32.53</v>
      </c>
      <c r="O25" t="n">
        <v>21737.62</v>
      </c>
      <c r="P25" t="n">
        <v>545.6900000000001</v>
      </c>
      <c r="Q25" t="n">
        <v>1213.95</v>
      </c>
      <c r="R25" t="n">
        <v>141.79</v>
      </c>
      <c r="S25" t="n">
        <v>90.51000000000001</v>
      </c>
      <c r="T25" t="n">
        <v>14506.97</v>
      </c>
      <c r="U25" t="n">
        <v>0.64</v>
      </c>
      <c r="V25" t="n">
        <v>0.77</v>
      </c>
      <c r="W25" t="n">
        <v>4.06</v>
      </c>
      <c r="X25" t="n">
        <v>0.86</v>
      </c>
      <c r="Y25" t="n">
        <v>0.5</v>
      </c>
      <c r="Z25" t="n">
        <v>10</v>
      </c>
      <c r="AA25" t="n">
        <v>569.7160365977634</v>
      </c>
      <c r="AB25" t="n">
        <v>779.5106153707197</v>
      </c>
      <c r="AC25" t="n">
        <v>705.1152162897575</v>
      </c>
      <c r="AD25" t="n">
        <v>569716.0365977634</v>
      </c>
      <c r="AE25" t="n">
        <v>779510.6153707197</v>
      </c>
      <c r="AF25" t="n">
        <v>2.76708740363304e-05</v>
      </c>
      <c r="AG25" t="n">
        <v>26</v>
      </c>
      <c r="AH25" t="n">
        <v>705115.2162897575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1.644</v>
      </c>
      <c r="E26" t="n">
        <v>60.83</v>
      </c>
      <c r="F26" t="n">
        <v>58.05</v>
      </c>
      <c r="G26" t="n">
        <v>183.31</v>
      </c>
      <c r="H26" t="n">
        <v>2.52</v>
      </c>
      <c r="I26" t="n">
        <v>19</v>
      </c>
      <c r="J26" t="n">
        <v>175.83</v>
      </c>
      <c r="K26" t="n">
        <v>47.83</v>
      </c>
      <c r="L26" t="n">
        <v>25</v>
      </c>
      <c r="M26" t="n">
        <v>1</v>
      </c>
      <c r="N26" t="n">
        <v>33</v>
      </c>
      <c r="O26" t="n">
        <v>21919.27</v>
      </c>
      <c r="P26" t="n">
        <v>549.03</v>
      </c>
      <c r="Q26" t="n">
        <v>1213.95</v>
      </c>
      <c r="R26" t="n">
        <v>141.73</v>
      </c>
      <c r="S26" t="n">
        <v>90.51000000000001</v>
      </c>
      <c r="T26" t="n">
        <v>14476.93</v>
      </c>
      <c r="U26" t="n">
        <v>0.64</v>
      </c>
      <c r="V26" t="n">
        <v>0.77</v>
      </c>
      <c r="W26" t="n">
        <v>4.06</v>
      </c>
      <c r="X26" t="n">
        <v>0.86</v>
      </c>
      <c r="Y26" t="n">
        <v>0.5</v>
      </c>
      <c r="Z26" t="n">
        <v>10</v>
      </c>
      <c r="AA26" t="n">
        <v>571.4850041514023</v>
      </c>
      <c r="AB26" t="n">
        <v>781.9309948189491</v>
      </c>
      <c r="AC26" t="n">
        <v>707.3045981204718</v>
      </c>
      <c r="AD26" t="n">
        <v>571485.0041514024</v>
      </c>
      <c r="AE26" t="n">
        <v>781930.9948189491</v>
      </c>
      <c r="AF26" t="n">
        <v>2.76708740363304e-05</v>
      </c>
      <c r="AG26" t="n">
        <v>26</v>
      </c>
      <c r="AH26" t="n">
        <v>707304.5981204718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1.6441</v>
      </c>
      <c r="E27" t="n">
        <v>60.82</v>
      </c>
      <c r="F27" t="n">
        <v>58.05</v>
      </c>
      <c r="G27" t="n">
        <v>183.31</v>
      </c>
      <c r="H27" t="n">
        <v>2.6</v>
      </c>
      <c r="I27" t="n">
        <v>19</v>
      </c>
      <c r="J27" t="n">
        <v>177.3</v>
      </c>
      <c r="K27" t="n">
        <v>47.83</v>
      </c>
      <c r="L27" t="n">
        <v>26</v>
      </c>
      <c r="M27" t="n">
        <v>0</v>
      </c>
      <c r="N27" t="n">
        <v>33.48</v>
      </c>
      <c r="O27" t="n">
        <v>22101.56</v>
      </c>
      <c r="P27" t="n">
        <v>552.9400000000001</v>
      </c>
      <c r="Q27" t="n">
        <v>1213.95</v>
      </c>
      <c r="R27" t="n">
        <v>141.64</v>
      </c>
      <c r="S27" t="n">
        <v>90.51000000000001</v>
      </c>
      <c r="T27" t="n">
        <v>14431.47</v>
      </c>
      <c r="U27" t="n">
        <v>0.64</v>
      </c>
      <c r="V27" t="n">
        <v>0.77</v>
      </c>
      <c r="W27" t="n">
        <v>4.06</v>
      </c>
      <c r="X27" t="n">
        <v>0.85</v>
      </c>
      <c r="Y27" t="n">
        <v>0.5</v>
      </c>
      <c r="Z27" t="n">
        <v>10</v>
      </c>
      <c r="AA27" t="n">
        <v>573.5351274327836</v>
      </c>
      <c r="AB27" t="n">
        <v>784.7360639375906</v>
      </c>
      <c r="AC27" t="n">
        <v>709.8419553793694</v>
      </c>
      <c r="AD27" t="n">
        <v>573535.1274327836</v>
      </c>
      <c r="AE27" t="n">
        <v>784736.0639375907</v>
      </c>
      <c r="AF27" t="n">
        <v>2.767255717951996e-05</v>
      </c>
      <c r="AG27" t="n">
        <v>26</v>
      </c>
      <c r="AH27" t="n">
        <v>709841.9553793694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0.6575</v>
      </c>
      <c r="E2" t="n">
        <v>152.09</v>
      </c>
      <c r="F2" t="n">
        <v>111.38</v>
      </c>
      <c r="G2" t="n">
        <v>6.2</v>
      </c>
      <c r="H2" t="n">
        <v>0.1</v>
      </c>
      <c r="I2" t="n">
        <v>1077</v>
      </c>
      <c r="J2" t="n">
        <v>176.73</v>
      </c>
      <c r="K2" t="n">
        <v>52.44</v>
      </c>
      <c r="L2" t="n">
        <v>1</v>
      </c>
      <c r="M2" t="n">
        <v>1075</v>
      </c>
      <c r="N2" t="n">
        <v>33.29</v>
      </c>
      <c r="O2" t="n">
        <v>22031.19</v>
      </c>
      <c r="P2" t="n">
        <v>1461.3</v>
      </c>
      <c r="Q2" t="n">
        <v>1214.31</v>
      </c>
      <c r="R2" t="n">
        <v>1956.21</v>
      </c>
      <c r="S2" t="n">
        <v>90.51000000000001</v>
      </c>
      <c r="T2" t="n">
        <v>916427.96</v>
      </c>
      <c r="U2" t="n">
        <v>0.05</v>
      </c>
      <c r="V2" t="n">
        <v>0.4</v>
      </c>
      <c r="W2" t="n">
        <v>5.8</v>
      </c>
      <c r="X2" t="n">
        <v>54.17</v>
      </c>
      <c r="Y2" t="n">
        <v>0.5</v>
      </c>
      <c r="Z2" t="n">
        <v>10</v>
      </c>
      <c r="AA2" t="n">
        <v>2763.559370182299</v>
      </c>
      <c r="AB2" t="n">
        <v>3781.223849918394</v>
      </c>
      <c r="AC2" t="n">
        <v>3420.349152663045</v>
      </c>
      <c r="AD2" t="n">
        <v>2763559.370182299</v>
      </c>
      <c r="AE2" t="n">
        <v>3781223.849918393</v>
      </c>
      <c r="AF2" t="n">
        <v>9.999722366274147e-06</v>
      </c>
      <c r="AG2" t="n">
        <v>64</v>
      </c>
      <c r="AH2" t="n">
        <v>3420349.152663045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1.1312</v>
      </c>
      <c r="E3" t="n">
        <v>88.40000000000001</v>
      </c>
      <c r="F3" t="n">
        <v>73.56999999999999</v>
      </c>
      <c r="G3" t="n">
        <v>12.65</v>
      </c>
      <c r="H3" t="n">
        <v>0.2</v>
      </c>
      <c r="I3" t="n">
        <v>349</v>
      </c>
      <c r="J3" t="n">
        <v>178.21</v>
      </c>
      <c r="K3" t="n">
        <v>52.44</v>
      </c>
      <c r="L3" t="n">
        <v>2</v>
      </c>
      <c r="M3" t="n">
        <v>347</v>
      </c>
      <c r="N3" t="n">
        <v>33.77</v>
      </c>
      <c r="O3" t="n">
        <v>22213.89</v>
      </c>
      <c r="P3" t="n">
        <v>959.8200000000001</v>
      </c>
      <c r="Q3" t="n">
        <v>1214.01</v>
      </c>
      <c r="R3" t="n">
        <v>668.09</v>
      </c>
      <c r="S3" t="n">
        <v>90.51000000000001</v>
      </c>
      <c r="T3" t="n">
        <v>276007.54</v>
      </c>
      <c r="U3" t="n">
        <v>0.14</v>
      </c>
      <c r="V3" t="n">
        <v>0.61</v>
      </c>
      <c r="W3" t="n">
        <v>4.59</v>
      </c>
      <c r="X3" t="n">
        <v>16.38</v>
      </c>
      <c r="Y3" t="n">
        <v>0.5</v>
      </c>
      <c r="Z3" t="n">
        <v>10</v>
      </c>
      <c r="AA3" t="n">
        <v>1168.553829527164</v>
      </c>
      <c r="AB3" t="n">
        <v>1598.8669025156</v>
      </c>
      <c r="AC3" t="n">
        <v>1446.273289363302</v>
      </c>
      <c r="AD3" t="n">
        <v>1168553.829527164</v>
      </c>
      <c r="AE3" t="n">
        <v>1598866.9025156</v>
      </c>
      <c r="AF3" t="n">
        <v>1.720408508095713e-05</v>
      </c>
      <c r="AG3" t="n">
        <v>37</v>
      </c>
      <c r="AH3" t="n">
        <v>1446273.289363302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1.3021</v>
      </c>
      <c r="E4" t="n">
        <v>76.8</v>
      </c>
      <c r="F4" t="n">
        <v>66.91</v>
      </c>
      <c r="G4" t="n">
        <v>19.12</v>
      </c>
      <c r="H4" t="n">
        <v>0.3</v>
      </c>
      <c r="I4" t="n">
        <v>210</v>
      </c>
      <c r="J4" t="n">
        <v>179.7</v>
      </c>
      <c r="K4" t="n">
        <v>52.44</v>
      </c>
      <c r="L4" t="n">
        <v>3</v>
      </c>
      <c r="M4" t="n">
        <v>208</v>
      </c>
      <c r="N4" t="n">
        <v>34.26</v>
      </c>
      <c r="O4" t="n">
        <v>22397.24</v>
      </c>
      <c r="P4" t="n">
        <v>868.38</v>
      </c>
      <c r="Q4" t="n">
        <v>1213.97</v>
      </c>
      <c r="R4" t="n">
        <v>442.98</v>
      </c>
      <c r="S4" t="n">
        <v>90.51000000000001</v>
      </c>
      <c r="T4" t="n">
        <v>164144.46</v>
      </c>
      <c r="U4" t="n">
        <v>0.2</v>
      </c>
      <c r="V4" t="n">
        <v>0.67</v>
      </c>
      <c r="W4" t="n">
        <v>4.34</v>
      </c>
      <c r="X4" t="n">
        <v>9.720000000000001</v>
      </c>
      <c r="Y4" t="n">
        <v>0.5</v>
      </c>
      <c r="Z4" t="n">
        <v>10</v>
      </c>
      <c r="AA4" t="n">
        <v>945.1638906132901</v>
      </c>
      <c r="AB4" t="n">
        <v>1293.214932825083</v>
      </c>
      <c r="AC4" t="n">
        <v>1169.792314674814</v>
      </c>
      <c r="AD4" t="n">
        <v>945163.89061329</v>
      </c>
      <c r="AE4" t="n">
        <v>1293214.932825083</v>
      </c>
      <c r="AF4" t="n">
        <v>1.980325246102748e-05</v>
      </c>
      <c r="AG4" t="n">
        <v>32</v>
      </c>
      <c r="AH4" t="n">
        <v>1169792.314674814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1.3925</v>
      </c>
      <c r="E5" t="n">
        <v>71.81</v>
      </c>
      <c r="F5" t="n">
        <v>64.06</v>
      </c>
      <c r="G5" t="n">
        <v>25.62</v>
      </c>
      <c r="H5" t="n">
        <v>0.39</v>
      </c>
      <c r="I5" t="n">
        <v>150</v>
      </c>
      <c r="J5" t="n">
        <v>181.19</v>
      </c>
      <c r="K5" t="n">
        <v>52.44</v>
      </c>
      <c r="L5" t="n">
        <v>4</v>
      </c>
      <c r="M5" t="n">
        <v>148</v>
      </c>
      <c r="N5" t="n">
        <v>34.75</v>
      </c>
      <c r="O5" t="n">
        <v>22581.25</v>
      </c>
      <c r="P5" t="n">
        <v>827.2</v>
      </c>
      <c r="Q5" t="n">
        <v>1213.98</v>
      </c>
      <c r="R5" t="n">
        <v>345.82</v>
      </c>
      <c r="S5" t="n">
        <v>90.51000000000001</v>
      </c>
      <c r="T5" t="n">
        <v>115865.46</v>
      </c>
      <c r="U5" t="n">
        <v>0.26</v>
      </c>
      <c r="V5" t="n">
        <v>0.7</v>
      </c>
      <c r="W5" t="n">
        <v>4.25</v>
      </c>
      <c r="X5" t="n">
        <v>6.86</v>
      </c>
      <c r="Y5" t="n">
        <v>0.5</v>
      </c>
      <c r="Z5" t="n">
        <v>10</v>
      </c>
      <c r="AA5" t="n">
        <v>855.7230517735362</v>
      </c>
      <c r="AB5" t="n">
        <v>1170.838031273206</v>
      </c>
      <c r="AC5" t="n">
        <v>1059.094892849988</v>
      </c>
      <c r="AD5" t="n">
        <v>855723.0517735363</v>
      </c>
      <c r="AE5" t="n">
        <v>1170838.031273206</v>
      </c>
      <c r="AF5" t="n">
        <v>2.117811923199506e-05</v>
      </c>
      <c r="AG5" t="n">
        <v>30</v>
      </c>
      <c r="AH5" t="n">
        <v>1059094.892849988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1.4471</v>
      </c>
      <c r="E6" t="n">
        <v>69.11</v>
      </c>
      <c r="F6" t="n">
        <v>62.53</v>
      </c>
      <c r="G6" t="n">
        <v>32.06</v>
      </c>
      <c r="H6" t="n">
        <v>0.49</v>
      </c>
      <c r="I6" t="n">
        <v>117</v>
      </c>
      <c r="J6" t="n">
        <v>182.69</v>
      </c>
      <c r="K6" t="n">
        <v>52.44</v>
      </c>
      <c r="L6" t="n">
        <v>5</v>
      </c>
      <c r="M6" t="n">
        <v>115</v>
      </c>
      <c r="N6" t="n">
        <v>35.25</v>
      </c>
      <c r="O6" t="n">
        <v>22766.06</v>
      </c>
      <c r="P6" t="n">
        <v>804.02</v>
      </c>
      <c r="Q6" t="n">
        <v>1213.96</v>
      </c>
      <c r="R6" t="n">
        <v>294.41</v>
      </c>
      <c r="S6" t="n">
        <v>90.51000000000001</v>
      </c>
      <c r="T6" t="n">
        <v>90327.63</v>
      </c>
      <c r="U6" t="n">
        <v>0.31</v>
      </c>
      <c r="V6" t="n">
        <v>0.72</v>
      </c>
      <c r="W6" t="n">
        <v>4.19</v>
      </c>
      <c r="X6" t="n">
        <v>5.33</v>
      </c>
      <c r="Y6" t="n">
        <v>0.5</v>
      </c>
      <c r="Z6" t="n">
        <v>10</v>
      </c>
      <c r="AA6" t="n">
        <v>809.1099702474936</v>
      </c>
      <c r="AB6" t="n">
        <v>1107.059956705253</v>
      </c>
      <c r="AC6" t="n">
        <v>1001.403708205711</v>
      </c>
      <c r="AD6" t="n">
        <v>809109.9702474936</v>
      </c>
      <c r="AE6" t="n">
        <v>1107059.956705253</v>
      </c>
      <c r="AF6" t="n">
        <v>2.200851442773432e-05</v>
      </c>
      <c r="AG6" t="n">
        <v>29</v>
      </c>
      <c r="AH6" t="n">
        <v>1001403.708205711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1.4862</v>
      </c>
      <c r="E7" t="n">
        <v>67.29000000000001</v>
      </c>
      <c r="F7" t="n">
        <v>61.49</v>
      </c>
      <c r="G7" t="n">
        <v>38.84</v>
      </c>
      <c r="H7" t="n">
        <v>0.58</v>
      </c>
      <c r="I7" t="n">
        <v>95</v>
      </c>
      <c r="J7" t="n">
        <v>184.19</v>
      </c>
      <c r="K7" t="n">
        <v>52.44</v>
      </c>
      <c r="L7" t="n">
        <v>6</v>
      </c>
      <c r="M7" t="n">
        <v>93</v>
      </c>
      <c r="N7" t="n">
        <v>35.75</v>
      </c>
      <c r="O7" t="n">
        <v>22951.43</v>
      </c>
      <c r="P7" t="n">
        <v>785.36</v>
      </c>
      <c r="Q7" t="n">
        <v>1213.94</v>
      </c>
      <c r="R7" t="n">
        <v>259.15</v>
      </c>
      <c r="S7" t="n">
        <v>90.51000000000001</v>
      </c>
      <c r="T7" t="n">
        <v>72808.67</v>
      </c>
      <c r="U7" t="n">
        <v>0.35</v>
      </c>
      <c r="V7" t="n">
        <v>0.73</v>
      </c>
      <c r="W7" t="n">
        <v>4.15</v>
      </c>
      <c r="X7" t="n">
        <v>4.3</v>
      </c>
      <c r="Y7" t="n">
        <v>0.5</v>
      </c>
      <c r="Z7" t="n">
        <v>10</v>
      </c>
      <c r="AA7" t="n">
        <v>782.6853449131139</v>
      </c>
      <c r="AB7" t="n">
        <v>1070.904618550561</v>
      </c>
      <c r="AC7" t="n">
        <v>968.6989847801667</v>
      </c>
      <c r="AD7" t="n">
        <v>782685.3449131139</v>
      </c>
      <c r="AE7" t="n">
        <v>1070904.618550561</v>
      </c>
      <c r="AF7" t="n">
        <v>2.260317472358424e-05</v>
      </c>
      <c r="AG7" t="n">
        <v>29</v>
      </c>
      <c r="AH7" t="n">
        <v>968698.9847801668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1.5117</v>
      </c>
      <c r="E8" t="n">
        <v>66.15000000000001</v>
      </c>
      <c r="F8" t="n">
        <v>60.85</v>
      </c>
      <c r="G8" t="n">
        <v>45.08</v>
      </c>
      <c r="H8" t="n">
        <v>0.67</v>
      </c>
      <c r="I8" t="n">
        <v>81</v>
      </c>
      <c r="J8" t="n">
        <v>185.7</v>
      </c>
      <c r="K8" t="n">
        <v>52.44</v>
      </c>
      <c r="L8" t="n">
        <v>7</v>
      </c>
      <c r="M8" t="n">
        <v>79</v>
      </c>
      <c r="N8" t="n">
        <v>36.26</v>
      </c>
      <c r="O8" t="n">
        <v>23137.49</v>
      </c>
      <c r="P8" t="n">
        <v>774.49</v>
      </c>
      <c r="Q8" t="n">
        <v>1213.93</v>
      </c>
      <c r="R8" t="n">
        <v>236.87</v>
      </c>
      <c r="S8" t="n">
        <v>90.51000000000001</v>
      </c>
      <c r="T8" t="n">
        <v>61737.72</v>
      </c>
      <c r="U8" t="n">
        <v>0.38</v>
      </c>
      <c r="V8" t="n">
        <v>0.74</v>
      </c>
      <c r="W8" t="n">
        <v>4.15</v>
      </c>
      <c r="X8" t="n">
        <v>3.66</v>
      </c>
      <c r="Y8" t="n">
        <v>0.5</v>
      </c>
      <c r="Z8" t="n">
        <v>10</v>
      </c>
      <c r="AA8" t="n">
        <v>758.0296598879828</v>
      </c>
      <c r="AB8" t="n">
        <v>1037.169622567122</v>
      </c>
      <c r="AC8" t="n">
        <v>938.1836094660226</v>
      </c>
      <c r="AD8" t="n">
        <v>758029.6598879828</v>
      </c>
      <c r="AE8" t="n">
        <v>1037169.622567122</v>
      </c>
      <c r="AF8" t="n">
        <v>2.299099665566027e-05</v>
      </c>
      <c r="AG8" t="n">
        <v>28</v>
      </c>
      <c r="AH8" t="n">
        <v>938183.6094660226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1.5326</v>
      </c>
      <c r="E9" t="n">
        <v>65.25</v>
      </c>
      <c r="F9" t="n">
        <v>60.34</v>
      </c>
      <c r="G9" t="n">
        <v>51.72</v>
      </c>
      <c r="H9" t="n">
        <v>0.76</v>
      </c>
      <c r="I9" t="n">
        <v>70</v>
      </c>
      <c r="J9" t="n">
        <v>187.22</v>
      </c>
      <c r="K9" t="n">
        <v>52.44</v>
      </c>
      <c r="L9" t="n">
        <v>8</v>
      </c>
      <c r="M9" t="n">
        <v>68</v>
      </c>
      <c r="N9" t="n">
        <v>36.78</v>
      </c>
      <c r="O9" t="n">
        <v>23324.24</v>
      </c>
      <c r="P9" t="n">
        <v>763.85</v>
      </c>
      <c r="Q9" t="n">
        <v>1213.91</v>
      </c>
      <c r="R9" t="n">
        <v>219.94</v>
      </c>
      <c r="S9" t="n">
        <v>90.51000000000001</v>
      </c>
      <c r="T9" t="n">
        <v>53324.14</v>
      </c>
      <c r="U9" t="n">
        <v>0.41</v>
      </c>
      <c r="V9" t="n">
        <v>0.74</v>
      </c>
      <c r="W9" t="n">
        <v>4.12</v>
      </c>
      <c r="X9" t="n">
        <v>3.15</v>
      </c>
      <c r="Y9" t="n">
        <v>0.5</v>
      </c>
      <c r="Z9" t="n">
        <v>10</v>
      </c>
      <c r="AA9" t="n">
        <v>744.5740857291906</v>
      </c>
      <c r="AB9" t="n">
        <v>1018.759112385025</v>
      </c>
      <c r="AC9" t="n">
        <v>921.5301725363925</v>
      </c>
      <c r="AD9" t="n">
        <v>744574.0857291906</v>
      </c>
      <c r="AE9" t="n">
        <v>1018759.112385025</v>
      </c>
      <c r="AF9" t="n">
        <v>2.330885855293043e-05</v>
      </c>
      <c r="AG9" t="n">
        <v>28</v>
      </c>
      <c r="AH9" t="n">
        <v>921530.1725363925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1.5476</v>
      </c>
      <c r="E10" t="n">
        <v>64.61</v>
      </c>
      <c r="F10" t="n">
        <v>59.99</v>
      </c>
      <c r="G10" t="n">
        <v>58.05</v>
      </c>
      <c r="H10" t="n">
        <v>0.85</v>
      </c>
      <c r="I10" t="n">
        <v>62</v>
      </c>
      <c r="J10" t="n">
        <v>188.74</v>
      </c>
      <c r="K10" t="n">
        <v>52.44</v>
      </c>
      <c r="L10" t="n">
        <v>9</v>
      </c>
      <c r="M10" t="n">
        <v>60</v>
      </c>
      <c r="N10" t="n">
        <v>37.3</v>
      </c>
      <c r="O10" t="n">
        <v>23511.69</v>
      </c>
      <c r="P10" t="n">
        <v>756.47</v>
      </c>
      <c r="Q10" t="n">
        <v>1213.91</v>
      </c>
      <c r="R10" t="n">
        <v>208.21</v>
      </c>
      <c r="S10" t="n">
        <v>90.51000000000001</v>
      </c>
      <c r="T10" t="n">
        <v>47499.65</v>
      </c>
      <c r="U10" t="n">
        <v>0.43</v>
      </c>
      <c r="V10" t="n">
        <v>0.75</v>
      </c>
      <c r="W10" t="n">
        <v>4.11</v>
      </c>
      <c r="X10" t="n">
        <v>2.8</v>
      </c>
      <c r="Y10" t="n">
        <v>0.5</v>
      </c>
      <c r="Z10" t="n">
        <v>10</v>
      </c>
      <c r="AA10" t="n">
        <v>726.3555142766959</v>
      </c>
      <c r="AB10" t="n">
        <v>993.8316591770756</v>
      </c>
      <c r="AC10" t="n">
        <v>898.981760476709</v>
      </c>
      <c r="AD10" t="n">
        <v>726355.5142766959</v>
      </c>
      <c r="AE10" t="n">
        <v>993831.6591770756</v>
      </c>
      <c r="AF10" t="n">
        <v>2.353698910121045e-05</v>
      </c>
      <c r="AG10" t="n">
        <v>27</v>
      </c>
      <c r="AH10" t="n">
        <v>898981.760476709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1.5616</v>
      </c>
      <c r="E11" t="n">
        <v>64.04000000000001</v>
      </c>
      <c r="F11" t="n">
        <v>59.66</v>
      </c>
      <c r="G11" t="n">
        <v>65.09</v>
      </c>
      <c r="H11" t="n">
        <v>0.93</v>
      </c>
      <c r="I11" t="n">
        <v>55</v>
      </c>
      <c r="J11" t="n">
        <v>190.26</v>
      </c>
      <c r="K11" t="n">
        <v>52.44</v>
      </c>
      <c r="L11" t="n">
        <v>10</v>
      </c>
      <c r="M11" t="n">
        <v>53</v>
      </c>
      <c r="N11" t="n">
        <v>37.82</v>
      </c>
      <c r="O11" t="n">
        <v>23699.85</v>
      </c>
      <c r="P11" t="n">
        <v>748.26</v>
      </c>
      <c r="Q11" t="n">
        <v>1213.91</v>
      </c>
      <c r="R11" t="n">
        <v>196.91</v>
      </c>
      <c r="S11" t="n">
        <v>90.51000000000001</v>
      </c>
      <c r="T11" t="n">
        <v>41886.91</v>
      </c>
      <c r="U11" t="n">
        <v>0.46</v>
      </c>
      <c r="V11" t="n">
        <v>0.75</v>
      </c>
      <c r="W11" t="n">
        <v>4.1</v>
      </c>
      <c r="X11" t="n">
        <v>2.47</v>
      </c>
      <c r="Y11" t="n">
        <v>0.5</v>
      </c>
      <c r="Z11" t="n">
        <v>10</v>
      </c>
      <c r="AA11" t="n">
        <v>717.1208661855385</v>
      </c>
      <c r="AB11" t="n">
        <v>981.1964062548332</v>
      </c>
      <c r="AC11" t="n">
        <v>887.5523983596765</v>
      </c>
      <c r="AD11" t="n">
        <v>717120.8661855385</v>
      </c>
      <c r="AE11" t="n">
        <v>981196.4062548332</v>
      </c>
      <c r="AF11" t="n">
        <v>2.37499109462718e-05</v>
      </c>
      <c r="AG11" t="n">
        <v>27</v>
      </c>
      <c r="AH11" t="n">
        <v>887552.3983596766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1.5708</v>
      </c>
      <c r="E12" t="n">
        <v>63.66</v>
      </c>
      <c r="F12" t="n">
        <v>59.46</v>
      </c>
      <c r="G12" t="n">
        <v>71.36</v>
      </c>
      <c r="H12" t="n">
        <v>1.02</v>
      </c>
      <c r="I12" t="n">
        <v>50</v>
      </c>
      <c r="J12" t="n">
        <v>191.79</v>
      </c>
      <c r="K12" t="n">
        <v>52.44</v>
      </c>
      <c r="L12" t="n">
        <v>11</v>
      </c>
      <c r="M12" t="n">
        <v>48</v>
      </c>
      <c r="N12" t="n">
        <v>38.35</v>
      </c>
      <c r="O12" t="n">
        <v>23888.73</v>
      </c>
      <c r="P12" t="n">
        <v>742</v>
      </c>
      <c r="Q12" t="n">
        <v>1213.92</v>
      </c>
      <c r="R12" t="n">
        <v>190.37</v>
      </c>
      <c r="S12" t="n">
        <v>90.51000000000001</v>
      </c>
      <c r="T12" t="n">
        <v>38642.41</v>
      </c>
      <c r="U12" t="n">
        <v>0.48</v>
      </c>
      <c r="V12" t="n">
        <v>0.75</v>
      </c>
      <c r="W12" t="n">
        <v>4.09</v>
      </c>
      <c r="X12" t="n">
        <v>2.27</v>
      </c>
      <c r="Y12" t="n">
        <v>0.5</v>
      </c>
      <c r="Z12" t="n">
        <v>10</v>
      </c>
      <c r="AA12" t="n">
        <v>710.6787669195758</v>
      </c>
      <c r="AB12" t="n">
        <v>972.3820418337817</v>
      </c>
      <c r="AC12" t="n">
        <v>879.5792645079321</v>
      </c>
      <c r="AD12" t="n">
        <v>710678.7669195757</v>
      </c>
      <c r="AE12" t="n">
        <v>972382.0418337818</v>
      </c>
      <c r="AF12" t="n">
        <v>2.388983101588354e-05</v>
      </c>
      <c r="AG12" t="n">
        <v>27</v>
      </c>
      <c r="AH12" t="n">
        <v>879579.2645079321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1.5821</v>
      </c>
      <c r="E13" t="n">
        <v>63.21</v>
      </c>
      <c r="F13" t="n">
        <v>59.19</v>
      </c>
      <c r="G13" t="n">
        <v>78.91</v>
      </c>
      <c r="H13" t="n">
        <v>1.1</v>
      </c>
      <c r="I13" t="n">
        <v>45</v>
      </c>
      <c r="J13" t="n">
        <v>193.33</v>
      </c>
      <c r="K13" t="n">
        <v>52.44</v>
      </c>
      <c r="L13" t="n">
        <v>12</v>
      </c>
      <c r="M13" t="n">
        <v>43</v>
      </c>
      <c r="N13" t="n">
        <v>38.89</v>
      </c>
      <c r="O13" t="n">
        <v>24078.33</v>
      </c>
      <c r="P13" t="n">
        <v>733.77</v>
      </c>
      <c r="Q13" t="n">
        <v>1213.91</v>
      </c>
      <c r="R13" t="n">
        <v>181.03</v>
      </c>
      <c r="S13" t="n">
        <v>90.51000000000001</v>
      </c>
      <c r="T13" t="n">
        <v>33997.31</v>
      </c>
      <c r="U13" t="n">
        <v>0.5</v>
      </c>
      <c r="V13" t="n">
        <v>0.76</v>
      </c>
      <c r="W13" t="n">
        <v>4.08</v>
      </c>
      <c r="X13" t="n">
        <v>1.99</v>
      </c>
      <c r="Y13" t="n">
        <v>0.5</v>
      </c>
      <c r="Z13" t="n">
        <v>10</v>
      </c>
      <c r="AA13" t="n">
        <v>702.5477584836623</v>
      </c>
      <c r="AB13" t="n">
        <v>961.2568373769894</v>
      </c>
      <c r="AC13" t="n">
        <v>869.5158339501735</v>
      </c>
      <c r="AD13" t="n">
        <v>702547.7584836623</v>
      </c>
      <c r="AE13" t="n">
        <v>961256.8373769894</v>
      </c>
      <c r="AF13" t="n">
        <v>2.406168936225449e-05</v>
      </c>
      <c r="AG13" t="n">
        <v>27</v>
      </c>
      <c r="AH13" t="n">
        <v>869515.8339501735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1.5877</v>
      </c>
      <c r="E14" t="n">
        <v>62.98</v>
      </c>
      <c r="F14" t="n">
        <v>59.07</v>
      </c>
      <c r="G14" t="n">
        <v>84.39</v>
      </c>
      <c r="H14" t="n">
        <v>1.18</v>
      </c>
      <c r="I14" t="n">
        <v>42</v>
      </c>
      <c r="J14" t="n">
        <v>194.88</v>
      </c>
      <c r="K14" t="n">
        <v>52.44</v>
      </c>
      <c r="L14" t="n">
        <v>13</v>
      </c>
      <c r="M14" t="n">
        <v>40</v>
      </c>
      <c r="N14" t="n">
        <v>39.43</v>
      </c>
      <c r="O14" t="n">
        <v>24268.67</v>
      </c>
      <c r="P14" t="n">
        <v>729.33</v>
      </c>
      <c r="Q14" t="n">
        <v>1213.91</v>
      </c>
      <c r="R14" t="n">
        <v>177.12</v>
      </c>
      <c r="S14" t="n">
        <v>90.51000000000001</v>
      </c>
      <c r="T14" t="n">
        <v>32056.18</v>
      </c>
      <c r="U14" t="n">
        <v>0.51</v>
      </c>
      <c r="V14" t="n">
        <v>0.76</v>
      </c>
      <c r="W14" t="n">
        <v>4.08</v>
      </c>
      <c r="X14" t="n">
        <v>1.88</v>
      </c>
      <c r="Y14" t="n">
        <v>0.5</v>
      </c>
      <c r="Z14" t="n">
        <v>10</v>
      </c>
      <c r="AA14" t="n">
        <v>698.3760091130979</v>
      </c>
      <c r="AB14" t="n">
        <v>955.5488658435903</v>
      </c>
      <c r="AC14" t="n">
        <v>864.3526232087336</v>
      </c>
      <c r="AD14" t="n">
        <v>698376.0091130979</v>
      </c>
      <c r="AE14" t="n">
        <v>955548.8658435903</v>
      </c>
      <c r="AF14" t="n">
        <v>2.414685810027903e-05</v>
      </c>
      <c r="AG14" t="n">
        <v>27</v>
      </c>
      <c r="AH14" t="n">
        <v>864352.6232087336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1.5942</v>
      </c>
      <c r="E15" t="n">
        <v>62.73</v>
      </c>
      <c r="F15" t="n">
        <v>58.92</v>
      </c>
      <c r="G15" t="n">
        <v>90.65000000000001</v>
      </c>
      <c r="H15" t="n">
        <v>1.27</v>
      </c>
      <c r="I15" t="n">
        <v>39</v>
      </c>
      <c r="J15" t="n">
        <v>196.42</v>
      </c>
      <c r="K15" t="n">
        <v>52.44</v>
      </c>
      <c r="L15" t="n">
        <v>14</v>
      </c>
      <c r="M15" t="n">
        <v>37</v>
      </c>
      <c r="N15" t="n">
        <v>39.98</v>
      </c>
      <c r="O15" t="n">
        <v>24459.75</v>
      </c>
      <c r="P15" t="n">
        <v>724.39</v>
      </c>
      <c r="Q15" t="n">
        <v>1213.91</v>
      </c>
      <c r="R15" t="n">
        <v>172.03</v>
      </c>
      <c r="S15" t="n">
        <v>90.51000000000001</v>
      </c>
      <c r="T15" t="n">
        <v>29528.41</v>
      </c>
      <c r="U15" t="n">
        <v>0.53</v>
      </c>
      <c r="V15" t="n">
        <v>0.76</v>
      </c>
      <c r="W15" t="n">
        <v>4.07</v>
      </c>
      <c r="X15" t="n">
        <v>1.73</v>
      </c>
      <c r="Y15" t="n">
        <v>0.5</v>
      </c>
      <c r="Z15" t="n">
        <v>10</v>
      </c>
      <c r="AA15" t="n">
        <v>693.6770822124773</v>
      </c>
      <c r="AB15" t="n">
        <v>949.1195867561371</v>
      </c>
      <c r="AC15" t="n">
        <v>858.5369454938372</v>
      </c>
      <c r="AD15" t="n">
        <v>693677.0822124773</v>
      </c>
      <c r="AE15" t="n">
        <v>949119.5867561371</v>
      </c>
      <c r="AF15" t="n">
        <v>2.424571467120037e-05</v>
      </c>
      <c r="AG15" t="n">
        <v>27</v>
      </c>
      <c r="AH15" t="n">
        <v>858536.9454938371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1.5996</v>
      </c>
      <c r="E16" t="n">
        <v>62.52</v>
      </c>
      <c r="F16" t="n">
        <v>58.81</v>
      </c>
      <c r="G16" t="n">
        <v>98.02</v>
      </c>
      <c r="H16" t="n">
        <v>1.35</v>
      </c>
      <c r="I16" t="n">
        <v>36</v>
      </c>
      <c r="J16" t="n">
        <v>197.98</v>
      </c>
      <c r="K16" t="n">
        <v>52.44</v>
      </c>
      <c r="L16" t="n">
        <v>15</v>
      </c>
      <c r="M16" t="n">
        <v>34</v>
      </c>
      <c r="N16" t="n">
        <v>40.54</v>
      </c>
      <c r="O16" t="n">
        <v>24651.58</v>
      </c>
      <c r="P16" t="n">
        <v>719.74</v>
      </c>
      <c r="Q16" t="n">
        <v>1213.91</v>
      </c>
      <c r="R16" t="n">
        <v>168.6</v>
      </c>
      <c r="S16" t="n">
        <v>90.51000000000001</v>
      </c>
      <c r="T16" t="n">
        <v>27828.32</v>
      </c>
      <c r="U16" t="n">
        <v>0.54</v>
      </c>
      <c r="V16" t="n">
        <v>0.76</v>
      </c>
      <c r="W16" t="n">
        <v>4.06</v>
      </c>
      <c r="X16" t="n">
        <v>1.62</v>
      </c>
      <c r="Y16" t="n">
        <v>0.5</v>
      </c>
      <c r="Z16" t="n">
        <v>10</v>
      </c>
      <c r="AA16" t="n">
        <v>689.5189493872836</v>
      </c>
      <c r="AB16" t="n">
        <v>943.4302459808334</v>
      </c>
      <c r="AC16" t="n">
        <v>853.3905874170885</v>
      </c>
      <c r="AD16" t="n">
        <v>689518.9493872835</v>
      </c>
      <c r="AE16" t="n">
        <v>943430.2459808334</v>
      </c>
      <c r="AF16" t="n">
        <v>2.432784166858118e-05</v>
      </c>
      <c r="AG16" t="n">
        <v>27</v>
      </c>
      <c r="AH16" t="n">
        <v>853390.5874170884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1.6066</v>
      </c>
      <c r="E17" t="n">
        <v>62.24</v>
      </c>
      <c r="F17" t="n">
        <v>58.65</v>
      </c>
      <c r="G17" t="n">
        <v>106.64</v>
      </c>
      <c r="H17" t="n">
        <v>1.42</v>
      </c>
      <c r="I17" t="n">
        <v>33</v>
      </c>
      <c r="J17" t="n">
        <v>199.54</v>
      </c>
      <c r="K17" t="n">
        <v>52.44</v>
      </c>
      <c r="L17" t="n">
        <v>16</v>
      </c>
      <c r="M17" t="n">
        <v>31</v>
      </c>
      <c r="N17" t="n">
        <v>41.1</v>
      </c>
      <c r="O17" t="n">
        <v>24844.17</v>
      </c>
      <c r="P17" t="n">
        <v>713.09</v>
      </c>
      <c r="Q17" t="n">
        <v>1213.91</v>
      </c>
      <c r="R17" t="n">
        <v>162.88</v>
      </c>
      <c r="S17" t="n">
        <v>90.51000000000001</v>
      </c>
      <c r="T17" t="n">
        <v>24980.95</v>
      </c>
      <c r="U17" t="n">
        <v>0.5600000000000001</v>
      </c>
      <c r="V17" t="n">
        <v>0.76</v>
      </c>
      <c r="W17" t="n">
        <v>4.06</v>
      </c>
      <c r="X17" t="n">
        <v>1.46</v>
      </c>
      <c r="Y17" t="n">
        <v>0.5</v>
      </c>
      <c r="Z17" t="n">
        <v>10</v>
      </c>
      <c r="AA17" t="n">
        <v>674.8715416477118</v>
      </c>
      <c r="AB17" t="n">
        <v>923.3890165135282</v>
      </c>
      <c r="AC17" t="n">
        <v>835.2620647621009</v>
      </c>
      <c r="AD17" t="n">
        <v>674871.5416477118</v>
      </c>
      <c r="AE17" t="n">
        <v>923389.0165135282</v>
      </c>
      <c r="AF17" t="n">
        <v>2.443430259111185e-05</v>
      </c>
      <c r="AG17" t="n">
        <v>26</v>
      </c>
      <c r="AH17" t="n">
        <v>835262.0647621008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1.6102</v>
      </c>
      <c r="E18" t="n">
        <v>62.1</v>
      </c>
      <c r="F18" t="n">
        <v>58.58</v>
      </c>
      <c r="G18" t="n">
        <v>113.38</v>
      </c>
      <c r="H18" t="n">
        <v>1.5</v>
      </c>
      <c r="I18" t="n">
        <v>31</v>
      </c>
      <c r="J18" t="n">
        <v>201.11</v>
      </c>
      <c r="K18" t="n">
        <v>52.44</v>
      </c>
      <c r="L18" t="n">
        <v>17</v>
      </c>
      <c r="M18" t="n">
        <v>29</v>
      </c>
      <c r="N18" t="n">
        <v>41.67</v>
      </c>
      <c r="O18" t="n">
        <v>25037.53</v>
      </c>
      <c r="P18" t="n">
        <v>708.87</v>
      </c>
      <c r="Q18" t="n">
        <v>1213.91</v>
      </c>
      <c r="R18" t="n">
        <v>160.61</v>
      </c>
      <c r="S18" t="n">
        <v>90.51000000000001</v>
      </c>
      <c r="T18" t="n">
        <v>23857.95</v>
      </c>
      <c r="U18" t="n">
        <v>0.5600000000000001</v>
      </c>
      <c r="V18" t="n">
        <v>0.77</v>
      </c>
      <c r="W18" t="n">
        <v>4.05</v>
      </c>
      <c r="X18" t="n">
        <v>1.39</v>
      </c>
      <c r="Y18" t="n">
        <v>0.5</v>
      </c>
      <c r="Z18" t="n">
        <v>10</v>
      </c>
      <c r="AA18" t="n">
        <v>671.5372248981492</v>
      </c>
      <c r="AB18" t="n">
        <v>918.8268572371037</v>
      </c>
      <c r="AC18" t="n">
        <v>831.1353115639873</v>
      </c>
      <c r="AD18" t="n">
        <v>671537.2248981493</v>
      </c>
      <c r="AE18" t="n">
        <v>918826.8572371037</v>
      </c>
      <c r="AF18" t="n">
        <v>2.448905392269906e-05</v>
      </c>
      <c r="AG18" t="n">
        <v>26</v>
      </c>
      <c r="AH18" t="n">
        <v>831135.3115639873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1.615</v>
      </c>
      <c r="E19" t="n">
        <v>61.92</v>
      </c>
      <c r="F19" t="n">
        <v>58.47</v>
      </c>
      <c r="G19" t="n">
        <v>120.97</v>
      </c>
      <c r="H19" t="n">
        <v>1.58</v>
      </c>
      <c r="I19" t="n">
        <v>29</v>
      </c>
      <c r="J19" t="n">
        <v>202.68</v>
      </c>
      <c r="K19" t="n">
        <v>52.44</v>
      </c>
      <c r="L19" t="n">
        <v>18</v>
      </c>
      <c r="M19" t="n">
        <v>27</v>
      </c>
      <c r="N19" t="n">
        <v>42.24</v>
      </c>
      <c r="O19" t="n">
        <v>25231.66</v>
      </c>
      <c r="P19" t="n">
        <v>702.41</v>
      </c>
      <c r="Q19" t="n">
        <v>1213.92</v>
      </c>
      <c r="R19" t="n">
        <v>156.59</v>
      </c>
      <c r="S19" t="n">
        <v>90.51000000000001</v>
      </c>
      <c r="T19" t="n">
        <v>21855.51</v>
      </c>
      <c r="U19" t="n">
        <v>0.58</v>
      </c>
      <c r="V19" t="n">
        <v>0.77</v>
      </c>
      <c r="W19" t="n">
        <v>4.06</v>
      </c>
      <c r="X19" t="n">
        <v>1.28</v>
      </c>
      <c r="Y19" t="n">
        <v>0.5</v>
      </c>
      <c r="Z19" t="n">
        <v>10</v>
      </c>
      <c r="AA19" t="n">
        <v>666.6497721007632</v>
      </c>
      <c r="AB19" t="n">
        <v>912.1396287005203</v>
      </c>
      <c r="AC19" t="n">
        <v>825.0863027333512</v>
      </c>
      <c r="AD19" t="n">
        <v>666649.7721007633</v>
      </c>
      <c r="AE19" t="n">
        <v>912139.6287005204</v>
      </c>
      <c r="AF19" t="n">
        <v>2.456205569814867e-05</v>
      </c>
      <c r="AG19" t="n">
        <v>26</v>
      </c>
      <c r="AH19" t="n">
        <v>825086.3027333512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1.617</v>
      </c>
      <c r="E20" t="n">
        <v>61.84</v>
      </c>
      <c r="F20" t="n">
        <v>58.43</v>
      </c>
      <c r="G20" t="n">
        <v>125.2</v>
      </c>
      <c r="H20" t="n">
        <v>1.65</v>
      </c>
      <c r="I20" t="n">
        <v>28</v>
      </c>
      <c r="J20" t="n">
        <v>204.26</v>
      </c>
      <c r="K20" t="n">
        <v>52.44</v>
      </c>
      <c r="L20" t="n">
        <v>19</v>
      </c>
      <c r="M20" t="n">
        <v>26</v>
      </c>
      <c r="N20" t="n">
        <v>42.82</v>
      </c>
      <c r="O20" t="n">
        <v>25426.72</v>
      </c>
      <c r="P20" t="n">
        <v>696.14</v>
      </c>
      <c r="Q20" t="n">
        <v>1213.91</v>
      </c>
      <c r="R20" t="n">
        <v>155.03</v>
      </c>
      <c r="S20" t="n">
        <v>90.51000000000001</v>
      </c>
      <c r="T20" t="n">
        <v>21080.75</v>
      </c>
      <c r="U20" t="n">
        <v>0.58</v>
      </c>
      <c r="V20" t="n">
        <v>0.77</v>
      </c>
      <c r="W20" t="n">
        <v>4.06</v>
      </c>
      <c r="X20" t="n">
        <v>1.23</v>
      </c>
      <c r="Y20" t="n">
        <v>0.5</v>
      </c>
      <c r="Z20" t="n">
        <v>10</v>
      </c>
      <c r="AA20" t="n">
        <v>662.7004867211429</v>
      </c>
      <c r="AB20" t="n">
        <v>906.7360422139493</v>
      </c>
      <c r="AC20" t="n">
        <v>820.1984269570771</v>
      </c>
      <c r="AD20" t="n">
        <v>662700.4867211429</v>
      </c>
      <c r="AE20" t="n">
        <v>906736.0422139493</v>
      </c>
      <c r="AF20" t="n">
        <v>2.4592473104586e-05</v>
      </c>
      <c r="AG20" t="n">
        <v>26</v>
      </c>
      <c r="AH20" t="n">
        <v>820198.4269570771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1.6211</v>
      </c>
      <c r="E21" t="n">
        <v>61.69</v>
      </c>
      <c r="F21" t="n">
        <v>58.34</v>
      </c>
      <c r="G21" t="n">
        <v>134.64</v>
      </c>
      <c r="H21" t="n">
        <v>1.73</v>
      </c>
      <c r="I21" t="n">
        <v>26</v>
      </c>
      <c r="J21" t="n">
        <v>205.85</v>
      </c>
      <c r="K21" t="n">
        <v>52.44</v>
      </c>
      <c r="L21" t="n">
        <v>20</v>
      </c>
      <c r="M21" t="n">
        <v>24</v>
      </c>
      <c r="N21" t="n">
        <v>43.41</v>
      </c>
      <c r="O21" t="n">
        <v>25622.45</v>
      </c>
      <c r="P21" t="n">
        <v>694.3099999999999</v>
      </c>
      <c r="Q21" t="n">
        <v>1213.92</v>
      </c>
      <c r="R21" t="n">
        <v>152.44</v>
      </c>
      <c r="S21" t="n">
        <v>90.51000000000001</v>
      </c>
      <c r="T21" t="n">
        <v>19795</v>
      </c>
      <c r="U21" t="n">
        <v>0.59</v>
      </c>
      <c r="V21" t="n">
        <v>0.77</v>
      </c>
      <c r="W21" t="n">
        <v>4.05</v>
      </c>
      <c r="X21" t="n">
        <v>1.15</v>
      </c>
      <c r="Y21" t="n">
        <v>0.5</v>
      </c>
      <c r="Z21" t="n">
        <v>10</v>
      </c>
      <c r="AA21" t="n">
        <v>660.5483484919982</v>
      </c>
      <c r="AB21" t="n">
        <v>903.791391743196</v>
      </c>
      <c r="AC21" t="n">
        <v>817.5348097944099</v>
      </c>
      <c r="AD21" t="n">
        <v>660548.3484919983</v>
      </c>
      <c r="AE21" t="n">
        <v>903791.3917431959</v>
      </c>
      <c r="AF21" t="n">
        <v>2.465482878778254e-05</v>
      </c>
      <c r="AG21" t="n">
        <v>26</v>
      </c>
      <c r="AH21" t="n">
        <v>817534.8097944099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1.6234</v>
      </c>
      <c r="E22" t="n">
        <v>61.6</v>
      </c>
      <c r="F22" t="n">
        <v>58.29</v>
      </c>
      <c r="G22" t="n">
        <v>139.9</v>
      </c>
      <c r="H22" t="n">
        <v>1.8</v>
      </c>
      <c r="I22" t="n">
        <v>25</v>
      </c>
      <c r="J22" t="n">
        <v>207.45</v>
      </c>
      <c r="K22" t="n">
        <v>52.44</v>
      </c>
      <c r="L22" t="n">
        <v>21</v>
      </c>
      <c r="M22" t="n">
        <v>23</v>
      </c>
      <c r="N22" t="n">
        <v>44</v>
      </c>
      <c r="O22" t="n">
        <v>25818.99</v>
      </c>
      <c r="P22" t="n">
        <v>689.37</v>
      </c>
      <c r="Q22" t="n">
        <v>1213.91</v>
      </c>
      <c r="R22" t="n">
        <v>150.58</v>
      </c>
      <c r="S22" t="n">
        <v>90.51000000000001</v>
      </c>
      <c r="T22" t="n">
        <v>18872</v>
      </c>
      <c r="U22" t="n">
        <v>0.6</v>
      </c>
      <c r="V22" t="n">
        <v>0.77</v>
      </c>
      <c r="W22" t="n">
        <v>4.05</v>
      </c>
      <c r="X22" t="n">
        <v>1.1</v>
      </c>
      <c r="Y22" t="n">
        <v>0.5</v>
      </c>
      <c r="Z22" t="n">
        <v>10</v>
      </c>
      <c r="AA22" t="n">
        <v>657.247296734858</v>
      </c>
      <c r="AB22" t="n">
        <v>899.2747470969513</v>
      </c>
      <c r="AC22" t="n">
        <v>813.4492273740519</v>
      </c>
      <c r="AD22" t="n">
        <v>657247.296734858</v>
      </c>
      <c r="AE22" t="n">
        <v>899274.7470969512</v>
      </c>
      <c r="AF22" t="n">
        <v>2.468980880518547e-05</v>
      </c>
      <c r="AG22" t="n">
        <v>26</v>
      </c>
      <c r="AH22" t="n">
        <v>813449.2273740519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1.6253</v>
      </c>
      <c r="E23" t="n">
        <v>61.53</v>
      </c>
      <c r="F23" t="n">
        <v>58.25</v>
      </c>
      <c r="G23" t="n">
        <v>145.63</v>
      </c>
      <c r="H23" t="n">
        <v>1.87</v>
      </c>
      <c r="I23" t="n">
        <v>24</v>
      </c>
      <c r="J23" t="n">
        <v>209.05</v>
      </c>
      <c r="K23" t="n">
        <v>52.44</v>
      </c>
      <c r="L23" t="n">
        <v>22</v>
      </c>
      <c r="M23" t="n">
        <v>22</v>
      </c>
      <c r="N23" t="n">
        <v>44.6</v>
      </c>
      <c r="O23" t="n">
        <v>26016.35</v>
      </c>
      <c r="P23" t="n">
        <v>687.5599999999999</v>
      </c>
      <c r="Q23" t="n">
        <v>1213.91</v>
      </c>
      <c r="R23" t="n">
        <v>149.53</v>
      </c>
      <c r="S23" t="n">
        <v>90.51000000000001</v>
      </c>
      <c r="T23" t="n">
        <v>18352.3</v>
      </c>
      <c r="U23" t="n">
        <v>0.61</v>
      </c>
      <c r="V23" t="n">
        <v>0.77</v>
      </c>
      <c r="W23" t="n">
        <v>4.04</v>
      </c>
      <c r="X23" t="n">
        <v>1.06</v>
      </c>
      <c r="Y23" t="n">
        <v>0.5</v>
      </c>
      <c r="Z23" t="n">
        <v>10</v>
      </c>
      <c r="AA23" t="n">
        <v>655.7451568654601</v>
      </c>
      <c r="AB23" t="n">
        <v>897.219453057907</v>
      </c>
      <c r="AC23" t="n">
        <v>811.5900877134709</v>
      </c>
      <c r="AD23" t="n">
        <v>655745.1568654601</v>
      </c>
      <c r="AE23" t="n">
        <v>897219.4530579071</v>
      </c>
      <c r="AF23" t="n">
        <v>2.471870534130094e-05</v>
      </c>
      <c r="AG23" t="n">
        <v>26</v>
      </c>
      <c r="AH23" t="n">
        <v>811590.0877134709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1.6271</v>
      </c>
      <c r="E24" t="n">
        <v>61.46</v>
      </c>
      <c r="F24" t="n">
        <v>58.22</v>
      </c>
      <c r="G24" t="n">
        <v>151.88</v>
      </c>
      <c r="H24" t="n">
        <v>1.94</v>
      </c>
      <c r="I24" t="n">
        <v>23</v>
      </c>
      <c r="J24" t="n">
        <v>210.65</v>
      </c>
      <c r="K24" t="n">
        <v>52.44</v>
      </c>
      <c r="L24" t="n">
        <v>23</v>
      </c>
      <c r="M24" t="n">
        <v>21</v>
      </c>
      <c r="N24" t="n">
        <v>45.21</v>
      </c>
      <c r="O24" t="n">
        <v>26214.54</v>
      </c>
      <c r="P24" t="n">
        <v>678.45</v>
      </c>
      <c r="Q24" t="n">
        <v>1213.91</v>
      </c>
      <c r="R24" t="n">
        <v>148.29</v>
      </c>
      <c r="S24" t="n">
        <v>90.51000000000001</v>
      </c>
      <c r="T24" t="n">
        <v>17734.68</v>
      </c>
      <c r="U24" t="n">
        <v>0.61</v>
      </c>
      <c r="V24" t="n">
        <v>0.77</v>
      </c>
      <c r="W24" t="n">
        <v>4.05</v>
      </c>
      <c r="X24" t="n">
        <v>1.03</v>
      </c>
      <c r="Y24" t="n">
        <v>0.5</v>
      </c>
      <c r="Z24" t="n">
        <v>10</v>
      </c>
      <c r="AA24" t="n">
        <v>650.3751751214113</v>
      </c>
      <c r="AB24" t="n">
        <v>889.872007128825</v>
      </c>
      <c r="AC24" t="n">
        <v>804.9438717116556</v>
      </c>
      <c r="AD24" t="n">
        <v>650375.1751214113</v>
      </c>
      <c r="AE24" t="n">
        <v>889872.0071288249</v>
      </c>
      <c r="AF24" t="n">
        <v>2.474608100709455e-05</v>
      </c>
      <c r="AG24" t="n">
        <v>26</v>
      </c>
      <c r="AH24" t="n">
        <v>804943.8717116555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1.63</v>
      </c>
      <c r="E25" t="n">
        <v>61.35</v>
      </c>
      <c r="F25" t="n">
        <v>58.15</v>
      </c>
      <c r="G25" t="n">
        <v>158.59</v>
      </c>
      <c r="H25" t="n">
        <v>2.01</v>
      </c>
      <c r="I25" t="n">
        <v>22</v>
      </c>
      <c r="J25" t="n">
        <v>212.27</v>
      </c>
      <c r="K25" t="n">
        <v>52.44</v>
      </c>
      <c r="L25" t="n">
        <v>24</v>
      </c>
      <c r="M25" t="n">
        <v>20</v>
      </c>
      <c r="N25" t="n">
        <v>45.82</v>
      </c>
      <c r="O25" t="n">
        <v>26413.56</v>
      </c>
      <c r="P25" t="n">
        <v>674.9400000000001</v>
      </c>
      <c r="Q25" t="n">
        <v>1213.91</v>
      </c>
      <c r="R25" t="n">
        <v>145.94</v>
      </c>
      <c r="S25" t="n">
        <v>90.51000000000001</v>
      </c>
      <c r="T25" t="n">
        <v>16564.98</v>
      </c>
      <c r="U25" t="n">
        <v>0.62</v>
      </c>
      <c r="V25" t="n">
        <v>0.77</v>
      </c>
      <c r="W25" t="n">
        <v>4.04</v>
      </c>
      <c r="X25" t="n">
        <v>0.95</v>
      </c>
      <c r="Y25" t="n">
        <v>0.5</v>
      </c>
      <c r="Z25" t="n">
        <v>10</v>
      </c>
      <c r="AA25" t="n">
        <v>647.6937798529635</v>
      </c>
      <c r="AB25" t="n">
        <v>886.2032038277245</v>
      </c>
      <c r="AC25" t="n">
        <v>801.6252138484139</v>
      </c>
      <c r="AD25" t="n">
        <v>647693.7798529635</v>
      </c>
      <c r="AE25" t="n">
        <v>886203.2038277244</v>
      </c>
      <c r="AF25" t="n">
        <v>2.479018624642868e-05</v>
      </c>
      <c r="AG25" t="n">
        <v>26</v>
      </c>
      <c r="AH25" t="n">
        <v>801625.2138484139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1.632</v>
      </c>
      <c r="E26" t="n">
        <v>61.28</v>
      </c>
      <c r="F26" t="n">
        <v>58.11</v>
      </c>
      <c r="G26" t="n">
        <v>166.02</v>
      </c>
      <c r="H26" t="n">
        <v>2.08</v>
      </c>
      <c r="I26" t="n">
        <v>21</v>
      </c>
      <c r="J26" t="n">
        <v>213.89</v>
      </c>
      <c r="K26" t="n">
        <v>52.44</v>
      </c>
      <c r="L26" t="n">
        <v>25</v>
      </c>
      <c r="M26" t="n">
        <v>19</v>
      </c>
      <c r="N26" t="n">
        <v>46.44</v>
      </c>
      <c r="O26" t="n">
        <v>26613.43</v>
      </c>
      <c r="P26" t="n">
        <v>671.98</v>
      </c>
      <c r="Q26" t="n">
        <v>1213.91</v>
      </c>
      <c r="R26" t="n">
        <v>144.63</v>
      </c>
      <c r="S26" t="n">
        <v>90.51000000000001</v>
      </c>
      <c r="T26" t="n">
        <v>15918.52</v>
      </c>
      <c r="U26" t="n">
        <v>0.63</v>
      </c>
      <c r="V26" t="n">
        <v>0.77</v>
      </c>
      <c r="W26" t="n">
        <v>4.04</v>
      </c>
      <c r="X26" t="n">
        <v>0.91</v>
      </c>
      <c r="Y26" t="n">
        <v>0.5</v>
      </c>
      <c r="Z26" t="n">
        <v>10</v>
      </c>
      <c r="AA26" t="n">
        <v>645.5699923423693</v>
      </c>
      <c r="AB26" t="n">
        <v>883.2973440608371</v>
      </c>
      <c r="AC26" t="n">
        <v>798.9966852592786</v>
      </c>
      <c r="AD26" t="n">
        <v>645569.9923423694</v>
      </c>
      <c r="AE26" t="n">
        <v>883297.3440608371</v>
      </c>
      <c r="AF26" t="n">
        <v>2.482060365286602e-05</v>
      </c>
      <c r="AG26" t="n">
        <v>26</v>
      </c>
      <c r="AH26" t="n">
        <v>798996.6852592786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1.6343</v>
      </c>
      <c r="E27" t="n">
        <v>61.19</v>
      </c>
      <c r="F27" t="n">
        <v>58.06</v>
      </c>
      <c r="G27" t="n">
        <v>174.17</v>
      </c>
      <c r="H27" t="n">
        <v>2.14</v>
      </c>
      <c r="I27" t="n">
        <v>20</v>
      </c>
      <c r="J27" t="n">
        <v>215.51</v>
      </c>
      <c r="K27" t="n">
        <v>52.44</v>
      </c>
      <c r="L27" t="n">
        <v>26</v>
      </c>
      <c r="M27" t="n">
        <v>18</v>
      </c>
      <c r="N27" t="n">
        <v>47.07</v>
      </c>
      <c r="O27" t="n">
        <v>26814.17</v>
      </c>
      <c r="P27" t="n">
        <v>667.73</v>
      </c>
      <c r="Q27" t="n">
        <v>1213.93</v>
      </c>
      <c r="R27" t="n">
        <v>142.81</v>
      </c>
      <c r="S27" t="n">
        <v>90.51000000000001</v>
      </c>
      <c r="T27" t="n">
        <v>15010.83</v>
      </c>
      <c r="U27" t="n">
        <v>0.63</v>
      </c>
      <c r="V27" t="n">
        <v>0.77</v>
      </c>
      <c r="W27" t="n">
        <v>4.04</v>
      </c>
      <c r="X27" t="n">
        <v>0.86</v>
      </c>
      <c r="Y27" t="n">
        <v>0.5</v>
      </c>
      <c r="Z27" t="n">
        <v>10</v>
      </c>
      <c r="AA27" t="n">
        <v>642.6796509254903</v>
      </c>
      <c r="AB27" t="n">
        <v>879.3426514213994</v>
      </c>
      <c r="AC27" t="n">
        <v>795.4194229349029</v>
      </c>
      <c r="AD27" t="n">
        <v>642679.6509254903</v>
      </c>
      <c r="AE27" t="n">
        <v>879342.6514213994</v>
      </c>
      <c r="AF27" t="n">
        <v>2.485558367026895e-05</v>
      </c>
      <c r="AG27" t="n">
        <v>26</v>
      </c>
      <c r="AH27" t="n">
        <v>795419.4229349028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1.6366</v>
      </c>
      <c r="E28" t="n">
        <v>61.1</v>
      </c>
      <c r="F28" t="n">
        <v>58.01</v>
      </c>
      <c r="G28" t="n">
        <v>183.18</v>
      </c>
      <c r="H28" t="n">
        <v>2.21</v>
      </c>
      <c r="I28" t="n">
        <v>19</v>
      </c>
      <c r="J28" t="n">
        <v>217.15</v>
      </c>
      <c r="K28" t="n">
        <v>52.44</v>
      </c>
      <c r="L28" t="n">
        <v>27</v>
      </c>
      <c r="M28" t="n">
        <v>17</v>
      </c>
      <c r="N28" t="n">
        <v>47.71</v>
      </c>
      <c r="O28" t="n">
        <v>27015.77</v>
      </c>
      <c r="P28" t="n">
        <v>661.8</v>
      </c>
      <c r="Q28" t="n">
        <v>1213.91</v>
      </c>
      <c r="R28" t="n">
        <v>140.97</v>
      </c>
      <c r="S28" t="n">
        <v>90.51000000000001</v>
      </c>
      <c r="T28" t="n">
        <v>14096.22</v>
      </c>
      <c r="U28" t="n">
        <v>0.64</v>
      </c>
      <c r="V28" t="n">
        <v>0.77</v>
      </c>
      <c r="W28" t="n">
        <v>4.04</v>
      </c>
      <c r="X28" t="n">
        <v>0.8100000000000001</v>
      </c>
      <c r="Y28" t="n">
        <v>0.5</v>
      </c>
      <c r="Z28" t="n">
        <v>10</v>
      </c>
      <c r="AA28" t="n">
        <v>638.9036301170185</v>
      </c>
      <c r="AB28" t="n">
        <v>874.1761331649673</v>
      </c>
      <c r="AC28" t="n">
        <v>790.7459899296109</v>
      </c>
      <c r="AD28" t="n">
        <v>638903.6301170185</v>
      </c>
      <c r="AE28" t="n">
        <v>874176.1331649673</v>
      </c>
      <c r="AF28" t="n">
        <v>2.489056368767189e-05</v>
      </c>
      <c r="AG28" t="n">
        <v>26</v>
      </c>
      <c r="AH28" t="n">
        <v>790745.9899296109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1.6383</v>
      </c>
      <c r="E29" t="n">
        <v>61.04</v>
      </c>
      <c r="F29" t="n">
        <v>57.98</v>
      </c>
      <c r="G29" t="n">
        <v>193.26</v>
      </c>
      <c r="H29" t="n">
        <v>2.27</v>
      </c>
      <c r="I29" t="n">
        <v>18</v>
      </c>
      <c r="J29" t="n">
        <v>218.79</v>
      </c>
      <c r="K29" t="n">
        <v>52.44</v>
      </c>
      <c r="L29" t="n">
        <v>28</v>
      </c>
      <c r="M29" t="n">
        <v>16</v>
      </c>
      <c r="N29" t="n">
        <v>48.35</v>
      </c>
      <c r="O29" t="n">
        <v>27218.26</v>
      </c>
      <c r="P29" t="n">
        <v>658.5599999999999</v>
      </c>
      <c r="Q29" t="n">
        <v>1213.91</v>
      </c>
      <c r="R29" t="n">
        <v>140.15</v>
      </c>
      <c r="S29" t="n">
        <v>90.51000000000001</v>
      </c>
      <c r="T29" t="n">
        <v>13691.86</v>
      </c>
      <c r="U29" t="n">
        <v>0.65</v>
      </c>
      <c r="V29" t="n">
        <v>0.77</v>
      </c>
      <c r="W29" t="n">
        <v>4.03</v>
      </c>
      <c r="X29" t="n">
        <v>0.78</v>
      </c>
      <c r="Y29" t="n">
        <v>0.5</v>
      </c>
      <c r="Z29" t="n">
        <v>10</v>
      </c>
      <c r="AA29" t="n">
        <v>636.7333624717958</v>
      </c>
      <c r="AB29" t="n">
        <v>871.2066772273224</v>
      </c>
      <c r="AC29" t="n">
        <v>788.059934698997</v>
      </c>
      <c r="AD29" t="n">
        <v>636733.3624717958</v>
      </c>
      <c r="AE29" t="n">
        <v>871206.6772273224</v>
      </c>
      <c r="AF29" t="n">
        <v>2.491641848314363e-05</v>
      </c>
      <c r="AG29" t="n">
        <v>26</v>
      </c>
      <c r="AH29" t="n">
        <v>788059.9346989971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1.6384</v>
      </c>
      <c r="E30" t="n">
        <v>61.04</v>
      </c>
      <c r="F30" t="n">
        <v>57.98</v>
      </c>
      <c r="G30" t="n">
        <v>193.25</v>
      </c>
      <c r="H30" t="n">
        <v>2.34</v>
      </c>
      <c r="I30" t="n">
        <v>18</v>
      </c>
      <c r="J30" t="n">
        <v>220.44</v>
      </c>
      <c r="K30" t="n">
        <v>52.44</v>
      </c>
      <c r="L30" t="n">
        <v>29</v>
      </c>
      <c r="M30" t="n">
        <v>16</v>
      </c>
      <c r="N30" t="n">
        <v>49</v>
      </c>
      <c r="O30" t="n">
        <v>27421.64</v>
      </c>
      <c r="P30" t="n">
        <v>654.1</v>
      </c>
      <c r="Q30" t="n">
        <v>1213.92</v>
      </c>
      <c r="R30" t="n">
        <v>140.09</v>
      </c>
      <c r="S30" t="n">
        <v>90.51000000000001</v>
      </c>
      <c r="T30" t="n">
        <v>13661.52</v>
      </c>
      <c r="U30" t="n">
        <v>0.65</v>
      </c>
      <c r="V30" t="n">
        <v>0.77</v>
      </c>
      <c r="W30" t="n">
        <v>4.03</v>
      </c>
      <c r="X30" t="n">
        <v>0.78</v>
      </c>
      <c r="Y30" t="n">
        <v>0.5</v>
      </c>
      <c r="Z30" t="n">
        <v>10</v>
      </c>
      <c r="AA30" t="n">
        <v>634.3385198296108</v>
      </c>
      <c r="AB30" t="n">
        <v>867.9299478712842</v>
      </c>
      <c r="AC30" t="n">
        <v>785.0959317937806</v>
      </c>
      <c r="AD30" t="n">
        <v>634338.5198296108</v>
      </c>
      <c r="AE30" t="n">
        <v>867929.9478712842</v>
      </c>
      <c r="AF30" t="n">
        <v>2.491793935346549e-05</v>
      </c>
      <c r="AG30" t="n">
        <v>26</v>
      </c>
      <c r="AH30" t="n">
        <v>785095.9317937805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1.641</v>
      </c>
      <c r="E31" t="n">
        <v>60.94</v>
      </c>
      <c r="F31" t="n">
        <v>57.91</v>
      </c>
      <c r="G31" t="n">
        <v>204.4</v>
      </c>
      <c r="H31" t="n">
        <v>2.4</v>
      </c>
      <c r="I31" t="n">
        <v>17</v>
      </c>
      <c r="J31" t="n">
        <v>222.1</v>
      </c>
      <c r="K31" t="n">
        <v>52.44</v>
      </c>
      <c r="L31" t="n">
        <v>30</v>
      </c>
      <c r="M31" t="n">
        <v>15</v>
      </c>
      <c r="N31" t="n">
        <v>49.65</v>
      </c>
      <c r="O31" t="n">
        <v>27625.93</v>
      </c>
      <c r="P31" t="n">
        <v>649.27</v>
      </c>
      <c r="Q31" t="n">
        <v>1213.91</v>
      </c>
      <c r="R31" t="n">
        <v>137.96</v>
      </c>
      <c r="S31" t="n">
        <v>90.51000000000001</v>
      </c>
      <c r="T31" t="n">
        <v>12601.31</v>
      </c>
      <c r="U31" t="n">
        <v>0.66</v>
      </c>
      <c r="V31" t="n">
        <v>0.77</v>
      </c>
      <c r="W31" t="n">
        <v>4.03</v>
      </c>
      <c r="X31" t="n">
        <v>0.72</v>
      </c>
      <c r="Y31" t="n">
        <v>0.5</v>
      </c>
      <c r="Z31" t="n">
        <v>10</v>
      </c>
      <c r="AA31" t="n">
        <v>631.0763367493944</v>
      </c>
      <c r="AB31" t="n">
        <v>863.4664850635717</v>
      </c>
      <c r="AC31" t="n">
        <v>781.0584556119269</v>
      </c>
      <c r="AD31" t="n">
        <v>631076.3367493944</v>
      </c>
      <c r="AE31" t="n">
        <v>863466.4850635717</v>
      </c>
      <c r="AF31" t="n">
        <v>2.495748198183403e-05</v>
      </c>
      <c r="AG31" t="n">
        <v>26</v>
      </c>
      <c r="AH31" t="n">
        <v>781058.4556119269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1.6428</v>
      </c>
      <c r="E32" t="n">
        <v>60.87</v>
      </c>
      <c r="F32" t="n">
        <v>57.88</v>
      </c>
      <c r="G32" t="n">
        <v>217.06</v>
      </c>
      <c r="H32" t="n">
        <v>2.46</v>
      </c>
      <c r="I32" t="n">
        <v>16</v>
      </c>
      <c r="J32" t="n">
        <v>223.76</v>
      </c>
      <c r="K32" t="n">
        <v>52.44</v>
      </c>
      <c r="L32" t="n">
        <v>31</v>
      </c>
      <c r="M32" t="n">
        <v>12</v>
      </c>
      <c r="N32" t="n">
        <v>50.32</v>
      </c>
      <c r="O32" t="n">
        <v>27831.27</v>
      </c>
      <c r="P32" t="n">
        <v>643.51</v>
      </c>
      <c r="Q32" t="n">
        <v>1213.93</v>
      </c>
      <c r="R32" t="n">
        <v>136.83</v>
      </c>
      <c r="S32" t="n">
        <v>90.51000000000001</v>
      </c>
      <c r="T32" t="n">
        <v>12043.01</v>
      </c>
      <c r="U32" t="n">
        <v>0.66</v>
      </c>
      <c r="V32" t="n">
        <v>0.78</v>
      </c>
      <c r="W32" t="n">
        <v>4.03</v>
      </c>
      <c r="X32" t="n">
        <v>0.6899999999999999</v>
      </c>
      <c r="Y32" t="n">
        <v>0.5</v>
      </c>
      <c r="Z32" t="n">
        <v>10</v>
      </c>
      <c r="AA32" t="n">
        <v>627.5602644170089</v>
      </c>
      <c r="AB32" t="n">
        <v>858.6556397802382</v>
      </c>
      <c r="AC32" t="n">
        <v>776.706750650371</v>
      </c>
      <c r="AD32" t="n">
        <v>627560.2644170088</v>
      </c>
      <c r="AE32" t="n">
        <v>858655.6397802382</v>
      </c>
      <c r="AF32" t="n">
        <v>2.498485764762763e-05</v>
      </c>
      <c r="AG32" t="n">
        <v>26</v>
      </c>
      <c r="AH32" t="n">
        <v>776706.750650371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1.6426</v>
      </c>
      <c r="E33" t="n">
        <v>60.88</v>
      </c>
      <c r="F33" t="n">
        <v>57.89</v>
      </c>
      <c r="G33" t="n">
        <v>217.08</v>
      </c>
      <c r="H33" t="n">
        <v>2.52</v>
      </c>
      <c r="I33" t="n">
        <v>16</v>
      </c>
      <c r="J33" t="n">
        <v>225.43</v>
      </c>
      <c r="K33" t="n">
        <v>52.44</v>
      </c>
      <c r="L33" t="n">
        <v>32</v>
      </c>
      <c r="M33" t="n">
        <v>10</v>
      </c>
      <c r="N33" t="n">
        <v>50.99</v>
      </c>
      <c r="O33" t="n">
        <v>28037.42</v>
      </c>
      <c r="P33" t="n">
        <v>642.9299999999999</v>
      </c>
      <c r="Q33" t="n">
        <v>1213.92</v>
      </c>
      <c r="R33" t="n">
        <v>136.93</v>
      </c>
      <c r="S33" t="n">
        <v>90.51000000000001</v>
      </c>
      <c r="T33" t="n">
        <v>12091.68</v>
      </c>
      <c r="U33" t="n">
        <v>0.66</v>
      </c>
      <c r="V33" t="n">
        <v>0.78</v>
      </c>
      <c r="W33" t="n">
        <v>4.04</v>
      </c>
      <c r="X33" t="n">
        <v>0.7</v>
      </c>
      <c r="Y33" t="n">
        <v>0.5</v>
      </c>
      <c r="Z33" t="n">
        <v>10</v>
      </c>
      <c r="AA33" t="n">
        <v>627.3099680405059</v>
      </c>
      <c r="AB33" t="n">
        <v>858.3131732356102</v>
      </c>
      <c r="AC33" t="n">
        <v>776.3969686321074</v>
      </c>
      <c r="AD33" t="n">
        <v>627309.9680405059</v>
      </c>
      <c r="AE33" t="n">
        <v>858313.1732356101</v>
      </c>
      <c r="AF33" t="n">
        <v>2.49818159069839e-05</v>
      </c>
      <c r="AG33" t="n">
        <v>26</v>
      </c>
      <c r="AH33" t="n">
        <v>776396.9686321074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1.645</v>
      </c>
      <c r="E34" t="n">
        <v>60.79</v>
      </c>
      <c r="F34" t="n">
        <v>57.84</v>
      </c>
      <c r="G34" t="n">
        <v>231.34</v>
      </c>
      <c r="H34" t="n">
        <v>2.58</v>
      </c>
      <c r="I34" t="n">
        <v>15</v>
      </c>
      <c r="J34" t="n">
        <v>227.11</v>
      </c>
      <c r="K34" t="n">
        <v>52.44</v>
      </c>
      <c r="L34" t="n">
        <v>33</v>
      </c>
      <c r="M34" t="n">
        <v>8</v>
      </c>
      <c r="N34" t="n">
        <v>51.67</v>
      </c>
      <c r="O34" t="n">
        <v>28244.51</v>
      </c>
      <c r="P34" t="n">
        <v>635.71</v>
      </c>
      <c r="Q34" t="n">
        <v>1213.91</v>
      </c>
      <c r="R34" t="n">
        <v>135.15</v>
      </c>
      <c r="S34" t="n">
        <v>90.51000000000001</v>
      </c>
      <c r="T34" t="n">
        <v>11204.41</v>
      </c>
      <c r="U34" t="n">
        <v>0.67</v>
      </c>
      <c r="V34" t="n">
        <v>0.78</v>
      </c>
      <c r="W34" t="n">
        <v>4.04</v>
      </c>
      <c r="X34" t="n">
        <v>0.64</v>
      </c>
      <c r="Y34" t="n">
        <v>0.5</v>
      </c>
      <c r="Z34" t="n">
        <v>10</v>
      </c>
      <c r="AA34" t="n">
        <v>622.8679669190101</v>
      </c>
      <c r="AB34" t="n">
        <v>852.2354313339206</v>
      </c>
      <c r="AC34" t="n">
        <v>770.8992778873506</v>
      </c>
      <c r="AD34" t="n">
        <v>622867.96691901</v>
      </c>
      <c r="AE34" t="n">
        <v>852235.4313339206</v>
      </c>
      <c r="AF34" t="n">
        <v>2.50183167947087e-05</v>
      </c>
      <c r="AG34" t="n">
        <v>26</v>
      </c>
      <c r="AH34" t="n">
        <v>770899.2778873506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1.645</v>
      </c>
      <c r="E35" t="n">
        <v>60.79</v>
      </c>
      <c r="F35" t="n">
        <v>57.84</v>
      </c>
      <c r="G35" t="n">
        <v>231.35</v>
      </c>
      <c r="H35" t="n">
        <v>2.64</v>
      </c>
      <c r="I35" t="n">
        <v>15</v>
      </c>
      <c r="J35" t="n">
        <v>228.8</v>
      </c>
      <c r="K35" t="n">
        <v>52.44</v>
      </c>
      <c r="L35" t="n">
        <v>34</v>
      </c>
      <c r="M35" t="n">
        <v>5</v>
      </c>
      <c r="N35" t="n">
        <v>52.36</v>
      </c>
      <c r="O35" t="n">
        <v>28452.56</v>
      </c>
      <c r="P35" t="n">
        <v>639.73</v>
      </c>
      <c r="Q35" t="n">
        <v>1213.91</v>
      </c>
      <c r="R35" t="n">
        <v>135.06</v>
      </c>
      <c r="S35" t="n">
        <v>90.51000000000001</v>
      </c>
      <c r="T35" t="n">
        <v>11160.35</v>
      </c>
      <c r="U35" t="n">
        <v>0.67</v>
      </c>
      <c r="V35" t="n">
        <v>0.78</v>
      </c>
      <c r="W35" t="n">
        <v>4.04</v>
      </c>
      <c r="X35" t="n">
        <v>0.64</v>
      </c>
      <c r="Y35" t="n">
        <v>0.5</v>
      </c>
      <c r="Z35" t="n">
        <v>10</v>
      </c>
      <c r="AA35" t="n">
        <v>624.9957892595983</v>
      </c>
      <c r="AB35" t="n">
        <v>855.1468117332099</v>
      </c>
      <c r="AC35" t="n">
        <v>773.5328002274799</v>
      </c>
      <c r="AD35" t="n">
        <v>624995.7892595982</v>
      </c>
      <c r="AE35" t="n">
        <v>855146.8117332099</v>
      </c>
      <c r="AF35" t="n">
        <v>2.50183167947087e-05</v>
      </c>
      <c r="AG35" t="n">
        <v>26</v>
      </c>
      <c r="AH35" t="n">
        <v>773532.8002274799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1.6449</v>
      </c>
      <c r="E36" t="n">
        <v>60.79</v>
      </c>
      <c r="F36" t="n">
        <v>57.84</v>
      </c>
      <c r="G36" t="n">
        <v>231.36</v>
      </c>
      <c r="H36" t="n">
        <v>2.7</v>
      </c>
      <c r="I36" t="n">
        <v>15</v>
      </c>
      <c r="J36" t="n">
        <v>230.49</v>
      </c>
      <c r="K36" t="n">
        <v>52.44</v>
      </c>
      <c r="L36" t="n">
        <v>35</v>
      </c>
      <c r="M36" t="n">
        <v>2</v>
      </c>
      <c r="N36" t="n">
        <v>53.05</v>
      </c>
      <c r="O36" t="n">
        <v>28661.58</v>
      </c>
      <c r="P36" t="n">
        <v>643.99</v>
      </c>
      <c r="Q36" t="n">
        <v>1213.91</v>
      </c>
      <c r="R36" t="n">
        <v>135.17</v>
      </c>
      <c r="S36" t="n">
        <v>90.51000000000001</v>
      </c>
      <c r="T36" t="n">
        <v>11218.17</v>
      </c>
      <c r="U36" t="n">
        <v>0.67</v>
      </c>
      <c r="V36" t="n">
        <v>0.78</v>
      </c>
      <c r="W36" t="n">
        <v>4.04</v>
      </c>
      <c r="X36" t="n">
        <v>0.65</v>
      </c>
      <c r="Y36" t="n">
        <v>0.5</v>
      </c>
      <c r="Z36" t="n">
        <v>10</v>
      </c>
      <c r="AA36" t="n">
        <v>627.2745866050248</v>
      </c>
      <c r="AB36" t="n">
        <v>858.2647627946659</v>
      </c>
      <c r="AC36" t="n">
        <v>776.3531784157025</v>
      </c>
      <c r="AD36" t="n">
        <v>627274.5866050248</v>
      </c>
      <c r="AE36" t="n">
        <v>858264.7627946659</v>
      </c>
      <c r="AF36" t="n">
        <v>2.501679592438684e-05</v>
      </c>
      <c r="AG36" t="n">
        <v>26</v>
      </c>
      <c r="AH36" t="n">
        <v>776353.1784157024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1.645</v>
      </c>
      <c r="E37" t="n">
        <v>60.79</v>
      </c>
      <c r="F37" t="n">
        <v>57.84</v>
      </c>
      <c r="G37" t="n">
        <v>231.35</v>
      </c>
      <c r="H37" t="n">
        <v>2.76</v>
      </c>
      <c r="I37" t="n">
        <v>15</v>
      </c>
      <c r="J37" t="n">
        <v>232.2</v>
      </c>
      <c r="K37" t="n">
        <v>52.44</v>
      </c>
      <c r="L37" t="n">
        <v>36</v>
      </c>
      <c r="M37" t="n">
        <v>1</v>
      </c>
      <c r="N37" t="n">
        <v>53.75</v>
      </c>
      <c r="O37" t="n">
        <v>28871.58</v>
      </c>
      <c r="P37" t="n">
        <v>647.67</v>
      </c>
      <c r="Q37" t="n">
        <v>1213.91</v>
      </c>
      <c r="R37" t="n">
        <v>135.04</v>
      </c>
      <c r="S37" t="n">
        <v>90.51000000000001</v>
      </c>
      <c r="T37" t="n">
        <v>11152.84</v>
      </c>
      <c r="U37" t="n">
        <v>0.67</v>
      </c>
      <c r="V37" t="n">
        <v>0.78</v>
      </c>
      <c r="W37" t="n">
        <v>4.04</v>
      </c>
      <c r="X37" t="n">
        <v>0.65</v>
      </c>
      <c r="Y37" t="n">
        <v>0.5</v>
      </c>
      <c r="Z37" t="n">
        <v>10</v>
      </c>
      <c r="AA37" t="n">
        <v>629.19850303678</v>
      </c>
      <c r="AB37" t="n">
        <v>860.8971501337962</v>
      </c>
      <c r="AC37" t="n">
        <v>778.734334401765</v>
      </c>
      <c r="AD37" t="n">
        <v>629198.5030367801</v>
      </c>
      <c r="AE37" t="n">
        <v>860897.1501337963</v>
      </c>
      <c r="AF37" t="n">
        <v>2.50183167947087e-05</v>
      </c>
      <c r="AG37" t="n">
        <v>26</v>
      </c>
      <c r="AH37" t="n">
        <v>778734.3344017649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1.6449</v>
      </c>
      <c r="E38" t="n">
        <v>60.79</v>
      </c>
      <c r="F38" t="n">
        <v>57.84</v>
      </c>
      <c r="G38" t="n">
        <v>231.36</v>
      </c>
      <c r="H38" t="n">
        <v>2.81</v>
      </c>
      <c r="I38" t="n">
        <v>15</v>
      </c>
      <c r="J38" t="n">
        <v>233.91</v>
      </c>
      <c r="K38" t="n">
        <v>52.44</v>
      </c>
      <c r="L38" t="n">
        <v>37</v>
      </c>
      <c r="M38" t="n">
        <v>0</v>
      </c>
      <c r="N38" t="n">
        <v>54.46</v>
      </c>
      <c r="O38" t="n">
        <v>29082.59</v>
      </c>
      <c r="P38" t="n">
        <v>651.72</v>
      </c>
      <c r="Q38" t="n">
        <v>1213.91</v>
      </c>
      <c r="R38" t="n">
        <v>135.03</v>
      </c>
      <c r="S38" t="n">
        <v>90.51000000000001</v>
      </c>
      <c r="T38" t="n">
        <v>11144.33</v>
      </c>
      <c r="U38" t="n">
        <v>0.67</v>
      </c>
      <c r="V38" t="n">
        <v>0.78</v>
      </c>
      <c r="W38" t="n">
        <v>4.04</v>
      </c>
      <c r="X38" t="n">
        <v>0.65</v>
      </c>
      <c r="Y38" t="n">
        <v>0.5</v>
      </c>
      <c r="Z38" t="n">
        <v>10</v>
      </c>
      <c r="AA38" t="n">
        <v>631.3663942259222</v>
      </c>
      <c r="AB38" t="n">
        <v>863.8633544993899</v>
      </c>
      <c r="AC38" t="n">
        <v>781.4174483858003</v>
      </c>
      <c r="AD38" t="n">
        <v>631366.3942259223</v>
      </c>
      <c r="AE38" t="n">
        <v>863863.3544993899</v>
      </c>
      <c r="AF38" t="n">
        <v>2.501679592438684e-05</v>
      </c>
      <c r="AG38" t="n">
        <v>26</v>
      </c>
      <c r="AH38" t="n">
        <v>781417.4483858004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1.4965</v>
      </c>
      <c r="E2" t="n">
        <v>66.81999999999999</v>
      </c>
      <c r="F2" t="n">
        <v>63.62</v>
      </c>
      <c r="G2" t="n">
        <v>27.27</v>
      </c>
      <c r="H2" t="n">
        <v>0.64</v>
      </c>
      <c r="I2" t="n">
        <v>140</v>
      </c>
      <c r="J2" t="n">
        <v>26.11</v>
      </c>
      <c r="K2" t="n">
        <v>12.1</v>
      </c>
      <c r="L2" t="n">
        <v>1</v>
      </c>
      <c r="M2" t="n">
        <v>93</v>
      </c>
      <c r="N2" t="n">
        <v>3.01</v>
      </c>
      <c r="O2" t="n">
        <v>3454.41</v>
      </c>
      <c r="P2" t="n">
        <v>186.19</v>
      </c>
      <c r="Q2" t="n">
        <v>1213.94</v>
      </c>
      <c r="R2" t="n">
        <v>329.04</v>
      </c>
      <c r="S2" t="n">
        <v>90.51000000000001</v>
      </c>
      <c r="T2" t="n">
        <v>107524.17</v>
      </c>
      <c r="U2" t="n">
        <v>0.28</v>
      </c>
      <c r="V2" t="n">
        <v>0.71</v>
      </c>
      <c r="W2" t="n">
        <v>4.3</v>
      </c>
      <c r="X2" t="n">
        <v>6.43</v>
      </c>
      <c r="Y2" t="n">
        <v>0.5</v>
      </c>
      <c r="Z2" t="n">
        <v>10</v>
      </c>
      <c r="AA2" t="n">
        <v>380.934216459675</v>
      </c>
      <c r="AB2" t="n">
        <v>521.2110005916766</v>
      </c>
      <c r="AC2" t="n">
        <v>471.46735421944</v>
      </c>
      <c r="AD2" t="n">
        <v>380934.2164596751</v>
      </c>
      <c r="AE2" t="n">
        <v>521211.0005916766</v>
      </c>
      <c r="AF2" t="n">
        <v>5.522177151209612e-05</v>
      </c>
      <c r="AG2" t="n">
        <v>28</v>
      </c>
      <c r="AH2" t="n">
        <v>471467.35421944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1.5173</v>
      </c>
      <c r="E3" t="n">
        <v>65.91</v>
      </c>
      <c r="F3" t="n">
        <v>62.89</v>
      </c>
      <c r="G3" t="n">
        <v>30.68</v>
      </c>
      <c r="H3" t="n">
        <v>1.23</v>
      </c>
      <c r="I3" t="n">
        <v>123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185.79</v>
      </c>
      <c r="Q3" t="n">
        <v>1214</v>
      </c>
      <c r="R3" t="n">
        <v>300.67</v>
      </c>
      <c r="S3" t="n">
        <v>90.51000000000001</v>
      </c>
      <c r="T3" t="n">
        <v>93427.13</v>
      </c>
      <c r="U3" t="n">
        <v>0.3</v>
      </c>
      <c r="V3" t="n">
        <v>0.71</v>
      </c>
      <c r="W3" t="n">
        <v>4.37</v>
      </c>
      <c r="X3" t="n">
        <v>5.7</v>
      </c>
      <c r="Y3" t="n">
        <v>0.5</v>
      </c>
      <c r="Z3" t="n">
        <v>10</v>
      </c>
      <c r="AA3" t="n">
        <v>378.5594804018666</v>
      </c>
      <c r="AB3" t="n">
        <v>517.9617819514223</v>
      </c>
      <c r="AC3" t="n">
        <v>468.5282364459045</v>
      </c>
      <c r="AD3" t="n">
        <v>378559.4804018666</v>
      </c>
      <c r="AE3" t="n">
        <v>517961.7819514222</v>
      </c>
      <c r="AF3" t="n">
        <v>5.598930432028296e-05</v>
      </c>
      <c r="AG3" t="n">
        <v>28</v>
      </c>
      <c r="AH3" t="n">
        <v>468528.2364459045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1.0416</v>
      </c>
      <c r="E2" t="n">
        <v>96.01000000000001</v>
      </c>
      <c r="F2" t="n">
        <v>82.94</v>
      </c>
      <c r="G2" t="n">
        <v>9.23</v>
      </c>
      <c r="H2" t="n">
        <v>0.18</v>
      </c>
      <c r="I2" t="n">
        <v>539</v>
      </c>
      <c r="J2" t="n">
        <v>98.70999999999999</v>
      </c>
      <c r="K2" t="n">
        <v>39.72</v>
      </c>
      <c r="L2" t="n">
        <v>1</v>
      </c>
      <c r="M2" t="n">
        <v>537</v>
      </c>
      <c r="N2" t="n">
        <v>12.99</v>
      </c>
      <c r="O2" t="n">
        <v>12407.75</v>
      </c>
      <c r="P2" t="n">
        <v>738.26</v>
      </c>
      <c r="Q2" t="n">
        <v>1214.04</v>
      </c>
      <c r="R2" t="n">
        <v>987.3</v>
      </c>
      <c r="S2" t="n">
        <v>90.51000000000001</v>
      </c>
      <c r="T2" t="n">
        <v>434663.89</v>
      </c>
      <c r="U2" t="n">
        <v>0.09</v>
      </c>
      <c r="V2" t="n">
        <v>0.54</v>
      </c>
      <c r="W2" t="n">
        <v>4.88</v>
      </c>
      <c r="X2" t="n">
        <v>25.73</v>
      </c>
      <c r="Y2" t="n">
        <v>0.5</v>
      </c>
      <c r="Z2" t="n">
        <v>10</v>
      </c>
      <c r="AA2" t="n">
        <v>1072.294442976012</v>
      </c>
      <c r="AB2" t="n">
        <v>1467.160563171893</v>
      </c>
      <c r="AC2" t="n">
        <v>1327.136818195551</v>
      </c>
      <c r="AD2" t="n">
        <v>1072294.442976012</v>
      </c>
      <c r="AE2" t="n">
        <v>1467160.563171893</v>
      </c>
      <c r="AF2" t="n">
        <v>2.095215299354823e-05</v>
      </c>
      <c r="AG2" t="n">
        <v>41</v>
      </c>
      <c r="AH2" t="n">
        <v>1327136.818195551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1.362</v>
      </c>
      <c r="E3" t="n">
        <v>73.42</v>
      </c>
      <c r="F3" t="n">
        <v>67.05</v>
      </c>
      <c r="G3" t="n">
        <v>18.89</v>
      </c>
      <c r="H3" t="n">
        <v>0.35</v>
      </c>
      <c r="I3" t="n">
        <v>213</v>
      </c>
      <c r="J3" t="n">
        <v>99.95</v>
      </c>
      <c r="K3" t="n">
        <v>39.72</v>
      </c>
      <c r="L3" t="n">
        <v>2</v>
      </c>
      <c r="M3" t="n">
        <v>211</v>
      </c>
      <c r="N3" t="n">
        <v>13.24</v>
      </c>
      <c r="O3" t="n">
        <v>12561.45</v>
      </c>
      <c r="P3" t="n">
        <v>587.28</v>
      </c>
      <c r="Q3" t="n">
        <v>1213.98</v>
      </c>
      <c r="R3" t="n">
        <v>447.04</v>
      </c>
      <c r="S3" t="n">
        <v>90.51000000000001</v>
      </c>
      <c r="T3" t="n">
        <v>166159.48</v>
      </c>
      <c r="U3" t="n">
        <v>0.2</v>
      </c>
      <c r="V3" t="n">
        <v>0.67</v>
      </c>
      <c r="W3" t="n">
        <v>4.37</v>
      </c>
      <c r="X3" t="n">
        <v>9.859999999999999</v>
      </c>
      <c r="Y3" t="n">
        <v>0.5</v>
      </c>
      <c r="Z3" t="n">
        <v>10</v>
      </c>
      <c r="AA3" t="n">
        <v>707.3014332873165</v>
      </c>
      <c r="AB3" t="n">
        <v>967.7610249606802</v>
      </c>
      <c r="AC3" t="n">
        <v>875.3992709995615</v>
      </c>
      <c r="AD3" t="n">
        <v>707301.4332873165</v>
      </c>
      <c r="AE3" t="n">
        <v>967761.0249606802</v>
      </c>
      <c r="AF3" t="n">
        <v>2.739711249732401e-05</v>
      </c>
      <c r="AG3" t="n">
        <v>31</v>
      </c>
      <c r="AH3" t="n">
        <v>875399.2709995615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1.4716</v>
      </c>
      <c r="E4" t="n">
        <v>67.95</v>
      </c>
      <c r="F4" t="n">
        <v>63.25</v>
      </c>
      <c r="G4" t="n">
        <v>28.75</v>
      </c>
      <c r="H4" t="n">
        <v>0.52</v>
      </c>
      <c r="I4" t="n">
        <v>132</v>
      </c>
      <c r="J4" t="n">
        <v>101.2</v>
      </c>
      <c r="K4" t="n">
        <v>39.72</v>
      </c>
      <c r="L4" t="n">
        <v>3</v>
      </c>
      <c r="M4" t="n">
        <v>130</v>
      </c>
      <c r="N4" t="n">
        <v>13.49</v>
      </c>
      <c r="O4" t="n">
        <v>12715.54</v>
      </c>
      <c r="P4" t="n">
        <v>544.64</v>
      </c>
      <c r="Q4" t="n">
        <v>1213.94</v>
      </c>
      <c r="R4" t="n">
        <v>318.53</v>
      </c>
      <c r="S4" t="n">
        <v>90.51000000000001</v>
      </c>
      <c r="T4" t="n">
        <v>102311.06</v>
      </c>
      <c r="U4" t="n">
        <v>0.28</v>
      </c>
      <c r="V4" t="n">
        <v>0.71</v>
      </c>
      <c r="W4" t="n">
        <v>4.22</v>
      </c>
      <c r="X4" t="n">
        <v>6.05</v>
      </c>
      <c r="Y4" t="n">
        <v>0.5</v>
      </c>
      <c r="Z4" t="n">
        <v>10</v>
      </c>
      <c r="AA4" t="n">
        <v>629.2591181231797</v>
      </c>
      <c r="AB4" t="n">
        <v>860.9800863691571</v>
      </c>
      <c r="AC4" t="n">
        <v>778.8093553192248</v>
      </c>
      <c r="AD4" t="n">
        <v>629259.1181231798</v>
      </c>
      <c r="AE4" t="n">
        <v>860980.0863691571</v>
      </c>
      <c r="AF4" t="n">
        <v>2.960175532383408e-05</v>
      </c>
      <c r="AG4" t="n">
        <v>29</v>
      </c>
      <c r="AH4" t="n">
        <v>778809.3553192248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1.528</v>
      </c>
      <c r="E5" t="n">
        <v>65.45</v>
      </c>
      <c r="F5" t="n">
        <v>61.5</v>
      </c>
      <c r="G5" t="n">
        <v>38.85</v>
      </c>
      <c r="H5" t="n">
        <v>0.6899999999999999</v>
      </c>
      <c r="I5" t="n">
        <v>95</v>
      </c>
      <c r="J5" t="n">
        <v>102.45</v>
      </c>
      <c r="K5" t="n">
        <v>39.72</v>
      </c>
      <c r="L5" t="n">
        <v>4</v>
      </c>
      <c r="M5" t="n">
        <v>93</v>
      </c>
      <c r="N5" t="n">
        <v>13.74</v>
      </c>
      <c r="O5" t="n">
        <v>12870.03</v>
      </c>
      <c r="P5" t="n">
        <v>520.83</v>
      </c>
      <c r="Q5" t="n">
        <v>1213.93</v>
      </c>
      <c r="R5" t="n">
        <v>259.31</v>
      </c>
      <c r="S5" t="n">
        <v>90.51000000000001</v>
      </c>
      <c r="T5" t="n">
        <v>72885.39</v>
      </c>
      <c r="U5" t="n">
        <v>0.35</v>
      </c>
      <c r="V5" t="n">
        <v>0.73</v>
      </c>
      <c r="W5" t="n">
        <v>4.17</v>
      </c>
      <c r="X5" t="n">
        <v>4.31</v>
      </c>
      <c r="Y5" t="n">
        <v>0.5</v>
      </c>
      <c r="Z5" t="n">
        <v>10</v>
      </c>
      <c r="AA5" t="n">
        <v>591.8177721449825</v>
      </c>
      <c r="AB5" t="n">
        <v>809.751185006181</v>
      </c>
      <c r="AC5" t="n">
        <v>732.4696684021166</v>
      </c>
      <c r="AD5" t="n">
        <v>591817.7721449826</v>
      </c>
      <c r="AE5" t="n">
        <v>809751.185006181</v>
      </c>
      <c r="AF5" t="n">
        <v>3.073626130389948e-05</v>
      </c>
      <c r="AG5" t="n">
        <v>28</v>
      </c>
      <c r="AH5" t="n">
        <v>732469.6684021165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1.5611</v>
      </c>
      <c r="E6" t="n">
        <v>64.06</v>
      </c>
      <c r="F6" t="n">
        <v>60.55</v>
      </c>
      <c r="G6" t="n">
        <v>49.09</v>
      </c>
      <c r="H6" t="n">
        <v>0.85</v>
      </c>
      <c r="I6" t="n">
        <v>74</v>
      </c>
      <c r="J6" t="n">
        <v>103.71</v>
      </c>
      <c r="K6" t="n">
        <v>39.72</v>
      </c>
      <c r="L6" t="n">
        <v>5</v>
      </c>
      <c r="M6" t="n">
        <v>72</v>
      </c>
      <c r="N6" t="n">
        <v>14</v>
      </c>
      <c r="O6" t="n">
        <v>13024.91</v>
      </c>
      <c r="P6" t="n">
        <v>503.96</v>
      </c>
      <c r="Q6" t="n">
        <v>1213.95</v>
      </c>
      <c r="R6" t="n">
        <v>226.92</v>
      </c>
      <c r="S6" t="n">
        <v>90.51000000000001</v>
      </c>
      <c r="T6" t="n">
        <v>56794.92</v>
      </c>
      <c r="U6" t="n">
        <v>0.4</v>
      </c>
      <c r="V6" t="n">
        <v>0.74</v>
      </c>
      <c r="W6" t="n">
        <v>4.13</v>
      </c>
      <c r="X6" t="n">
        <v>3.35</v>
      </c>
      <c r="Y6" t="n">
        <v>0.5</v>
      </c>
      <c r="Z6" t="n">
        <v>10</v>
      </c>
      <c r="AA6" t="n">
        <v>565.5820628414122</v>
      </c>
      <c r="AB6" t="n">
        <v>773.8543300992295</v>
      </c>
      <c r="AC6" t="n">
        <v>699.9987589459321</v>
      </c>
      <c r="AD6" t="n">
        <v>565582.0628414121</v>
      </c>
      <c r="AE6" t="n">
        <v>773854.3300992295</v>
      </c>
      <c r="AF6" t="n">
        <v>3.140207952978892e-05</v>
      </c>
      <c r="AG6" t="n">
        <v>27</v>
      </c>
      <c r="AH6" t="n">
        <v>699998.758945932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1.5844</v>
      </c>
      <c r="E7" t="n">
        <v>63.12</v>
      </c>
      <c r="F7" t="n">
        <v>59.9</v>
      </c>
      <c r="G7" t="n">
        <v>59.89</v>
      </c>
      <c r="H7" t="n">
        <v>1.01</v>
      </c>
      <c r="I7" t="n">
        <v>60</v>
      </c>
      <c r="J7" t="n">
        <v>104.97</v>
      </c>
      <c r="K7" t="n">
        <v>39.72</v>
      </c>
      <c r="L7" t="n">
        <v>6</v>
      </c>
      <c r="M7" t="n">
        <v>58</v>
      </c>
      <c r="N7" t="n">
        <v>14.25</v>
      </c>
      <c r="O7" t="n">
        <v>13180.19</v>
      </c>
      <c r="P7" t="n">
        <v>488.01</v>
      </c>
      <c r="Q7" t="n">
        <v>1213.95</v>
      </c>
      <c r="R7" t="n">
        <v>205.07</v>
      </c>
      <c r="S7" t="n">
        <v>90.51000000000001</v>
      </c>
      <c r="T7" t="n">
        <v>45939.16</v>
      </c>
      <c r="U7" t="n">
        <v>0.44</v>
      </c>
      <c r="V7" t="n">
        <v>0.75</v>
      </c>
      <c r="W7" t="n">
        <v>4.1</v>
      </c>
      <c r="X7" t="n">
        <v>2.7</v>
      </c>
      <c r="Y7" t="n">
        <v>0.5</v>
      </c>
      <c r="Z7" t="n">
        <v>10</v>
      </c>
      <c r="AA7" t="n">
        <v>551.5668504150585</v>
      </c>
      <c r="AB7" t="n">
        <v>754.678098149958</v>
      </c>
      <c r="AC7" t="n">
        <v>682.6526796598886</v>
      </c>
      <c r="AD7" t="n">
        <v>551566.8504150586</v>
      </c>
      <c r="AE7" t="n">
        <v>754678.0981499581</v>
      </c>
      <c r="AF7" t="n">
        <v>3.187076728396488e-05</v>
      </c>
      <c r="AG7" t="n">
        <v>27</v>
      </c>
      <c r="AH7" t="n">
        <v>682652.6796598886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1.6008</v>
      </c>
      <c r="E8" t="n">
        <v>62.47</v>
      </c>
      <c r="F8" t="n">
        <v>59.45</v>
      </c>
      <c r="G8" t="n">
        <v>71.34</v>
      </c>
      <c r="H8" t="n">
        <v>1.16</v>
      </c>
      <c r="I8" t="n">
        <v>50</v>
      </c>
      <c r="J8" t="n">
        <v>106.23</v>
      </c>
      <c r="K8" t="n">
        <v>39.72</v>
      </c>
      <c r="L8" t="n">
        <v>7</v>
      </c>
      <c r="M8" t="n">
        <v>48</v>
      </c>
      <c r="N8" t="n">
        <v>14.52</v>
      </c>
      <c r="O8" t="n">
        <v>13335.87</v>
      </c>
      <c r="P8" t="n">
        <v>474.66</v>
      </c>
      <c r="Q8" t="n">
        <v>1213.91</v>
      </c>
      <c r="R8" t="n">
        <v>189.91</v>
      </c>
      <c r="S8" t="n">
        <v>90.51000000000001</v>
      </c>
      <c r="T8" t="n">
        <v>38409.38</v>
      </c>
      <c r="U8" t="n">
        <v>0.48</v>
      </c>
      <c r="V8" t="n">
        <v>0.75</v>
      </c>
      <c r="W8" t="n">
        <v>4.09</v>
      </c>
      <c r="X8" t="n">
        <v>2.26</v>
      </c>
      <c r="Y8" t="n">
        <v>0.5</v>
      </c>
      <c r="Z8" t="n">
        <v>10</v>
      </c>
      <c r="AA8" t="n">
        <v>540.7970908932094</v>
      </c>
      <c r="AB8" t="n">
        <v>739.9424380439068</v>
      </c>
      <c r="AC8" t="n">
        <v>669.32337027273</v>
      </c>
      <c r="AD8" t="n">
        <v>540797.0908932094</v>
      </c>
      <c r="AE8" t="n">
        <v>739942.4380439068</v>
      </c>
      <c r="AF8" t="n">
        <v>3.220065909377113e-05</v>
      </c>
      <c r="AG8" t="n">
        <v>27</v>
      </c>
      <c r="AH8" t="n">
        <v>669323.37027273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1.6134</v>
      </c>
      <c r="E9" t="n">
        <v>61.98</v>
      </c>
      <c r="F9" t="n">
        <v>59.11</v>
      </c>
      <c r="G9" t="n">
        <v>82.48</v>
      </c>
      <c r="H9" t="n">
        <v>1.31</v>
      </c>
      <c r="I9" t="n">
        <v>43</v>
      </c>
      <c r="J9" t="n">
        <v>107.5</v>
      </c>
      <c r="K9" t="n">
        <v>39.72</v>
      </c>
      <c r="L9" t="n">
        <v>8</v>
      </c>
      <c r="M9" t="n">
        <v>41</v>
      </c>
      <c r="N9" t="n">
        <v>14.78</v>
      </c>
      <c r="O9" t="n">
        <v>13491.96</v>
      </c>
      <c r="P9" t="n">
        <v>461.25</v>
      </c>
      <c r="Q9" t="n">
        <v>1213.94</v>
      </c>
      <c r="R9" t="n">
        <v>178.58</v>
      </c>
      <c r="S9" t="n">
        <v>90.51000000000001</v>
      </c>
      <c r="T9" t="n">
        <v>32780.01</v>
      </c>
      <c r="U9" t="n">
        <v>0.51</v>
      </c>
      <c r="V9" t="n">
        <v>0.76</v>
      </c>
      <c r="W9" t="n">
        <v>4.07</v>
      </c>
      <c r="X9" t="n">
        <v>1.92</v>
      </c>
      <c r="Y9" t="n">
        <v>0.5</v>
      </c>
      <c r="Z9" t="n">
        <v>10</v>
      </c>
      <c r="AA9" t="n">
        <v>522.1042526729713</v>
      </c>
      <c r="AB9" t="n">
        <v>714.3660721211571</v>
      </c>
      <c r="AC9" t="n">
        <v>646.1879768169925</v>
      </c>
      <c r="AD9" t="n">
        <v>522104.2526729712</v>
      </c>
      <c r="AE9" t="n">
        <v>714366.0721211571</v>
      </c>
      <c r="AF9" t="n">
        <v>3.245411255740276e-05</v>
      </c>
      <c r="AG9" t="n">
        <v>26</v>
      </c>
      <c r="AH9" t="n">
        <v>646187.9768169925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1.6245</v>
      </c>
      <c r="E10" t="n">
        <v>61.56</v>
      </c>
      <c r="F10" t="n">
        <v>58.81</v>
      </c>
      <c r="G10" t="n">
        <v>95.36</v>
      </c>
      <c r="H10" t="n">
        <v>1.46</v>
      </c>
      <c r="I10" t="n">
        <v>37</v>
      </c>
      <c r="J10" t="n">
        <v>108.77</v>
      </c>
      <c r="K10" t="n">
        <v>39.72</v>
      </c>
      <c r="L10" t="n">
        <v>9</v>
      </c>
      <c r="M10" t="n">
        <v>35</v>
      </c>
      <c r="N10" t="n">
        <v>15.05</v>
      </c>
      <c r="O10" t="n">
        <v>13648.58</v>
      </c>
      <c r="P10" t="n">
        <v>447.58</v>
      </c>
      <c r="Q10" t="n">
        <v>1213.94</v>
      </c>
      <c r="R10" t="n">
        <v>168.51</v>
      </c>
      <c r="S10" t="n">
        <v>90.51000000000001</v>
      </c>
      <c r="T10" t="n">
        <v>27776.89</v>
      </c>
      <c r="U10" t="n">
        <v>0.54</v>
      </c>
      <c r="V10" t="n">
        <v>0.76</v>
      </c>
      <c r="W10" t="n">
        <v>4.06</v>
      </c>
      <c r="X10" t="n">
        <v>1.61</v>
      </c>
      <c r="Y10" t="n">
        <v>0.5</v>
      </c>
      <c r="Z10" t="n">
        <v>10</v>
      </c>
      <c r="AA10" t="n">
        <v>512.5812751440784</v>
      </c>
      <c r="AB10" t="n">
        <v>701.3363141420083</v>
      </c>
      <c r="AC10" t="n">
        <v>634.4017606519933</v>
      </c>
      <c r="AD10" t="n">
        <v>512581.2751440784</v>
      </c>
      <c r="AE10" t="n">
        <v>701336.3141420083</v>
      </c>
      <c r="AF10" t="n">
        <v>3.267739298964967e-05</v>
      </c>
      <c r="AG10" t="n">
        <v>26</v>
      </c>
      <c r="AH10" t="n">
        <v>634401.7606519933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1.6307</v>
      </c>
      <c r="E11" t="n">
        <v>61.32</v>
      </c>
      <c r="F11" t="n">
        <v>58.66</v>
      </c>
      <c r="G11" t="n">
        <v>106.65</v>
      </c>
      <c r="H11" t="n">
        <v>1.6</v>
      </c>
      <c r="I11" t="n">
        <v>33</v>
      </c>
      <c r="J11" t="n">
        <v>110.04</v>
      </c>
      <c r="K11" t="n">
        <v>39.72</v>
      </c>
      <c r="L11" t="n">
        <v>10</v>
      </c>
      <c r="M11" t="n">
        <v>30</v>
      </c>
      <c r="N11" t="n">
        <v>15.32</v>
      </c>
      <c r="O11" t="n">
        <v>13805.5</v>
      </c>
      <c r="P11" t="n">
        <v>436.73</v>
      </c>
      <c r="Q11" t="n">
        <v>1213.92</v>
      </c>
      <c r="R11" t="n">
        <v>163</v>
      </c>
      <c r="S11" t="n">
        <v>90.51000000000001</v>
      </c>
      <c r="T11" t="n">
        <v>25041.46</v>
      </c>
      <c r="U11" t="n">
        <v>0.5600000000000001</v>
      </c>
      <c r="V11" t="n">
        <v>0.76</v>
      </c>
      <c r="W11" t="n">
        <v>4.06</v>
      </c>
      <c r="X11" t="n">
        <v>1.46</v>
      </c>
      <c r="Y11" t="n">
        <v>0.5</v>
      </c>
      <c r="Z11" t="n">
        <v>10</v>
      </c>
      <c r="AA11" t="n">
        <v>505.6144402850471</v>
      </c>
      <c r="AB11" t="n">
        <v>691.8039833328195</v>
      </c>
      <c r="AC11" t="n">
        <v>625.7791821165233</v>
      </c>
      <c r="AD11" t="n">
        <v>505614.4402850471</v>
      </c>
      <c r="AE11" t="n">
        <v>691803.9833328195</v>
      </c>
      <c r="AF11" t="n">
        <v>3.280210818603984e-05</v>
      </c>
      <c r="AG11" t="n">
        <v>26</v>
      </c>
      <c r="AH11" t="n">
        <v>625779.1821165233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1.635</v>
      </c>
      <c r="E12" t="n">
        <v>61.16</v>
      </c>
      <c r="F12" t="n">
        <v>58.56</v>
      </c>
      <c r="G12" t="n">
        <v>117.12</v>
      </c>
      <c r="H12" t="n">
        <v>1.74</v>
      </c>
      <c r="I12" t="n">
        <v>30</v>
      </c>
      <c r="J12" t="n">
        <v>111.32</v>
      </c>
      <c r="K12" t="n">
        <v>39.72</v>
      </c>
      <c r="L12" t="n">
        <v>11</v>
      </c>
      <c r="M12" t="n">
        <v>17</v>
      </c>
      <c r="N12" t="n">
        <v>15.6</v>
      </c>
      <c r="O12" t="n">
        <v>13962.83</v>
      </c>
      <c r="P12" t="n">
        <v>428.85</v>
      </c>
      <c r="Q12" t="n">
        <v>1213.93</v>
      </c>
      <c r="R12" t="n">
        <v>159.19</v>
      </c>
      <c r="S12" t="n">
        <v>90.51000000000001</v>
      </c>
      <c r="T12" t="n">
        <v>23150.14</v>
      </c>
      <c r="U12" t="n">
        <v>0.57</v>
      </c>
      <c r="V12" t="n">
        <v>0.77</v>
      </c>
      <c r="W12" t="n">
        <v>4.07</v>
      </c>
      <c r="X12" t="n">
        <v>1.37</v>
      </c>
      <c r="Y12" t="n">
        <v>0.5</v>
      </c>
      <c r="Z12" t="n">
        <v>10</v>
      </c>
      <c r="AA12" t="n">
        <v>500.6273864904854</v>
      </c>
      <c r="AB12" t="n">
        <v>684.9804763178146</v>
      </c>
      <c r="AC12" t="n">
        <v>619.6069010341782</v>
      </c>
      <c r="AD12" t="n">
        <v>500627.3864904854</v>
      </c>
      <c r="AE12" t="n">
        <v>684980.4763178146</v>
      </c>
      <c r="AF12" t="n">
        <v>3.28886042093427e-05</v>
      </c>
      <c r="AG12" t="n">
        <v>26</v>
      </c>
      <c r="AH12" t="n">
        <v>619606.9010341782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1.6373</v>
      </c>
      <c r="E13" t="n">
        <v>61.08</v>
      </c>
      <c r="F13" t="n">
        <v>58.49</v>
      </c>
      <c r="G13" t="n">
        <v>121.02</v>
      </c>
      <c r="H13" t="n">
        <v>1.88</v>
      </c>
      <c r="I13" t="n">
        <v>29</v>
      </c>
      <c r="J13" t="n">
        <v>112.59</v>
      </c>
      <c r="K13" t="n">
        <v>39.72</v>
      </c>
      <c r="L13" t="n">
        <v>12</v>
      </c>
      <c r="M13" t="n">
        <v>4</v>
      </c>
      <c r="N13" t="n">
        <v>15.88</v>
      </c>
      <c r="O13" t="n">
        <v>14120.58</v>
      </c>
      <c r="P13" t="n">
        <v>428.01</v>
      </c>
      <c r="Q13" t="n">
        <v>1213.96</v>
      </c>
      <c r="R13" t="n">
        <v>156.42</v>
      </c>
      <c r="S13" t="n">
        <v>90.51000000000001</v>
      </c>
      <c r="T13" t="n">
        <v>21769.99</v>
      </c>
      <c r="U13" t="n">
        <v>0.58</v>
      </c>
      <c r="V13" t="n">
        <v>0.77</v>
      </c>
      <c r="W13" t="n">
        <v>4.09</v>
      </c>
      <c r="X13" t="n">
        <v>1.3</v>
      </c>
      <c r="Y13" t="n">
        <v>0.5</v>
      </c>
      <c r="Z13" t="n">
        <v>10</v>
      </c>
      <c r="AA13" t="n">
        <v>499.7539241434734</v>
      </c>
      <c r="AB13" t="n">
        <v>683.7853666001938</v>
      </c>
      <c r="AC13" t="n">
        <v>618.5258509106601</v>
      </c>
      <c r="AD13" t="n">
        <v>499753.9241434734</v>
      </c>
      <c r="AE13" t="n">
        <v>683785.3666001938</v>
      </c>
      <c r="AF13" t="n">
        <v>3.29348695241326e-05</v>
      </c>
      <c r="AG13" t="n">
        <v>26</v>
      </c>
      <c r="AH13" t="n">
        <v>618525.8509106601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1.6393</v>
      </c>
      <c r="E14" t="n">
        <v>61</v>
      </c>
      <c r="F14" t="n">
        <v>58.44</v>
      </c>
      <c r="G14" t="n">
        <v>125.22</v>
      </c>
      <c r="H14" t="n">
        <v>2.01</v>
      </c>
      <c r="I14" t="n">
        <v>28</v>
      </c>
      <c r="J14" t="n">
        <v>113.88</v>
      </c>
      <c r="K14" t="n">
        <v>39.72</v>
      </c>
      <c r="L14" t="n">
        <v>13</v>
      </c>
      <c r="M14" t="n">
        <v>0</v>
      </c>
      <c r="N14" t="n">
        <v>16.16</v>
      </c>
      <c r="O14" t="n">
        <v>14278.75</v>
      </c>
      <c r="P14" t="n">
        <v>429.31</v>
      </c>
      <c r="Q14" t="n">
        <v>1213.93</v>
      </c>
      <c r="R14" t="n">
        <v>154.56</v>
      </c>
      <c r="S14" t="n">
        <v>90.51000000000001</v>
      </c>
      <c r="T14" t="n">
        <v>20848.39</v>
      </c>
      <c r="U14" t="n">
        <v>0.59</v>
      </c>
      <c r="V14" t="n">
        <v>0.77</v>
      </c>
      <c r="W14" t="n">
        <v>4.08</v>
      </c>
      <c r="X14" t="n">
        <v>1.24</v>
      </c>
      <c r="Y14" t="n">
        <v>0.5</v>
      </c>
      <c r="Z14" t="n">
        <v>10</v>
      </c>
      <c r="AA14" t="n">
        <v>500.082395538344</v>
      </c>
      <c r="AB14" t="n">
        <v>684.2347956537909</v>
      </c>
      <c r="AC14" t="n">
        <v>618.9323870861597</v>
      </c>
      <c r="AD14" t="n">
        <v>500082.395538344</v>
      </c>
      <c r="AE14" t="n">
        <v>684234.7956537909</v>
      </c>
      <c r="AF14" t="n">
        <v>3.297510023264556e-05</v>
      </c>
      <c r="AG14" t="n">
        <v>26</v>
      </c>
      <c r="AH14" t="n">
        <v>618932.3870861597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0.9029</v>
      </c>
      <c r="E2" t="n">
        <v>110.76</v>
      </c>
      <c r="F2" t="n">
        <v>90.89</v>
      </c>
      <c r="G2" t="n">
        <v>7.86</v>
      </c>
      <c r="H2" t="n">
        <v>0.14</v>
      </c>
      <c r="I2" t="n">
        <v>694</v>
      </c>
      <c r="J2" t="n">
        <v>124.63</v>
      </c>
      <c r="K2" t="n">
        <v>45</v>
      </c>
      <c r="L2" t="n">
        <v>1</v>
      </c>
      <c r="M2" t="n">
        <v>692</v>
      </c>
      <c r="N2" t="n">
        <v>18.64</v>
      </c>
      <c r="O2" t="n">
        <v>15605.44</v>
      </c>
      <c r="P2" t="n">
        <v>947.96</v>
      </c>
      <c r="Q2" t="n">
        <v>1214.1</v>
      </c>
      <c r="R2" t="n">
        <v>1257.1</v>
      </c>
      <c r="S2" t="n">
        <v>90.51000000000001</v>
      </c>
      <c r="T2" t="n">
        <v>568784.6</v>
      </c>
      <c r="U2" t="n">
        <v>0.07000000000000001</v>
      </c>
      <c r="V2" t="n">
        <v>0.49</v>
      </c>
      <c r="W2" t="n">
        <v>5.16</v>
      </c>
      <c r="X2" t="n">
        <v>33.69</v>
      </c>
      <c r="Y2" t="n">
        <v>0.5</v>
      </c>
      <c r="Z2" t="n">
        <v>10</v>
      </c>
      <c r="AA2" t="n">
        <v>1461.94159192347</v>
      </c>
      <c r="AB2" t="n">
        <v>2000.292982380807</v>
      </c>
      <c r="AC2" t="n">
        <v>1809.387827571215</v>
      </c>
      <c r="AD2" t="n">
        <v>1461941.59192347</v>
      </c>
      <c r="AE2" t="n">
        <v>2000292.982380806</v>
      </c>
      <c r="AF2" t="n">
        <v>1.617212360840311e-05</v>
      </c>
      <c r="AG2" t="n">
        <v>47</v>
      </c>
      <c r="AH2" t="n">
        <v>1809387.827571215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1.2822</v>
      </c>
      <c r="E3" t="n">
        <v>77.98999999999999</v>
      </c>
      <c r="F3" t="n">
        <v>69.23999999999999</v>
      </c>
      <c r="G3" t="n">
        <v>16.04</v>
      </c>
      <c r="H3" t="n">
        <v>0.28</v>
      </c>
      <c r="I3" t="n">
        <v>259</v>
      </c>
      <c r="J3" t="n">
        <v>125.95</v>
      </c>
      <c r="K3" t="n">
        <v>45</v>
      </c>
      <c r="L3" t="n">
        <v>2</v>
      </c>
      <c r="M3" t="n">
        <v>257</v>
      </c>
      <c r="N3" t="n">
        <v>18.95</v>
      </c>
      <c r="O3" t="n">
        <v>15767.7</v>
      </c>
      <c r="P3" t="n">
        <v>714.5</v>
      </c>
      <c r="Q3" t="n">
        <v>1214.01</v>
      </c>
      <c r="R3" t="n">
        <v>521.39</v>
      </c>
      <c r="S3" t="n">
        <v>90.51000000000001</v>
      </c>
      <c r="T3" t="n">
        <v>203104.67</v>
      </c>
      <c r="U3" t="n">
        <v>0.17</v>
      </c>
      <c r="V3" t="n">
        <v>0.65</v>
      </c>
      <c r="W3" t="n">
        <v>4.44</v>
      </c>
      <c r="X3" t="n">
        <v>12.05</v>
      </c>
      <c r="Y3" t="n">
        <v>0.5</v>
      </c>
      <c r="Z3" t="n">
        <v>10</v>
      </c>
      <c r="AA3" t="n">
        <v>848.747888259439</v>
      </c>
      <c r="AB3" t="n">
        <v>1161.294304830722</v>
      </c>
      <c r="AC3" t="n">
        <v>1050.462006264471</v>
      </c>
      <c r="AD3" t="n">
        <v>848747.888259439</v>
      </c>
      <c r="AE3" t="n">
        <v>1161294.304830722</v>
      </c>
      <c r="AF3" t="n">
        <v>2.296588425151674e-05</v>
      </c>
      <c r="AG3" t="n">
        <v>33</v>
      </c>
      <c r="AH3" t="n">
        <v>1050462.006264471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1.4146</v>
      </c>
      <c r="E4" t="n">
        <v>70.69</v>
      </c>
      <c r="F4" t="n">
        <v>64.48999999999999</v>
      </c>
      <c r="G4" t="n">
        <v>24.34</v>
      </c>
      <c r="H4" t="n">
        <v>0.42</v>
      </c>
      <c r="I4" t="n">
        <v>159</v>
      </c>
      <c r="J4" t="n">
        <v>127.27</v>
      </c>
      <c r="K4" t="n">
        <v>45</v>
      </c>
      <c r="L4" t="n">
        <v>3</v>
      </c>
      <c r="M4" t="n">
        <v>157</v>
      </c>
      <c r="N4" t="n">
        <v>19.27</v>
      </c>
      <c r="O4" t="n">
        <v>15930.42</v>
      </c>
      <c r="P4" t="n">
        <v>658.48</v>
      </c>
      <c r="Q4" t="n">
        <v>1213.93</v>
      </c>
      <c r="R4" t="n">
        <v>360.5</v>
      </c>
      <c r="S4" t="n">
        <v>90.51000000000001</v>
      </c>
      <c r="T4" t="n">
        <v>123159.17</v>
      </c>
      <c r="U4" t="n">
        <v>0.25</v>
      </c>
      <c r="V4" t="n">
        <v>0.7</v>
      </c>
      <c r="W4" t="n">
        <v>4.27</v>
      </c>
      <c r="X4" t="n">
        <v>7.3</v>
      </c>
      <c r="Y4" t="n">
        <v>0.5</v>
      </c>
      <c r="Z4" t="n">
        <v>10</v>
      </c>
      <c r="AA4" t="n">
        <v>731.405580836026</v>
      </c>
      <c r="AB4" t="n">
        <v>1000.741383036764</v>
      </c>
      <c r="AC4" t="n">
        <v>905.2320299890866</v>
      </c>
      <c r="AD4" t="n">
        <v>731405.580836026</v>
      </c>
      <c r="AE4" t="n">
        <v>1000741.383036764</v>
      </c>
      <c r="AF4" t="n">
        <v>2.533734196084509e-05</v>
      </c>
      <c r="AG4" t="n">
        <v>30</v>
      </c>
      <c r="AH4" t="n">
        <v>905232.0299890867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1.4817</v>
      </c>
      <c r="E5" t="n">
        <v>67.48999999999999</v>
      </c>
      <c r="F5" t="n">
        <v>62.42</v>
      </c>
      <c r="G5" t="n">
        <v>32.57</v>
      </c>
      <c r="H5" t="n">
        <v>0.55</v>
      </c>
      <c r="I5" t="n">
        <v>115</v>
      </c>
      <c r="J5" t="n">
        <v>128.59</v>
      </c>
      <c r="K5" t="n">
        <v>45</v>
      </c>
      <c r="L5" t="n">
        <v>4</v>
      </c>
      <c r="M5" t="n">
        <v>113</v>
      </c>
      <c r="N5" t="n">
        <v>19.59</v>
      </c>
      <c r="O5" t="n">
        <v>16093.6</v>
      </c>
      <c r="P5" t="n">
        <v>631.21</v>
      </c>
      <c r="Q5" t="n">
        <v>1213.98</v>
      </c>
      <c r="R5" t="n">
        <v>290.48</v>
      </c>
      <c r="S5" t="n">
        <v>90.51000000000001</v>
      </c>
      <c r="T5" t="n">
        <v>88372.78999999999</v>
      </c>
      <c r="U5" t="n">
        <v>0.31</v>
      </c>
      <c r="V5" t="n">
        <v>0.72</v>
      </c>
      <c r="W5" t="n">
        <v>4.19</v>
      </c>
      <c r="X5" t="n">
        <v>5.23</v>
      </c>
      <c r="Y5" t="n">
        <v>0.5</v>
      </c>
      <c r="Z5" t="n">
        <v>10</v>
      </c>
      <c r="AA5" t="n">
        <v>683.7025200572368</v>
      </c>
      <c r="AB5" t="n">
        <v>935.4719507687115</v>
      </c>
      <c r="AC5" t="n">
        <v>846.1918207304739</v>
      </c>
      <c r="AD5" t="n">
        <v>683702.5200572368</v>
      </c>
      <c r="AE5" t="n">
        <v>935471.9507687115</v>
      </c>
      <c r="AF5" t="n">
        <v>2.653919099631286e-05</v>
      </c>
      <c r="AG5" t="n">
        <v>29</v>
      </c>
      <c r="AH5" t="n">
        <v>846191.8207304738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1.5237</v>
      </c>
      <c r="E6" t="n">
        <v>65.63</v>
      </c>
      <c r="F6" t="n">
        <v>61.22</v>
      </c>
      <c r="G6" t="n">
        <v>41.27</v>
      </c>
      <c r="H6" t="n">
        <v>0.68</v>
      </c>
      <c r="I6" t="n">
        <v>89</v>
      </c>
      <c r="J6" t="n">
        <v>129.92</v>
      </c>
      <c r="K6" t="n">
        <v>45</v>
      </c>
      <c r="L6" t="n">
        <v>5</v>
      </c>
      <c r="M6" t="n">
        <v>87</v>
      </c>
      <c r="N6" t="n">
        <v>19.92</v>
      </c>
      <c r="O6" t="n">
        <v>16257.24</v>
      </c>
      <c r="P6" t="n">
        <v>611.6900000000001</v>
      </c>
      <c r="Q6" t="n">
        <v>1213.94</v>
      </c>
      <c r="R6" t="n">
        <v>249.72</v>
      </c>
      <c r="S6" t="n">
        <v>90.51000000000001</v>
      </c>
      <c r="T6" t="n">
        <v>68122.57000000001</v>
      </c>
      <c r="U6" t="n">
        <v>0.36</v>
      </c>
      <c r="V6" t="n">
        <v>0.73</v>
      </c>
      <c r="W6" t="n">
        <v>4.16</v>
      </c>
      <c r="X6" t="n">
        <v>4.03</v>
      </c>
      <c r="Y6" t="n">
        <v>0.5</v>
      </c>
      <c r="Z6" t="n">
        <v>10</v>
      </c>
      <c r="AA6" t="n">
        <v>650.9339342094312</v>
      </c>
      <c r="AB6" t="n">
        <v>890.6365259637651</v>
      </c>
      <c r="AC6" t="n">
        <v>805.6354259419977</v>
      </c>
      <c r="AD6" t="n">
        <v>650933.9342094312</v>
      </c>
      <c r="AE6" t="n">
        <v>890636.5259637651</v>
      </c>
      <c r="AF6" t="n">
        <v>2.729146610048047e-05</v>
      </c>
      <c r="AG6" t="n">
        <v>28</v>
      </c>
      <c r="AH6" t="n">
        <v>805635.4259419977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1.5506</v>
      </c>
      <c r="E7" t="n">
        <v>64.48999999999999</v>
      </c>
      <c r="F7" t="n">
        <v>60.49</v>
      </c>
      <c r="G7" t="n">
        <v>49.72</v>
      </c>
      <c r="H7" t="n">
        <v>0.8100000000000001</v>
      </c>
      <c r="I7" t="n">
        <v>73</v>
      </c>
      <c r="J7" t="n">
        <v>131.25</v>
      </c>
      <c r="K7" t="n">
        <v>45</v>
      </c>
      <c r="L7" t="n">
        <v>6</v>
      </c>
      <c r="M7" t="n">
        <v>71</v>
      </c>
      <c r="N7" t="n">
        <v>20.25</v>
      </c>
      <c r="O7" t="n">
        <v>16421.36</v>
      </c>
      <c r="P7" t="n">
        <v>597.14</v>
      </c>
      <c r="Q7" t="n">
        <v>1213.92</v>
      </c>
      <c r="R7" t="n">
        <v>225.39</v>
      </c>
      <c r="S7" t="n">
        <v>90.51000000000001</v>
      </c>
      <c r="T7" t="n">
        <v>56034.5</v>
      </c>
      <c r="U7" t="n">
        <v>0.4</v>
      </c>
      <c r="V7" t="n">
        <v>0.74</v>
      </c>
      <c r="W7" t="n">
        <v>4.12</v>
      </c>
      <c r="X7" t="n">
        <v>3.3</v>
      </c>
      <c r="Y7" t="n">
        <v>0.5</v>
      </c>
      <c r="Z7" t="n">
        <v>10</v>
      </c>
      <c r="AA7" t="n">
        <v>626.308394424751</v>
      </c>
      <c r="AB7" t="n">
        <v>856.9427760282249</v>
      </c>
      <c r="AC7" t="n">
        <v>775.1573602108302</v>
      </c>
      <c r="AD7" t="n">
        <v>626308.3944247509</v>
      </c>
      <c r="AE7" t="n">
        <v>856942.7760282248</v>
      </c>
      <c r="AF7" t="n">
        <v>2.777328039338781e-05</v>
      </c>
      <c r="AG7" t="n">
        <v>27</v>
      </c>
      <c r="AH7" t="n">
        <v>775157.3602108302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1.5715</v>
      </c>
      <c r="E8" t="n">
        <v>63.63</v>
      </c>
      <c r="F8" t="n">
        <v>59.94</v>
      </c>
      <c r="G8" t="n">
        <v>58.96</v>
      </c>
      <c r="H8" t="n">
        <v>0.93</v>
      </c>
      <c r="I8" t="n">
        <v>61</v>
      </c>
      <c r="J8" t="n">
        <v>132.58</v>
      </c>
      <c r="K8" t="n">
        <v>45</v>
      </c>
      <c r="L8" t="n">
        <v>7</v>
      </c>
      <c r="M8" t="n">
        <v>59</v>
      </c>
      <c r="N8" t="n">
        <v>20.59</v>
      </c>
      <c r="O8" t="n">
        <v>16585.95</v>
      </c>
      <c r="P8" t="n">
        <v>585.21</v>
      </c>
      <c r="Q8" t="n">
        <v>1213.91</v>
      </c>
      <c r="R8" t="n">
        <v>206.55</v>
      </c>
      <c r="S8" t="n">
        <v>90.51000000000001</v>
      </c>
      <c r="T8" t="n">
        <v>46677.58</v>
      </c>
      <c r="U8" t="n">
        <v>0.44</v>
      </c>
      <c r="V8" t="n">
        <v>0.75</v>
      </c>
      <c r="W8" t="n">
        <v>4.11</v>
      </c>
      <c r="X8" t="n">
        <v>2.75</v>
      </c>
      <c r="Y8" t="n">
        <v>0.5</v>
      </c>
      <c r="Z8" t="n">
        <v>10</v>
      </c>
      <c r="AA8" t="n">
        <v>614.1283423924281</v>
      </c>
      <c r="AB8" t="n">
        <v>840.2774914916289</v>
      </c>
      <c r="AC8" t="n">
        <v>760.0825870405334</v>
      </c>
      <c r="AD8" t="n">
        <v>614128.3423924281</v>
      </c>
      <c r="AE8" t="n">
        <v>840277.4914916289</v>
      </c>
      <c r="AF8" t="n">
        <v>2.814762681427122e-05</v>
      </c>
      <c r="AG8" t="n">
        <v>27</v>
      </c>
      <c r="AH8" t="n">
        <v>760082.5870405334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1.5868</v>
      </c>
      <c r="E9" t="n">
        <v>63.02</v>
      </c>
      <c r="F9" t="n">
        <v>59.53</v>
      </c>
      <c r="G9" t="n">
        <v>67.40000000000001</v>
      </c>
      <c r="H9" t="n">
        <v>1.06</v>
      </c>
      <c r="I9" t="n">
        <v>53</v>
      </c>
      <c r="J9" t="n">
        <v>133.92</v>
      </c>
      <c r="K9" t="n">
        <v>45</v>
      </c>
      <c r="L9" t="n">
        <v>8</v>
      </c>
      <c r="M9" t="n">
        <v>51</v>
      </c>
      <c r="N9" t="n">
        <v>20.93</v>
      </c>
      <c r="O9" t="n">
        <v>16751.02</v>
      </c>
      <c r="P9" t="n">
        <v>573.83</v>
      </c>
      <c r="Q9" t="n">
        <v>1213.92</v>
      </c>
      <c r="R9" t="n">
        <v>193.12</v>
      </c>
      <c r="S9" t="n">
        <v>90.51000000000001</v>
      </c>
      <c r="T9" t="n">
        <v>40003.7</v>
      </c>
      <c r="U9" t="n">
        <v>0.47</v>
      </c>
      <c r="V9" t="n">
        <v>0.75</v>
      </c>
      <c r="W9" t="n">
        <v>4.08</v>
      </c>
      <c r="X9" t="n">
        <v>2.34</v>
      </c>
      <c r="Y9" t="n">
        <v>0.5</v>
      </c>
      <c r="Z9" t="n">
        <v>10</v>
      </c>
      <c r="AA9" t="n">
        <v>603.9570979208955</v>
      </c>
      <c r="AB9" t="n">
        <v>826.3607460820413</v>
      </c>
      <c r="AC9" t="n">
        <v>747.4940362805619</v>
      </c>
      <c r="AD9" t="n">
        <v>603957.0979208956</v>
      </c>
      <c r="AE9" t="n">
        <v>826360.7460820413</v>
      </c>
      <c r="AF9" t="n">
        <v>2.842166988793227e-05</v>
      </c>
      <c r="AG9" t="n">
        <v>27</v>
      </c>
      <c r="AH9" t="n">
        <v>747494.0362805619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1.5984</v>
      </c>
      <c r="E10" t="n">
        <v>62.56</v>
      </c>
      <c r="F10" t="n">
        <v>59.26</v>
      </c>
      <c r="G10" t="n">
        <v>77.29000000000001</v>
      </c>
      <c r="H10" t="n">
        <v>1.18</v>
      </c>
      <c r="I10" t="n">
        <v>46</v>
      </c>
      <c r="J10" t="n">
        <v>135.27</v>
      </c>
      <c r="K10" t="n">
        <v>45</v>
      </c>
      <c r="L10" t="n">
        <v>9</v>
      </c>
      <c r="M10" t="n">
        <v>44</v>
      </c>
      <c r="N10" t="n">
        <v>21.27</v>
      </c>
      <c r="O10" t="n">
        <v>16916.71</v>
      </c>
      <c r="P10" t="n">
        <v>564.54</v>
      </c>
      <c r="Q10" t="n">
        <v>1213.93</v>
      </c>
      <c r="R10" t="n">
        <v>183.59</v>
      </c>
      <c r="S10" t="n">
        <v>90.51000000000001</v>
      </c>
      <c r="T10" t="n">
        <v>35270.36</v>
      </c>
      <c r="U10" t="n">
        <v>0.49</v>
      </c>
      <c r="V10" t="n">
        <v>0.76</v>
      </c>
      <c r="W10" t="n">
        <v>4.07</v>
      </c>
      <c r="X10" t="n">
        <v>2.06</v>
      </c>
      <c r="Y10" t="n">
        <v>0.5</v>
      </c>
      <c r="Z10" t="n">
        <v>10</v>
      </c>
      <c r="AA10" t="n">
        <v>596.0473823119207</v>
      </c>
      <c r="AB10" t="n">
        <v>815.5383242338172</v>
      </c>
      <c r="AC10" t="n">
        <v>737.7044911841678</v>
      </c>
      <c r="AD10" t="n">
        <v>596047.3823119208</v>
      </c>
      <c r="AE10" t="n">
        <v>815538.3242338172</v>
      </c>
      <c r="AF10" t="n">
        <v>2.862944110717856e-05</v>
      </c>
      <c r="AG10" t="n">
        <v>27</v>
      </c>
      <c r="AH10" t="n">
        <v>737704.4911841678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1.6074</v>
      </c>
      <c r="E11" t="n">
        <v>62.21</v>
      </c>
      <c r="F11" t="n">
        <v>59.03</v>
      </c>
      <c r="G11" t="n">
        <v>86.39</v>
      </c>
      <c r="H11" t="n">
        <v>1.29</v>
      </c>
      <c r="I11" t="n">
        <v>41</v>
      </c>
      <c r="J11" t="n">
        <v>136.61</v>
      </c>
      <c r="K11" t="n">
        <v>45</v>
      </c>
      <c r="L11" t="n">
        <v>10</v>
      </c>
      <c r="M11" t="n">
        <v>39</v>
      </c>
      <c r="N11" t="n">
        <v>21.61</v>
      </c>
      <c r="O11" t="n">
        <v>17082.76</v>
      </c>
      <c r="P11" t="n">
        <v>554.78</v>
      </c>
      <c r="Q11" t="n">
        <v>1213.92</v>
      </c>
      <c r="R11" t="n">
        <v>175.68</v>
      </c>
      <c r="S11" t="n">
        <v>90.51000000000001</v>
      </c>
      <c r="T11" t="n">
        <v>31341.1</v>
      </c>
      <c r="U11" t="n">
        <v>0.52</v>
      </c>
      <c r="V11" t="n">
        <v>0.76</v>
      </c>
      <c r="W11" t="n">
        <v>4.08</v>
      </c>
      <c r="X11" t="n">
        <v>1.84</v>
      </c>
      <c r="Y11" t="n">
        <v>0.5</v>
      </c>
      <c r="Z11" t="n">
        <v>10</v>
      </c>
      <c r="AA11" t="n">
        <v>579.6919117414064</v>
      </c>
      <c r="AB11" t="n">
        <v>793.1600478468025</v>
      </c>
      <c r="AC11" t="n">
        <v>717.4619660874216</v>
      </c>
      <c r="AD11" t="n">
        <v>579691.9117414064</v>
      </c>
      <c r="AE11" t="n">
        <v>793160.0478468025</v>
      </c>
      <c r="AF11" t="n">
        <v>2.879064291521448e-05</v>
      </c>
      <c r="AG11" t="n">
        <v>26</v>
      </c>
      <c r="AH11" t="n">
        <v>717461.9660874216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1.6155</v>
      </c>
      <c r="E12" t="n">
        <v>61.9</v>
      </c>
      <c r="F12" t="n">
        <v>58.82</v>
      </c>
      <c r="G12" t="n">
        <v>95.39</v>
      </c>
      <c r="H12" t="n">
        <v>1.41</v>
      </c>
      <c r="I12" t="n">
        <v>37</v>
      </c>
      <c r="J12" t="n">
        <v>137.96</v>
      </c>
      <c r="K12" t="n">
        <v>45</v>
      </c>
      <c r="L12" t="n">
        <v>11</v>
      </c>
      <c r="M12" t="n">
        <v>35</v>
      </c>
      <c r="N12" t="n">
        <v>21.96</v>
      </c>
      <c r="O12" t="n">
        <v>17249.3</v>
      </c>
      <c r="P12" t="n">
        <v>545.99</v>
      </c>
      <c r="Q12" t="n">
        <v>1213.91</v>
      </c>
      <c r="R12" t="n">
        <v>168.66</v>
      </c>
      <c r="S12" t="n">
        <v>90.51000000000001</v>
      </c>
      <c r="T12" t="n">
        <v>27852.66</v>
      </c>
      <c r="U12" t="n">
        <v>0.54</v>
      </c>
      <c r="V12" t="n">
        <v>0.76</v>
      </c>
      <c r="W12" t="n">
        <v>4.06</v>
      </c>
      <c r="X12" t="n">
        <v>1.63</v>
      </c>
      <c r="Y12" t="n">
        <v>0.5</v>
      </c>
      <c r="Z12" t="n">
        <v>10</v>
      </c>
      <c r="AA12" t="n">
        <v>573.0460059229905</v>
      </c>
      <c r="AB12" t="n">
        <v>784.0668263093739</v>
      </c>
      <c r="AC12" t="n">
        <v>709.2365888511088</v>
      </c>
      <c r="AD12" t="n">
        <v>573046.0059229905</v>
      </c>
      <c r="AE12" t="n">
        <v>784066.826309374</v>
      </c>
      <c r="AF12" t="n">
        <v>2.89357245424468e-05</v>
      </c>
      <c r="AG12" t="n">
        <v>26</v>
      </c>
      <c r="AH12" t="n">
        <v>709236.5888511088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1.6205</v>
      </c>
      <c r="E13" t="n">
        <v>61.71</v>
      </c>
      <c r="F13" t="n">
        <v>58.71</v>
      </c>
      <c r="G13" t="n">
        <v>103.6</v>
      </c>
      <c r="H13" t="n">
        <v>1.52</v>
      </c>
      <c r="I13" t="n">
        <v>34</v>
      </c>
      <c r="J13" t="n">
        <v>139.32</v>
      </c>
      <c r="K13" t="n">
        <v>45</v>
      </c>
      <c r="L13" t="n">
        <v>12</v>
      </c>
      <c r="M13" t="n">
        <v>32</v>
      </c>
      <c r="N13" t="n">
        <v>22.32</v>
      </c>
      <c r="O13" t="n">
        <v>17416.34</v>
      </c>
      <c r="P13" t="n">
        <v>537.21</v>
      </c>
      <c r="Q13" t="n">
        <v>1213.96</v>
      </c>
      <c r="R13" t="n">
        <v>164.95</v>
      </c>
      <c r="S13" t="n">
        <v>90.51000000000001</v>
      </c>
      <c r="T13" t="n">
        <v>26010.07</v>
      </c>
      <c r="U13" t="n">
        <v>0.55</v>
      </c>
      <c r="V13" t="n">
        <v>0.76</v>
      </c>
      <c r="W13" t="n">
        <v>4.06</v>
      </c>
      <c r="X13" t="n">
        <v>1.51</v>
      </c>
      <c r="Y13" t="n">
        <v>0.5</v>
      </c>
      <c r="Z13" t="n">
        <v>10</v>
      </c>
      <c r="AA13" t="n">
        <v>567.1900600929868</v>
      </c>
      <c r="AB13" t="n">
        <v>776.0544628786658</v>
      </c>
      <c r="AC13" t="n">
        <v>701.9889141408048</v>
      </c>
      <c r="AD13" t="n">
        <v>567190.0600929868</v>
      </c>
      <c r="AE13" t="n">
        <v>776054.4628786659</v>
      </c>
      <c r="AF13" t="n">
        <v>2.902528110246676e-05</v>
      </c>
      <c r="AG13" t="n">
        <v>26</v>
      </c>
      <c r="AH13" t="n">
        <v>701988.9141408048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1.6281</v>
      </c>
      <c r="E14" t="n">
        <v>61.42</v>
      </c>
      <c r="F14" t="n">
        <v>58.52</v>
      </c>
      <c r="G14" t="n">
        <v>117.04</v>
      </c>
      <c r="H14" t="n">
        <v>1.63</v>
      </c>
      <c r="I14" t="n">
        <v>30</v>
      </c>
      <c r="J14" t="n">
        <v>140.67</v>
      </c>
      <c r="K14" t="n">
        <v>45</v>
      </c>
      <c r="L14" t="n">
        <v>13</v>
      </c>
      <c r="M14" t="n">
        <v>28</v>
      </c>
      <c r="N14" t="n">
        <v>22.68</v>
      </c>
      <c r="O14" t="n">
        <v>17583.88</v>
      </c>
      <c r="P14" t="n">
        <v>526.05</v>
      </c>
      <c r="Q14" t="n">
        <v>1213.91</v>
      </c>
      <c r="R14" t="n">
        <v>158.57</v>
      </c>
      <c r="S14" t="n">
        <v>90.51000000000001</v>
      </c>
      <c r="T14" t="n">
        <v>22840.69</v>
      </c>
      <c r="U14" t="n">
        <v>0.57</v>
      </c>
      <c r="V14" t="n">
        <v>0.77</v>
      </c>
      <c r="W14" t="n">
        <v>4.06</v>
      </c>
      <c r="X14" t="n">
        <v>1.33</v>
      </c>
      <c r="Y14" t="n">
        <v>0.5</v>
      </c>
      <c r="Z14" t="n">
        <v>10</v>
      </c>
      <c r="AA14" t="n">
        <v>559.5088732998402</v>
      </c>
      <c r="AB14" t="n">
        <v>765.5447242382377</v>
      </c>
      <c r="AC14" t="n">
        <v>692.4822102057082</v>
      </c>
      <c r="AD14" t="n">
        <v>559508.8732998401</v>
      </c>
      <c r="AE14" t="n">
        <v>765544.7242382377</v>
      </c>
      <c r="AF14" t="n">
        <v>2.916140707369708e-05</v>
      </c>
      <c r="AG14" t="n">
        <v>26</v>
      </c>
      <c r="AH14" t="n">
        <v>692482.2102057082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1.6319</v>
      </c>
      <c r="E15" t="n">
        <v>61.28</v>
      </c>
      <c r="F15" t="n">
        <v>58.43</v>
      </c>
      <c r="G15" t="n">
        <v>125.21</v>
      </c>
      <c r="H15" t="n">
        <v>1.74</v>
      </c>
      <c r="I15" t="n">
        <v>28</v>
      </c>
      <c r="J15" t="n">
        <v>142.04</v>
      </c>
      <c r="K15" t="n">
        <v>45</v>
      </c>
      <c r="L15" t="n">
        <v>14</v>
      </c>
      <c r="M15" t="n">
        <v>26</v>
      </c>
      <c r="N15" t="n">
        <v>23.04</v>
      </c>
      <c r="O15" t="n">
        <v>17751.93</v>
      </c>
      <c r="P15" t="n">
        <v>518.87</v>
      </c>
      <c r="Q15" t="n">
        <v>1213.91</v>
      </c>
      <c r="R15" t="n">
        <v>155.21</v>
      </c>
      <c r="S15" t="n">
        <v>90.51000000000001</v>
      </c>
      <c r="T15" t="n">
        <v>21173.31</v>
      </c>
      <c r="U15" t="n">
        <v>0.58</v>
      </c>
      <c r="V15" t="n">
        <v>0.77</v>
      </c>
      <c r="W15" t="n">
        <v>4.06</v>
      </c>
      <c r="X15" t="n">
        <v>1.24</v>
      </c>
      <c r="Y15" t="n">
        <v>0.5</v>
      </c>
      <c r="Z15" t="n">
        <v>10</v>
      </c>
      <c r="AA15" t="n">
        <v>554.8453329230804</v>
      </c>
      <c r="AB15" t="n">
        <v>759.1638625538741</v>
      </c>
      <c r="AC15" t="n">
        <v>686.7103290049045</v>
      </c>
      <c r="AD15" t="n">
        <v>554845.3329230804</v>
      </c>
      <c r="AE15" t="n">
        <v>759163.862553874</v>
      </c>
      <c r="AF15" t="n">
        <v>2.922947005931225e-05</v>
      </c>
      <c r="AG15" t="n">
        <v>26</v>
      </c>
      <c r="AH15" t="n">
        <v>686710.3290049045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1.6353</v>
      </c>
      <c r="E16" t="n">
        <v>61.15</v>
      </c>
      <c r="F16" t="n">
        <v>58.35</v>
      </c>
      <c r="G16" t="n">
        <v>134.66</v>
      </c>
      <c r="H16" t="n">
        <v>1.85</v>
      </c>
      <c r="I16" t="n">
        <v>26</v>
      </c>
      <c r="J16" t="n">
        <v>143.4</v>
      </c>
      <c r="K16" t="n">
        <v>45</v>
      </c>
      <c r="L16" t="n">
        <v>15</v>
      </c>
      <c r="M16" t="n">
        <v>23</v>
      </c>
      <c r="N16" t="n">
        <v>23.41</v>
      </c>
      <c r="O16" t="n">
        <v>17920.49</v>
      </c>
      <c r="P16" t="n">
        <v>509.51</v>
      </c>
      <c r="Q16" t="n">
        <v>1213.91</v>
      </c>
      <c r="R16" t="n">
        <v>152.75</v>
      </c>
      <c r="S16" t="n">
        <v>90.51000000000001</v>
      </c>
      <c r="T16" t="n">
        <v>19952.39</v>
      </c>
      <c r="U16" t="n">
        <v>0.59</v>
      </c>
      <c r="V16" t="n">
        <v>0.77</v>
      </c>
      <c r="W16" t="n">
        <v>4.05</v>
      </c>
      <c r="X16" t="n">
        <v>1.16</v>
      </c>
      <c r="Y16" t="n">
        <v>0.5</v>
      </c>
      <c r="Z16" t="n">
        <v>10</v>
      </c>
      <c r="AA16" t="n">
        <v>549.1283172008297</v>
      </c>
      <c r="AB16" t="n">
        <v>751.3415894257574</v>
      </c>
      <c r="AC16" t="n">
        <v>679.6346026455061</v>
      </c>
      <c r="AD16" t="n">
        <v>549128.3172008296</v>
      </c>
      <c r="AE16" t="n">
        <v>751341.5894257574</v>
      </c>
      <c r="AF16" t="n">
        <v>2.929036852012582e-05</v>
      </c>
      <c r="AG16" t="n">
        <v>26</v>
      </c>
      <c r="AH16" t="n">
        <v>679634.6026455062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1.6398</v>
      </c>
      <c r="E17" t="n">
        <v>60.98</v>
      </c>
      <c r="F17" t="n">
        <v>58.24</v>
      </c>
      <c r="G17" t="n">
        <v>145.59</v>
      </c>
      <c r="H17" t="n">
        <v>1.96</v>
      </c>
      <c r="I17" t="n">
        <v>24</v>
      </c>
      <c r="J17" t="n">
        <v>144.77</v>
      </c>
      <c r="K17" t="n">
        <v>45</v>
      </c>
      <c r="L17" t="n">
        <v>16</v>
      </c>
      <c r="M17" t="n">
        <v>19</v>
      </c>
      <c r="N17" t="n">
        <v>23.78</v>
      </c>
      <c r="O17" t="n">
        <v>18089.56</v>
      </c>
      <c r="P17" t="n">
        <v>501.67</v>
      </c>
      <c r="Q17" t="n">
        <v>1213.91</v>
      </c>
      <c r="R17" t="n">
        <v>148.93</v>
      </c>
      <c r="S17" t="n">
        <v>90.51000000000001</v>
      </c>
      <c r="T17" t="n">
        <v>18053.32</v>
      </c>
      <c r="U17" t="n">
        <v>0.61</v>
      </c>
      <c r="V17" t="n">
        <v>0.77</v>
      </c>
      <c r="W17" t="n">
        <v>4.04</v>
      </c>
      <c r="X17" t="n">
        <v>1.04</v>
      </c>
      <c r="Y17" t="n">
        <v>0.5</v>
      </c>
      <c r="Z17" t="n">
        <v>10</v>
      </c>
      <c r="AA17" t="n">
        <v>544.0099786469005</v>
      </c>
      <c r="AB17" t="n">
        <v>744.338452811111</v>
      </c>
      <c r="AC17" t="n">
        <v>673.2998355603977</v>
      </c>
      <c r="AD17" t="n">
        <v>544009.9786469005</v>
      </c>
      <c r="AE17" t="n">
        <v>744338.452811111</v>
      </c>
      <c r="AF17" t="n">
        <v>2.937096942414377e-05</v>
      </c>
      <c r="AG17" t="n">
        <v>26</v>
      </c>
      <c r="AH17" t="n">
        <v>673299.8355603977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1.6412</v>
      </c>
      <c r="E18" t="n">
        <v>60.93</v>
      </c>
      <c r="F18" t="n">
        <v>58.21</v>
      </c>
      <c r="G18" t="n">
        <v>151.86</v>
      </c>
      <c r="H18" t="n">
        <v>2.06</v>
      </c>
      <c r="I18" t="n">
        <v>23</v>
      </c>
      <c r="J18" t="n">
        <v>146.15</v>
      </c>
      <c r="K18" t="n">
        <v>45</v>
      </c>
      <c r="L18" t="n">
        <v>17</v>
      </c>
      <c r="M18" t="n">
        <v>13</v>
      </c>
      <c r="N18" t="n">
        <v>24.15</v>
      </c>
      <c r="O18" t="n">
        <v>18259.16</v>
      </c>
      <c r="P18" t="n">
        <v>497.01</v>
      </c>
      <c r="Q18" t="n">
        <v>1213.92</v>
      </c>
      <c r="R18" t="n">
        <v>147.48</v>
      </c>
      <c r="S18" t="n">
        <v>90.51000000000001</v>
      </c>
      <c r="T18" t="n">
        <v>17333.89</v>
      </c>
      <c r="U18" t="n">
        <v>0.61</v>
      </c>
      <c r="V18" t="n">
        <v>0.77</v>
      </c>
      <c r="W18" t="n">
        <v>4.06</v>
      </c>
      <c r="X18" t="n">
        <v>1.02</v>
      </c>
      <c r="Y18" t="n">
        <v>0.5</v>
      </c>
      <c r="Z18" t="n">
        <v>10</v>
      </c>
      <c r="AA18" t="n">
        <v>541.2483613257638</v>
      </c>
      <c r="AB18" t="n">
        <v>740.5598861583743</v>
      </c>
      <c r="AC18" t="n">
        <v>669.8818900057465</v>
      </c>
      <c r="AD18" t="n">
        <v>541248.3613257637</v>
      </c>
      <c r="AE18" t="n">
        <v>740559.8861583743</v>
      </c>
      <c r="AF18" t="n">
        <v>2.939604526094936e-05</v>
      </c>
      <c r="AG18" t="n">
        <v>26</v>
      </c>
      <c r="AH18" t="n">
        <v>669881.8900057465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1.6431</v>
      </c>
      <c r="E19" t="n">
        <v>60.86</v>
      </c>
      <c r="F19" t="n">
        <v>58.16</v>
      </c>
      <c r="G19" t="n">
        <v>158.63</v>
      </c>
      <c r="H19" t="n">
        <v>2.16</v>
      </c>
      <c r="I19" t="n">
        <v>22</v>
      </c>
      <c r="J19" t="n">
        <v>147.53</v>
      </c>
      <c r="K19" t="n">
        <v>45</v>
      </c>
      <c r="L19" t="n">
        <v>18</v>
      </c>
      <c r="M19" t="n">
        <v>5</v>
      </c>
      <c r="N19" t="n">
        <v>24.53</v>
      </c>
      <c r="O19" t="n">
        <v>18429.27</v>
      </c>
      <c r="P19" t="n">
        <v>496.42</v>
      </c>
      <c r="Q19" t="n">
        <v>1213.92</v>
      </c>
      <c r="R19" t="n">
        <v>145.89</v>
      </c>
      <c r="S19" t="n">
        <v>90.51000000000001</v>
      </c>
      <c r="T19" t="n">
        <v>16542.19</v>
      </c>
      <c r="U19" t="n">
        <v>0.62</v>
      </c>
      <c r="V19" t="n">
        <v>0.77</v>
      </c>
      <c r="W19" t="n">
        <v>4.06</v>
      </c>
      <c r="X19" t="n">
        <v>0.97</v>
      </c>
      <c r="Y19" t="n">
        <v>0.5</v>
      </c>
      <c r="Z19" t="n">
        <v>10</v>
      </c>
      <c r="AA19" t="n">
        <v>540.5394743821936</v>
      </c>
      <c r="AB19" t="n">
        <v>739.5899557682968</v>
      </c>
      <c r="AC19" t="n">
        <v>669.0045284107921</v>
      </c>
      <c r="AD19" t="n">
        <v>540539.4743821936</v>
      </c>
      <c r="AE19" t="n">
        <v>739589.9557682968</v>
      </c>
      <c r="AF19" t="n">
        <v>2.943007675375694e-05</v>
      </c>
      <c r="AG19" t="n">
        <v>26</v>
      </c>
      <c r="AH19" t="n">
        <v>669004.5284107921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1.643</v>
      </c>
      <c r="E20" t="n">
        <v>60.87</v>
      </c>
      <c r="F20" t="n">
        <v>58.17</v>
      </c>
      <c r="G20" t="n">
        <v>158.65</v>
      </c>
      <c r="H20" t="n">
        <v>2.26</v>
      </c>
      <c r="I20" t="n">
        <v>22</v>
      </c>
      <c r="J20" t="n">
        <v>148.91</v>
      </c>
      <c r="K20" t="n">
        <v>45</v>
      </c>
      <c r="L20" t="n">
        <v>19</v>
      </c>
      <c r="M20" t="n">
        <v>1</v>
      </c>
      <c r="N20" t="n">
        <v>24.92</v>
      </c>
      <c r="O20" t="n">
        <v>18599.92</v>
      </c>
      <c r="P20" t="n">
        <v>497.52</v>
      </c>
      <c r="Q20" t="n">
        <v>1213.93</v>
      </c>
      <c r="R20" t="n">
        <v>145.86</v>
      </c>
      <c r="S20" t="n">
        <v>90.51000000000001</v>
      </c>
      <c r="T20" t="n">
        <v>16525.6</v>
      </c>
      <c r="U20" t="n">
        <v>0.62</v>
      </c>
      <c r="V20" t="n">
        <v>0.77</v>
      </c>
      <c r="W20" t="n">
        <v>4.07</v>
      </c>
      <c r="X20" t="n">
        <v>0.98</v>
      </c>
      <c r="Y20" t="n">
        <v>0.5</v>
      </c>
      <c r="Z20" t="n">
        <v>10</v>
      </c>
      <c r="AA20" t="n">
        <v>541.14896839032</v>
      </c>
      <c r="AB20" t="n">
        <v>740.4238923591931</v>
      </c>
      <c r="AC20" t="n">
        <v>669.7588752638907</v>
      </c>
      <c r="AD20" t="n">
        <v>541148.96839032</v>
      </c>
      <c r="AE20" t="n">
        <v>740423.8923591932</v>
      </c>
      <c r="AF20" t="n">
        <v>2.942828562255654e-05</v>
      </c>
      <c r="AG20" t="n">
        <v>26</v>
      </c>
      <c r="AH20" t="n">
        <v>669758.8752638907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1.6431</v>
      </c>
      <c r="E21" t="n">
        <v>60.86</v>
      </c>
      <c r="F21" t="n">
        <v>58.16</v>
      </c>
      <c r="G21" t="n">
        <v>158.63</v>
      </c>
      <c r="H21" t="n">
        <v>2.36</v>
      </c>
      <c r="I21" t="n">
        <v>22</v>
      </c>
      <c r="J21" t="n">
        <v>150.3</v>
      </c>
      <c r="K21" t="n">
        <v>45</v>
      </c>
      <c r="L21" t="n">
        <v>20</v>
      </c>
      <c r="M21" t="n">
        <v>0</v>
      </c>
      <c r="N21" t="n">
        <v>25.3</v>
      </c>
      <c r="O21" t="n">
        <v>18771.1</v>
      </c>
      <c r="P21" t="n">
        <v>501.35</v>
      </c>
      <c r="Q21" t="n">
        <v>1213.93</v>
      </c>
      <c r="R21" t="n">
        <v>145.61</v>
      </c>
      <c r="S21" t="n">
        <v>90.51000000000001</v>
      </c>
      <c r="T21" t="n">
        <v>16402.6</v>
      </c>
      <c r="U21" t="n">
        <v>0.62</v>
      </c>
      <c r="V21" t="n">
        <v>0.77</v>
      </c>
      <c r="W21" t="n">
        <v>4.07</v>
      </c>
      <c r="X21" t="n">
        <v>0.97</v>
      </c>
      <c r="Y21" t="n">
        <v>0.5</v>
      </c>
      <c r="Z21" t="n">
        <v>10</v>
      </c>
      <c r="AA21" t="n">
        <v>543.1519854391086</v>
      </c>
      <c r="AB21" t="n">
        <v>743.1645086522215</v>
      </c>
      <c r="AC21" t="n">
        <v>672.2379309843914</v>
      </c>
      <c r="AD21" t="n">
        <v>543151.9854391086</v>
      </c>
      <c r="AE21" t="n">
        <v>743164.5086522214</v>
      </c>
      <c r="AF21" t="n">
        <v>2.943007675375694e-05</v>
      </c>
      <c r="AG21" t="n">
        <v>26</v>
      </c>
      <c r="AH21" t="n">
        <v>672237.9309843914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2024-09-25T21:36:54Z</dcterms:created>
  <dcterms:modified xmlns:dcterms="http://purl.org/dc/terms/" xmlns:xsi="http://www.w3.org/2001/XMLSchema-instance" xsi:type="dcterms:W3CDTF">2024-09-25T21:36:54Z</dcterms:modified>
</cp:coreProperties>
</file>