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xVal>
          <yVal>
            <numRef>
              <f>gráficos!$B$7:$B$335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  <c r="AA2" t="n">
        <v>621.3645941972937</v>
      </c>
      <c r="AB2" t="n">
        <v>850.1784504519447</v>
      </c>
      <c r="AC2" t="n">
        <v>769.03861237376</v>
      </c>
      <c r="AD2" t="n">
        <v>621364.5941972937</v>
      </c>
      <c r="AE2" t="n">
        <v>850178.4504519447</v>
      </c>
      <c r="AF2" t="n">
        <v>1.261241666211996e-05</v>
      </c>
      <c r="AG2" t="n">
        <v>49</v>
      </c>
      <c r="AH2" t="n">
        <v>769038.61237376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  <c r="AA3" t="n">
        <v>476.8950529329319</v>
      </c>
      <c r="AB3" t="n">
        <v>652.508850547707</v>
      </c>
      <c r="AC3" t="n">
        <v>590.2343216533567</v>
      </c>
      <c r="AD3" t="n">
        <v>476895.0529329319</v>
      </c>
      <c r="AE3" t="n">
        <v>652508.8505477069</v>
      </c>
      <c r="AF3" t="n">
        <v>1.590399131438529e-05</v>
      </c>
      <c r="AG3" t="n">
        <v>39</v>
      </c>
      <c r="AH3" t="n">
        <v>590234.3216533567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  <c r="AA4" t="n">
        <v>435.9085246175029</v>
      </c>
      <c r="AB4" t="n">
        <v>596.4292743085239</v>
      </c>
      <c r="AC4" t="n">
        <v>539.5069014622616</v>
      </c>
      <c r="AD4" t="n">
        <v>435908.5246175029</v>
      </c>
      <c r="AE4" t="n">
        <v>596429.2743085239</v>
      </c>
      <c r="AF4" t="n">
        <v>1.716660893996021e-05</v>
      </c>
      <c r="AG4" t="n">
        <v>36</v>
      </c>
      <c r="AH4" t="n">
        <v>539506.9014622616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  <c r="AA5" t="n">
        <v>411.2538227294617</v>
      </c>
      <c r="AB5" t="n">
        <v>562.6956234966237</v>
      </c>
      <c r="AC5" t="n">
        <v>508.9927429383728</v>
      </c>
      <c r="AD5" t="n">
        <v>411253.8227294617</v>
      </c>
      <c r="AE5" t="n">
        <v>562695.6234966237</v>
      </c>
      <c r="AF5" t="n">
        <v>1.786461679983198e-05</v>
      </c>
      <c r="AG5" t="n">
        <v>34</v>
      </c>
      <c r="AH5" t="n">
        <v>508992.7429383728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  <c r="AA6" t="n">
        <v>407.5251576060082</v>
      </c>
      <c r="AB6" t="n">
        <v>557.5938993776191</v>
      </c>
      <c r="AC6" t="n">
        <v>504.3779202089713</v>
      </c>
      <c r="AD6" t="n">
        <v>407525.1576060082</v>
      </c>
      <c r="AE6" t="n">
        <v>557593.8993776191</v>
      </c>
      <c r="AF6" t="n">
        <v>1.827600532800231e-05</v>
      </c>
      <c r="AG6" t="n">
        <v>34</v>
      </c>
      <c r="AH6" t="n">
        <v>504377.9202089712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  <c r="AA7" t="n">
        <v>396.429952559028</v>
      </c>
      <c r="AB7" t="n">
        <v>542.4129503464404</v>
      </c>
      <c r="AC7" t="n">
        <v>490.6458196467325</v>
      </c>
      <c r="AD7" t="n">
        <v>396429.9525590281</v>
      </c>
      <c r="AE7" t="n">
        <v>542412.9503464404</v>
      </c>
      <c r="AF7" t="n">
        <v>1.851178412731082e-05</v>
      </c>
      <c r="AG7" t="n">
        <v>33</v>
      </c>
      <c r="AH7" t="n">
        <v>490645.8196467325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393.7899991122418</v>
      </c>
      <c r="AB8" t="n">
        <v>538.8008495740211</v>
      </c>
      <c r="AC8" t="n">
        <v>487.3784527024177</v>
      </c>
      <c r="AD8" t="n">
        <v>393789.9991122418</v>
      </c>
      <c r="AE8" t="n">
        <v>538800.8495740211</v>
      </c>
      <c r="AF8" t="n">
        <v>1.879024098821522e-05</v>
      </c>
      <c r="AG8" t="n">
        <v>33</v>
      </c>
      <c r="AH8" t="n">
        <v>487378.4527024177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392.6340983011622</v>
      </c>
      <c r="AB9" t="n">
        <v>537.2192950895572</v>
      </c>
      <c r="AC9" t="n">
        <v>485.9478395582254</v>
      </c>
      <c r="AD9" t="n">
        <v>392634.0983011622</v>
      </c>
      <c r="AE9" t="n">
        <v>537219.2950895573</v>
      </c>
      <c r="AF9" t="n">
        <v>1.890078416415215e-05</v>
      </c>
      <c r="AG9" t="n">
        <v>33</v>
      </c>
      <c r="AH9" t="n">
        <v>485947.8395582254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382.2360969775664</v>
      </c>
      <c r="AB10" t="n">
        <v>522.9922909511704</v>
      </c>
      <c r="AC10" t="n">
        <v>473.0786407270805</v>
      </c>
      <c r="AD10" t="n">
        <v>382236.0969775664</v>
      </c>
      <c r="AE10" t="n">
        <v>522992.2909511704</v>
      </c>
      <c r="AF10" t="n">
        <v>1.906286751283604e-05</v>
      </c>
      <c r="AG10" t="n">
        <v>32</v>
      </c>
      <c r="AH10" t="n">
        <v>473078.6407270805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  <c r="AA11" t="n">
        <v>381.256931942865</v>
      </c>
      <c r="AB11" t="n">
        <v>521.6525541529794</v>
      </c>
      <c r="AC11" t="n">
        <v>471.8667665285764</v>
      </c>
      <c r="AD11" t="n">
        <v>381256.931942865</v>
      </c>
      <c r="AE11" t="n">
        <v>521652.5541529794</v>
      </c>
      <c r="AF11" t="n">
        <v>1.915288790505472e-05</v>
      </c>
      <c r="AG11" t="n">
        <v>32</v>
      </c>
      <c r="AH11" t="n">
        <v>471866.7665285764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  <c r="AA12" t="n">
        <v>381.0020506922763</v>
      </c>
      <c r="AB12" t="n">
        <v>521.3038143813567</v>
      </c>
      <c r="AC12" t="n">
        <v>471.5513099912981</v>
      </c>
      <c r="AD12" t="n">
        <v>381002.0506922763</v>
      </c>
      <c r="AE12" t="n">
        <v>521303.8143813567</v>
      </c>
      <c r="AF12" t="n">
        <v>1.915895145478965e-05</v>
      </c>
      <c r="AG12" t="n">
        <v>32</v>
      </c>
      <c r="AH12" t="n">
        <v>471551.3099912981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  <c r="AA13" t="n">
        <v>379.7242026233397</v>
      </c>
      <c r="AB13" t="n">
        <v>519.5554062787596</v>
      </c>
      <c r="AC13" t="n">
        <v>469.9697675041067</v>
      </c>
      <c r="AD13" t="n">
        <v>379724.2026233397</v>
      </c>
      <c r="AE13" t="n">
        <v>519555.4062787596</v>
      </c>
      <c r="AF13" t="n">
        <v>1.925876681196476e-05</v>
      </c>
      <c r="AG13" t="n">
        <v>32</v>
      </c>
      <c r="AH13" t="n">
        <v>469969.7675041067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379.1003051406779</v>
      </c>
      <c r="AB14" t="n">
        <v>518.7017622185674</v>
      </c>
      <c r="AC14" t="n">
        <v>469.1975940349222</v>
      </c>
      <c r="AD14" t="n">
        <v>379100.3051406779</v>
      </c>
      <c r="AE14" t="n">
        <v>518701.7622185674</v>
      </c>
      <c r="AF14" t="n">
        <v>1.933899223922701e-05</v>
      </c>
      <c r="AG14" t="n">
        <v>32</v>
      </c>
      <c r="AH14" t="n">
        <v>469197.5940349222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  <c r="AA15" t="n">
        <v>378.5500153520409</v>
      </c>
      <c r="AB15" t="n">
        <v>517.948831452682</v>
      </c>
      <c r="AC15" t="n">
        <v>468.516521924588</v>
      </c>
      <c r="AD15" t="n">
        <v>378550.0153520409</v>
      </c>
      <c r="AE15" t="n">
        <v>517948.8314526821</v>
      </c>
      <c r="AF15" t="n">
        <v>1.934715471002403e-05</v>
      </c>
      <c r="AG15" t="n">
        <v>32</v>
      </c>
      <c r="AH15" t="n">
        <v>468516.521924588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377.8730651764371</v>
      </c>
      <c r="AB16" t="n">
        <v>517.022598357487</v>
      </c>
      <c r="AC16" t="n">
        <v>467.6786872160221</v>
      </c>
      <c r="AD16" t="n">
        <v>377873.0651764371</v>
      </c>
      <c r="AE16" t="n">
        <v>517022.5983574871</v>
      </c>
      <c r="AF16" t="n">
        <v>1.942947905834837e-05</v>
      </c>
      <c r="AG16" t="n">
        <v>32</v>
      </c>
      <c r="AH16" t="n">
        <v>467678.6872160221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378.0332015191972</v>
      </c>
      <c r="AB17" t="n">
        <v>517.2417039663683</v>
      </c>
      <c r="AC17" t="n">
        <v>467.8768816931083</v>
      </c>
      <c r="AD17" t="n">
        <v>378033.2015191972</v>
      </c>
      <c r="AE17" t="n">
        <v>517241.7039663683</v>
      </c>
      <c r="AF17" t="n">
        <v>1.943857438295078e-05</v>
      </c>
      <c r="AG17" t="n">
        <v>32</v>
      </c>
      <c r="AH17" t="n">
        <v>467876.8816931083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  <c r="AA18" t="n">
        <v>377.2111036543105</v>
      </c>
      <c r="AB18" t="n">
        <v>516.1168733992323</v>
      </c>
      <c r="AC18" t="n">
        <v>466.8594033765903</v>
      </c>
      <c r="AD18" t="n">
        <v>377211.1036543105</v>
      </c>
      <c r="AE18" t="n">
        <v>516116.8733992323</v>
      </c>
      <c r="AF18" t="n">
        <v>1.9428546204543e-05</v>
      </c>
      <c r="AG18" t="n">
        <v>32</v>
      </c>
      <c r="AH18" t="n">
        <v>466859.4033765902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376.4353213991978</v>
      </c>
      <c r="AB19" t="n">
        <v>515.0554138926894</v>
      </c>
      <c r="AC19" t="n">
        <v>465.899248075584</v>
      </c>
      <c r="AD19" t="n">
        <v>376435.3213991978</v>
      </c>
      <c r="AE19" t="n">
        <v>515055.4138926894</v>
      </c>
      <c r="AF19" t="n">
        <v>1.953442511145305e-05</v>
      </c>
      <c r="AG19" t="n">
        <v>32</v>
      </c>
      <c r="AH19" t="n">
        <v>465899.2480755839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376.20011751127</v>
      </c>
      <c r="AB20" t="n">
        <v>514.7335975567635</v>
      </c>
      <c r="AC20" t="n">
        <v>465.6081454390867</v>
      </c>
      <c r="AD20" t="n">
        <v>376200.11751127</v>
      </c>
      <c r="AE20" t="n">
        <v>514733.5975567634</v>
      </c>
      <c r="AF20" t="n">
        <v>1.954072187463933e-05</v>
      </c>
      <c r="AG20" t="n">
        <v>32</v>
      </c>
      <c r="AH20" t="n">
        <v>465608.1454390867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  <c r="AA21" t="n">
        <v>376.0109087798564</v>
      </c>
      <c r="AB21" t="n">
        <v>514.4747138231432</v>
      </c>
      <c r="AC21" t="n">
        <v>465.3739692056577</v>
      </c>
      <c r="AD21" t="n">
        <v>376010.9087798565</v>
      </c>
      <c r="AE21" t="n">
        <v>514474.7138231433</v>
      </c>
      <c r="AF21" t="n">
        <v>1.953489153835574e-05</v>
      </c>
      <c r="AG21" t="n">
        <v>32</v>
      </c>
      <c r="AH21" t="n">
        <v>465373.9692056577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  <c r="AA22" t="n">
        <v>375.5278518197309</v>
      </c>
      <c r="AB22" t="n">
        <v>513.8137739793304</v>
      </c>
      <c r="AC22" t="n">
        <v>464.7761085329035</v>
      </c>
      <c r="AD22" t="n">
        <v>375527.8518197309</v>
      </c>
      <c r="AE22" t="n">
        <v>513813.7739793305</v>
      </c>
      <c r="AF22" t="n">
        <v>1.953395868455036e-05</v>
      </c>
      <c r="AG22" t="n">
        <v>32</v>
      </c>
      <c r="AH22" t="n">
        <v>464776.1085329035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  <c r="AA23" t="n">
        <v>365.8438638354449</v>
      </c>
      <c r="AB23" t="n">
        <v>500.5637143918328</v>
      </c>
      <c r="AC23" t="n">
        <v>452.7906160358611</v>
      </c>
      <c r="AD23" t="n">
        <v>365843.8638354449</v>
      </c>
      <c r="AE23" t="n">
        <v>500563.7143918328</v>
      </c>
      <c r="AF23" t="n">
        <v>1.962561157092844e-05</v>
      </c>
      <c r="AG23" t="n">
        <v>31</v>
      </c>
      <c r="AH23" t="n">
        <v>452790.6160358611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  <c r="AA24" t="n">
        <v>365.7165682737654</v>
      </c>
      <c r="AB24" t="n">
        <v>500.389542988459</v>
      </c>
      <c r="AC24" t="n">
        <v>452.6330673067741</v>
      </c>
      <c r="AD24" t="n">
        <v>365716.5682737654</v>
      </c>
      <c r="AE24" t="n">
        <v>500389.542988459</v>
      </c>
      <c r="AF24" t="n">
        <v>1.963680581659294e-05</v>
      </c>
      <c r="AG24" t="n">
        <v>31</v>
      </c>
      <c r="AH24" t="n">
        <v>452633.0673067741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  <c r="AA25" t="n">
        <v>365.7370358424914</v>
      </c>
      <c r="AB25" t="n">
        <v>500.4175476189553</v>
      </c>
      <c r="AC25" t="n">
        <v>452.6583992146407</v>
      </c>
      <c r="AD25" t="n">
        <v>365737.0358424914</v>
      </c>
      <c r="AE25" t="n">
        <v>500417.5476189553</v>
      </c>
      <c r="AF25" t="n">
        <v>1.962491193057441e-05</v>
      </c>
      <c r="AG25" t="n">
        <v>31</v>
      </c>
      <c r="AH25" t="n">
        <v>452658.3992146407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  <c r="AA26" t="n">
        <v>365.1557489677112</v>
      </c>
      <c r="AB26" t="n">
        <v>499.6222052723141</v>
      </c>
      <c r="AC26" t="n">
        <v>451.938963225293</v>
      </c>
      <c r="AD26" t="n">
        <v>365155.7489677112</v>
      </c>
      <c r="AE26" t="n">
        <v>499622.2052723141</v>
      </c>
      <c r="AF26" t="n">
        <v>1.963354082827413e-05</v>
      </c>
      <c r="AG26" t="n">
        <v>31</v>
      </c>
      <c r="AH26" t="n">
        <v>451938.963225293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364.2082801593033</v>
      </c>
      <c r="AB27" t="n">
        <v>498.3258366492767</v>
      </c>
      <c r="AC27" t="n">
        <v>450.7663182041733</v>
      </c>
      <c r="AD27" t="n">
        <v>364208.2801593033</v>
      </c>
      <c r="AE27" t="n">
        <v>498325.8366492767</v>
      </c>
      <c r="AF27" t="n">
        <v>1.963587296278757e-05</v>
      </c>
      <c r="AG27" t="n">
        <v>31</v>
      </c>
      <c r="AH27" t="n">
        <v>450766.3182041734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  <c r="AA28" t="n">
        <v>363.6450083272361</v>
      </c>
      <c r="AB28" t="n">
        <v>497.5551432788428</v>
      </c>
      <c r="AC28" t="n">
        <v>450.0691787273388</v>
      </c>
      <c r="AD28" t="n">
        <v>363645.0083272361</v>
      </c>
      <c r="AE28" t="n">
        <v>497555.1432788428</v>
      </c>
      <c r="AF28" t="n">
        <v>1.963937116455773e-05</v>
      </c>
      <c r="AG28" t="n">
        <v>31</v>
      </c>
      <c r="AH28" t="n">
        <v>450069.1787273388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  <c r="AA29" t="n">
        <v>362.982035473511</v>
      </c>
      <c r="AB29" t="n">
        <v>496.648034572078</v>
      </c>
      <c r="AC29" t="n">
        <v>449.2486432024126</v>
      </c>
      <c r="AD29" t="n">
        <v>362982.035473511</v>
      </c>
      <c r="AE29" t="n">
        <v>496648.034572078</v>
      </c>
      <c r="AF29" t="n">
        <v>1.973079083748446e-05</v>
      </c>
      <c r="AG29" t="n">
        <v>31</v>
      </c>
      <c r="AH29" t="n">
        <v>449248.6432024125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363.5874645472209</v>
      </c>
      <c r="AB30" t="n">
        <v>497.4764093403736</v>
      </c>
      <c r="AC30" t="n">
        <v>449.9979590454532</v>
      </c>
      <c r="AD30" t="n">
        <v>363587.4645472209</v>
      </c>
      <c r="AE30" t="n">
        <v>497476.4093403735</v>
      </c>
      <c r="AF30" t="n">
        <v>1.972612656845759e-05</v>
      </c>
      <c r="AG30" t="n">
        <v>31</v>
      </c>
      <c r="AH30" t="n">
        <v>449997.9590454532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363.6672884751005</v>
      </c>
      <c r="AB31" t="n">
        <v>497.5856279600817</v>
      </c>
      <c r="AC31" t="n">
        <v>450.0967539933858</v>
      </c>
      <c r="AD31" t="n">
        <v>363667.2884751005</v>
      </c>
      <c r="AE31" t="n">
        <v>497585.6279600817</v>
      </c>
      <c r="AF31" t="n">
        <v>1.972402764739549e-05</v>
      </c>
      <c r="AG31" t="n">
        <v>31</v>
      </c>
      <c r="AH31" t="n">
        <v>450096.7539933858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  <c r="AA32" t="n">
        <v>363.6292830341712</v>
      </c>
      <c r="AB32" t="n">
        <v>497.5336272391204</v>
      </c>
      <c r="AC32" t="n">
        <v>450.0497161482496</v>
      </c>
      <c r="AD32" t="n">
        <v>363629.2830341712</v>
      </c>
      <c r="AE32" t="n">
        <v>497533.6272391204</v>
      </c>
      <c r="AF32" t="n">
        <v>1.972985798367909e-05</v>
      </c>
      <c r="AG32" t="n">
        <v>31</v>
      </c>
      <c r="AH32" t="n">
        <v>450049.7161482496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363.0561138254922</v>
      </c>
      <c r="AB33" t="n">
        <v>496.749391841365</v>
      </c>
      <c r="AC33" t="n">
        <v>449.3403270761747</v>
      </c>
      <c r="AD33" t="n">
        <v>363056.1138254922</v>
      </c>
      <c r="AE33" t="n">
        <v>496749.391841365</v>
      </c>
      <c r="AF33" t="n">
        <v>1.973452225270596e-05</v>
      </c>
      <c r="AG33" t="n">
        <v>31</v>
      </c>
      <c r="AH33" t="n">
        <v>449340.3270761747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362.6896373888943</v>
      </c>
      <c r="AB34" t="n">
        <v>496.2479626130124</v>
      </c>
      <c r="AC34" t="n">
        <v>448.8867535496157</v>
      </c>
      <c r="AD34" t="n">
        <v>362689.6373888943</v>
      </c>
      <c r="AE34" t="n">
        <v>496247.9626130124</v>
      </c>
      <c r="AF34" t="n">
        <v>1.974385079075971e-05</v>
      </c>
      <c r="AG34" t="n">
        <v>31</v>
      </c>
      <c r="AH34" t="n">
        <v>448886.7535496157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361.9859779775723</v>
      </c>
      <c r="AB35" t="n">
        <v>495.2851847631794</v>
      </c>
      <c r="AC35" t="n">
        <v>448.0158618665035</v>
      </c>
      <c r="AD35" t="n">
        <v>361985.9779775723</v>
      </c>
      <c r="AE35" t="n">
        <v>495285.1847631794</v>
      </c>
      <c r="AF35" t="n">
        <v>1.974151865624628e-05</v>
      </c>
      <c r="AG35" t="n">
        <v>31</v>
      </c>
      <c r="AH35" t="n">
        <v>448015.8618665035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361.1173023066431</v>
      </c>
      <c r="AB36" t="n">
        <v>494.0966243869481</v>
      </c>
      <c r="AC36" t="n">
        <v>446.9407360244248</v>
      </c>
      <c r="AD36" t="n">
        <v>361117.302306643</v>
      </c>
      <c r="AE36" t="n">
        <v>494096.6243869481</v>
      </c>
      <c r="AF36" t="n">
        <v>1.974478364456509e-05</v>
      </c>
      <c r="AG36" t="n">
        <v>31</v>
      </c>
      <c r="AH36" t="n">
        <v>446940.7360244248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360.450699874491</v>
      </c>
      <c r="AB37" t="n">
        <v>493.1845495308539</v>
      </c>
      <c r="AC37" t="n">
        <v>446.1157083124911</v>
      </c>
      <c r="AD37" t="n">
        <v>360450.699874491</v>
      </c>
      <c r="AE37" t="n">
        <v>493184.5495308539</v>
      </c>
      <c r="AF37" t="n">
        <v>1.974898148668927e-05</v>
      </c>
      <c r="AG37" t="n">
        <v>31</v>
      </c>
      <c r="AH37" t="n">
        <v>446115.7083124911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  <c r="AA38" t="n">
        <v>359.6828400669709</v>
      </c>
      <c r="AB38" t="n">
        <v>492.133929866621</v>
      </c>
      <c r="AC38" t="n">
        <v>445.1653583144586</v>
      </c>
      <c r="AD38" t="n">
        <v>359682.8400669709</v>
      </c>
      <c r="AE38" t="n">
        <v>492133.929866621</v>
      </c>
      <c r="AF38" t="n">
        <v>1.975317932881347e-05</v>
      </c>
      <c r="AG38" t="n">
        <v>31</v>
      </c>
      <c r="AH38" t="n">
        <v>445165.3583144586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  <c r="AA39" t="n">
        <v>358.3560451427544</v>
      </c>
      <c r="AB39" t="n">
        <v>490.318550517247</v>
      </c>
      <c r="AC39" t="n">
        <v>443.523236222288</v>
      </c>
      <c r="AD39" t="n">
        <v>358356.0451427544</v>
      </c>
      <c r="AE39" t="n">
        <v>490318.5505172471</v>
      </c>
      <c r="AF39" t="n">
        <v>1.974571649837046e-05</v>
      </c>
      <c r="AG39" t="n">
        <v>31</v>
      </c>
      <c r="AH39" t="n">
        <v>443523.236222288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  <c r="AA40" t="n">
        <v>357.726333412281</v>
      </c>
      <c r="AB40" t="n">
        <v>489.4569511466925</v>
      </c>
      <c r="AC40" t="n">
        <v>442.7438666863969</v>
      </c>
      <c r="AD40" t="n">
        <v>357726.333412281</v>
      </c>
      <c r="AE40" t="n">
        <v>489456.9511466925</v>
      </c>
      <c r="AF40" t="n">
        <v>1.984413257483751e-05</v>
      </c>
      <c r="AG40" t="n">
        <v>31</v>
      </c>
      <c r="AH40" t="n">
        <v>442743.8666863969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6.0416</v>
      </c>
      <c r="E2" t="n">
        <v>16.55</v>
      </c>
      <c r="F2" t="n">
        <v>11.07</v>
      </c>
      <c r="G2" t="n">
        <v>6.78</v>
      </c>
      <c r="H2" t="n">
        <v>0.11</v>
      </c>
      <c r="I2" t="n">
        <v>98</v>
      </c>
      <c r="J2" t="n">
        <v>159.12</v>
      </c>
      <c r="K2" t="n">
        <v>50.28</v>
      </c>
      <c r="L2" t="n">
        <v>1</v>
      </c>
      <c r="M2" t="n">
        <v>96</v>
      </c>
      <c r="N2" t="n">
        <v>27.84</v>
      </c>
      <c r="O2" t="n">
        <v>19859.16</v>
      </c>
      <c r="P2" t="n">
        <v>135.28</v>
      </c>
      <c r="Q2" t="n">
        <v>195.42</v>
      </c>
      <c r="R2" t="n">
        <v>79.73999999999999</v>
      </c>
      <c r="S2" t="n">
        <v>14.2</v>
      </c>
      <c r="T2" t="n">
        <v>30585.26</v>
      </c>
      <c r="U2" t="n">
        <v>0.18</v>
      </c>
      <c r="V2" t="n">
        <v>0.64</v>
      </c>
      <c r="W2" t="n">
        <v>0.8</v>
      </c>
      <c r="X2" t="n">
        <v>1.98</v>
      </c>
      <c r="Y2" t="n">
        <v>0.5</v>
      </c>
      <c r="Z2" t="n">
        <v>10</v>
      </c>
      <c r="AA2" t="n">
        <v>532.1223667341385</v>
      </c>
      <c r="AB2" t="n">
        <v>728.0732977476458</v>
      </c>
      <c r="AC2" t="n">
        <v>658.587004067901</v>
      </c>
      <c r="AD2" t="n">
        <v>532122.3667341385</v>
      </c>
      <c r="AE2" t="n">
        <v>728073.2977476459</v>
      </c>
      <c r="AF2" t="n">
        <v>1.541697129129919e-05</v>
      </c>
      <c r="AG2" t="n">
        <v>44</v>
      </c>
      <c r="AH2" t="n">
        <v>658587.0040679011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7.262</v>
      </c>
      <c r="E3" t="n">
        <v>13.77</v>
      </c>
      <c r="F3" t="n">
        <v>10</v>
      </c>
      <c r="G3" t="n">
        <v>13.33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43</v>
      </c>
      <c r="N3" t="n">
        <v>28.26</v>
      </c>
      <c r="O3" t="n">
        <v>20034.4</v>
      </c>
      <c r="P3" t="n">
        <v>121.37</v>
      </c>
      <c r="Q3" t="n">
        <v>195.43</v>
      </c>
      <c r="R3" t="n">
        <v>46.1</v>
      </c>
      <c r="S3" t="n">
        <v>14.2</v>
      </c>
      <c r="T3" t="n">
        <v>14030.31</v>
      </c>
      <c r="U3" t="n">
        <v>0.31</v>
      </c>
      <c r="V3" t="n">
        <v>0.71</v>
      </c>
      <c r="W3" t="n">
        <v>0.72</v>
      </c>
      <c r="X3" t="n">
        <v>0.91</v>
      </c>
      <c r="Y3" t="n">
        <v>0.5</v>
      </c>
      <c r="Z3" t="n">
        <v>10</v>
      </c>
      <c r="AA3" t="n">
        <v>425.688834812319</v>
      </c>
      <c r="AB3" t="n">
        <v>582.4462438561771</v>
      </c>
      <c r="AC3" t="n">
        <v>526.8583918109804</v>
      </c>
      <c r="AD3" t="n">
        <v>425688.834812319</v>
      </c>
      <c r="AE3" t="n">
        <v>582446.2438561772</v>
      </c>
      <c r="AF3" t="n">
        <v>1.853119132637294e-05</v>
      </c>
      <c r="AG3" t="n">
        <v>36</v>
      </c>
      <c r="AH3" t="n">
        <v>526858.3918109804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7.7358</v>
      </c>
      <c r="E4" t="n">
        <v>12.93</v>
      </c>
      <c r="F4" t="n">
        <v>9.67</v>
      </c>
      <c r="G4" t="n">
        <v>20</v>
      </c>
      <c r="H4" t="n">
        <v>0.33</v>
      </c>
      <c r="I4" t="n">
        <v>29</v>
      </c>
      <c r="J4" t="n">
        <v>161.97</v>
      </c>
      <c r="K4" t="n">
        <v>50.28</v>
      </c>
      <c r="L4" t="n">
        <v>3</v>
      </c>
      <c r="M4" t="n">
        <v>27</v>
      </c>
      <c r="N4" t="n">
        <v>28.69</v>
      </c>
      <c r="O4" t="n">
        <v>20210.21</v>
      </c>
      <c r="P4" t="n">
        <v>116.7</v>
      </c>
      <c r="Q4" t="n">
        <v>195.42</v>
      </c>
      <c r="R4" t="n">
        <v>36.14</v>
      </c>
      <c r="S4" t="n">
        <v>14.2</v>
      </c>
      <c r="T4" t="n">
        <v>9127.030000000001</v>
      </c>
      <c r="U4" t="n">
        <v>0.39</v>
      </c>
      <c r="V4" t="n">
        <v>0.73</v>
      </c>
      <c r="W4" t="n">
        <v>0.6899999999999999</v>
      </c>
      <c r="X4" t="n">
        <v>0.58</v>
      </c>
      <c r="Y4" t="n">
        <v>0.5</v>
      </c>
      <c r="Z4" t="n">
        <v>10</v>
      </c>
      <c r="AA4" t="n">
        <v>397.8317517833551</v>
      </c>
      <c r="AB4" t="n">
        <v>544.3309538881817</v>
      </c>
      <c r="AC4" t="n">
        <v>492.3807716223849</v>
      </c>
      <c r="AD4" t="n">
        <v>397831.7517833551</v>
      </c>
      <c r="AE4" t="n">
        <v>544330.9538881817</v>
      </c>
      <c r="AF4" t="n">
        <v>1.974023545339518e-05</v>
      </c>
      <c r="AG4" t="n">
        <v>34</v>
      </c>
      <c r="AH4" t="n">
        <v>492380.7716223849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7.9724</v>
      </c>
      <c r="E5" t="n">
        <v>12.54</v>
      </c>
      <c r="F5" t="n">
        <v>9.51</v>
      </c>
      <c r="G5" t="n">
        <v>25.94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113.95</v>
      </c>
      <c r="Q5" t="n">
        <v>195.42</v>
      </c>
      <c r="R5" t="n">
        <v>31.22</v>
      </c>
      <c r="S5" t="n">
        <v>14.2</v>
      </c>
      <c r="T5" t="n">
        <v>6706.23</v>
      </c>
      <c r="U5" t="n">
        <v>0.45</v>
      </c>
      <c r="V5" t="n">
        <v>0.74</v>
      </c>
      <c r="W5" t="n">
        <v>0.67</v>
      </c>
      <c r="X5" t="n">
        <v>0.42</v>
      </c>
      <c r="Y5" t="n">
        <v>0.5</v>
      </c>
      <c r="Z5" t="n">
        <v>10</v>
      </c>
      <c r="AA5" t="n">
        <v>384.0743976315853</v>
      </c>
      <c r="AB5" t="n">
        <v>525.5075350061003</v>
      </c>
      <c r="AC5" t="n">
        <v>475.3538334195749</v>
      </c>
      <c r="AD5" t="n">
        <v>384074.3976315853</v>
      </c>
      <c r="AE5" t="n">
        <v>525507.5350061003</v>
      </c>
      <c r="AF5" t="n">
        <v>2.034399197609138e-05</v>
      </c>
      <c r="AG5" t="n">
        <v>33</v>
      </c>
      <c r="AH5" t="n">
        <v>475353.8334195749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8.1509</v>
      </c>
      <c r="E6" t="n">
        <v>12.27</v>
      </c>
      <c r="F6" t="n">
        <v>9.4</v>
      </c>
      <c r="G6" t="n">
        <v>33.16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111.78</v>
      </c>
      <c r="Q6" t="n">
        <v>195.43</v>
      </c>
      <c r="R6" t="n">
        <v>27.55</v>
      </c>
      <c r="S6" t="n">
        <v>14.2</v>
      </c>
      <c r="T6" t="n">
        <v>4892.12</v>
      </c>
      <c r="U6" t="n">
        <v>0.52</v>
      </c>
      <c r="V6" t="n">
        <v>0.75</v>
      </c>
      <c r="W6" t="n">
        <v>0.67</v>
      </c>
      <c r="X6" t="n">
        <v>0.31</v>
      </c>
      <c r="Y6" t="n">
        <v>0.5</v>
      </c>
      <c r="Z6" t="n">
        <v>10</v>
      </c>
      <c r="AA6" t="n">
        <v>371.6358437246299</v>
      </c>
      <c r="AB6" t="n">
        <v>508.4885568003343</v>
      </c>
      <c r="AC6" t="n">
        <v>459.9591226074814</v>
      </c>
      <c r="AD6" t="n">
        <v>371635.8437246298</v>
      </c>
      <c r="AE6" t="n">
        <v>508488.5568003342</v>
      </c>
      <c r="AF6" t="n">
        <v>2.079948876096574e-05</v>
      </c>
      <c r="AG6" t="n">
        <v>32</v>
      </c>
      <c r="AH6" t="n">
        <v>459959.1226074814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8.208500000000001</v>
      </c>
      <c r="E7" t="n">
        <v>12.18</v>
      </c>
      <c r="F7" t="n">
        <v>9.369999999999999</v>
      </c>
      <c r="G7" t="n">
        <v>37.5</v>
      </c>
      <c r="H7" t="n">
        <v>0.64</v>
      </c>
      <c r="I7" t="n">
        <v>15</v>
      </c>
      <c r="J7" t="n">
        <v>166.27</v>
      </c>
      <c r="K7" t="n">
        <v>50.28</v>
      </c>
      <c r="L7" t="n">
        <v>6</v>
      </c>
      <c r="M7" t="n">
        <v>13</v>
      </c>
      <c r="N7" t="n">
        <v>29.99</v>
      </c>
      <c r="O7" t="n">
        <v>20741.2</v>
      </c>
      <c r="P7" t="n">
        <v>110.89</v>
      </c>
      <c r="Q7" t="n">
        <v>195.43</v>
      </c>
      <c r="R7" t="n">
        <v>27.03</v>
      </c>
      <c r="S7" t="n">
        <v>14.2</v>
      </c>
      <c r="T7" t="n">
        <v>4646.08</v>
      </c>
      <c r="U7" t="n">
        <v>0.53</v>
      </c>
      <c r="V7" t="n">
        <v>0.75</v>
      </c>
      <c r="W7" t="n">
        <v>0.66</v>
      </c>
      <c r="X7" t="n">
        <v>0.29</v>
      </c>
      <c r="Y7" t="n">
        <v>0.5</v>
      </c>
      <c r="Z7" t="n">
        <v>10</v>
      </c>
      <c r="AA7" t="n">
        <v>370.416714954547</v>
      </c>
      <c r="AB7" t="n">
        <v>506.8204910329415</v>
      </c>
      <c r="AC7" t="n">
        <v>458.4502546957836</v>
      </c>
      <c r="AD7" t="n">
        <v>370416.7149545471</v>
      </c>
      <c r="AE7" t="n">
        <v>506820.4910329415</v>
      </c>
      <c r="AF7" t="n">
        <v>2.094647259742939e-05</v>
      </c>
      <c r="AG7" t="n">
        <v>32</v>
      </c>
      <c r="AH7" t="n">
        <v>458450.2546957836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8.2875</v>
      </c>
      <c r="E8" t="n">
        <v>12.07</v>
      </c>
      <c r="F8" t="n">
        <v>9.32</v>
      </c>
      <c r="G8" t="n">
        <v>43.03</v>
      </c>
      <c r="H8" t="n">
        <v>0.74</v>
      </c>
      <c r="I8" t="n">
        <v>13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109.64</v>
      </c>
      <c r="Q8" t="n">
        <v>195.42</v>
      </c>
      <c r="R8" t="n">
        <v>25.31</v>
      </c>
      <c r="S8" t="n">
        <v>14.2</v>
      </c>
      <c r="T8" t="n">
        <v>3792.37</v>
      </c>
      <c r="U8" t="n">
        <v>0.5600000000000001</v>
      </c>
      <c r="V8" t="n">
        <v>0.76</v>
      </c>
      <c r="W8" t="n">
        <v>0.66</v>
      </c>
      <c r="X8" t="n">
        <v>0.24</v>
      </c>
      <c r="Y8" t="n">
        <v>0.5</v>
      </c>
      <c r="Z8" t="n">
        <v>10</v>
      </c>
      <c r="AA8" t="n">
        <v>368.7433540006544</v>
      </c>
      <c r="AB8" t="n">
        <v>504.5309247523505</v>
      </c>
      <c r="AC8" t="n">
        <v>456.3792014075858</v>
      </c>
      <c r="AD8" t="n">
        <v>368743.3540006544</v>
      </c>
      <c r="AE8" t="n">
        <v>504530.9247523505</v>
      </c>
      <c r="AF8" t="n">
        <v>2.114806501202365e-05</v>
      </c>
      <c r="AG8" t="n">
        <v>32</v>
      </c>
      <c r="AH8" t="n">
        <v>456379.2014075858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8.358499999999999</v>
      </c>
      <c r="E9" t="n">
        <v>11.96</v>
      </c>
      <c r="F9" t="n">
        <v>9.289999999999999</v>
      </c>
      <c r="G9" t="n">
        <v>50.65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108.53</v>
      </c>
      <c r="Q9" t="n">
        <v>195.42</v>
      </c>
      <c r="R9" t="n">
        <v>24.31</v>
      </c>
      <c r="S9" t="n">
        <v>14.2</v>
      </c>
      <c r="T9" t="n">
        <v>3306.47</v>
      </c>
      <c r="U9" t="n">
        <v>0.58</v>
      </c>
      <c r="V9" t="n">
        <v>0.76</v>
      </c>
      <c r="W9" t="n">
        <v>0.65</v>
      </c>
      <c r="X9" t="n">
        <v>0.2</v>
      </c>
      <c r="Y9" t="n">
        <v>0.5</v>
      </c>
      <c r="Z9" t="n">
        <v>10</v>
      </c>
      <c r="AA9" t="n">
        <v>367.2912057907971</v>
      </c>
      <c r="AB9" t="n">
        <v>502.5440315073662</v>
      </c>
      <c r="AC9" t="n">
        <v>454.5819344652805</v>
      </c>
      <c r="AD9" t="n">
        <v>367291.2057907971</v>
      </c>
      <c r="AE9" t="n">
        <v>502544.0315073662</v>
      </c>
      <c r="AF9" t="n">
        <v>2.132924300488683e-05</v>
      </c>
      <c r="AG9" t="n">
        <v>32</v>
      </c>
      <c r="AH9" t="n">
        <v>454581.9344652805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8.3932</v>
      </c>
      <c r="E10" t="n">
        <v>11.91</v>
      </c>
      <c r="F10" t="n">
        <v>9.27</v>
      </c>
      <c r="G10" t="n">
        <v>55.61</v>
      </c>
      <c r="H10" t="n">
        <v>0.9399999999999999</v>
      </c>
      <c r="I10" t="n">
        <v>10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107.79</v>
      </c>
      <c r="Q10" t="n">
        <v>195.42</v>
      </c>
      <c r="R10" t="n">
        <v>23.54</v>
      </c>
      <c r="S10" t="n">
        <v>14.2</v>
      </c>
      <c r="T10" t="n">
        <v>2925.76</v>
      </c>
      <c r="U10" t="n">
        <v>0.6</v>
      </c>
      <c r="V10" t="n">
        <v>0.76</v>
      </c>
      <c r="W10" t="n">
        <v>0.66</v>
      </c>
      <c r="X10" t="n">
        <v>0.18</v>
      </c>
      <c r="Y10" t="n">
        <v>0.5</v>
      </c>
      <c r="Z10" t="n">
        <v>10</v>
      </c>
      <c r="AA10" t="n">
        <v>366.4566662434254</v>
      </c>
      <c r="AB10" t="n">
        <v>501.4021776813657</v>
      </c>
      <c r="AC10" t="n">
        <v>453.5490575658317</v>
      </c>
      <c r="AD10" t="n">
        <v>366456.6662434254</v>
      </c>
      <c r="AE10" t="n">
        <v>501402.1776813657</v>
      </c>
      <c r="AF10" t="n">
        <v>2.141779055914533e-05</v>
      </c>
      <c r="AG10" t="n">
        <v>32</v>
      </c>
      <c r="AH10" t="n">
        <v>453549.0575658317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8.4335</v>
      </c>
      <c r="E11" t="n">
        <v>11.86</v>
      </c>
      <c r="F11" t="n">
        <v>9.24</v>
      </c>
      <c r="G11" t="n">
        <v>61.62</v>
      </c>
      <c r="H11" t="n">
        <v>1.03</v>
      </c>
      <c r="I11" t="n">
        <v>9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106.57</v>
      </c>
      <c r="Q11" t="n">
        <v>195.42</v>
      </c>
      <c r="R11" t="n">
        <v>22.88</v>
      </c>
      <c r="S11" t="n">
        <v>14.2</v>
      </c>
      <c r="T11" t="n">
        <v>2597.63</v>
      </c>
      <c r="U11" t="n">
        <v>0.62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356.3252975311845</v>
      </c>
      <c r="AB11" t="n">
        <v>487.5399920448355</v>
      </c>
      <c r="AC11" t="n">
        <v>441.0098594707521</v>
      </c>
      <c r="AD11" t="n">
        <v>356325.2975311845</v>
      </c>
      <c r="AE11" t="n">
        <v>487539.9920448355</v>
      </c>
      <c r="AF11" t="n">
        <v>2.152062820861556e-05</v>
      </c>
      <c r="AG11" t="n">
        <v>31</v>
      </c>
      <c r="AH11" t="n">
        <v>441009.8594707521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8.466799999999999</v>
      </c>
      <c r="E12" t="n">
        <v>11.81</v>
      </c>
      <c r="F12" t="n">
        <v>9.23</v>
      </c>
      <c r="G12" t="n">
        <v>69.20999999999999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105.61</v>
      </c>
      <c r="Q12" t="n">
        <v>195.42</v>
      </c>
      <c r="R12" t="n">
        <v>22.52</v>
      </c>
      <c r="S12" t="n">
        <v>14.2</v>
      </c>
      <c r="T12" t="n">
        <v>2424.56</v>
      </c>
      <c r="U12" t="n">
        <v>0.63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355.3885431606627</v>
      </c>
      <c r="AB12" t="n">
        <v>486.2582833884013</v>
      </c>
      <c r="AC12" t="n">
        <v>439.8504752895986</v>
      </c>
      <c r="AD12" t="n">
        <v>355388.5431606626</v>
      </c>
      <c r="AE12" t="n">
        <v>486258.2833884013</v>
      </c>
      <c r="AF12" t="n">
        <v>2.160560323907111e-05</v>
      </c>
      <c r="AG12" t="n">
        <v>31</v>
      </c>
      <c r="AH12" t="n">
        <v>439850.4752895986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8.469200000000001</v>
      </c>
      <c r="E13" t="n">
        <v>11.81</v>
      </c>
      <c r="F13" t="n">
        <v>9.23</v>
      </c>
      <c r="G13" t="n">
        <v>69.19</v>
      </c>
      <c r="H13" t="n">
        <v>1.22</v>
      </c>
      <c r="I13" t="n">
        <v>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104.65</v>
      </c>
      <c r="Q13" t="n">
        <v>195.42</v>
      </c>
      <c r="R13" t="n">
        <v>22.32</v>
      </c>
      <c r="S13" t="n">
        <v>14.2</v>
      </c>
      <c r="T13" t="n">
        <v>2324.6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354.7496791848252</v>
      </c>
      <c r="AB13" t="n">
        <v>485.3841615119711</v>
      </c>
      <c r="AC13" t="n">
        <v>439.0597783782171</v>
      </c>
      <c r="AD13" t="n">
        <v>354749.6791848252</v>
      </c>
      <c r="AE13" t="n">
        <v>485384.1615119711</v>
      </c>
      <c r="AF13" t="n">
        <v>2.161172756559043e-05</v>
      </c>
      <c r="AG13" t="n">
        <v>31</v>
      </c>
      <c r="AH13" t="n">
        <v>439059.7783782171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8.507</v>
      </c>
      <c r="E14" t="n">
        <v>11.76</v>
      </c>
      <c r="F14" t="n">
        <v>9.210000000000001</v>
      </c>
      <c r="G14" t="n">
        <v>78.90000000000001</v>
      </c>
      <c r="H14" t="n">
        <v>1.31</v>
      </c>
      <c r="I14" t="n">
        <v>7</v>
      </c>
      <c r="J14" t="n">
        <v>176.49</v>
      </c>
      <c r="K14" t="n">
        <v>50.28</v>
      </c>
      <c r="L14" t="n">
        <v>13</v>
      </c>
      <c r="M14" t="n">
        <v>5</v>
      </c>
      <c r="N14" t="n">
        <v>33.21</v>
      </c>
      <c r="O14" t="n">
        <v>22001.54</v>
      </c>
      <c r="P14" t="n">
        <v>104.34</v>
      </c>
      <c r="Q14" t="n">
        <v>195.42</v>
      </c>
      <c r="R14" t="n">
        <v>21.68</v>
      </c>
      <c r="S14" t="n">
        <v>14.2</v>
      </c>
      <c r="T14" t="n">
        <v>2011.04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354.1880364320433</v>
      </c>
      <c r="AB14" t="n">
        <v>484.6156971196854</v>
      </c>
      <c r="AC14" t="n">
        <v>438.3646551489846</v>
      </c>
      <c r="AD14" t="n">
        <v>354188.0364320433</v>
      </c>
      <c r="AE14" t="n">
        <v>484615.6971196854</v>
      </c>
      <c r="AF14" t="n">
        <v>2.17081857082697e-05</v>
      </c>
      <c r="AG14" t="n">
        <v>31</v>
      </c>
      <c r="AH14" t="n">
        <v>438364.6551489846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8.5106</v>
      </c>
      <c r="E15" t="n">
        <v>11.75</v>
      </c>
      <c r="F15" t="n">
        <v>9.199999999999999</v>
      </c>
      <c r="G15" t="n">
        <v>78.86</v>
      </c>
      <c r="H15" t="n">
        <v>1.4</v>
      </c>
      <c r="I15" t="n">
        <v>7</v>
      </c>
      <c r="J15" t="n">
        <v>177.97</v>
      </c>
      <c r="K15" t="n">
        <v>50.28</v>
      </c>
      <c r="L15" t="n">
        <v>14</v>
      </c>
      <c r="M15" t="n">
        <v>5</v>
      </c>
      <c r="N15" t="n">
        <v>33.69</v>
      </c>
      <c r="O15" t="n">
        <v>22184.13</v>
      </c>
      <c r="P15" t="n">
        <v>103.34</v>
      </c>
      <c r="Q15" t="n">
        <v>195.42</v>
      </c>
      <c r="R15" t="n">
        <v>21.58</v>
      </c>
      <c r="S15" t="n">
        <v>14.2</v>
      </c>
      <c r="T15" t="n">
        <v>1957.84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353.5057178148238</v>
      </c>
      <c r="AB15" t="n">
        <v>483.6821186858326</v>
      </c>
      <c r="AC15" t="n">
        <v>437.5201761305731</v>
      </c>
      <c r="AD15" t="n">
        <v>353505.7178148237</v>
      </c>
      <c r="AE15" t="n">
        <v>483682.1186858326</v>
      </c>
      <c r="AF15" t="n">
        <v>2.171737219804868e-05</v>
      </c>
      <c r="AG15" t="n">
        <v>31</v>
      </c>
      <c r="AH15" t="n">
        <v>437520.1761305731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8.5411</v>
      </c>
      <c r="E16" t="n">
        <v>11.71</v>
      </c>
      <c r="F16" t="n">
        <v>9.19</v>
      </c>
      <c r="G16" t="n">
        <v>91.90000000000001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102.34</v>
      </c>
      <c r="Q16" t="n">
        <v>195.42</v>
      </c>
      <c r="R16" t="n">
        <v>21.14</v>
      </c>
      <c r="S16" t="n">
        <v>14.2</v>
      </c>
      <c r="T16" t="n">
        <v>1742.89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352.5874614816937</v>
      </c>
      <c r="AB16" t="n">
        <v>482.4257198602337</v>
      </c>
      <c r="AC16" t="n">
        <v>436.3836862455227</v>
      </c>
      <c r="AD16" t="n">
        <v>352587.4614816937</v>
      </c>
      <c r="AE16" t="n">
        <v>482425.7198602337</v>
      </c>
      <c r="AF16" t="n">
        <v>2.179520218089836e-05</v>
      </c>
      <c r="AG16" t="n">
        <v>31</v>
      </c>
      <c r="AH16" t="n">
        <v>436383.6862455226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8.5482</v>
      </c>
      <c r="E17" t="n">
        <v>11.7</v>
      </c>
      <c r="F17" t="n">
        <v>9.18</v>
      </c>
      <c r="G17" t="n">
        <v>91.81</v>
      </c>
      <c r="H17" t="n">
        <v>1.57</v>
      </c>
      <c r="I17" t="n">
        <v>6</v>
      </c>
      <c r="J17" t="n">
        <v>180.95</v>
      </c>
      <c r="K17" t="n">
        <v>50.28</v>
      </c>
      <c r="L17" t="n">
        <v>16</v>
      </c>
      <c r="M17" t="n">
        <v>4</v>
      </c>
      <c r="N17" t="n">
        <v>34.67</v>
      </c>
      <c r="O17" t="n">
        <v>22551.28</v>
      </c>
      <c r="P17" t="n">
        <v>101.85</v>
      </c>
      <c r="Q17" t="n">
        <v>195.42</v>
      </c>
      <c r="R17" t="n">
        <v>20.89</v>
      </c>
      <c r="S17" t="n">
        <v>14.2</v>
      </c>
      <c r="T17" t="n">
        <v>1618.28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352.2028436870674</v>
      </c>
      <c r="AB17" t="n">
        <v>481.8994688254866</v>
      </c>
      <c r="AC17" t="n">
        <v>435.9076598709337</v>
      </c>
      <c r="AD17" t="n">
        <v>352202.8436870674</v>
      </c>
      <c r="AE17" t="n">
        <v>481899.4688254866</v>
      </c>
      <c r="AF17" t="n">
        <v>2.181331998018468e-05</v>
      </c>
      <c r="AG17" t="n">
        <v>31</v>
      </c>
      <c r="AH17" t="n">
        <v>435907.6598709337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8.5444</v>
      </c>
      <c r="E18" t="n">
        <v>11.7</v>
      </c>
      <c r="F18" t="n">
        <v>9.19</v>
      </c>
      <c r="G18" t="n">
        <v>91.86</v>
      </c>
      <c r="H18" t="n">
        <v>1.65</v>
      </c>
      <c r="I18" t="n">
        <v>6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101.38</v>
      </c>
      <c r="Q18" t="n">
        <v>195.42</v>
      </c>
      <c r="R18" t="n">
        <v>21.1</v>
      </c>
      <c r="S18" t="n">
        <v>14.2</v>
      </c>
      <c r="T18" t="n">
        <v>1726.35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351.9471218236044</v>
      </c>
      <c r="AB18" t="n">
        <v>481.549578890244</v>
      </c>
      <c r="AC18" t="n">
        <v>435.5911629400372</v>
      </c>
      <c r="AD18" t="n">
        <v>351947.1218236044</v>
      </c>
      <c r="AE18" t="n">
        <v>481549.578890244</v>
      </c>
      <c r="AF18" t="n">
        <v>2.180362312986242e-05</v>
      </c>
      <c r="AG18" t="n">
        <v>31</v>
      </c>
      <c r="AH18" t="n">
        <v>435591.1629400372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8.581799999999999</v>
      </c>
      <c r="E19" t="n">
        <v>11.65</v>
      </c>
      <c r="F19" t="n">
        <v>9.17</v>
      </c>
      <c r="G19" t="n">
        <v>110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99.90000000000001</v>
      </c>
      <c r="Q19" t="n">
        <v>195.42</v>
      </c>
      <c r="R19" t="n">
        <v>20.57</v>
      </c>
      <c r="S19" t="n">
        <v>14.2</v>
      </c>
      <c r="T19" t="n">
        <v>1465.41</v>
      </c>
      <c r="U19" t="n">
        <v>0.6899999999999999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350.6642485458666</v>
      </c>
      <c r="AB19" t="n">
        <v>479.7942950752685</v>
      </c>
      <c r="AC19" t="n">
        <v>434.0034009488066</v>
      </c>
      <c r="AD19" t="n">
        <v>350664.2485458666</v>
      </c>
      <c r="AE19" t="n">
        <v>479794.2950752685</v>
      </c>
      <c r="AF19" t="n">
        <v>2.189906055145514e-05</v>
      </c>
      <c r="AG19" t="n">
        <v>31</v>
      </c>
      <c r="AH19" t="n">
        <v>434003.4009488066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8.5814</v>
      </c>
      <c r="E20" t="n">
        <v>11.65</v>
      </c>
      <c r="F20" t="n">
        <v>9.17</v>
      </c>
      <c r="G20" t="n">
        <v>110.01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99.55</v>
      </c>
      <c r="Q20" t="n">
        <v>195.42</v>
      </c>
      <c r="R20" t="n">
        <v>20.42</v>
      </c>
      <c r="S20" t="n">
        <v>14.2</v>
      </c>
      <c r="T20" t="n">
        <v>1389.06</v>
      </c>
      <c r="U20" t="n">
        <v>0.7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350.4456932064541</v>
      </c>
      <c r="AB20" t="n">
        <v>479.4952580179032</v>
      </c>
      <c r="AC20" t="n">
        <v>433.7329035684951</v>
      </c>
      <c r="AD20" t="n">
        <v>350445.693206454</v>
      </c>
      <c r="AE20" t="n">
        <v>479495.2580179032</v>
      </c>
      <c r="AF20" t="n">
        <v>2.189803983036859e-05</v>
      </c>
      <c r="AG20" t="n">
        <v>31</v>
      </c>
      <c r="AH20" t="n">
        <v>433732.9035684951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8.5778</v>
      </c>
      <c r="E21" t="n">
        <v>11.66</v>
      </c>
      <c r="F21" t="n">
        <v>9.17</v>
      </c>
      <c r="G21" t="n">
        <v>110.07</v>
      </c>
      <c r="H21" t="n">
        <v>1.9</v>
      </c>
      <c r="I21" t="n">
        <v>5</v>
      </c>
      <c r="J21" t="n">
        <v>186.97</v>
      </c>
      <c r="K21" t="n">
        <v>50.28</v>
      </c>
      <c r="L21" t="n">
        <v>20</v>
      </c>
      <c r="M21" t="n">
        <v>3</v>
      </c>
      <c r="N21" t="n">
        <v>36.69</v>
      </c>
      <c r="O21" t="n">
        <v>23293.82</v>
      </c>
      <c r="P21" t="n">
        <v>99.48</v>
      </c>
      <c r="Q21" t="n">
        <v>195.42</v>
      </c>
      <c r="R21" t="n">
        <v>20.67</v>
      </c>
      <c r="S21" t="n">
        <v>14.2</v>
      </c>
      <c r="T21" t="n">
        <v>1516.02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350.4318025212318</v>
      </c>
      <c r="AB21" t="n">
        <v>479.4762521695685</v>
      </c>
      <c r="AC21" t="n">
        <v>433.7157116116505</v>
      </c>
      <c r="AD21" t="n">
        <v>350431.8025212318</v>
      </c>
      <c r="AE21" t="n">
        <v>479476.2521695684</v>
      </c>
      <c r="AF21" t="n">
        <v>2.188885334058962e-05</v>
      </c>
      <c r="AG21" t="n">
        <v>31</v>
      </c>
      <c r="AH21" t="n">
        <v>433715.7116116505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8.5831</v>
      </c>
      <c r="E22" t="n">
        <v>11.65</v>
      </c>
      <c r="F22" t="n">
        <v>9.17</v>
      </c>
      <c r="G22" t="n">
        <v>109.98</v>
      </c>
      <c r="H22" t="n">
        <v>1.98</v>
      </c>
      <c r="I22" t="n">
        <v>5</v>
      </c>
      <c r="J22" t="n">
        <v>188.49</v>
      </c>
      <c r="K22" t="n">
        <v>50.28</v>
      </c>
      <c r="L22" t="n">
        <v>21</v>
      </c>
      <c r="M22" t="n">
        <v>3</v>
      </c>
      <c r="N22" t="n">
        <v>37.21</v>
      </c>
      <c r="O22" t="n">
        <v>23481.16</v>
      </c>
      <c r="P22" t="n">
        <v>97.95999999999999</v>
      </c>
      <c r="Q22" t="n">
        <v>195.42</v>
      </c>
      <c r="R22" t="n">
        <v>20.49</v>
      </c>
      <c r="S22" t="n">
        <v>14.2</v>
      </c>
      <c r="T22" t="n">
        <v>1422.66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349.423179768443</v>
      </c>
      <c r="AB22" t="n">
        <v>478.0962100219074</v>
      </c>
      <c r="AC22" t="n">
        <v>432.467378749661</v>
      </c>
      <c r="AD22" t="n">
        <v>349423.179768443</v>
      </c>
      <c r="AE22" t="n">
        <v>478096.2100219074</v>
      </c>
      <c r="AF22" t="n">
        <v>2.190237789498645e-05</v>
      </c>
      <c r="AG22" t="n">
        <v>31</v>
      </c>
      <c r="AH22" t="n">
        <v>432467.378749661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8.5776</v>
      </c>
      <c r="E23" t="n">
        <v>11.66</v>
      </c>
      <c r="F23" t="n">
        <v>9.17</v>
      </c>
      <c r="G23" t="n">
        <v>110.07</v>
      </c>
      <c r="H23" t="n">
        <v>2.05</v>
      </c>
      <c r="I23" t="n">
        <v>5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96.18000000000001</v>
      </c>
      <c r="Q23" t="n">
        <v>195.42</v>
      </c>
      <c r="R23" t="n">
        <v>20.58</v>
      </c>
      <c r="S23" t="n">
        <v>14.2</v>
      </c>
      <c r="T23" t="n">
        <v>1470.56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348.3398511122401</v>
      </c>
      <c r="AB23" t="n">
        <v>476.6139519614032</v>
      </c>
      <c r="AC23" t="n">
        <v>431.126585318089</v>
      </c>
      <c r="AD23" t="n">
        <v>348339.8511122401</v>
      </c>
      <c r="AE23" t="n">
        <v>476613.9519614032</v>
      </c>
      <c r="AF23" t="n">
        <v>2.188834298004634e-05</v>
      </c>
      <c r="AG23" t="n">
        <v>31</v>
      </c>
      <c r="AH23" t="n">
        <v>431126.5853180891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8.622999999999999</v>
      </c>
      <c r="E24" t="n">
        <v>11.6</v>
      </c>
      <c r="F24" t="n">
        <v>9.140000000000001</v>
      </c>
      <c r="G24" t="n">
        <v>137.15</v>
      </c>
      <c r="H24" t="n">
        <v>2.13</v>
      </c>
      <c r="I24" t="n">
        <v>4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94.90000000000001</v>
      </c>
      <c r="Q24" t="n">
        <v>195.42</v>
      </c>
      <c r="R24" t="n">
        <v>19.81</v>
      </c>
      <c r="S24" t="n">
        <v>14.2</v>
      </c>
      <c r="T24" t="n">
        <v>1086.92</v>
      </c>
      <c r="U24" t="n">
        <v>0.72</v>
      </c>
      <c r="V24" t="n">
        <v>0.77</v>
      </c>
      <c r="W24" t="n">
        <v>0.64</v>
      </c>
      <c r="X24" t="n">
        <v>0.06</v>
      </c>
      <c r="Y24" t="n">
        <v>0.5</v>
      </c>
      <c r="Z24" t="n">
        <v>10</v>
      </c>
      <c r="AA24" t="n">
        <v>347.129056551809</v>
      </c>
      <c r="AB24" t="n">
        <v>474.9572894273354</v>
      </c>
      <c r="AC24" t="n">
        <v>429.6280323311321</v>
      </c>
      <c r="AD24" t="n">
        <v>347129.056551809</v>
      </c>
      <c r="AE24" t="n">
        <v>474957.2894273354</v>
      </c>
      <c r="AF24" t="n">
        <v>2.200419482337013e-05</v>
      </c>
      <c r="AG24" t="n">
        <v>31</v>
      </c>
      <c r="AH24" t="n">
        <v>429628.0323311322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9.15</v>
      </c>
      <c r="G25" t="n">
        <v>137.28</v>
      </c>
      <c r="H25" t="n">
        <v>2.21</v>
      </c>
      <c r="I25" t="n">
        <v>4</v>
      </c>
      <c r="J25" t="n">
        <v>193.08</v>
      </c>
      <c r="K25" t="n">
        <v>50.28</v>
      </c>
      <c r="L25" t="n">
        <v>24</v>
      </c>
      <c r="M25" t="n">
        <v>2</v>
      </c>
      <c r="N25" t="n">
        <v>38.8</v>
      </c>
      <c r="O25" t="n">
        <v>24047.45</v>
      </c>
      <c r="P25" t="n">
        <v>96.02</v>
      </c>
      <c r="Q25" t="n">
        <v>195.43</v>
      </c>
      <c r="R25" t="n">
        <v>20.03</v>
      </c>
      <c r="S25" t="n">
        <v>14.2</v>
      </c>
      <c r="T25" t="n">
        <v>1200.72</v>
      </c>
      <c r="U25" t="n">
        <v>0.71</v>
      </c>
      <c r="V25" t="n">
        <v>0.77</v>
      </c>
      <c r="W25" t="n">
        <v>0.64</v>
      </c>
      <c r="X25" t="n">
        <v>0.06</v>
      </c>
      <c r="Y25" t="n">
        <v>0.5</v>
      </c>
      <c r="Z25" t="n">
        <v>10</v>
      </c>
      <c r="AA25" t="n">
        <v>347.8983725172941</v>
      </c>
      <c r="AB25" t="n">
        <v>476.0099014711372</v>
      </c>
      <c r="AC25" t="n">
        <v>430.5801845588238</v>
      </c>
      <c r="AD25" t="n">
        <v>347898.3725172941</v>
      </c>
      <c r="AE25" t="n">
        <v>476009.9014711372</v>
      </c>
      <c r="AF25" t="n">
        <v>2.198786328598527e-05</v>
      </c>
      <c r="AG25" t="n">
        <v>31</v>
      </c>
      <c r="AH25" t="n">
        <v>430580.1845588238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8.6225</v>
      </c>
      <c r="E26" t="n">
        <v>11.6</v>
      </c>
      <c r="F26" t="n">
        <v>9.140000000000001</v>
      </c>
      <c r="G26" t="n">
        <v>137.16</v>
      </c>
      <c r="H26" t="n">
        <v>2.28</v>
      </c>
      <c r="I26" t="n">
        <v>4</v>
      </c>
      <c r="J26" t="n">
        <v>194.62</v>
      </c>
      <c r="K26" t="n">
        <v>50.28</v>
      </c>
      <c r="L26" t="n">
        <v>25</v>
      </c>
      <c r="M26" t="n">
        <v>2</v>
      </c>
      <c r="N26" t="n">
        <v>39.34</v>
      </c>
      <c r="O26" t="n">
        <v>24237.67</v>
      </c>
      <c r="P26" t="n">
        <v>95.38</v>
      </c>
      <c r="Q26" t="n">
        <v>195.42</v>
      </c>
      <c r="R26" t="n">
        <v>19.85</v>
      </c>
      <c r="S26" t="n">
        <v>14.2</v>
      </c>
      <c r="T26" t="n">
        <v>1110.5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347.4360256329507</v>
      </c>
      <c r="AB26" t="n">
        <v>475.3772980666735</v>
      </c>
      <c r="AC26" t="n">
        <v>430.0079559354177</v>
      </c>
      <c r="AD26" t="n">
        <v>347436.0256329507</v>
      </c>
      <c r="AE26" t="n">
        <v>475377.2980666735</v>
      </c>
      <c r="AF26" t="n">
        <v>2.200291892201194e-05</v>
      </c>
      <c r="AG26" t="n">
        <v>31</v>
      </c>
      <c r="AH26" t="n">
        <v>430007.9559354177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8.619</v>
      </c>
      <c r="E27" t="n">
        <v>11.6</v>
      </c>
      <c r="F27" t="n">
        <v>9.15</v>
      </c>
      <c r="G27" t="n">
        <v>137.23</v>
      </c>
      <c r="H27" t="n">
        <v>2.35</v>
      </c>
      <c r="I27" t="n">
        <v>4</v>
      </c>
      <c r="J27" t="n">
        <v>196.17</v>
      </c>
      <c r="K27" t="n">
        <v>50.28</v>
      </c>
      <c r="L27" t="n">
        <v>26</v>
      </c>
      <c r="M27" t="n">
        <v>1</v>
      </c>
      <c r="N27" t="n">
        <v>39.89</v>
      </c>
      <c r="O27" t="n">
        <v>24428.62</v>
      </c>
      <c r="P27" t="n">
        <v>95.5</v>
      </c>
      <c r="Q27" t="n">
        <v>195.42</v>
      </c>
      <c r="R27" t="n">
        <v>19.87</v>
      </c>
      <c r="S27" t="n">
        <v>14.2</v>
      </c>
      <c r="T27" t="n">
        <v>1121.27</v>
      </c>
      <c r="U27" t="n">
        <v>0.71</v>
      </c>
      <c r="V27" t="n">
        <v>0.77</v>
      </c>
      <c r="W27" t="n">
        <v>0.65</v>
      </c>
      <c r="X27" t="n">
        <v>0.06</v>
      </c>
      <c r="Y27" t="n">
        <v>0.5</v>
      </c>
      <c r="Z27" t="n">
        <v>10</v>
      </c>
      <c r="AA27" t="n">
        <v>347.5505098180069</v>
      </c>
      <c r="AB27" t="n">
        <v>475.5339403793532</v>
      </c>
      <c r="AC27" t="n">
        <v>430.1496485256242</v>
      </c>
      <c r="AD27" t="n">
        <v>347550.5098180069</v>
      </c>
      <c r="AE27" t="n">
        <v>475533.9403793532</v>
      </c>
      <c r="AF27" t="n">
        <v>2.199398761250459e-05</v>
      </c>
      <c r="AG27" t="n">
        <v>31</v>
      </c>
      <c r="AH27" t="n">
        <v>430149.6485256242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8.6172</v>
      </c>
      <c r="E28" t="n">
        <v>11.6</v>
      </c>
      <c r="F28" t="n">
        <v>9.15</v>
      </c>
      <c r="G28" t="n">
        <v>137.27</v>
      </c>
      <c r="H28" t="n">
        <v>2.42</v>
      </c>
      <c r="I28" t="n">
        <v>4</v>
      </c>
      <c r="J28" t="n">
        <v>197.73</v>
      </c>
      <c r="K28" t="n">
        <v>50.28</v>
      </c>
      <c r="L28" t="n">
        <v>27</v>
      </c>
      <c r="M28" t="n">
        <v>0</v>
      </c>
      <c r="N28" t="n">
        <v>40.45</v>
      </c>
      <c r="O28" t="n">
        <v>24620.33</v>
      </c>
      <c r="P28" t="n">
        <v>95.91</v>
      </c>
      <c r="Q28" t="n">
        <v>195.42</v>
      </c>
      <c r="R28" t="n">
        <v>19.95</v>
      </c>
      <c r="S28" t="n">
        <v>14.2</v>
      </c>
      <c r="T28" t="n">
        <v>1161.05</v>
      </c>
      <c r="U28" t="n">
        <v>0.71</v>
      </c>
      <c r="V28" t="n">
        <v>0.77</v>
      </c>
      <c r="W28" t="n">
        <v>0.65</v>
      </c>
      <c r="X28" t="n">
        <v>0.06</v>
      </c>
      <c r="Y28" t="n">
        <v>0.5</v>
      </c>
      <c r="Z28" t="n">
        <v>10</v>
      </c>
      <c r="AA28" t="n">
        <v>347.8240191333701</v>
      </c>
      <c r="AB28" t="n">
        <v>475.9081678910126</v>
      </c>
      <c r="AC28" t="n">
        <v>430.4881602888024</v>
      </c>
      <c r="AD28" t="n">
        <v>347824.0191333701</v>
      </c>
      <c r="AE28" t="n">
        <v>475908.1678910126</v>
      </c>
      <c r="AF28" t="n">
        <v>2.19893943676151e-05</v>
      </c>
      <c r="AG28" t="n">
        <v>31</v>
      </c>
      <c r="AH28" t="n">
        <v>430488.1602888023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10.26</v>
      </c>
      <c r="G2" t="n">
        <v>10.61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56</v>
      </c>
      <c r="N2" t="n">
        <v>9.74</v>
      </c>
      <c r="O2" t="n">
        <v>10204.21</v>
      </c>
      <c r="P2" t="n">
        <v>79.04000000000001</v>
      </c>
      <c r="Q2" t="n">
        <v>195.42</v>
      </c>
      <c r="R2" t="n">
        <v>54.56</v>
      </c>
      <c r="S2" t="n">
        <v>14.2</v>
      </c>
      <c r="T2" t="n">
        <v>18195.84</v>
      </c>
      <c r="U2" t="n">
        <v>0.26</v>
      </c>
      <c r="V2" t="n">
        <v>0.6899999999999999</v>
      </c>
      <c r="W2" t="n">
        <v>0.73</v>
      </c>
      <c r="X2" t="n">
        <v>1.17</v>
      </c>
      <c r="Y2" t="n">
        <v>0.5</v>
      </c>
      <c r="Z2" t="n">
        <v>10</v>
      </c>
      <c r="AA2" t="n">
        <v>375.7333700759806</v>
      </c>
      <c r="AB2" t="n">
        <v>514.0949731243569</v>
      </c>
      <c r="AC2" t="n">
        <v>465.0304704261939</v>
      </c>
      <c r="AD2" t="n">
        <v>375733.3700759806</v>
      </c>
      <c r="AE2" t="n">
        <v>514094.9731243569</v>
      </c>
      <c r="AF2" t="n">
        <v>2.709148855061259e-05</v>
      </c>
      <c r="AG2" t="n">
        <v>35</v>
      </c>
      <c r="AH2" t="n">
        <v>465030.4704261939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8.353400000000001</v>
      </c>
      <c r="E3" t="n">
        <v>11.97</v>
      </c>
      <c r="F3" t="n">
        <v>9.609999999999999</v>
      </c>
      <c r="G3" t="n">
        <v>21.36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72.23999999999999</v>
      </c>
      <c r="Q3" t="n">
        <v>195.45</v>
      </c>
      <c r="R3" t="n">
        <v>34.47</v>
      </c>
      <c r="S3" t="n">
        <v>14.2</v>
      </c>
      <c r="T3" t="n">
        <v>8302.01</v>
      </c>
      <c r="U3" t="n">
        <v>0.41</v>
      </c>
      <c r="V3" t="n">
        <v>0.73</v>
      </c>
      <c r="W3" t="n">
        <v>0.68</v>
      </c>
      <c r="X3" t="n">
        <v>0.53</v>
      </c>
      <c r="Y3" t="n">
        <v>0.5</v>
      </c>
      <c r="Z3" t="n">
        <v>10</v>
      </c>
      <c r="AA3" t="n">
        <v>338.4269332722718</v>
      </c>
      <c r="AB3" t="n">
        <v>463.0506604456885</v>
      </c>
      <c r="AC3" t="n">
        <v>418.857755308435</v>
      </c>
      <c r="AD3" t="n">
        <v>338426.9332722718</v>
      </c>
      <c r="AE3" t="n">
        <v>463050.6604456885</v>
      </c>
      <c r="AF3" t="n">
        <v>2.975362088596992e-05</v>
      </c>
      <c r="AG3" t="n">
        <v>32</v>
      </c>
      <c r="AH3" t="n">
        <v>418857.755308435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8.603</v>
      </c>
      <c r="E4" t="n">
        <v>11.62</v>
      </c>
      <c r="F4" t="n">
        <v>9.42</v>
      </c>
      <c r="G4" t="n">
        <v>31.41</v>
      </c>
      <c r="H4" t="n">
        <v>0.63</v>
      </c>
      <c r="I4" t="n">
        <v>18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69.23999999999999</v>
      </c>
      <c r="Q4" t="n">
        <v>195.42</v>
      </c>
      <c r="R4" t="n">
        <v>28.44</v>
      </c>
      <c r="S4" t="n">
        <v>14.2</v>
      </c>
      <c r="T4" t="n">
        <v>5332.22</v>
      </c>
      <c r="U4" t="n">
        <v>0.5</v>
      </c>
      <c r="V4" t="n">
        <v>0.75</v>
      </c>
      <c r="W4" t="n">
        <v>0.67</v>
      </c>
      <c r="X4" t="n">
        <v>0.33</v>
      </c>
      <c r="Y4" t="n">
        <v>0.5</v>
      </c>
      <c r="Z4" t="n">
        <v>10</v>
      </c>
      <c r="AA4" t="n">
        <v>325.9604264833707</v>
      </c>
      <c r="AB4" t="n">
        <v>445.9934358736505</v>
      </c>
      <c r="AC4" t="n">
        <v>403.4284483095872</v>
      </c>
      <c r="AD4" t="n">
        <v>325960.4264833707</v>
      </c>
      <c r="AE4" t="n">
        <v>445993.4358736505</v>
      </c>
      <c r="AF4" t="n">
        <v>3.064266053128058e-05</v>
      </c>
      <c r="AG4" t="n">
        <v>31</v>
      </c>
      <c r="AH4" t="n">
        <v>403428.4483095872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8.7379</v>
      </c>
      <c r="E5" t="n">
        <v>11.44</v>
      </c>
      <c r="F5" t="n">
        <v>9.33</v>
      </c>
      <c r="G5" t="n">
        <v>43.06</v>
      </c>
      <c r="H5" t="n">
        <v>0.83</v>
      </c>
      <c r="I5" t="n">
        <v>13</v>
      </c>
      <c r="J5" t="n">
        <v>84.45999999999999</v>
      </c>
      <c r="K5" t="n">
        <v>35.1</v>
      </c>
      <c r="L5" t="n">
        <v>4</v>
      </c>
      <c r="M5" t="n">
        <v>11</v>
      </c>
      <c r="N5" t="n">
        <v>10.36</v>
      </c>
      <c r="O5" t="n">
        <v>10650.22</v>
      </c>
      <c r="P5" t="n">
        <v>66.63</v>
      </c>
      <c r="Q5" t="n">
        <v>195.42</v>
      </c>
      <c r="R5" t="n">
        <v>25.56</v>
      </c>
      <c r="S5" t="n">
        <v>14.2</v>
      </c>
      <c r="T5" t="n">
        <v>3919.34</v>
      </c>
      <c r="U5" t="n">
        <v>0.5600000000000001</v>
      </c>
      <c r="V5" t="n">
        <v>0.76</v>
      </c>
      <c r="W5" t="n">
        <v>0.66</v>
      </c>
      <c r="X5" t="n">
        <v>0.24</v>
      </c>
      <c r="Y5" t="n">
        <v>0.5</v>
      </c>
      <c r="Z5" t="n">
        <v>10</v>
      </c>
      <c r="AA5" t="n">
        <v>314.6369815383032</v>
      </c>
      <c r="AB5" t="n">
        <v>430.500198944675</v>
      </c>
      <c r="AC5" t="n">
        <v>389.4138641682185</v>
      </c>
      <c r="AD5" t="n">
        <v>314636.9815383033</v>
      </c>
      <c r="AE5" t="n">
        <v>430500.198944675</v>
      </c>
      <c r="AF5" t="n">
        <v>3.112315511522453e-05</v>
      </c>
      <c r="AG5" t="n">
        <v>30</v>
      </c>
      <c r="AH5" t="n">
        <v>389413.8641682185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8.8004</v>
      </c>
      <c r="E6" t="n">
        <v>11.36</v>
      </c>
      <c r="F6" t="n">
        <v>9.279999999999999</v>
      </c>
      <c r="G6" t="n">
        <v>50.63</v>
      </c>
      <c r="H6" t="n">
        <v>1.02</v>
      </c>
      <c r="I6" t="n">
        <v>11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64.34</v>
      </c>
      <c r="Q6" t="n">
        <v>195.42</v>
      </c>
      <c r="R6" t="n">
        <v>24.12</v>
      </c>
      <c r="S6" t="n">
        <v>14.2</v>
      </c>
      <c r="T6" t="n">
        <v>3207.83</v>
      </c>
      <c r="U6" t="n">
        <v>0.59</v>
      </c>
      <c r="V6" t="n">
        <v>0.76</v>
      </c>
      <c r="W6" t="n">
        <v>0.65</v>
      </c>
      <c r="X6" t="n">
        <v>0.19</v>
      </c>
      <c r="Y6" t="n">
        <v>0.5</v>
      </c>
      <c r="Z6" t="n">
        <v>10</v>
      </c>
      <c r="AA6" t="n">
        <v>312.8409226719863</v>
      </c>
      <c r="AB6" t="n">
        <v>428.0427519672553</v>
      </c>
      <c r="AC6" t="n">
        <v>387.1909524812752</v>
      </c>
      <c r="AD6" t="n">
        <v>312840.9226719863</v>
      </c>
      <c r="AE6" t="n">
        <v>428042.7519672553</v>
      </c>
      <c r="AF6" t="n">
        <v>3.134577121230752e-05</v>
      </c>
      <c r="AG6" t="n">
        <v>30</v>
      </c>
      <c r="AH6" t="n">
        <v>387190.9524812752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8.852</v>
      </c>
      <c r="E7" t="n">
        <v>11.3</v>
      </c>
      <c r="F7" t="n">
        <v>9.25</v>
      </c>
      <c r="G7" t="n">
        <v>61.67</v>
      </c>
      <c r="H7" t="n">
        <v>1.21</v>
      </c>
      <c r="I7" t="n">
        <v>9</v>
      </c>
      <c r="J7" t="n">
        <v>86.88</v>
      </c>
      <c r="K7" t="n">
        <v>35.1</v>
      </c>
      <c r="L7" t="n">
        <v>6</v>
      </c>
      <c r="M7" t="n">
        <v>6</v>
      </c>
      <c r="N7" t="n">
        <v>10.78</v>
      </c>
      <c r="O7" t="n">
        <v>10949.33</v>
      </c>
      <c r="P7" t="n">
        <v>61.68</v>
      </c>
      <c r="Q7" t="n">
        <v>195.42</v>
      </c>
      <c r="R7" t="n">
        <v>23.02</v>
      </c>
      <c r="S7" t="n">
        <v>14.2</v>
      </c>
      <c r="T7" t="n">
        <v>2667.59</v>
      </c>
      <c r="U7" t="n">
        <v>0.62</v>
      </c>
      <c r="V7" t="n">
        <v>0.76</v>
      </c>
      <c r="W7" t="n">
        <v>0.65</v>
      </c>
      <c r="X7" t="n">
        <v>0.16</v>
      </c>
      <c r="Y7" t="n">
        <v>0.5</v>
      </c>
      <c r="Z7" t="n">
        <v>10</v>
      </c>
      <c r="AA7" t="n">
        <v>310.9124103831622</v>
      </c>
      <c r="AB7" t="n">
        <v>425.4040763737286</v>
      </c>
      <c r="AC7" t="n">
        <v>384.8041083829903</v>
      </c>
      <c r="AD7" t="n">
        <v>310912.4103831622</v>
      </c>
      <c r="AE7" t="n">
        <v>425404.0763737286</v>
      </c>
      <c r="AF7" t="n">
        <v>3.152956306205925e-05</v>
      </c>
      <c r="AG7" t="n">
        <v>30</v>
      </c>
      <c r="AH7" t="n">
        <v>384804.1083829902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8.890000000000001</v>
      </c>
      <c r="E8" t="n">
        <v>11.25</v>
      </c>
      <c r="F8" t="n">
        <v>9.220000000000001</v>
      </c>
      <c r="G8" t="n">
        <v>69.14</v>
      </c>
      <c r="H8" t="n">
        <v>1.39</v>
      </c>
      <c r="I8" t="n">
        <v>8</v>
      </c>
      <c r="J8" t="n">
        <v>88.09999999999999</v>
      </c>
      <c r="K8" t="n">
        <v>35.1</v>
      </c>
      <c r="L8" t="n">
        <v>7</v>
      </c>
      <c r="M8" t="n">
        <v>5</v>
      </c>
      <c r="N8" t="n">
        <v>11</v>
      </c>
      <c r="O8" t="n">
        <v>11099.43</v>
      </c>
      <c r="P8" t="n">
        <v>59.3</v>
      </c>
      <c r="Q8" t="n">
        <v>195.42</v>
      </c>
      <c r="R8" t="n">
        <v>22.1</v>
      </c>
      <c r="S8" t="n">
        <v>14.2</v>
      </c>
      <c r="T8" t="n">
        <v>2212.9</v>
      </c>
      <c r="U8" t="n">
        <v>0.64</v>
      </c>
      <c r="V8" t="n">
        <v>0.77</v>
      </c>
      <c r="W8" t="n">
        <v>0.65</v>
      </c>
      <c r="X8" t="n">
        <v>0.13</v>
      </c>
      <c r="Y8" t="n">
        <v>0.5</v>
      </c>
      <c r="Z8" t="n">
        <v>10</v>
      </c>
      <c r="AA8" t="n">
        <v>309.2430201844123</v>
      </c>
      <c r="AB8" t="n">
        <v>423.1199430555012</v>
      </c>
      <c r="AC8" t="n">
        <v>382.7379695428533</v>
      </c>
      <c r="AD8" t="n">
        <v>309243.0201844122</v>
      </c>
      <c r="AE8" t="n">
        <v>423119.9430555011</v>
      </c>
      <c r="AF8" t="n">
        <v>3.166491364908571e-05</v>
      </c>
      <c r="AG8" t="n">
        <v>30</v>
      </c>
      <c r="AH8" t="n">
        <v>382737.9695428532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8.908899999999999</v>
      </c>
      <c r="E9" t="n">
        <v>11.22</v>
      </c>
      <c r="F9" t="n">
        <v>9.210000000000001</v>
      </c>
      <c r="G9" t="n">
        <v>78.95999999999999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59.13</v>
      </c>
      <c r="Q9" t="n">
        <v>195.42</v>
      </c>
      <c r="R9" t="n">
        <v>21.7</v>
      </c>
      <c r="S9" t="n">
        <v>14.2</v>
      </c>
      <c r="T9" t="n">
        <v>2020.09</v>
      </c>
      <c r="U9" t="n">
        <v>0.65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309.0408082087966</v>
      </c>
      <c r="AB9" t="n">
        <v>422.8432677095011</v>
      </c>
      <c r="AC9" t="n">
        <v>382.4876997035591</v>
      </c>
      <c r="AD9" t="n">
        <v>309040.8082087966</v>
      </c>
      <c r="AE9" t="n">
        <v>422843.2677095011</v>
      </c>
      <c r="AF9" t="n">
        <v>3.17322327568436e-05</v>
      </c>
      <c r="AG9" t="n">
        <v>30</v>
      </c>
      <c r="AH9" t="n">
        <v>382487.6997035591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7.0594</v>
      </c>
      <c r="E2" t="n">
        <v>14.17</v>
      </c>
      <c r="F2" t="n">
        <v>10.53</v>
      </c>
      <c r="G2" t="n">
        <v>8.77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99.02</v>
      </c>
      <c r="Q2" t="n">
        <v>195.44</v>
      </c>
      <c r="R2" t="n">
        <v>62.6</v>
      </c>
      <c r="S2" t="n">
        <v>14.2</v>
      </c>
      <c r="T2" t="n">
        <v>22142.66</v>
      </c>
      <c r="U2" t="n">
        <v>0.23</v>
      </c>
      <c r="V2" t="n">
        <v>0.67</v>
      </c>
      <c r="W2" t="n">
        <v>0.76</v>
      </c>
      <c r="X2" t="n">
        <v>1.44</v>
      </c>
      <c r="Y2" t="n">
        <v>0.5</v>
      </c>
      <c r="Z2" t="n">
        <v>10</v>
      </c>
      <c r="AA2" t="n">
        <v>416.8243456572607</v>
      </c>
      <c r="AB2" t="n">
        <v>570.3174587205656</v>
      </c>
      <c r="AC2" t="n">
        <v>515.8871609058546</v>
      </c>
      <c r="AD2" t="n">
        <v>416824.3456572607</v>
      </c>
      <c r="AE2" t="n">
        <v>570317.4587205655</v>
      </c>
      <c r="AF2" t="n">
        <v>2.177493598940831e-05</v>
      </c>
      <c r="AG2" t="n">
        <v>37</v>
      </c>
      <c r="AH2" t="n">
        <v>515887.1609058545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7.974</v>
      </c>
      <c r="E3" t="n">
        <v>12.54</v>
      </c>
      <c r="F3" t="n">
        <v>9.75</v>
      </c>
      <c r="G3" t="n">
        <v>17.2</v>
      </c>
      <c r="H3" t="n">
        <v>0.32</v>
      </c>
      <c r="I3" t="n">
        <v>34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90.27</v>
      </c>
      <c r="Q3" t="n">
        <v>195.42</v>
      </c>
      <c r="R3" t="n">
        <v>38.26</v>
      </c>
      <c r="S3" t="n">
        <v>14.2</v>
      </c>
      <c r="T3" t="n">
        <v>10163.6</v>
      </c>
      <c r="U3" t="n">
        <v>0.37</v>
      </c>
      <c r="V3" t="n">
        <v>0.72</v>
      </c>
      <c r="W3" t="n">
        <v>0.7</v>
      </c>
      <c r="X3" t="n">
        <v>0.66</v>
      </c>
      <c r="Y3" t="n">
        <v>0.5</v>
      </c>
      <c r="Z3" t="n">
        <v>10</v>
      </c>
      <c r="AA3" t="n">
        <v>364.5826947483312</v>
      </c>
      <c r="AB3" t="n">
        <v>498.8381272079904</v>
      </c>
      <c r="AC3" t="n">
        <v>451.2297164709678</v>
      </c>
      <c r="AD3" t="n">
        <v>364582.6947483312</v>
      </c>
      <c r="AE3" t="n">
        <v>498838.1272079904</v>
      </c>
      <c r="AF3" t="n">
        <v>2.45960477632011e-05</v>
      </c>
      <c r="AG3" t="n">
        <v>33</v>
      </c>
      <c r="AH3" t="n">
        <v>451229.7164709678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8.312900000000001</v>
      </c>
      <c r="E4" t="n">
        <v>12.03</v>
      </c>
      <c r="F4" t="n">
        <v>9.5</v>
      </c>
      <c r="G4" t="n">
        <v>25.92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86.78</v>
      </c>
      <c r="Q4" t="n">
        <v>195.42</v>
      </c>
      <c r="R4" t="n">
        <v>30.95</v>
      </c>
      <c r="S4" t="n">
        <v>14.2</v>
      </c>
      <c r="T4" t="n">
        <v>6571.58</v>
      </c>
      <c r="U4" t="n">
        <v>0.46</v>
      </c>
      <c r="V4" t="n">
        <v>0.74</v>
      </c>
      <c r="W4" t="n">
        <v>0.67</v>
      </c>
      <c r="X4" t="n">
        <v>0.42</v>
      </c>
      <c r="Y4" t="n">
        <v>0.5</v>
      </c>
      <c r="Z4" t="n">
        <v>10</v>
      </c>
      <c r="AA4" t="n">
        <v>350.3134865011472</v>
      </c>
      <c r="AB4" t="n">
        <v>479.3143669711541</v>
      </c>
      <c r="AC4" t="n">
        <v>433.5692765093655</v>
      </c>
      <c r="AD4" t="n">
        <v>350313.4865011472</v>
      </c>
      <c r="AE4" t="n">
        <v>479314.3669711541</v>
      </c>
      <c r="AF4" t="n">
        <v>2.564139521579063e-05</v>
      </c>
      <c r="AG4" t="n">
        <v>32</v>
      </c>
      <c r="AH4" t="n">
        <v>433569.2765093655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8.4559</v>
      </c>
      <c r="E5" t="n">
        <v>11.83</v>
      </c>
      <c r="F5" t="n">
        <v>9.41</v>
      </c>
      <c r="G5" t="n">
        <v>33.22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15</v>
      </c>
      <c r="N5" t="n">
        <v>15.58</v>
      </c>
      <c r="O5" t="n">
        <v>13952.52</v>
      </c>
      <c r="P5" t="n">
        <v>84.63</v>
      </c>
      <c r="Q5" t="n">
        <v>195.42</v>
      </c>
      <c r="R5" t="n">
        <v>27.98</v>
      </c>
      <c r="S5" t="n">
        <v>14.2</v>
      </c>
      <c r="T5" t="n">
        <v>5109.39</v>
      </c>
      <c r="U5" t="n">
        <v>0.51</v>
      </c>
      <c r="V5" t="n">
        <v>0.75</v>
      </c>
      <c r="W5" t="n">
        <v>0.67</v>
      </c>
      <c r="X5" t="n">
        <v>0.32</v>
      </c>
      <c r="Y5" t="n">
        <v>0.5</v>
      </c>
      <c r="Z5" t="n">
        <v>10</v>
      </c>
      <c r="AA5" t="n">
        <v>338.8669062626863</v>
      </c>
      <c r="AB5" t="n">
        <v>463.6526509014121</v>
      </c>
      <c r="AC5" t="n">
        <v>419.4022926399631</v>
      </c>
      <c r="AD5" t="n">
        <v>338866.9062626862</v>
      </c>
      <c r="AE5" t="n">
        <v>463652.6509014121</v>
      </c>
      <c r="AF5" t="n">
        <v>2.608248310519842e-05</v>
      </c>
      <c r="AG5" t="n">
        <v>31</v>
      </c>
      <c r="AH5" t="n">
        <v>419402.2926399631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8.58</v>
      </c>
      <c r="E6" t="n">
        <v>11.66</v>
      </c>
      <c r="F6" t="n">
        <v>9.33</v>
      </c>
      <c r="G6" t="n">
        <v>43.06</v>
      </c>
      <c r="H6" t="n">
        <v>0.78</v>
      </c>
      <c r="I6" t="n">
        <v>13</v>
      </c>
      <c r="J6" t="n">
        <v>112.51</v>
      </c>
      <c r="K6" t="n">
        <v>41.65</v>
      </c>
      <c r="L6" t="n">
        <v>5</v>
      </c>
      <c r="M6" t="n">
        <v>11</v>
      </c>
      <c r="N6" t="n">
        <v>15.86</v>
      </c>
      <c r="O6" t="n">
        <v>14110.24</v>
      </c>
      <c r="P6" t="n">
        <v>82.73</v>
      </c>
      <c r="Q6" t="n">
        <v>195.43</v>
      </c>
      <c r="R6" t="n">
        <v>25.45</v>
      </c>
      <c r="S6" t="n">
        <v>14.2</v>
      </c>
      <c r="T6" t="n">
        <v>3863.8</v>
      </c>
      <c r="U6" t="n">
        <v>0.5600000000000001</v>
      </c>
      <c r="V6" t="n">
        <v>0.76</v>
      </c>
      <c r="W6" t="n">
        <v>0.66</v>
      </c>
      <c r="X6" t="n">
        <v>0.24</v>
      </c>
      <c r="Y6" t="n">
        <v>0.5</v>
      </c>
      <c r="Z6" t="n">
        <v>10</v>
      </c>
      <c r="AA6" t="n">
        <v>336.685345209291</v>
      </c>
      <c r="AB6" t="n">
        <v>460.6677428244756</v>
      </c>
      <c r="AC6" t="n">
        <v>416.7022600005446</v>
      </c>
      <c r="AD6" t="n">
        <v>336685.345209291</v>
      </c>
      <c r="AE6" t="n">
        <v>460667.7428244756</v>
      </c>
      <c r="AF6" t="n">
        <v>2.64652733644677e-05</v>
      </c>
      <c r="AG6" t="n">
        <v>31</v>
      </c>
      <c r="AH6" t="n">
        <v>416702.2600005447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8.644500000000001</v>
      </c>
      <c r="E7" t="n">
        <v>11.57</v>
      </c>
      <c r="F7" t="n">
        <v>9.289999999999999</v>
      </c>
      <c r="G7" t="n">
        <v>50.66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9</v>
      </c>
      <c r="N7" t="n">
        <v>16.14</v>
      </c>
      <c r="O7" t="n">
        <v>14268.39</v>
      </c>
      <c r="P7" t="n">
        <v>81.08</v>
      </c>
      <c r="Q7" t="n">
        <v>195.42</v>
      </c>
      <c r="R7" t="n">
        <v>24.19</v>
      </c>
      <c r="S7" t="n">
        <v>14.2</v>
      </c>
      <c r="T7" t="n">
        <v>3243.93</v>
      </c>
      <c r="U7" t="n">
        <v>0.59</v>
      </c>
      <c r="V7" t="n">
        <v>0.76</v>
      </c>
      <c r="W7" t="n">
        <v>0.66</v>
      </c>
      <c r="X7" t="n">
        <v>0.2</v>
      </c>
      <c r="Y7" t="n">
        <v>0.5</v>
      </c>
      <c r="Z7" t="n">
        <v>10</v>
      </c>
      <c r="AA7" t="n">
        <v>335.1605334817551</v>
      </c>
      <c r="AB7" t="n">
        <v>458.5814281489152</v>
      </c>
      <c r="AC7" t="n">
        <v>414.8150602694587</v>
      </c>
      <c r="AD7" t="n">
        <v>335160.5334817551</v>
      </c>
      <c r="AE7" t="n">
        <v>458581.4281489152</v>
      </c>
      <c r="AF7" t="n">
        <v>2.666422559430548e-05</v>
      </c>
      <c r="AG7" t="n">
        <v>31</v>
      </c>
      <c r="AH7" t="n">
        <v>414815.0602694587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8.6774</v>
      </c>
      <c r="E8" t="n">
        <v>11.52</v>
      </c>
      <c r="F8" t="n">
        <v>9.27</v>
      </c>
      <c r="G8" t="n">
        <v>55.59</v>
      </c>
      <c r="H8" t="n">
        <v>1.07</v>
      </c>
      <c r="I8" t="n">
        <v>10</v>
      </c>
      <c r="J8" t="n">
        <v>115.08</v>
      </c>
      <c r="K8" t="n">
        <v>41.65</v>
      </c>
      <c r="L8" t="n">
        <v>7</v>
      </c>
      <c r="M8" t="n">
        <v>8</v>
      </c>
      <c r="N8" t="n">
        <v>16.43</v>
      </c>
      <c r="O8" t="n">
        <v>14426.96</v>
      </c>
      <c r="P8" t="n">
        <v>79.77</v>
      </c>
      <c r="Q8" t="n">
        <v>195.42</v>
      </c>
      <c r="R8" t="n">
        <v>23.48</v>
      </c>
      <c r="S8" t="n">
        <v>14.2</v>
      </c>
      <c r="T8" t="n">
        <v>2892.69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325.2183774045976</v>
      </c>
      <c r="AB8" t="n">
        <v>444.9781315871782</v>
      </c>
      <c r="AC8" t="n">
        <v>402.5100432392272</v>
      </c>
      <c r="AD8" t="n">
        <v>325218.3774045976</v>
      </c>
      <c r="AE8" t="n">
        <v>444978.1315871782</v>
      </c>
      <c r="AF8" t="n">
        <v>2.676570665417623e-05</v>
      </c>
      <c r="AG8" t="n">
        <v>30</v>
      </c>
      <c r="AH8" t="n">
        <v>402510.0432392271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8.7364</v>
      </c>
      <c r="E9" t="n">
        <v>11.45</v>
      </c>
      <c r="F9" t="n">
        <v>9.23</v>
      </c>
      <c r="G9" t="n">
        <v>69.23999999999999</v>
      </c>
      <c r="H9" t="n">
        <v>1.21</v>
      </c>
      <c r="I9" t="n">
        <v>8</v>
      </c>
      <c r="J9" t="n">
        <v>116.37</v>
      </c>
      <c r="K9" t="n">
        <v>41.65</v>
      </c>
      <c r="L9" t="n">
        <v>8</v>
      </c>
      <c r="M9" t="n">
        <v>6</v>
      </c>
      <c r="N9" t="n">
        <v>16.72</v>
      </c>
      <c r="O9" t="n">
        <v>14585.96</v>
      </c>
      <c r="P9" t="n">
        <v>77.67</v>
      </c>
      <c r="Q9" t="n">
        <v>195.42</v>
      </c>
      <c r="R9" t="n">
        <v>22.58</v>
      </c>
      <c r="S9" t="n">
        <v>14.2</v>
      </c>
      <c r="T9" t="n">
        <v>2455.43</v>
      </c>
      <c r="U9" t="n">
        <v>0.63</v>
      </c>
      <c r="V9" t="n">
        <v>0.76</v>
      </c>
      <c r="W9" t="n">
        <v>0.65</v>
      </c>
      <c r="X9" t="n">
        <v>0.14</v>
      </c>
      <c r="Y9" t="n">
        <v>0.5</v>
      </c>
      <c r="Z9" t="n">
        <v>10</v>
      </c>
      <c r="AA9" t="n">
        <v>323.4848857351168</v>
      </c>
      <c r="AB9" t="n">
        <v>442.6062918087395</v>
      </c>
      <c r="AC9" t="n">
        <v>400.3645685203447</v>
      </c>
      <c r="AD9" t="n">
        <v>323484.8857351168</v>
      </c>
      <c r="AE9" t="n">
        <v>442606.2918087395</v>
      </c>
      <c r="AF9" t="n">
        <v>2.694769396519063e-05</v>
      </c>
      <c r="AG9" t="n">
        <v>30</v>
      </c>
      <c r="AH9" t="n">
        <v>400364.5685203447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8.740399999999999</v>
      </c>
      <c r="E10" t="n">
        <v>11.44</v>
      </c>
      <c r="F10" t="n">
        <v>9.23</v>
      </c>
      <c r="G10" t="n">
        <v>69.2</v>
      </c>
      <c r="H10" t="n">
        <v>1.35</v>
      </c>
      <c r="I10" t="n">
        <v>8</v>
      </c>
      <c r="J10" t="n">
        <v>117.66</v>
      </c>
      <c r="K10" t="n">
        <v>41.65</v>
      </c>
      <c r="L10" t="n">
        <v>9</v>
      </c>
      <c r="M10" t="n">
        <v>6</v>
      </c>
      <c r="N10" t="n">
        <v>17.01</v>
      </c>
      <c r="O10" t="n">
        <v>14745.39</v>
      </c>
      <c r="P10" t="n">
        <v>76.14</v>
      </c>
      <c r="Q10" t="n">
        <v>195.42</v>
      </c>
      <c r="R10" t="n">
        <v>22.21</v>
      </c>
      <c r="S10" t="n">
        <v>14.2</v>
      </c>
      <c r="T10" t="n">
        <v>2270.28</v>
      </c>
      <c r="U10" t="n">
        <v>0.64</v>
      </c>
      <c r="V10" t="n">
        <v>0.76</v>
      </c>
      <c r="W10" t="n">
        <v>0.65</v>
      </c>
      <c r="X10" t="n">
        <v>0.14</v>
      </c>
      <c r="Y10" t="n">
        <v>0.5</v>
      </c>
      <c r="Z10" t="n">
        <v>10</v>
      </c>
      <c r="AA10" t="n">
        <v>322.5065449419729</v>
      </c>
      <c r="AB10" t="n">
        <v>441.2676827742104</v>
      </c>
      <c r="AC10" t="n">
        <v>399.1537144533214</v>
      </c>
      <c r="AD10" t="n">
        <v>322506.5449419729</v>
      </c>
      <c r="AE10" t="n">
        <v>441267.6827742104</v>
      </c>
      <c r="AF10" t="n">
        <v>2.696003208797127e-05</v>
      </c>
      <c r="AG10" t="n">
        <v>30</v>
      </c>
      <c r="AH10" t="n">
        <v>399153.7144533214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8.7721</v>
      </c>
      <c r="E11" t="n">
        <v>11.4</v>
      </c>
      <c r="F11" t="n">
        <v>9.210000000000001</v>
      </c>
      <c r="G11" t="n">
        <v>78.93000000000001</v>
      </c>
      <c r="H11" t="n">
        <v>1.48</v>
      </c>
      <c r="I11" t="n">
        <v>7</v>
      </c>
      <c r="J11" t="n">
        <v>118.96</v>
      </c>
      <c r="K11" t="n">
        <v>41.65</v>
      </c>
      <c r="L11" t="n">
        <v>10</v>
      </c>
      <c r="M11" t="n">
        <v>5</v>
      </c>
      <c r="N11" t="n">
        <v>17.31</v>
      </c>
      <c r="O11" t="n">
        <v>14905.25</v>
      </c>
      <c r="P11" t="n">
        <v>74.78</v>
      </c>
      <c r="Q11" t="n">
        <v>195.42</v>
      </c>
      <c r="R11" t="n">
        <v>21.7</v>
      </c>
      <c r="S11" t="n">
        <v>14.2</v>
      </c>
      <c r="T11" t="n">
        <v>2017.79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321.4462759810044</v>
      </c>
      <c r="AB11" t="n">
        <v>439.8169760060479</v>
      </c>
      <c r="AC11" t="n">
        <v>397.8414611030327</v>
      </c>
      <c r="AD11" t="n">
        <v>321446.2759810043</v>
      </c>
      <c r="AE11" t="n">
        <v>439816.9760060479</v>
      </c>
      <c r="AF11" t="n">
        <v>2.705781171100783e-05</v>
      </c>
      <c r="AG11" t="n">
        <v>30</v>
      </c>
      <c r="AH11" t="n">
        <v>397841.4611030326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8.8056</v>
      </c>
      <c r="E12" t="n">
        <v>11.36</v>
      </c>
      <c r="F12" t="n">
        <v>9.19</v>
      </c>
      <c r="G12" t="n">
        <v>91.87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4</v>
      </c>
      <c r="N12" t="n">
        <v>17.61</v>
      </c>
      <c r="O12" t="n">
        <v>15065.56</v>
      </c>
      <c r="P12" t="n">
        <v>72.92</v>
      </c>
      <c r="Q12" t="n">
        <v>195.42</v>
      </c>
      <c r="R12" t="n">
        <v>21.13</v>
      </c>
      <c r="S12" t="n">
        <v>14.2</v>
      </c>
      <c r="T12" t="n">
        <v>1741.13</v>
      </c>
      <c r="U12" t="n">
        <v>0.67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320.0737759151601</v>
      </c>
      <c r="AB12" t="n">
        <v>437.9390608655304</v>
      </c>
      <c r="AC12" t="n">
        <v>396.1427715478557</v>
      </c>
      <c r="AD12" t="n">
        <v>320073.7759151601</v>
      </c>
      <c r="AE12" t="n">
        <v>437939.0608655304</v>
      </c>
      <c r="AF12" t="n">
        <v>2.716114348929567e-05</v>
      </c>
      <c r="AG12" t="n">
        <v>30</v>
      </c>
      <c r="AH12" t="n">
        <v>396142.7715478556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8.8035</v>
      </c>
      <c r="E13" t="n">
        <v>11.36</v>
      </c>
      <c r="F13" t="n">
        <v>9.19</v>
      </c>
      <c r="G13" t="n">
        <v>91.90000000000001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2</v>
      </c>
      <c r="N13" t="n">
        <v>17.91</v>
      </c>
      <c r="O13" t="n">
        <v>15226.31</v>
      </c>
      <c r="P13" t="n">
        <v>71.79000000000001</v>
      </c>
      <c r="Q13" t="n">
        <v>195.42</v>
      </c>
      <c r="R13" t="n">
        <v>21.08</v>
      </c>
      <c r="S13" t="n">
        <v>14.2</v>
      </c>
      <c r="T13" t="n">
        <v>1715.1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319.3878546850485</v>
      </c>
      <c r="AB13" t="n">
        <v>437.0005531777828</v>
      </c>
      <c r="AC13" t="n">
        <v>395.2938337166228</v>
      </c>
      <c r="AD13" t="n">
        <v>319387.8546850485</v>
      </c>
      <c r="AE13" t="n">
        <v>437000.5531777827</v>
      </c>
      <c r="AF13" t="n">
        <v>2.715466597483583e-05</v>
      </c>
      <c r="AG13" t="n">
        <v>30</v>
      </c>
      <c r="AH13" t="n">
        <v>395293.8337166228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8.7996</v>
      </c>
      <c r="E14" t="n">
        <v>11.36</v>
      </c>
      <c r="F14" t="n">
        <v>9.19</v>
      </c>
      <c r="G14" t="n">
        <v>91.95</v>
      </c>
      <c r="H14" t="n">
        <v>1.87</v>
      </c>
      <c r="I14" t="n">
        <v>6</v>
      </c>
      <c r="J14" t="n">
        <v>122.87</v>
      </c>
      <c r="K14" t="n">
        <v>41.65</v>
      </c>
      <c r="L14" t="n">
        <v>13</v>
      </c>
      <c r="M14" t="n">
        <v>2</v>
      </c>
      <c r="N14" t="n">
        <v>18.22</v>
      </c>
      <c r="O14" t="n">
        <v>15387.5</v>
      </c>
      <c r="P14" t="n">
        <v>71.15000000000001</v>
      </c>
      <c r="Q14" t="n">
        <v>195.42</v>
      </c>
      <c r="R14" t="n">
        <v>21.17</v>
      </c>
      <c r="S14" t="n">
        <v>14.2</v>
      </c>
      <c r="T14" t="n">
        <v>1760.76</v>
      </c>
      <c r="U14" t="n">
        <v>0.67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319.0151603609287</v>
      </c>
      <c r="AB14" t="n">
        <v>436.490616361409</v>
      </c>
      <c r="AC14" t="n">
        <v>394.832564554303</v>
      </c>
      <c r="AD14" t="n">
        <v>319015.1603609287</v>
      </c>
      <c r="AE14" t="n">
        <v>436490.616361409</v>
      </c>
      <c r="AF14" t="n">
        <v>2.714263630512471e-05</v>
      </c>
      <c r="AG14" t="n">
        <v>30</v>
      </c>
      <c r="AH14" t="n">
        <v>394832.564554303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8.8322</v>
      </c>
      <c r="E15" t="n">
        <v>11.32</v>
      </c>
      <c r="F15" t="n">
        <v>9.18</v>
      </c>
      <c r="G15" t="n">
        <v>110.1</v>
      </c>
      <c r="H15" t="n">
        <v>1.99</v>
      </c>
      <c r="I15" t="n">
        <v>5</v>
      </c>
      <c r="J15" t="n">
        <v>124.18</v>
      </c>
      <c r="K15" t="n">
        <v>41.65</v>
      </c>
      <c r="L15" t="n">
        <v>14</v>
      </c>
      <c r="M15" t="n">
        <v>0</v>
      </c>
      <c r="N15" t="n">
        <v>18.53</v>
      </c>
      <c r="O15" t="n">
        <v>15549.15</v>
      </c>
      <c r="P15" t="n">
        <v>70.94</v>
      </c>
      <c r="Q15" t="n">
        <v>195.43</v>
      </c>
      <c r="R15" t="n">
        <v>20.68</v>
      </c>
      <c r="S15" t="n">
        <v>14.2</v>
      </c>
      <c r="T15" t="n">
        <v>1521.03</v>
      </c>
      <c r="U15" t="n">
        <v>0.6899999999999999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318.6863400970783</v>
      </c>
      <c r="AB15" t="n">
        <v>436.0407099698825</v>
      </c>
      <c r="AC15" t="n">
        <v>394.4255965973362</v>
      </c>
      <c r="AD15" t="n">
        <v>318686.3400970783</v>
      </c>
      <c r="AE15" t="n">
        <v>436040.7099698825</v>
      </c>
      <c r="AF15" t="n">
        <v>2.72431920057869e-05</v>
      </c>
      <c r="AG15" t="n">
        <v>30</v>
      </c>
      <c r="AH15" t="n">
        <v>394425.5965973362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8.015499999999999</v>
      </c>
      <c r="E2" t="n">
        <v>12.48</v>
      </c>
      <c r="F2" t="n">
        <v>10.03</v>
      </c>
      <c r="G2" t="n">
        <v>12.8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63.26</v>
      </c>
      <c r="Q2" t="n">
        <v>195.44</v>
      </c>
      <c r="R2" t="n">
        <v>47.25</v>
      </c>
      <c r="S2" t="n">
        <v>14.2</v>
      </c>
      <c r="T2" t="n">
        <v>14595.88</v>
      </c>
      <c r="U2" t="n">
        <v>0.3</v>
      </c>
      <c r="V2" t="n">
        <v>0.7</v>
      </c>
      <c r="W2" t="n">
        <v>0.72</v>
      </c>
      <c r="X2" t="n">
        <v>0.9399999999999999</v>
      </c>
      <c r="Y2" t="n">
        <v>0.5</v>
      </c>
      <c r="Z2" t="n">
        <v>10</v>
      </c>
      <c r="AA2" t="n">
        <v>341.8995916769892</v>
      </c>
      <c r="AB2" t="n">
        <v>467.8021048778992</v>
      </c>
      <c r="AC2" t="n">
        <v>423.1557285527296</v>
      </c>
      <c r="AD2" t="n">
        <v>341899.5916769892</v>
      </c>
      <c r="AE2" t="n">
        <v>467802.1048778992</v>
      </c>
      <c r="AF2" t="n">
        <v>3.270056188636825e-05</v>
      </c>
      <c r="AG2" t="n">
        <v>33</v>
      </c>
      <c r="AH2" t="n">
        <v>423155.7285527296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8.6157</v>
      </c>
      <c r="E3" t="n">
        <v>11.61</v>
      </c>
      <c r="F3" t="n">
        <v>9.51</v>
      </c>
      <c r="G3" t="n">
        <v>25.92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20</v>
      </c>
      <c r="N3" t="n">
        <v>7</v>
      </c>
      <c r="O3" t="n">
        <v>7994.37</v>
      </c>
      <c r="P3" t="n">
        <v>57.49</v>
      </c>
      <c r="Q3" t="n">
        <v>195.42</v>
      </c>
      <c r="R3" t="n">
        <v>31.13</v>
      </c>
      <c r="S3" t="n">
        <v>14.2</v>
      </c>
      <c r="T3" t="n">
        <v>6657</v>
      </c>
      <c r="U3" t="n">
        <v>0.46</v>
      </c>
      <c r="V3" t="n">
        <v>0.74</v>
      </c>
      <c r="W3" t="n">
        <v>0.67</v>
      </c>
      <c r="X3" t="n">
        <v>0.42</v>
      </c>
      <c r="Y3" t="n">
        <v>0.5</v>
      </c>
      <c r="Z3" t="n">
        <v>10</v>
      </c>
      <c r="AA3" t="n">
        <v>316.7952622959933</v>
      </c>
      <c r="AB3" t="n">
        <v>433.4532538939735</v>
      </c>
      <c r="AC3" t="n">
        <v>392.0850836977946</v>
      </c>
      <c r="AD3" t="n">
        <v>316795.2622959933</v>
      </c>
      <c r="AE3" t="n">
        <v>433453.2538939735</v>
      </c>
      <c r="AF3" t="n">
        <v>3.514917734943335e-05</v>
      </c>
      <c r="AG3" t="n">
        <v>31</v>
      </c>
      <c r="AH3" t="n">
        <v>392085.0836977946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8.8188</v>
      </c>
      <c r="E4" t="n">
        <v>11.34</v>
      </c>
      <c r="F4" t="n">
        <v>9.35</v>
      </c>
      <c r="G4" t="n">
        <v>40.07</v>
      </c>
      <c r="H4" t="n">
        <v>0.8100000000000001</v>
      </c>
      <c r="I4" t="n">
        <v>14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53.78</v>
      </c>
      <c r="Q4" t="n">
        <v>195.42</v>
      </c>
      <c r="R4" t="n">
        <v>26.15</v>
      </c>
      <c r="S4" t="n">
        <v>14.2</v>
      </c>
      <c r="T4" t="n">
        <v>4208.52</v>
      </c>
      <c r="U4" t="n">
        <v>0.54</v>
      </c>
      <c r="V4" t="n">
        <v>0.75</v>
      </c>
      <c r="W4" t="n">
        <v>0.66</v>
      </c>
      <c r="X4" t="n">
        <v>0.26</v>
      </c>
      <c r="Y4" t="n">
        <v>0.5</v>
      </c>
      <c r="Z4" t="n">
        <v>10</v>
      </c>
      <c r="AA4" t="n">
        <v>304.6051545969905</v>
      </c>
      <c r="AB4" t="n">
        <v>416.7742107506015</v>
      </c>
      <c r="AC4" t="n">
        <v>376.9978650228419</v>
      </c>
      <c r="AD4" t="n">
        <v>304605.1545969906</v>
      </c>
      <c r="AE4" t="n">
        <v>416774.2107506015</v>
      </c>
      <c r="AF4" t="n">
        <v>3.597775749030059e-05</v>
      </c>
      <c r="AG4" t="n">
        <v>30</v>
      </c>
      <c r="AH4" t="n">
        <v>376997.865022842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8.902699999999999</v>
      </c>
      <c r="E5" t="n">
        <v>11.23</v>
      </c>
      <c r="F5" t="n">
        <v>9.279999999999999</v>
      </c>
      <c r="G5" t="n">
        <v>50.64</v>
      </c>
      <c r="H5" t="n">
        <v>1.07</v>
      </c>
      <c r="I5" t="n">
        <v>11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50.72</v>
      </c>
      <c r="Q5" t="n">
        <v>195.42</v>
      </c>
      <c r="R5" t="n">
        <v>24.17</v>
      </c>
      <c r="S5" t="n">
        <v>14.2</v>
      </c>
      <c r="T5" t="n">
        <v>3232.47</v>
      </c>
      <c r="U5" t="n">
        <v>0.59</v>
      </c>
      <c r="V5" t="n">
        <v>0.76</v>
      </c>
      <c r="W5" t="n">
        <v>0.65</v>
      </c>
      <c r="X5" t="n">
        <v>0.2</v>
      </c>
      <c r="Y5" t="n">
        <v>0.5</v>
      </c>
      <c r="Z5" t="n">
        <v>10</v>
      </c>
      <c r="AA5" t="n">
        <v>302.3217067170523</v>
      </c>
      <c r="AB5" t="n">
        <v>413.6498966226594</v>
      </c>
      <c r="AC5" t="n">
        <v>374.1717310502682</v>
      </c>
      <c r="AD5" t="n">
        <v>302321.7067170523</v>
      </c>
      <c r="AE5" t="n">
        <v>413649.8966226594</v>
      </c>
      <c r="AF5" t="n">
        <v>3.632004145789665e-05</v>
      </c>
      <c r="AG5" t="n">
        <v>30</v>
      </c>
      <c r="AH5" t="n">
        <v>374171.7310502682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8.9434</v>
      </c>
      <c r="E6" t="n">
        <v>11.18</v>
      </c>
      <c r="F6" t="n">
        <v>9.26</v>
      </c>
      <c r="G6" t="n">
        <v>61.74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1</v>
      </c>
      <c r="N6" t="n">
        <v>7.49</v>
      </c>
      <c r="O6" t="n">
        <v>8425.16</v>
      </c>
      <c r="P6" t="n">
        <v>49.59</v>
      </c>
      <c r="Q6" t="n">
        <v>195.42</v>
      </c>
      <c r="R6" t="n">
        <v>23.15</v>
      </c>
      <c r="S6" t="n">
        <v>14.2</v>
      </c>
      <c r="T6" t="n">
        <v>2736.37</v>
      </c>
      <c r="U6" t="n">
        <v>0.61</v>
      </c>
      <c r="V6" t="n">
        <v>0.76</v>
      </c>
      <c r="W6" t="n">
        <v>0.66</v>
      </c>
      <c r="X6" t="n">
        <v>0.17</v>
      </c>
      <c r="Y6" t="n">
        <v>0.5</v>
      </c>
      <c r="Z6" t="n">
        <v>10</v>
      </c>
      <c r="AA6" t="n">
        <v>301.4538486631014</v>
      </c>
      <c r="AB6" t="n">
        <v>412.4624549460487</v>
      </c>
      <c r="AC6" t="n">
        <v>373.0976171406883</v>
      </c>
      <c r="AD6" t="n">
        <v>301453.8486631014</v>
      </c>
      <c r="AE6" t="n">
        <v>412462.4549460487</v>
      </c>
      <c r="AF6" t="n">
        <v>3.648608385934075e-05</v>
      </c>
      <c r="AG6" t="n">
        <v>30</v>
      </c>
      <c r="AH6" t="n">
        <v>373097.6171406884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8.9419</v>
      </c>
      <c r="E7" t="n">
        <v>11.18</v>
      </c>
      <c r="F7" t="n">
        <v>9.26</v>
      </c>
      <c r="G7" t="n">
        <v>61.75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50.37</v>
      </c>
      <c r="Q7" t="n">
        <v>195.42</v>
      </c>
      <c r="R7" t="n">
        <v>23.16</v>
      </c>
      <c r="S7" t="n">
        <v>14.2</v>
      </c>
      <c r="T7" t="n">
        <v>2738.25</v>
      </c>
      <c r="U7" t="n">
        <v>0.61</v>
      </c>
      <c r="V7" t="n">
        <v>0.76</v>
      </c>
      <c r="W7" t="n">
        <v>0.66</v>
      </c>
      <c r="X7" t="n">
        <v>0.17</v>
      </c>
      <c r="Y7" t="n">
        <v>0.5</v>
      </c>
      <c r="Z7" t="n">
        <v>10</v>
      </c>
      <c r="AA7" t="n">
        <v>301.9345861366227</v>
      </c>
      <c r="AB7" t="n">
        <v>413.1202211659609</v>
      </c>
      <c r="AC7" t="n">
        <v>373.6926070757528</v>
      </c>
      <c r="AD7" t="n">
        <v>301934.5861366226</v>
      </c>
      <c r="AE7" t="n">
        <v>413120.2211659609</v>
      </c>
      <c r="AF7" t="n">
        <v>3.647996436051604e-05</v>
      </c>
      <c r="AG7" t="n">
        <v>30</v>
      </c>
      <c r="AH7" t="n">
        <v>373692.6070757528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5.8933</v>
      </c>
      <c r="E2" t="n">
        <v>16.97</v>
      </c>
      <c r="F2" t="n">
        <v>11.14</v>
      </c>
      <c r="G2" t="n">
        <v>6.55</v>
      </c>
      <c r="H2" t="n">
        <v>0.11</v>
      </c>
      <c r="I2" t="n">
        <v>102</v>
      </c>
      <c r="J2" t="n">
        <v>167.88</v>
      </c>
      <c r="K2" t="n">
        <v>51.39</v>
      </c>
      <c r="L2" t="n">
        <v>1</v>
      </c>
      <c r="M2" t="n">
        <v>100</v>
      </c>
      <c r="N2" t="n">
        <v>30.49</v>
      </c>
      <c r="O2" t="n">
        <v>20939.59</v>
      </c>
      <c r="P2" t="n">
        <v>140.97</v>
      </c>
      <c r="Q2" t="n">
        <v>195.51</v>
      </c>
      <c r="R2" t="n">
        <v>82.14</v>
      </c>
      <c r="S2" t="n">
        <v>14.2</v>
      </c>
      <c r="T2" t="n">
        <v>31766.19</v>
      </c>
      <c r="U2" t="n">
        <v>0.17</v>
      </c>
      <c r="V2" t="n">
        <v>0.63</v>
      </c>
      <c r="W2" t="n">
        <v>0.8</v>
      </c>
      <c r="X2" t="n">
        <v>2.05</v>
      </c>
      <c r="Y2" t="n">
        <v>0.5</v>
      </c>
      <c r="Z2" t="n">
        <v>10</v>
      </c>
      <c r="AA2" t="n">
        <v>550.6440532591341</v>
      </c>
      <c r="AB2" t="n">
        <v>753.4154863702851</v>
      </c>
      <c r="AC2" t="n">
        <v>681.5105697763807</v>
      </c>
      <c r="AD2" t="n">
        <v>550644.0532591342</v>
      </c>
      <c r="AE2" t="n">
        <v>753415.486370285</v>
      </c>
      <c r="AF2" t="n">
        <v>1.467521765040775e-05</v>
      </c>
      <c r="AG2" t="n">
        <v>45</v>
      </c>
      <c r="AH2" t="n">
        <v>681510.5697763808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7.1446</v>
      </c>
      <c r="E3" t="n">
        <v>14</v>
      </c>
      <c r="F3" t="n">
        <v>10.03</v>
      </c>
      <c r="G3" t="n">
        <v>12.81</v>
      </c>
      <c r="H3" t="n">
        <v>0.21</v>
      </c>
      <c r="I3" t="n">
        <v>47</v>
      </c>
      <c r="J3" t="n">
        <v>169.33</v>
      </c>
      <c r="K3" t="n">
        <v>51.39</v>
      </c>
      <c r="L3" t="n">
        <v>2</v>
      </c>
      <c r="M3" t="n">
        <v>45</v>
      </c>
      <c r="N3" t="n">
        <v>30.94</v>
      </c>
      <c r="O3" t="n">
        <v>21118.46</v>
      </c>
      <c r="P3" t="n">
        <v>126.2</v>
      </c>
      <c r="Q3" t="n">
        <v>195.43</v>
      </c>
      <c r="R3" t="n">
        <v>47.44</v>
      </c>
      <c r="S3" t="n">
        <v>14.2</v>
      </c>
      <c r="T3" t="n">
        <v>14688.99</v>
      </c>
      <c r="U3" t="n">
        <v>0.3</v>
      </c>
      <c r="V3" t="n">
        <v>0.7</v>
      </c>
      <c r="W3" t="n">
        <v>0.71</v>
      </c>
      <c r="X3" t="n">
        <v>0.9399999999999999</v>
      </c>
      <c r="Y3" t="n">
        <v>0.5</v>
      </c>
      <c r="Z3" t="n">
        <v>10</v>
      </c>
      <c r="AA3" t="n">
        <v>440.6171216183257</v>
      </c>
      <c r="AB3" t="n">
        <v>602.8717844536884</v>
      </c>
      <c r="AC3" t="n">
        <v>545.3345474812913</v>
      </c>
      <c r="AD3" t="n">
        <v>440617.1216183257</v>
      </c>
      <c r="AE3" t="n">
        <v>602871.7844536884</v>
      </c>
      <c r="AF3" t="n">
        <v>1.779114588178155e-05</v>
      </c>
      <c r="AG3" t="n">
        <v>37</v>
      </c>
      <c r="AH3" t="n">
        <v>545334.5474812913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7.663</v>
      </c>
      <c r="E4" t="n">
        <v>13.05</v>
      </c>
      <c r="F4" t="n">
        <v>9.66</v>
      </c>
      <c r="G4" t="n">
        <v>19.32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120.88</v>
      </c>
      <c r="Q4" t="n">
        <v>195.44</v>
      </c>
      <c r="R4" t="n">
        <v>35.88</v>
      </c>
      <c r="S4" t="n">
        <v>14.2</v>
      </c>
      <c r="T4" t="n">
        <v>8995.24</v>
      </c>
      <c r="U4" t="n">
        <v>0.4</v>
      </c>
      <c r="V4" t="n">
        <v>0.73</v>
      </c>
      <c r="W4" t="n">
        <v>0.68</v>
      </c>
      <c r="X4" t="n">
        <v>0.57</v>
      </c>
      <c r="Y4" t="n">
        <v>0.5</v>
      </c>
      <c r="Z4" t="n">
        <v>10</v>
      </c>
      <c r="AA4" t="n">
        <v>402.2043944052376</v>
      </c>
      <c r="AB4" t="n">
        <v>550.3137964308191</v>
      </c>
      <c r="AC4" t="n">
        <v>497.7926200697252</v>
      </c>
      <c r="AD4" t="n">
        <v>402204.3944052376</v>
      </c>
      <c r="AE4" t="n">
        <v>550313.7964308191</v>
      </c>
      <c r="AF4" t="n">
        <v>1.908204110686281e-05</v>
      </c>
      <c r="AG4" t="n">
        <v>34</v>
      </c>
      <c r="AH4" t="n">
        <v>497792.6200697252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7.88</v>
      </c>
      <c r="E5" t="n">
        <v>12.69</v>
      </c>
      <c r="F5" t="n">
        <v>9.539999999999999</v>
      </c>
      <c r="G5" t="n">
        <v>24.88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118.66</v>
      </c>
      <c r="Q5" t="n">
        <v>195.43</v>
      </c>
      <c r="R5" t="n">
        <v>32.16</v>
      </c>
      <c r="S5" t="n">
        <v>14.2</v>
      </c>
      <c r="T5" t="n">
        <v>7168.93</v>
      </c>
      <c r="U5" t="n">
        <v>0.44</v>
      </c>
      <c r="V5" t="n">
        <v>0.74</v>
      </c>
      <c r="W5" t="n">
        <v>0.67</v>
      </c>
      <c r="X5" t="n">
        <v>0.45</v>
      </c>
      <c r="Y5" t="n">
        <v>0.5</v>
      </c>
      <c r="Z5" t="n">
        <v>10</v>
      </c>
      <c r="AA5" t="n">
        <v>397.8480668335966</v>
      </c>
      <c r="AB5" t="n">
        <v>544.3532768596913</v>
      </c>
      <c r="AC5" t="n">
        <v>492.4009641208241</v>
      </c>
      <c r="AD5" t="n">
        <v>397848.0668335966</v>
      </c>
      <c r="AE5" t="n">
        <v>544353.2768596913</v>
      </c>
      <c r="AF5" t="n">
        <v>1.962240427013949e-05</v>
      </c>
      <c r="AG5" t="n">
        <v>34</v>
      </c>
      <c r="AH5" t="n">
        <v>492400.9641208241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8.067</v>
      </c>
      <c r="E6" t="n">
        <v>12.4</v>
      </c>
      <c r="F6" t="n">
        <v>9.41</v>
      </c>
      <c r="G6" t="n">
        <v>31.38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116.66</v>
      </c>
      <c r="Q6" t="n">
        <v>195.42</v>
      </c>
      <c r="R6" t="n">
        <v>28.14</v>
      </c>
      <c r="S6" t="n">
        <v>14.2</v>
      </c>
      <c r="T6" t="n">
        <v>5182.21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385.2548402748532</v>
      </c>
      <c r="AB6" t="n">
        <v>527.1226687080733</v>
      </c>
      <c r="AC6" t="n">
        <v>476.8148210278861</v>
      </c>
      <c r="AD6" t="n">
        <v>385254.8402748532</v>
      </c>
      <c r="AE6" t="n">
        <v>527122.6687080733</v>
      </c>
      <c r="AF6" t="n">
        <v>2.008806284863138e-05</v>
      </c>
      <c r="AG6" t="n">
        <v>33</v>
      </c>
      <c r="AH6" t="n">
        <v>476814.8210278861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8.1531</v>
      </c>
      <c r="E7" t="n">
        <v>12.27</v>
      </c>
      <c r="F7" t="n">
        <v>9.380000000000001</v>
      </c>
      <c r="G7" t="n">
        <v>37.54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115.54</v>
      </c>
      <c r="Q7" t="n">
        <v>195.43</v>
      </c>
      <c r="R7" t="n">
        <v>27.33</v>
      </c>
      <c r="S7" t="n">
        <v>14.2</v>
      </c>
      <c r="T7" t="n">
        <v>4796.18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374.5908670448092</v>
      </c>
      <c r="AB7" t="n">
        <v>512.5317500734317</v>
      </c>
      <c r="AC7" t="n">
        <v>463.6164391892518</v>
      </c>
      <c r="AD7" t="n">
        <v>374590.8670448092</v>
      </c>
      <c r="AE7" t="n">
        <v>512531.7500734316</v>
      </c>
      <c r="AF7" t="n">
        <v>2.030246500696374e-05</v>
      </c>
      <c r="AG7" t="n">
        <v>32</v>
      </c>
      <c r="AH7" t="n">
        <v>463616.4391892518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8.231</v>
      </c>
      <c r="E8" t="n">
        <v>12.15</v>
      </c>
      <c r="F8" t="n">
        <v>9.34</v>
      </c>
      <c r="G8" t="n">
        <v>43.09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114.27</v>
      </c>
      <c r="Q8" t="n">
        <v>195.42</v>
      </c>
      <c r="R8" t="n">
        <v>25.63</v>
      </c>
      <c r="S8" t="n">
        <v>14.2</v>
      </c>
      <c r="T8" t="n">
        <v>3955.86</v>
      </c>
      <c r="U8" t="n">
        <v>0.55</v>
      </c>
      <c r="V8" t="n">
        <v>0.76</v>
      </c>
      <c r="W8" t="n">
        <v>0.66</v>
      </c>
      <c r="X8" t="n">
        <v>0.25</v>
      </c>
      <c r="Y8" t="n">
        <v>0.5</v>
      </c>
      <c r="Z8" t="n">
        <v>10</v>
      </c>
      <c r="AA8" t="n">
        <v>372.8765276473216</v>
      </c>
      <c r="AB8" t="n">
        <v>510.1861152784728</v>
      </c>
      <c r="AC8" t="n">
        <v>461.4946684870046</v>
      </c>
      <c r="AD8" t="n">
        <v>372876.5276473216</v>
      </c>
      <c r="AE8" t="n">
        <v>510186.1152784728</v>
      </c>
      <c r="AF8" t="n">
        <v>2.049644791212159e-05</v>
      </c>
      <c r="AG8" t="n">
        <v>32</v>
      </c>
      <c r="AH8" t="n">
        <v>461494.6684870046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8.268800000000001</v>
      </c>
      <c r="E9" t="n">
        <v>12.09</v>
      </c>
      <c r="F9" t="n">
        <v>9.31</v>
      </c>
      <c r="G9" t="n">
        <v>46.57</v>
      </c>
      <c r="H9" t="n">
        <v>0.8</v>
      </c>
      <c r="I9" t="n">
        <v>12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113.37</v>
      </c>
      <c r="Q9" t="n">
        <v>195.42</v>
      </c>
      <c r="R9" t="n">
        <v>25.16</v>
      </c>
      <c r="S9" t="n">
        <v>14.2</v>
      </c>
      <c r="T9" t="n">
        <v>3722.07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371.8577856401055</v>
      </c>
      <c r="AB9" t="n">
        <v>508.7922275204742</v>
      </c>
      <c r="AC9" t="n">
        <v>460.2338114202958</v>
      </c>
      <c r="AD9" t="n">
        <v>371857.7856401055</v>
      </c>
      <c r="AE9" t="n">
        <v>508792.2275204742</v>
      </c>
      <c r="AF9" t="n">
        <v>2.059057568895044e-05</v>
      </c>
      <c r="AG9" t="n">
        <v>32</v>
      </c>
      <c r="AH9" t="n">
        <v>460233.8114202957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8.3424</v>
      </c>
      <c r="E10" t="n">
        <v>11.99</v>
      </c>
      <c r="F10" t="n">
        <v>9.279999999999999</v>
      </c>
      <c r="G10" t="n">
        <v>55.65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112.1</v>
      </c>
      <c r="Q10" t="n">
        <v>195.42</v>
      </c>
      <c r="R10" t="n">
        <v>23.68</v>
      </c>
      <c r="S10" t="n">
        <v>14.2</v>
      </c>
      <c r="T10" t="n">
        <v>2994.53</v>
      </c>
      <c r="U10" t="n">
        <v>0.6</v>
      </c>
      <c r="V10" t="n">
        <v>0.76</v>
      </c>
      <c r="W10" t="n">
        <v>0.66</v>
      </c>
      <c r="X10" t="n">
        <v>0.19</v>
      </c>
      <c r="Y10" t="n">
        <v>0.5</v>
      </c>
      <c r="Z10" t="n">
        <v>10</v>
      </c>
      <c r="AA10" t="n">
        <v>370.2466753235286</v>
      </c>
      <c r="AB10" t="n">
        <v>506.5878353081628</v>
      </c>
      <c r="AC10" t="n">
        <v>458.2398033068435</v>
      </c>
      <c r="AD10" t="n">
        <v>370246.6753235286</v>
      </c>
      <c r="AE10" t="n">
        <v>506587.8353081628</v>
      </c>
      <c r="AF10" t="n">
        <v>2.07738509369558e-05</v>
      </c>
      <c r="AG10" t="n">
        <v>32</v>
      </c>
      <c r="AH10" t="n">
        <v>458239.8033068435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8.3834</v>
      </c>
      <c r="E11" t="n">
        <v>11.93</v>
      </c>
      <c r="F11" t="n">
        <v>9.25</v>
      </c>
      <c r="G11" t="n">
        <v>61.67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111.12</v>
      </c>
      <c r="Q11" t="n">
        <v>195.42</v>
      </c>
      <c r="R11" t="n">
        <v>23.07</v>
      </c>
      <c r="S11" t="n">
        <v>14.2</v>
      </c>
      <c r="T11" t="n">
        <v>2696.1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369.169969727729</v>
      </c>
      <c r="AB11" t="n">
        <v>505.1146392110915</v>
      </c>
      <c r="AC11" t="n">
        <v>456.9072069776328</v>
      </c>
      <c r="AD11" t="n">
        <v>369169.969727729</v>
      </c>
      <c r="AE11" t="n">
        <v>505114.6392110914</v>
      </c>
      <c r="AF11" t="n">
        <v>2.087594720282835e-05</v>
      </c>
      <c r="AG11" t="n">
        <v>32</v>
      </c>
      <c r="AH11" t="n">
        <v>456907.2069776328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8.384600000000001</v>
      </c>
      <c r="E12" t="n">
        <v>11.93</v>
      </c>
      <c r="F12" t="n">
        <v>9.25</v>
      </c>
      <c r="G12" t="n">
        <v>61.66</v>
      </c>
      <c r="H12" t="n">
        <v>1.07</v>
      </c>
      <c r="I12" t="n">
        <v>9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110.64</v>
      </c>
      <c r="Q12" t="n">
        <v>195.42</v>
      </c>
      <c r="R12" t="n">
        <v>23.13</v>
      </c>
      <c r="S12" t="n">
        <v>14.2</v>
      </c>
      <c r="T12" t="n">
        <v>2722.03</v>
      </c>
      <c r="U12" t="n">
        <v>0.61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368.8466540795687</v>
      </c>
      <c r="AB12" t="n">
        <v>504.6722644775988</v>
      </c>
      <c r="AC12" t="n">
        <v>456.5070518678279</v>
      </c>
      <c r="AD12" t="n">
        <v>368846.6540795687</v>
      </c>
      <c r="AE12" t="n">
        <v>504672.2644775988</v>
      </c>
      <c r="AF12" t="n">
        <v>2.087893538621975e-05</v>
      </c>
      <c r="AG12" t="n">
        <v>32</v>
      </c>
      <c r="AH12" t="n">
        <v>456507.0518678279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8.423</v>
      </c>
      <c r="E13" t="n">
        <v>11.87</v>
      </c>
      <c r="F13" t="n">
        <v>9.23</v>
      </c>
      <c r="G13" t="n">
        <v>69.20999999999999</v>
      </c>
      <c r="H13" t="n">
        <v>1.16</v>
      </c>
      <c r="I13" t="n">
        <v>8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109.81</v>
      </c>
      <c r="Q13" t="n">
        <v>195.42</v>
      </c>
      <c r="R13" t="n">
        <v>22.3</v>
      </c>
      <c r="S13" t="n">
        <v>14.2</v>
      </c>
      <c r="T13" t="n">
        <v>2314.7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358.9767259962601</v>
      </c>
      <c r="AB13" t="n">
        <v>491.1677934435202</v>
      </c>
      <c r="AC13" t="n">
        <v>444.2914285955976</v>
      </c>
      <c r="AD13" t="n">
        <v>358976.7259962601</v>
      </c>
      <c r="AE13" t="n">
        <v>491167.7934435201</v>
      </c>
      <c r="AF13" t="n">
        <v>2.097455725474428e-05</v>
      </c>
      <c r="AG13" t="n">
        <v>31</v>
      </c>
      <c r="AH13" t="n">
        <v>444291.4285955976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8.4664</v>
      </c>
      <c r="E14" t="n">
        <v>11.81</v>
      </c>
      <c r="F14" t="n">
        <v>9.199999999999999</v>
      </c>
      <c r="G14" t="n">
        <v>78.87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108.37</v>
      </c>
      <c r="Q14" t="n">
        <v>195.42</v>
      </c>
      <c r="R14" t="n">
        <v>21.6</v>
      </c>
      <c r="S14" t="n">
        <v>14.2</v>
      </c>
      <c r="T14" t="n">
        <v>1967.49</v>
      </c>
      <c r="U14" t="n">
        <v>0.66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357.6032252831051</v>
      </c>
      <c r="AB14" t="n">
        <v>489.2885091732066</v>
      </c>
      <c r="AC14" t="n">
        <v>442.5915005784506</v>
      </c>
      <c r="AD14" t="n">
        <v>357603.2252831051</v>
      </c>
      <c r="AE14" t="n">
        <v>489288.5091732066</v>
      </c>
      <c r="AF14" t="n">
        <v>2.108262988739962e-05</v>
      </c>
      <c r="AG14" t="n">
        <v>31</v>
      </c>
      <c r="AH14" t="n">
        <v>442591.5005784506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8.462999999999999</v>
      </c>
      <c r="E15" t="n">
        <v>11.82</v>
      </c>
      <c r="F15" t="n">
        <v>9.210000000000001</v>
      </c>
      <c r="G15" t="n">
        <v>78.91</v>
      </c>
      <c r="H15" t="n">
        <v>1.33</v>
      </c>
      <c r="I15" t="n">
        <v>7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108.72</v>
      </c>
      <c r="Q15" t="n">
        <v>195.42</v>
      </c>
      <c r="R15" t="n">
        <v>21.76</v>
      </c>
      <c r="S15" t="n">
        <v>14.2</v>
      </c>
      <c r="T15" t="n">
        <v>2047.43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357.871148661929</v>
      </c>
      <c r="AB15" t="n">
        <v>489.6550937600588</v>
      </c>
      <c r="AC15" t="n">
        <v>442.9230988468383</v>
      </c>
      <c r="AD15" t="n">
        <v>357871.148661929</v>
      </c>
      <c r="AE15" t="n">
        <v>489655.0937600587</v>
      </c>
      <c r="AF15" t="n">
        <v>2.107416336779068e-05</v>
      </c>
      <c r="AG15" t="n">
        <v>31</v>
      </c>
      <c r="AH15" t="n">
        <v>442923.0988468383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9.220000000000001</v>
      </c>
      <c r="G16" t="n">
        <v>79.02</v>
      </c>
      <c r="H16" t="n">
        <v>1.41</v>
      </c>
      <c r="I16" t="n">
        <v>7</v>
      </c>
      <c r="J16" t="n">
        <v>188.66</v>
      </c>
      <c r="K16" t="n">
        <v>51.39</v>
      </c>
      <c r="L16" t="n">
        <v>15</v>
      </c>
      <c r="M16" t="n">
        <v>5</v>
      </c>
      <c r="N16" t="n">
        <v>37.27</v>
      </c>
      <c r="O16" t="n">
        <v>23502.4</v>
      </c>
      <c r="P16" t="n">
        <v>107.62</v>
      </c>
      <c r="Q16" t="n">
        <v>195.42</v>
      </c>
      <c r="R16" t="n">
        <v>22.07</v>
      </c>
      <c r="S16" t="n">
        <v>14.2</v>
      </c>
      <c r="T16" t="n">
        <v>2204.68</v>
      </c>
      <c r="U16" t="n">
        <v>0.64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357.2580788147924</v>
      </c>
      <c r="AB16" t="n">
        <v>488.8162645484737</v>
      </c>
      <c r="AC16" t="n">
        <v>442.1643263179027</v>
      </c>
      <c r="AD16" t="n">
        <v>357258.0788147924</v>
      </c>
      <c r="AE16" t="n">
        <v>488816.2645484736</v>
      </c>
      <c r="AF16" t="n">
        <v>2.105200100763785e-05</v>
      </c>
      <c r="AG16" t="n">
        <v>31</v>
      </c>
      <c r="AH16" t="n">
        <v>442164.3263179028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8.5006</v>
      </c>
      <c r="E17" t="n">
        <v>11.76</v>
      </c>
      <c r="F17" t="n">
        <v>9.19</v>
      </c>
      <c r="G17" t="n">
        <v>91.88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106.85</v>
      </c>
      <c r="Q17" t="n">
        <v>195.42</v>
      </c>
      <c r="R17" t="n">
        <v>21.22</v>
      </c>
      <c r="S17" t="n">
        <v>14.2</v>
      </c>
      <c r="T17" t="n">
        <v>1783.43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356.2988824152237</v>
      </c>
      <c r="AB17" t="n">
        <v>487.5038497178251</v>
      </c>
      <c r="AC17" t="n">
        <v>440.9771665167056</v>
      </c>
      <c r="AD17" t="n">
        <v>356298.8824152236</v>
      </c>
      <c r="AE17" t="n">
        <v>487503.8497178251</v>
      </c>
      <c r="AF17" t="n">
        <v>2.116779311405429e-05</v>
      </c>
      <c r="AG17" t="n">
        <v>31</v>
      </c>
      <c r="AH17" t="n">
        <v>440977.1665167055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8.4992</v>
      </c>
      <c r="E18" t="n">
        <v>11.77</v>
      </c>
      <c r="F18" t="n">
        <v>9.19</v>
      </c>
      <c r="G18" t="n">
        <v>91.90000000000001</v>
      </c>
      <c r="H18" t="n">
        <v>1.57</v>
      </c>
      <c r="I18" t="n">
        <v>6</v>
      </c>
      <c r="J18" t="n">
        <v>191.72</v>
      </c>
      <c r="K18" t="n">
        <v>51.39</v>
      </c>
      <c r="L18" t="n">
        <v>17</v>
      </c>
      <c r="M18" t="n">
        <v>4</v>
      </c>
      <c r="N18" t="n">
        <v>38.33</v>
      </c>
      <c r="O18" t="n">
        <v>23879.37</v>
      </c>
      <c r="P18" t="n">
        <v>106.28</v>
      </c>
      <c r="Q18" t="n">
        <v>195.42</v>
      </c>
      <c r="R18" t="n">
        <v>21.12</v>
      </c>
      <c r="S18" t="n">
        <v>14.2</v>
      </c>
      <c r="T18" t="n">
        <v>1731.95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355.9468216635935</v>
      </c>
      <c r="AB18" t="n">
        <v>487.0221446656206</v>
      </c>
      <c r="AC18" t="n">
        <v>440.5414347186061</v>
      </c>
      <c r="AD18" t="n">
        <v>355946.8216635935</v>
      </c>
      <c r="AE18" t="n">
        <v>487022.1446656206</v>
      </c>
      <c r="AF18" t="n">
        <v>2.116430690009766e-05</v>
      </c>
      <c r="AG18" t="n">
        <v>31</v>
      </c>
      <c r="AH18" t="n">
        <v>440541.4347186061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8.5008</v>
      </c>
      <c r="E19" t="n">
        <v>11.76</v>
      </c>
      <c r="F19" t="n">
        <v>9.19</v>
      </c>
      <c r="G19" t="n">
        <v>91.88</v>
      </c>
      <c r="H19" t="n">
        <v>1.65</v>
      </c>
      <c r="I19" t="n">
        <v>6</v>
      </c>
      <c r="J19" t="n">
        <v>193.26</v>
      </c>
      <c r="K19" t="n">
        <v>51.39</v>
      </c>
      <c r="L19" t="n">
        <v>18</v>
      </c>
      <c r="M19" t="n">
        <v>4</v>
      </c>
      <c r="N19" t="n">
        <v>38.86</v>
      </c>
      <c r="O19" t="n">
        <v>24068.93</v>
      </c>
      <c r="P19" t="n">
        <v>105.78</v>
      </c>
      <c r="Q19" t="n">
        <v>195.42</v>
      </c>
      <c r="R19" t="n">
        <v>21.1</v>
      </c>
      <c r="S19" t="n">
        <v>14.2</v>
      </c>
      <c r="T19" t="n">
        <v>1722.7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355.6120571196308</v>
      </c>
      <c r="AB19" t="n">
        <v>486.5641050478014</v>
      </c>
      <c r="AC19" t="n">
        <v>440.127109759049</v>
      </c>
      <c r="AD19" t="n">
        <v>355612.0571196308</v>
      </c>
      <c r="AE19" t="n">
        <v>486564.1050478015</v>
      </c>
      <c r="AF19" t="n">
        <v>2.116829114461952e-05</v>
      </c>
      <c r="AG19" t="n">
        <v>31</v>
      </c>
      <c r="AH19" t="n">
        <v>440127.109759049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8.5381</v>
      </c>
      <c r="E20" t="n">
        <v>11.71</v>
      </c>
      <c r="F20" t="n">
        <v>9.17</v>
      </c>
      <c r="G20" t="n">
        <v>110.04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104.62</v>
      </c>
      <c r="Q20" t="n">
        <v>195.42</v>
      </c>
      <c r="R20" t="n">
        <v>20.66</v>
      </c>
      <c r="S20" t="n">
        <v>14.2</v>
      </c>
      <c r="T20" t="n">
        <v>1507.14</v>
      </c>
      <c r="U20" t="n">
        <v>0.6899999999999999</v>
      </c>
      <c r="V20" t="n">
        <v>0.77</v>
      </c>
      <c r="W20" t="n">
        <v>0.64</v>
      </c>
      <c r="X20" t="n">
        <v>0.08</v>
      </c>
      <c r="Y20" t="n">
        <v>0.5</v>
      </c>
      <c r="Z20" t="n">
        <v>10</v>
      </c>
      <c r="AA20" t="n">
        <v>354.511908741115</v>
      </c>
      <c r="AB20" t="n">
        <v>485.0588335011951</v>
      </c>
      <c r="AC20" t="n">
        <v>438.7654992161889</v>
      </c>
      <c r="AD20" t="n">
        <v>354511.908741115</v>
      </c>
      <c r="AE20" t="n">
        <v>485058.8335011951</v>
      </c>
      <c r="AF20" t="n">
        <v>2.126117384503528e-05</v>
      </c>
      <c r="AG20" t="n">
        <v>31</v>
      </c>
      <c r="AH20" t="n">
        <v>438765.4992161889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8.541700000000001</v>
      </c>
      <c r="E21" t="n">
        <v>11.71</v>
      </c>
      <c r="F21" t="n">
        <v>9.17</v>
      </c>
      <c r="G21" t="n">
        <v>109.98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104.18</v>
      </c>
      <c r="Q21" t="n">
        <v>195.42</v>
      </c>
      <c r="R21" t="n">
        <v>20.51</v>
      </c>
      <c r="S21" t="n">
        <v>14.2</v>
      </c>
      <c r="T21" t="n">
        <v>1436.25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354.1993167307916</v>
      </c>
      <c r="AB21" t="n">
        <v>484.6311313220845</v>
      </c>
      <c r="AC21" t="n">
        <v>438.3786163327687</v>
      </c>
      <c r="AD21" t="n">
        <v>354199.3167307916</v>
      </c>
      <c r="AE21" t="n">
        <v>484631.1313220845</v>
      </c>
      <c r="AF21" t="n">
        <v>2.127013839520945e-05</v>
      </c>
      <c r="AG21" t="n">
        <v>31</v>
      </c>
      <c r="AH21" t="n">
        <v>438378.6163327688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8.5373</v>
      </c>
      <c r="E22" t="n">
        <v>11.71</v>
      </c>
      <c r="F22" t="n">
        <v>9.17</v>
      </c>
      <c r="G22" t="n">
        <v>110.06</v>
      </c>
      <c r="H22" t="n">
        <v>1.88</v>
      </c>
      <c r="I22" t="n">
        <v>5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104.11</v>
      </c>
      <c r="Q22" t="n">
        <v>195.42</v>
      </c>
      <c r="R22" t="n">
        <v>20.65</v>
      </c>
      <c r="S22" t="n">
        <v>14.2</v>
      </c>
      <c r="T22" t="n">
        <v>1502.1</v>
      </c>
      <c r="U22" t="n">
        <v>0.6899999999999999</v>
      </c>
      <c r="V22" t="n">
        <v>0.77</v>
      </c>
      <c r="W22" t="n">
        <v>0.65</v>
      </c>
      <c r="X22" t="n">
        <v>0.08</v>
      </c>
      <c r="Y22" t="n">
        <v>0.5</v>
      </c>
      <c r="Z22" t="n">
        <v>10</v>
      </c>
      <c r="AA22" t="n">
        <v>354.1939916919815</v>
      </c>
      <c r="AB22" t="n">
        <v>484.6238453690603</v>
      </c>
      <c r="AC22" t="n">
        <v>438.3720257408753</v>
      </c>
      <c r="AD22" t="n">
        <v>354193.9916919815</v>
      </c>
      <c r="AE22" t="n">
        <v>484623.8453690603</v>
      </c>
      <c r="AF22" t="n">
        <v>2.125918172277435e-05</v>
      </c>
      <c r="AG22" t="n">
        <v>31</v>
      </c>
      <c r="AH22" t="n">
        <v>438372.0257408753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8.539899999999999</v>
      </c>
      <c r="E23" t="n">
        <v>11.71</v>
      </c>
      <c r="F23" t="n">
        <v>9.17</v>
      </c>
      <c r="G23" t="n">
        <v>110.01</v>
      </c>
      <c r="H23" t="n">
        <v>1.96</v>
      </c>
      <c r="I23" t="n">
        <v>5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102.96</v>
      </c>
      <c r="Q23" t="n">
        <v>195.42</v>
      </c>
      <c r="R23" t="n">
        <v>20.55</v>
      </c>
      <c r="S23" t="n">
        <v>14.2</v>
      </c>
      <c r="T23" t="n">
        <v>1453.91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353.437955425068</v>
      </c>
      <c r="AB23" t="n">
        <v>483.5894031947032</v>
      </c>
      <c r="AC23" t="n">
        <v>437.4363092757901</v>
      </c>
      <c r="AD23" t="n">
        <v>353437.955425068</v>
      </c>
      <c r="AE23" t="n">
        <v>483589.4031947032</v>
      </c>
      <c r="AF23" t="n">
        <v>2.126565612012236e-05</v>
      </c>
      <c r="AG23" t="n">
        <v>31</v>
      </c>
      <c r="AH23" t="n">
        <v>437436.3092757901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8.540900000000001</v>
      </c>
      <c r="E24" t="n">
        <v>11.71</v>
      </c>
      <c r="F24" t="n">
        <v>9.17</v>
      </c>
      <c r="G24" t="n">
        <v>110</v>
      </c>
      <c r="H24" t="n">
        <v>2.03</v>
      </c>
      <c r="I24" t="n">
        <v>5</v>
      </c>
      <c r="J24" t="n">
        <v>201.03</v>
      </c>
      <c r="K24" t="n">
        <v>51.39</v>
      </c>
      <c r="L24" t="n">
        <v>23</v>
      </c>
      <c r="M24" t="n">
        <v>3</v>
      </c>
      <c r="N24" t="n">
        <v>41.64</v>
      </c>
      <c r="O24" t="n">
        <v>25027.94</v>
      </c>
      <c r="P24" t="n">
        <v>101.11</v>
      </c>
      <c r="Q24" t="n">
        <v>195.42</v>
      </c>
      <c r="R24" t="n">
        <v>20.43</v>
      </c>
      <c r="S24" t="n">
        <v>14.2</v>
      </c>
      <c r="T24" t="n">
        <v>1395.26</v>
      </c>
      <c r="U24" t="n">
        <v>0.7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352.2503631979567</v>
      </c>
      <c r="AB24" t="n">
        <v>481.9644871166982</v>
      </c>
      <c r="AC24" t="n">
        <v>435.9664729076859</v>
      </c>
      <c r="AD24" t="n">
        <v>352250.3631979568</v>
      </c>
      <c r="AE24" t="n">
        <v>481964.4871166982</v>
      </c>
      <c r="AF24" t="n">
        <v>2.126814627294853e-05</v>
      </c>
      <c r="AG24" t="n">
        <v>31</v>
      </c>
      <c r="AH24" t="n">
        <v>435966.4729076859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8.581200000000001</v>
      </c>
      <c r="E25" t="n">
        <v>11.65</v>
      </c>
      <c r="F25" t="n">
        <v>9.15</v>
      </c>
      <c r="G25" t="n">
        <v>137.18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99.8</v>
      </c>
      <c r="Q25" t="n">
        <v>195.42</v>
      </c>
      <c r="R25" t="n">
        <v>19.75</v>
      </c>
      <c r="S25" t="n">
        <v>14.2</v>
      </c>
      <c r="T25" t="n">
        <v>1060.36</v>
      </c>
      <c r="U25" t="n">
        <v>0.72</v>
      </c>
      <c r="V25" t="n">
        <v>0.77</v>
      </c>
      <c r="W25" t="n">
        <v>0.65</v>
      </c>
      <c r="X25" t="n">
        <v>0.06</v>
      </c>
      <c r="Y25" t="n">
        <v>0.5</v>
      </c>
      <c r="Z25" t="n">
        <v>10</v>
      </c>
      <c r="AA25" t="n">
        <v>351.0492530960278</v>
      </c>
      <c r="AB25" t="n">
        <v>480.3210752860011</v>
      </c>
      <c r="AC25" t="n">
        <v>434.4799059955675</v>
      </c>
      <c r="AD25" t="n">
        <v>351049.2530960278</v>
      </c>
      <c r="AE25" t="n">
        <v>480321.0752860011</v>
      </c>
      <c r="AF25" t="n">
        <v>2.136849943184277e-05</v>
      </c>
      <c r="AG25" t="n">
        <v>31</v>
      </c>
      <c r="AH25" t="n">
        <v>434479.9059955676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8.5823</v>
      </c>
      <c r="E26" t="n">
        <v>11.65</v>
      </c>
      <c r="F26" t="n">
        <v>9.140000000000001</v>
      </c>
      <c r="G26" t="n">
        <v>137.16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100.58</v>
      </c>
      <c r="Q26" t="n">
        <v>195.42</v>
      </c>
      <c r="R26" t="n">
        <v>19.82</v>
      </c>
      <c r="S26" t="n">
        <v>14.2</v>
      </c>
      <c r="T26" t="n">
        <v>1093.87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351.5237620568165</v>
      </c>
      <c r="AB26" t="n">
        <v>480.97031938001</v>
      </c>
      <c r="AC26" t="n">
        <v>435.067187144464</v>
      </c>
      <c r="AD26" t="n">
        <v>351523.7620568164</v>
      </c>
      <c r="AE26" t="n">
        <v>480970.31938001</v>
      </c>
      <c r="AF26" t="n">
        <v>2.137123859995154e-05</v>
      </c>
      <c r="AG26" t="n">
        <v>31</v>
      </c>
      <c r="AH26" t="n">
        <v>435067.187144464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8.5784</v>
      </c>
      <c r="E27" t="n">
        <v>11.66</v>
      </c>
      <c r="F27" t="n">
        <v>9.15</v>
      </c>
      <c r="G27" t="n">
        <v>137.24</v>
      </c>
      <c r="H27" t="n">
        <v>2.24</v>
      </c>
      <c r="I27" t="n">
        <v>4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100.67</v>
      </c>
      <c r="Q27" t="n">
        <v>195.42</v>
      </c>
      <c r="R27" t="n">
        <v>20.03</v>
      </c>
      <c r="S27" t="n">
        <v>14.2</v>
      </c>
      <c r="T27" t="n">
        <v>1201.56</v>
      </c>
      <c r="U27" t="n">
        <v>0.71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351.6250211036963</v>
      </c>
      <c r="AB27" t="n">
        <v>481.1088664751849</v>
      </c>
      <c r="AC27" t="n">
        <v>435.1925114993276</v>
      </c>
      <c r="AD27" t="n">
        <v>351625.0211036963</v>
      </c>
      <c r="AE27" t="n">
        <v>481108.8664751849</v>
      </c>
      <c r="AF27" t="n">
        <v>2.136152700392952e-05</v>
      </c>
      <c r="AG27" t="n">
        <v>31</v>
      </c>
      <c r="AH27" t="n">
        <v>435192.5114993275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8.5816</v>
      </c>
      <c r="E28" t="n">
        <v>11.65</v>
      </c>
      <c r="F28" t="n">
        <v>9.140000000000001</v>
      </c>
      <c r="G28" t="n">
        <v>137.17</v>
      </c>
      <c r="H28" t="n">
        <v>2.31</v>
      </c>
      <c r="I28" t="n">
        <v>4</v>
      </c>
      <c r="J28" t="n">
        <v>207.37</v>
      </c>
      <c r="K28" t="n">
        <v>51.39</v>
      </c>
      <c r="L28" t="n">
        <v>27</v>
      </c>
      <c r="M28" t="n">
        <v>2</v>
      </c>
      <c r="N28" t="n">
        <v>43.97</v>
      </c>
      <c r="O28" t="n">
        <v>25809.25</v>
      </c>
      <c r="P28" t="n">
        <v>100.23</v>
      </c>
      <c r="Q28" t="n">
        <v>195.42</v>
      </c>
      <c r="R28" t="n">
        <v>19.86</v>
      </c>
      <c r="S28" t="n">
        <v>14.2</v>
      </c>
      <c r="T28" t="n">
        <v>1112.16</v>
      </c>
      <c r="U28" t="n">
        <v>0.72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351.3078131357258</v>
      </c>
      <c r="AB28" t="n">
        <v>480.6748485391799</v>
      </c>
      <c r="AC28" t="n">
        <v>434.7999156259868</v>
      </c>
      <c r="AD28" t="n">
        <v>351307.8131357259</v>
      </c>
      <c r="AE28" t="n">
        <v>480674.8485391799</v>
      </c>
      <c r="AF28" t="n">
        <v>2.136949549297323e-05</v>
      </c>
      <c r="AG28" t="n">
        <v>31</v>
      </c>
      <c r="AH28" t="n">
        <v>434799.9156259868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8.582100000000001</v>
      </c>
      <c r="E29" t="n">
        <v>11.65</v>
      </c>
      <c r="F29" t="n">
        <v>9.140000000000001</v>
      </c>
      <c r="G29" t="n">
        <v>137.16</v>
      </c>
      <c r="H29" t="n">
        <v>2.38</v>
      </c>
      <c r="I29" t="n">
        <v>4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99.09</v>
      </c>
      <c r="Q29" t="n">
        <v>195.42</v>
      </c>
      <c r="R29" t="n">
        <v>19.82</v>
      </c>
      <c r="S29" t="n">
        <v>14.2</v>
      </c>
      <c r="T29" t="n">
        <v>1093.59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350.5806590304348</v>
      </c>
      <c r="AB29" t="n">
        <v>479.6799242125455</v>
      </c>
      <c r="AC29" t="n">
        <v>433.8999454807014</v>
      </c>
      <c r="AD29" t="n">
        <v>350580.6590304348</v>
      </c>
      <c r="AE29" t="n">
        <v>479679.9242125455</v>
      </c>
      <c r="AF29" t="n">
        <v>2.137074056938631e-05</v>
      </c>
      <c r="AG29" t="n">
        <v>31</v>
      </c>
      <c r="AH29" t="n">
        <v>433899.9454807014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8.5814</v>
      </c>
      <c r="E30" t="n">
        <v>11.65</v>
      </c>
      <c r="F30" t="n">
        <v>9.140000000000001</v>
      </c>
      <c r="G30" t="n">
        <v>137.18</v>
      </c>
      <c r="H30" t="n">
        <v>2.45</v>
      </c>
      <c r="I30" t="n">
        <v>4</v>
      </c>
      <c r="J30" t="n">
        <v>210.57</v>
      </c>
      <c r="K30" t="n">
        <v>51.39</v>
      </c>
      <c r="L30" t="n">
        <v>29</v>
      </c>
      <c r="M30" t="n">
        <v>0</v>
      </c>
      <c r="N30" t="n">
        <v>45.18</v>
      </c>
      <c r="O30" t="n">
        <v>26204.71</v>
      </c>
      <c r="P30" t="n">
        <v>99.09</v>
      </c>
      <c r="Q30" t="n">
        <v>195.42</v>
      </c>
      <c r="R30" t="n">
        <v>19.7</v>
      </c>
      <c r="S30" t="n">
        <v>14.2</v>
      </c>
      <c r="T30" t="n">
        <v>1036.34</v>
      </c>
      <c r="U30" t="n">
        <v>0.72</v>
      </c>
      <c r="V30" t="n">
        <v>0.77</v>
      </c>
      <c r="W30" t="n">
        <v>0.65</v>
      </c>
      <c r="X30" t="n">
        <v>0.06</v>
      </c>
      <c r="Y30" t="n">
        <v>0.5</v>
      </c>
      <c r="Z30" t="n">
        <v>10</v>
      </c>
      <c r="AA30" t="n">
        <v>350.5865832461906</v>
      </c>
      <c r="AB30" t="n">
        <v>479.6880299859005</v>
      </c>
      <c r="AC30" t="n">
        <v>433.9072776504239</v>
      </c>
      <c r="AD30" t="n">
        <v>350586.5832461906</v>
      </c>
      <c r="AE30" t="n">
        <v>479688.0299859005</v>
      </c>
      <c r="AF30" t="n">
        <v>2.1368997462408e-05</v>
      </c>
      <c r="AG30" t="n">
        <v>31</v>
      </c>
      <c r="AH30" t="n">
        <v>433907.2776504239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8.2652</v>
      </c>
      <c r="E2" t="n">
        <v>12.1</v>
      </c>
      <c r="F2" t="n">
        <v>9.859999999999999</v>
      </c>
      <c r="G2" t="n">
        <v>14.79</v>
      </c>
      <c r="H2" t="n">
        <v>0.34</v>
      </c>
      <c r="I2" t="n">
        <v>40</v>
      </c>
      <c r="J2" t="n">
        <v>51.33</v>
      </c>
      <c r="K2" t="n">
        <v>24.83</v>
      </c>
      <c r="L2" t="n">
        <v>1</v>
      </c>
      <c r="M2" t="n">
        <v>38</v>
      </c>
      <c r="N2" t="n">
        <v>5.51</v>
      </c>
      <c r="O2" t="n">
        <v>6564.78</v>
      </c>
      <c r="P2" t="n">
        <v>53.9</v>
      </c>
      <c r="Q2" t="n">
        <v>195.45</v>
      </c>
      <c r="R2" t="n">
        <v>42.23</v>
      </c>
      <c r="S2" t="n">
        <v>14.2</v>
      </c>
      <c r="T2" t="n">
        <v>12119.04</v>
      </c>
      <c r="U2" t="n">
        <v>0.34</v>
      </c>
      <c r="V2" t="n">
        <v>0.72</v>
      </c>
      <c r="W2" t="n">
        <v>0.7</v>
      </c>
      <c r="X2" t="n">
        <v>0.77</v>
      </c>
      <c r="Y2" t="n">
        <v>0.5</v>
      </c>
      <c r="Z2" t="n">
        <v>10</v>
      </c>
      <c r="AA2" t="n">
        <v>324.2049258328506</v>
      </c>
      <c r="AB2" t="n">
        <v>443.5914824363861</v>
      </c>
      <c r="AC2" t="n">
        <v>401.2557339372125</v>
      </c>
      <c r="AD2" t="n">
        <v>324204.9258328506</v>
      </c>
      <c r="AE2" t="n">
        <v>443591.4824363861</v>
      </c>
      <c r="AF2" t="n">
        <v>3.689533542040748e-05</v>
      </c>
      <c r="AG2" t="n">
        <v>32</v>
      </c>
      <c r="AH2" t="n">
        <v>401255.7339372125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8.740399999999999</v>
      </c>
      <c r="E3" t="n">
        <v>11.44</v>
      </c>
      <c r="F3" t="n">
        <v>9.460000000000001</v>
      </c>
      <c r="G3" t="n">
        <v>29.88</v>
      </c>
      <c r="H3" t="n">
        <v>0.66</v>
      </c>
      <c r="I3" t="n">
        <v>19</v>
      </c>
      <c r="J3" t="n">
        <v>52.47</v>
      </c>
      <c r="K3" t="n">
        <v>24.83</v>
      </c>
      <c r="L3" t="n">
        <v>2</v>
      </c>
      <c r="M3" t="n">
        <v>17</v>
      </c>
      <c r="N3" t="n">
        <v>5.64</v>
      </c>
      <c r="O3" t="n">
        <v>6705.1</v>
      </c>
      <c r="P3" t="n">
        <v>48.74</v>
      </c>
      <c r="Q3" t="n">
        <v>195.43</v>
      </c>
      <c r="R3" t="n">
        <v>29.65</v>
      </c>
      <c r="S3" t="n">
        <v>14.2</v>
      </c>
      <c r="T3" t="n">
        <v>5932.74</v>
      </c>
      <c r="U3" t="n">
        <v>0.48</v>
      </c>
      <c r="V3" t="n">
        <v>0.75</v>
      </c>
      <c r="W3" t="n">
        <v>0.67</v>
      </c>
      <c r="X3" t="n">
        <v>0.37</v>
      </c>
      <c r="Y3" t="n">
        <v>0.5</v>
      </c>
      <c r="Z3" t="n">
        <v>10</v>
      </c>
      <c r="AA3" t="n">
        <v>300.8873730305567</v>
      </c>
      <c r="AB3" t="n">
        <v>411.6873779944598</v>
      </c>
      <c r="AC3" t="n">
        <v>372.3965124455316</v>
      </c>
      <c r="AD3" t="n">
        <v>300887.3730305567</v>
      </c>
      <c r="AE3" t="n">
        <v>411687.3779944598</v>
      </c>
      <c r="AF3" t="n">
        <v>3.901659847414818e-05</v>
      </c>
      <c r="AG3" t="n">
        <v>30</v>
      </c>
      <c r="AH3" t="n">
        <v>372396.5124455317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8.9215</v>
      </c>
      <c r="E4" t="n">
        <v>11.21</v>
      </c>
      <c r="F4" t="n">
        <v>9.31</v>
      </c>
      <c r="G4" t="n">
        <v>46.57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45.01</v>
      </c>
      <c r="Q4" t="n">
        <v>195.43</v>
      </c>
      <c r="R4" t="n">
        <v>24.94</v>
      </c>
      <c r="S4" t="n">
        <v>14.2</v>
      </c>
      <c r="T4" t="n">
        <v>3612.84</v>
      </c>
      <c r="U4" t="n">
        <v>0.57</v>
      </c>
      <c r="V4" t="n">
        <v>0.76</v>
      </c>
      <c r="W4" t="n">
        <v>0.66</v>
      </c>
      <c r="X4" t="n">
        <v>0.23</v>
      </c>
      <c r="Y4" t="n">
        <v>0.5</v>
      </c>
      <c r="Z4" t="n">
        <v>10</v>
      </c>
      <c r="AA4" t="n">
        <v>297.7972001312252</v>
      </c>
      <c r="AB4" t="n">
        <v>407.4592671047877</v>
      </c>
      <c r="AC4" t="n">
        <v>368.571926524979</v>
      </c>
      <c r="AD4" t="n">
        <v>297797.2001312252</v>
      </c>
      <c r="AE4" t="n">
        <v>407459.2671047877</v>
      </c>
      <c r="AF4" t="n">
        <v>3.982501753776863e-05</v>
      </c>
      <c r="AG4" t="n">
        <v>30</v>
      </c>
      <c r="AH4" t="n">
        <v>368571.926524979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8.9377</v>
      </c>
      <c r="E5" t="n">
        <v>11.19</v>
      </c>
      <c r="F5" t="n">
        <v>9.31</v>
      </c>
      <c r="G5" t="n">
        <v>50.76</v>
      </c>
      <c r="H5" t="n">
        <v>1.27</v>
      </c>
      <c r="I5" t="n">
        <v>11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44.36</v>
      </c>
      <c r="Q5" t="n">
        <v>195.42</v>
      </c>
      <c r="R5" t="n">
        <v>24.47</v>
      </c>
      <c r="S5" t="n">
        <v>14.2</v>
      </c>
      <c r="T5" t="n">
        <v>3382.93</v>
      </c>
      <c r="U5" t="n">
        <v>0.58</v>
      </c>
      <c r="V5" t="n">
        <v>0.76</v>
      </c>
      <c r="W5" t="n">
        <v>0.67</v>
      </c>
      <c r="X5" t="n">
        <v>0.22</v>
      </c>
      <c r="Y5" t="n">
        <v>0.5</v>
      </c>
      <c r="Z5" t="n">
        <v>10</v>
      </c>
      <c r="AA5" t="n">
        <v>297.3419646244475</v>
      </c>
      <c r="AB5" t="n">
        <v>406.8363938008413</v>
      </c>
      <c r="AC5" t="n">
        <v>368.0084993749531</v>
      </c>
      <c r="AD5" t="n">
        <v>297341.9646244475</v>
      </c>
      <c r="AE5" t="n">
        <v>406836.3938008413</v>
      </c>
      <c r="AF5" t="n">
        <v>3.989733332369161e-05</v>
      </c>
      <c r="AG5" t="n">
        <v>30</v>
      </c>
      <c r="AH5" t="n">
        <v>368008.4993749531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6.5464</v>
      </c>
      <c r="E2" t="n">
        <v>15.28</v>
      </c>
      <c r="F2" t="n">
        <v>10.78</v>
      </c>
      <c r="G2" t="n">
        <v>7.61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117.19</v>
      </c>
      <c r="Q2" t="n">
        <v>195.47</v>
      </c>
      <c r="R2" t="n">
        <v>70.94</v>
      </c>
      <c r="S2" t="n">
        <v>14.2</v>
      </c>
      <c r="T2" t="n">
        <v>26251.53</v>
      </c>
      <c r="U2" t="n">
        <v>0.2</v>
      </c>
      <c r="V2" t="n">
        <v>0.65</v>
      </c>
      <c r="W2" t="n">
        <v>0.77</v>
      </c>
      <c r="X2" t="n">
        <v>1.69</v>
      </c>
      <c r="Y2" t="n">
        <v>0.5</v>
      </c>
      <c r="Z2" t="n">
        <v>10</v>
      </c>
      <c r="AA2" t="n">
        <v>468.160004188555</v>
      </c>
      <c r="AB2" t="n">
        <v>640.5571714924973</v>
      </c>
      <c r="AC2" t="n">
        <v>579.4232940728892</v>
      </c>
      <c r="AD2" t="n">
        <v>468160.0041885551</v>
      </c>
      <c r="AE2" t="n">
        <v>640557.1714924973</v>
      </c>
      <c r="AF2" t="n">
        <v>1.816464381165937e-05</v>
      </c>
      <c r="AG2" t="n">
        <v>40</v>
      </c>
      <c r="AH2" t="n">
        <v>579423.2940728893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7.6349</v>
      </c>
      <c r="E3" t="n">
        <v>13.1</v>
      </c>
      <c r="F3" t="n">
        <v>9.859999999999999</v>
      </c>
      <c r="G3" t="n">
        <v>15.16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106.1</v>
      </c>
      <c r="Q3" t="n">
        <v>195.45</v>
      </c>
      <c r="R3" t="n">
        <v>41.86</v>
      </c>
      <c r="S3" t="n">
        <v>14.2</v>
      </c>
      <c r="T3" t="n">
        <v>11940.14</v>
      </c>
      <c r="U3" t="n">
        <v>0.34</v>
      </c>
      <c r="V3" t="n">
        <v>0.72</v>
      </c>
      <c r="W3" t="n">
        <v>0.7</v>
      </c>
      <c r="X3" t="n">
        <v>0.77</v>
      </c>
      <c r="Y3" t="n">
        <v>0.5</v>
      </c>
      <c r="Z3" t="n">
        <v>10</v>
      </c>
      <c r="AA3" t="n">
        <v>398.899498873851</v>
      </c>
      <c r="AB3" t="n">
        <v>545.7918925630753</v>
      </c>
      <c r="AC3" t="n">
        <v>493.7022803605869</v>
      </c>
      <c r="AD3" t="n">
        <v>398899.498873851</v>
      </c>
      <c r="AE3" t="n">
        <v>545791.8925630753</v>
      </c>
      <c r="AF3" t="n">
        <v>2.118496258059973e-05</v>
      </c>
      <c r="AG3" t="n">
        <v>35</v>
      </c>
      <c r="AH3" t="n">
        <v>493702.2803605869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9.59</v>
      </c>
      <c r="G4" t="n">
        <v>22.14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102.39</v>
      </c>
      <c r="Q4" t="n">
        <v>195.43</v>
      </c>
      <c r="R4" t="n">
        <v>33.74</v>
      </c>
      <c r="S4" t="n">
        <v>14.2</v>
      </c>
      <c r="T4" t="n">
        <v>7942.41</v>
      </c>
      <c r="U4" t="n">
        <v>0.42</v>
      </c>
      <c r="V4" t="n">
        <v>0.74</v>
      </c>
      <c r="W4" t="n">
        <v>0.68</v>
      </c>
      <c r="X4" t="n">
        <v>0.5</v>
      </c>
      <c r="Y4" t="n">
        <v>0.5</v>
      </c>
      <c r="Z4" t="n">
        <v>10</v>
      </c>
      <c r="AA4" t="n">
        <v>374.2213634131523</v>
      </c>
      <c r="AB4" t="n">
        <v>512.0261789032489</v>
      </c>
      <c r="AC4" t="n">
        <v>463.1591190219777</v>
      </c>
      <c r="AD4" t="n">
        <v>374221.3634131523</v>
      </c>
      <c r="AE4" t="n">
        <v>512026.178903249</v>
      </c>
      <c r="AF4" t="n">
        <v>2.223270935795562e-05</v>
      </c>
      <c r="AG4" t="n">
        <v>33</v>
      </c>
      <c r="AH4" t="n">
        <v>463159.1190219777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8.234999999999999</v>
      </c>
      <c r="E5" t="n">
        <v>12.14</v>
      </c>
      <c r="F5" t="n">
        <v>9.449999999999999</v>
      </c>
      <c r="G5" t="n">
        <v>29.83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99.92</v>
      </c>
      <c r="Q5" t="n">
        <v>195.42</v>
      </c>
      <c r="R5" t="n">
        <v>29.15</v>
      </c>
      <c r="S5" t="n">
        <v>14.2</v>
      </c>
      <c r="T5" t="n">
        <v>5681.95</v>
      </c>
      <c r="U5" t="n">
        <v>0.49</v>
      </c>
      <c r="V5" t="n">
        <v>0.75</v>
      </c>
      <c r="W5" t="n">
        <v>0.67</v>
      </c>
      <c r="X5" t="n">
        <v>0.36</v>
      </c>
      <c r="Y5" t="n">
        <v>0.5</v>
      </c>
      <c r="Z5" t="n">
        <v>10</v>
      </c>
      <c r="AA5" t="n">
        <v>361.39596846245</v>
      </c>
      <c r="AB5" t="n">
        <v>494.4779077152062</v>
      </c>
      <c r="AC5" t="n">
        <v>447.2856302069684</v>
      </c>
      <c r="AD5" t="n">
        <v>361395.96846245</v>
      </c>
      <c r="AE5" t="n">
        <v>494477.9077152063</v>
      </c>
      <c r="AF5" t="n">
        <v>2.285009192671008e-05</v>
      </c>
      <c r="AG5" t="n">
        <v>32</v>
      </c>
      <c r="AH5" t="n">
        <v>447285.6302069685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8.3262</v>
      </c>
      <c r="E6" t="n">
        <v>12.01</v>
      </c>
      <c r="F6" t="n">
        <v>9.390000000000001</v>
      </c>
      <c r="G6" t="n">
        <v>35.23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14</v>
      </c>
      <c r="N6" t="n">
        <v>22.13</v>
      </c>
      <c r="O6" t="n">
        <v>17327.69</v>
      </c>
      <c r="P6" t="n">
        <v>98.25</v>
      </c>
      <c r="Q6" t="n">
        <v>195.42</v>
      </c>
      <c r="R6" t="n">
        <v>27.61</v>
      </c>
      <c r="S6" t="n">
        <v>14.2</v>
      </c>
      <c r="T6" t="n">
        <v>4931.18</v>
      </c>
      <c r="U6" t="n">
        <v>0.51</v>
      </c>
      <c r="V6" t="n">
        <v>0.75</v>
      </c>
      <c r="W6" t="n">
        <v>0.66</v>
      </c>
      <c r="X6" t="n">
        <v>0.31</v>
      </c>
      <c r="Y6" t="n">
        <v>0.5</v>
      </c>
      <c r="Z6" t="n">
        <v>10</v>
      </c>
      <c r="AA6" t="n">
        <v>359.4180312642767</v>
      </c>
      <c r="AB6" t="n">
        <v>491.7716067802349</v>
      </c>
      <c r="AC6" t="n">
        <v>444.8376148349136</v>
      </c>
      <c r="AD6" t="n">
        <v>359418.0312642768</v>
      </c>
      <c r="AE6" t="n">
        <v>491771.6067802349</v>
      </c>
      <c r="AF6" t="n">
        <v>2.310314941107146e-05</v>
      </c>
      <c r="AG6" t="n">
        <v>32</v>
      </c>
      <c r="AH6" t="n">
        <v>444837.6148349136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8.4291</v>
      </c>
      <c r="E7" t="n">
        <v>11.86</v>
      </c>
      <c r="F7" t="n">
        <v>9.33</v>
      </c>
      <c r="G7" t="n">
        <v>43.06</v>
      </c>
      <c r="H7" t="n">
        <v>0.76</v>
      </c>
      <c r="I7" t="n">
        <v>13</v>
      </c>
      <c r="J7" t="n">
        <v>139.95</v>
      </c>
      <c r="K7" t="n">
        <v>46.47</v>
      </c>
      <c r="L7" t="n">
        <v>6</v>
      </c>
      <c r="M7" t="n">
        <v>11</v>
      </c>
      <c r="N7" t="n">
        <v>22.49</v>
      </c>
      <c r="O7" t="n">
        <v>17494.97</v>
      </c>
      <c r="P7" t="n">
        <v>96.84999999999999</v>
      </c>
      <c r="Q7" t="n">
        <v>195.42</v>
      </c>
      <c r="R7" t="n">
        <v>25.58</v>
      </c>
      <c r="S7" t="n">
        <v>14.2</v>
      </c>
      <c r="T7" t="n">
        <v>3927.36</v>
      </c>
      <c r="U7" t="n">
        <v>0.5600000000000001</v>
      </c>
      <c r="V7" t="n">
        <v>0.76</v>
      </c>
      <c r="W7" t="n">
        <v>0.66</v>
      </c>
      <c r="X7" t="n">
        <v>0.24</v>
      </c>
      <c r="Y7" t="n">
        <v>0.5</v>
      </c>
      <c r="Z7" t="n">
        <v>10</v>
      </c>
      <c r="AA7" t="n">
        <v>348.650819762571</v>
      </c>
      <c r="AB7" t="n">
        <v>477.0394329877546</v>
      </c>
      <c r="AC7" t="n">
        <v>431.5114590324518</v>
      </c>
      <c r="AD7" t="n">
        <v>348650.819762571</v>
      </c>
      <c r="AE7" t="n">
        <v>477039.4329877546</v>
      </c>
      <c r="AF7" t="n">
        <v>2.338867150691341e-05</v>
      </c>
      <c r="AG7" t="n">
        <v>31</v>
      </c>
      <c r="AH7" t="n">
        <v>431511.4590324518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8.4968</v>
      </c>
      <c r="E8" t="n">
        <v>11.77</v>
      </c>
      <c r="F8" t="n">
        <v>9.289999999999999</v>
      </c>
      <c r="G8" t="n">
        <v>50.67</v>
      </c>
      <c r="H8" t="n">
        <v>0.88</v>
      </c>
      <c r="I8" t="n">
        <v>11</v>
      </c>
      <c r="J8" t="n">
        <v>141.31</v>
      </c>
      <c r="K8" t="n">
        <v>46.47</v>
      </c>
      <c r="L8" t="n">
        <v>7</v>
      </c>
      <c r="M8" t="n">
        <v>9</v>
      </c>
      <c r="N8" t="n">
        <v>22.85</v>
      </c>
      <c r="O8" t="n">
        <v>17662.75</v>
      </c>
      <c r="P8" t="n">
        <v>95.34</v>
      </c>
      <c r="Q8" t="n">
        <v>195.42</v>
      </c>
      <c r="R8" t="n">
        <v>24.29</v>
      </c>
      <c r="S8" t="n">
        <v>14.2</v>
      </c>
      <c r="T8" t="n">
        <v>3293.98</v>
      </c>
      <c r="U8" t="n">
        <v>0.58</v>
      </c>
      <c r="V8" t="n">
        <v>0.76</v>
      </c>
      <c r="W8" t="n">
        <v>0.66</v>
      </c>
      <c r="X8" t="n">
        <v>0.2</v>
      </c>
      <c r="Y8" t="n">
        <v>0.5</v>
      </c>
      <c r="Z8" t="n">
        <v>10</v>
      </c>
      <c r="AA8" t="n">
        <v>347.0738865643779</v>
      </c>
      <c r="AB8" t="n">
        <v>474.881803416604</v>
      </c>
      <c r="AC8" t="n">
        <v>429.5597505993197</v>
      </c>
      <c r="AD8" t="n">
        <v>347073.8865643779</v>
      </c>
      <c r="AE8" t="n">
        <v>474881.8034166041</v>
      </c>
      <c r="AF8" t="n">
        <v>2.357652229300185e-05</v>
      </c>
      <c r="AG8" t="n">
        <v>31</v>
      </c>
      <c r="AH8" t="n">
        <v>429559.7505993197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8.5328</v>
      </c>
      <c r="E9" t="n">
        <v>11.72</v>
      </c>
      <c r="F9" t="n">
        <v>9.27</v>
      </c>
      <c r="G9" t="n">
        <v>55.6</v>
      </c>
      <c r="H9" t="n">
        <v>0.99</v>
      </c>
      <c r="I9" t="n">
        <v>10</v>
      </c>
      <c r="J9" t="n">
        <v>142.68</v>
      </c>
      <c r="K9" t="n">
        <v>46.47</v>
      </c>
      <c r="L9" t="n">
        <v>8</v>
      </c>
      <c r="M9" t="n">
        <v>8</v>
      </c>
      <c r="N9" t="n">
        <v>23.21</v>
      </c>
      <c r="O9" t="n">
        <v>17831.04</v>
      </c>
      <c r="P9" t="n">
        <v>94.56999999999999</v>
      </c>
      <c r="Q9" t="n">
        <v>195.42</v>
      </c>
      <c r="R9" t="n">
        <v>23.57</v>
      </c>
      <c r="S9" t="n">
        <v>14.2</v>
      </c>
      <c r="T9" t="n">
        <v>2939.85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346.2677766660617</v>
      </c>
      <c r="AB9" t="n">
        <v>473.778848290669</v>
      </c>
      <c r="AC9" t="n">
        <v>428.5620599625967</v>
      </c>
      <c r="AD9" t="n">
        <v>346267.7766660617</v>
      </c>
      <c r="AE9" t="n">
        <v>473778.848290669</v>
      </c>
      <c r="AF9" t="n">
        <v>2.367641340524976e-05</v>
      </c>
      <c r="AG9" t="n">
        <v>31</v>
      </c>
      <c r="AH9" t="n">
        <v>428562.0599625967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8.570399999999999</v>
      </c>
      <c r="E10" t="n">
        <v>11.67</v>
      </c>
      <c r="F10" t="n">
        <v>9.24</v>
      </c>
      <c r="G10" t="n">
        <v>61.62</v>
      </c>
      <c r="H10" t="n">
        <v>1.11</v>
      </c>
      <c r="I10" t="n">
        <v>9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92.66</v>
      </c>
      <c r="Q10" t="n">
        <v>195.42</v>
      </c>
      <c r="R10" t="n">
        <v>22.9</v>
      </c>
      <c r="S10" t="n">
        <v>14.2</v>
      </c>
      <c r="T10" t="n">
        <v>2608.97</v>
      </c>
      <c r="U10" t="n">
        <v>0.62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344.7221606545837</v>
      </c>
      <c r="AB10" t="n">
        <v>471.6640682759989</v>
      </c>
      <c r="AC10" t="n">
        <v>426.6491115844143</v>
      </c>
      <c r="AD10" t="n">
        <v>344722.1606545837</v>
      </c>
      <c r="AE10" t="n">
        <v>471664.0682759989</v>
      </c>
      <c r="AF10" t="n">
        <v>2.378074412248647e-05</v>
      </c>
      <c r="AG10" t="n">
        <v>31</v>
      </c>
      <c r="AH10" t="n">
        <v>426649.1115844143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8.6007</v>
      </c>
      <c r="E11" t="n">
        <v>11.63</v>
      </c>
      <c r="F11" t="n">
        <v>9.23</v>
      </c>
      <c r="G11" t="n">
        <v>69.22</v>
      </c>
      <c r="H11" t="n">
        <v>1.22</v>
      </c>
      <c r="I11" t="n">
        <v>8</v>
      </c>
      <c r="J11" t="n">
        <v>145.42</v>
      </c>
      <c r="K11" t="n">
        <v>46.47</v>
      </c>
      <c r="L11" t="n">
        <v>10</v>
      </c>
      <c r="M11" t="n">
        <v>6</v>
      </c>
      <c r="N11" t="n">
        <v>23.95</v>
      </c>
      <c r="O11" t="n">
        <v>18169.15</v>
      </c>
      <c r="P11" t="n">
        <v>91.97</v>
      </c>
      <c r="Q11" t="n">
        <v>195.42</v>
      </c>
      <c r="R11" t="n">
        <v>22.35</v>
      </c>
      <c r="S11" t="n">
        <v>14.2</v>
      </c>
      <c r="T11" t="n">
        <v>2338.33</v>
      </c>
      <c r="U11" t="n">
        <v>0.64</v>
      </c>
      <c r="V11" t="n">
        <v>0.76</v>
      </c>
      <c r="W11" t="n">
        <v>0.65</v>
      </c>
      <c r="X11" t="n">
        <v>0.14</v>
      </c>
      <c r="Y11" t="n">
        <v>0.5</v>
      </c>
      <c r="Z11" t="n">
        <v>10</v>
      </c>
      <c r="AA11" t="n">
        <v>344.0373600178033</v>
      </c>
      <c r="AB11" t="n">
        <v>470.727093833484</v>
      </c>
      <c r="AC11" t="n">
        <v>425.8015606676411</v>
      </c>
      <c r="AD11" t="n">
        <v>344037.3600178033</v>
      </c>
      <c r="AE11" t="n">
        <v>470727.093833484</v>
      </c>
      <c r="AF11" t="n">
        <v>2.38648191419618e-05</v>
      </c>
      <c r="AG11" t="n">
        <v>31</v>
      </c>
      <c r="AH11" t="n">
        <v>425801.5606676411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8.6333</v>
      </c>
      <c r="E12" t="n">
        <v>11.58</v>
      </c>
      <c r="F12" t="n">
        <v>9.210000000000001</v>
      </c>
      <c r="G12" t="n">
        <v>78.95999999999999</v>
      </c>
      <c r="H12" t="n">
        <v>1.33</v>
      </c>
      <c r="I12" t="n">
        <v>7</v>
      </c>
      <c r="J12" t="n">
        <v>146.8</v>
      </c>
      <c r="K12" t="n">
        <v>46.47</v>
      </c>
      <c r="L12" t="n">
        <v>11</v>
      </c>
      <c r="M12" t="n">
        <v>5</v>
      </c>
      <c r="N12" t="n">
        <v>24.33</v>
      </c>
      <c r="O12" t="n">
        <v>18338.99</v>
      </c>
      <c r="P12" t="n">
        <v>90.36</v>
      </c>
      <c r="Q12" t="n">
        <v>195.43</v>
      </c>
      <c r="R12" t="n">
        <v>21.87</v>
      </c>
      <c r="S12" t="n">
        <v>14.2</v>
      </c>
      <c r="T12" t="n">
        <v>2105.98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342.7502111659258</v>
      </c>
      <c r="AB12" t="n">
        <v>468.9659599893456</v>
      </c>
      <c r="AC12" t="n">
        <v>424.2085069658204</v>
      </c>
      <c r="AD12" t="n">
        <v>342750.2111659258</v>
      </c>
      <c r="AE12" t="n">
        <v>468965.9599893456</v>
      </c>
      <c r="AF12" t="n">
        <v>2.395527609360852e-05</v>
      </c>
      <c r="AG12" t="n">
        <v>31</v>
      </c>
      <c r="AH12" t="n">
        <v>424208.5069658204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8.6325</v>
      </c>
      <c r="E13" t="n">
        <v>11.58</v>
      </c>
      <c r="F13" t="n">
        <v>9.210000000000001</v>
      </c>
      <c r="G13" t="n">
        <v>78.97</v>
      </c>
      <c r="H13" t="n">
        <v>1.43</v>
      </c>
      <c r="I13" t="n">
        <v>7</v>
      </c>
      <c r="J13" t="n">
        <v>148.18</v>
      </c>
      <c r="K13" t="n">
        <v>46.47</v>
      </c>
      <c r="L13" t="n">
        <v>12</v>
      </c>
      <c r="M13" t="n">
        <v>5</v>
      </c>
      <c r="N13" t="n">
        <v>24.71</v>
      </c>
      <c r="O13" t="n">
        <v>18509.36</v>
      </c>
      <c r="P13" t="n">
        <v>90.06999999999999</v>
      </c>
      <c r="Q13" t="n">
        <v>195.42</v>
      </c>
      <c r="R13" t="n">
        <v>21.91</v>
      </c>
      <c r="S13" t="n">
        <v>14.2</v>
      </c>
      <c r="T13" t="n">
        <v>2123.39</v>
      </c>
      <c r="U13" t="n">
        <v>0.65</v>
      </c>
      <c r="V13" t="n">
        <v>0.77</v>
      </c>
      <c r="W13" t="n">
        <v>0.65</v>
      </c>
      <c r="X13" t="n">
        <v>0.13</v>
      </c>
      <c r="Y13" t="n">
        <v>0.5</v>
      </c>
      <c r="Z13" t="n">
        <v>10</v>
      </c>
      <c r="AA13" t="n">
        <v>342.573488380505</v>
      </c>
      <c r="AB13" t="n">
        <v>468.7241600778739</v>
      </c>
      <c r="AC13" t="n">
        <v>423.9897840985312</v>
      </c>
      <c r="AD13" t="n">
        <v>342573.488380505</v>
      </c>
      <c r="AE13" t="n">
        <v>468724.1600778739</v>
      </c>
      <c r="AF13" t="n">
        <v>2.395305629111412e-05</v>
      </c>
      <c r="AG13" t="n">
        <v>31</v>
      </c>
      <c r="AH13" t="n">
        <v>423989.7840985312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9.19</v>
      </c>
      <c r="G14" t="n">
        <v>91.88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88.41</v>
      </c>
      <c r="Q14" t="n">
        <v>195.42</v>
      </c>
      <c r="R14" t="n">
        <v>21.11</v>
      </c>
      <c r="S14" t="n">
        <v>14.2</v>
      </c>
      <c r="T14" t="n">
        <v>1730.66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341.2155084490449</v>
      </c>
      <c r="AB14" t="n">
        <v>466.8661120258038</v>
      </c>
      <c r="AC14" t="n">
        <v>422.3090655447639</v>
      </c>
      <c r="AD14" t="n">
        <v>341215.5084490449</v>
      </c>
      <c r="AE14" t="n">
        <v>466866.1120258038</v>
      </c>
      <c r="AF14" t="n">
        <v>2.406210408865142e-05</v>
      </c>
      <c r="AG14" t="n">
        <v>31</v>
      </c>
      <c r="AH14" t="n">
        <v>422309.0655447639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8.672599999999999</v>
      </c>
      <c r="E15" t="n">
        <v>11.53</v>
      </c>
      <c r="F15" t="n">
        <v>9.19</v>
      </c>
      <c r="G15" t="n">
        <v>91.87</v>
      </c>
      <c r="H15" t="n">
        <v>1.64</v>
      </c>
      <c r="I15" t="n">
        <v>6</v>
      </c>
      <c r="J15" t="n">
        <v>150.95</v>
      </c>
      <c r="K15" t="n">
        <v>46.47</v>
      </c>
      <c r="L15" t="n">
        <v>14</v>
      </c>
      <c r="M15" t="n">
        <v>4</v>
      </c>
      <c r="N15" t="n">
        <v>25.49</v>
      </c>
      <c r="O15" t="n">
        <v>18851.69</v>
      </c>
      <c r="P15" t="n">
        <v>87.48999999999999</v>
      </c>
      <c r="Q15" t="n">
        <v>195.42</v>
      </c>
      <c r="R15" t="n">
        <v>21.06</v>
      </c>
      <c r="S15" t="n">
        <v>14.2</v>
      </c>
      <c r="T15" t="n">
        <v>1706.42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340.6322943426983</v>
      </c>
      <c r="AB15" t="n">
        <v>466.0681327559099</v>
      </c>
      <c r="AC15" t="n">
        <v>421.5872442964177</v>
      </c>
      <c r="AD15" t="n">
        <v>340632.2943426983</v>
      </c>
      <c r="AE15" t="n">
        <v>466068.1327559099</v>
      </c>
      <c r="AF15" t="n">
        <v>2.406432389114582e-05</v>
      </c>
      <c r="AG15" t="n">
        <v>31</v>
      </c>
      <c r="AH15" t="n">
        <v>421587.2442964177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8.6732</v>
      </c>
      <c r="E16" t="n">
        <v>11.53</v>
      </c>
      <c r="F16" t="n">
        <v>9.19</v>
      </c>
      <c r="G16" t="n">
        <v>91.86</v>
      </c>
      <c r="H16" t="n">
        <v>1.74</v>
      </c>
      <c r="I16" t="n">
        <v>6</v>
      </c>
      <c r="J16" t="n">
        <v>152.35</v>
      </c>
      <c r="K16" t="n">
        <v>46.47</v>
      </c>
      <c r="L16" t="n">
        <v>15</v>
      </c>
      <c r="M16" t="n">
        <v>4</v>
      </c>
      <c r="N16" t="n">
        <v>25.88</v>
      </c>
      <c r="O16" t="n">
        <v>19023.66</v>
      </c>
      <c r="P16" t="n">
        <v>86.62</v>
      </c>
      <c r="Q16" t="n">
        <v>195.42</v>
      </c>
      <c r="R16" t="n">
        <v>21.07</v>
      </c>
      <c r="S16" t="n">
        <v>14.2</v>
      </c>
      <c r="T16" t="n">
        <v>1711.74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340.0820142145316</v>
      </c>
      <c r="AB16" t="n">
        <v>465.3152152079064</v>
      </c>
      <c r="AC16" t="n">
        <v>420.9061841424693</v>
      </c>
      <c r="AD16" t="n">
        <v>340082.0142145316</v>
      </c>
      <c r="AE16" t="n">
        <v>465315.2152079064</v>
      </c>
      <c r="AF16" t="n">
        <v>2.406598874301662e-05</v>
      </c>
      <c r="AG16" t="n">
        <v>31</v>
      </c>
      <c r="AH16" t="n">
        <v>420906.1841424693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8.7034</v>
      </c>
      <c r="E17" t="n">
        <v>11.49</v>
      </c>
      <c r="F17" t="n">
        <v>9.17</v>
      </c>
      <c r="G17" t="n">
        <v>110.08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3</v>
      </c>
      <c r="N17" t="n">
        <v>26.28</v>
      </c>
      <c r="O17" t="n">
        <v>19196.18</v>
      </c>
      <c r="P17" t="n">
        <v>85.25</v>
      </c>
      <c r="Q17" t="n">
        <v>195.42</v>
      </c>
      <c r="R17" t="n">
        <v>20.72</v>
      </c>
      <c r="S17" t="n">
        <v>14.2</v>
      </c>
      <c r="T17" t="n">
        <v>1537.5</v>
      </c>
      <c r="U17" t="n">
        <v>0.6899999999999999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330.0804243121403</v>
      </c>
      <c r="AB17" t="n">
        <v>451.6305986644491</v>
      </c>
      <c r="AC17" t="n">
        <v>408.5276081954396</v>
      </c>
      <c r="AD17" t="n">
        <v>330080.4243121403</v>
      </c>
      <c r="AE17" t="n">
        <v>451630.5986644491</v>
      </c>
      <c r="AF17" t="n">
        <v>2.414978628718015e-05</v>
      </c>
      <c r="AG17" t="n">
        <v>30</v>
      </c>
      <c r="AH17" t="n">
        <v>408527.6081954396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8.700900000000001</v>
      </c>
      <c r="E18" t="n">
        <v>11.49</v>
      </c>
      <c r="F18" t="n">
        <v>9.18</v>
      </c>
      <c r="G18" t="n">
        <v>110.12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85.02</v>
      </c>
      <c r="Q18" t="n">
        <v>195.42</v>
      </c>
      <c r="R18" t="n">
        <v>20.76</v>
      </c>
      <c r="S18" t="n">
        <v>14.2</v>
      </c>
      <c r="T18" t="n">
        <v>1558.81</v>
      </c>
      <c r="U18" t="n">
        <v>0.68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329.9638684838452</v>
      </c>
      <c r="AB18" t="n">
        <v>451.4711218380955</v>
      </c>
      <c r="AC18" t="n">
        <v>408.3833516135661</v>
      </c>
      <c r="AD18" t="n">
        <v>329963.8684838452</v>
      </c>
      <c r="AE18" t="n">
        <v>451471.1218380955</v>
      </c>
      <c r="AF18" t="n">
        <v>2.414284940438516e-05</v>
      </c>
      <c r="AG18" t="n">
        <v>30</v>
      </c>
      <c r="AH18" t="n">
        <v>408383.3516135661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8.714399999999999</v>
      </c>
      <c r="E19" t="n">
        <v>11.48</v>
      </c>
      <c r="F19" t="n">
        <v>9.16</v>
      </c>
      <c r="G19" t="n">
        <v>109.91</v>
      </c>
      <c r="H19" t="n">
        <v>2.04</v>
      </c>
      <c r="I19" t="n">
        <v>5</v>
      </c>
      <c r="J19" t="n">
        <v>156.56</v>
      </c>
      <c r="K19" t="n">
        <v>46.47</v>
      </c>
      <c r="L19" t="n">
        <v>18</v>
      </c>
      <c r="M19" t="n">
        <v>3</v>
      </c>
      <c r="N19" t="n">
        <v>27.09</v>
      </c>
      <c r="O19" t="n">
        <v>19542.89</v>
      </c>
      <c r="P19" t="n">
        <v>82.3</v>
      </c>
      <c r="Q19" t="n">
        <v>195.42</v>
      </c>
      <c r="R19" t="n">
        <v>20.24</v>
      </c>
      <c r="S19" t="n">
        <v>14.2</v>
      </c>
      <c r="T19" t="n">
        <v>1299.84</v>
      </c>
      <c r="U19" t="n">
        <v>0.7</v>
      </c>
      <c r="V19" t="n">
        <v>0.77</v>
      </c>
      <c r="W19" t="n">
        <v>0.64</v>
      </c>
      <c r="X19" t="n">
        <v>0.07000000000000001</v>
      </c>
      <c r="Y19" t="n">
        <v>0.5</v>
      </c>
      <c r="Z19" t="n">
        <v>10</v>
      </c>
      <c r="AA19" t="n">
        <v>328.1504841661284</v>
      </c>
      <c r="AB19" t="n">
        <v>448.9899694137254</v>
      </c>
      <c r="AC19" t="n">
        <v>406.1389968942586</v>
      </c>
      <c r="AD19" t="n">
        <v>328150.4841661284</v>
      </c>
      <c r="AE19" t="n">
        <v>448989.9694137254</v>
      </c>
      <c r="AF19" t="n">
        <v>2.418030857147812e-05</v>
      </c>
      <c r="AG19" t="n">
        <v>30</v>
      </c>
      <c r="AH19" t="n">
        <v>406138.9968942586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8.7043</v>
      </c>
      <c r="E20" t="n">
        <v>11.49</v>
      </c>
      <c r="F20" t="n">
        <v>9.17</v>
      </c>
      <c r="G20" t="n">
        <v>110.07</v>
      </c>
      <c r="H20" t="n">
        <v>2.13</v>
      </c>
      <c r="I20" t="n">
        <v>5</v>
      </c>
      <c r="J20" t="n">
        <v>157.97</v>
      </c>
      <c r="K20" t="n">
        <v>46.47</v>
      </c>
      <c r="L20" t="n">
        <v>19</v>
      </c>
      <c r="M20" t="n">
        <v>1</v>
      </c>
      <c r="N20" t="n">
        <v>27.5</v>
      </c>
      <c r="O20" t="n">
        <v>19717.08</v>
      </c>
      <c r="P20" t="n">
        <v>80.95999999999999</v>
      </c>
      <c r="Q20" t="n">
        <v>195.42</v>
      </c>
      <c r="R20" t="n">
        <v>20.56</v>
      </c>
      <c r="S20" t="n">
        <v>14.2</v>
      </c>
      <c r="T20" t="n">
        <v>1459.14</v>
      </c>
      <c r="U20" t="n">
        <v>0.6899999999999999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327.3918910092785</v>
      </c>
      <c r="AB20" t="n">
        <v>447.9520287897554</v>
      </c>
      <c r="AC20" t="n">
        <v>405.2001158666815</v>
      </c>
      <c r="AD20" t="n">
        <v>327391.8910092785</v>
      </c>
      <c r="AE20" t="n">
        <v>447952.0287897554</v>
      </c>
      <c r="AF20" t="n">
        <v>2.415228356498634e-05</v>
      </c>
      <c r="AG20" t="n">
        <v>30</v>
      </c>
      <c r="AH20" t="n">
        <v>405200.1158666814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8.702</v>
      </c>
      <c r="E21" t="n">
        <v>11.49</v>
      </c>
      <c r="F21" t="n">
        <v>9.18</v>
      </c>
      <c r="G21" t="n">
        <v>110.1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0</v>
      </c>
      <c r="N21" t="n">
        <v>27.92</v>
      </c>
      <c r="O21" t="n">
        <v>19891.97</v>
      </c>
      <c r="P21" t="n">
        <v>80.67</v>
      </c>
      <c r="Q21" t="n">
        <v>195.42</v>
      </c>
      <c r="R21" t="n">
        <v>20.58</v>
      </c>
      <c r="S21" t="n">
        <v>14.2</v>
      </c>
      <c r="T21" t="n">
        <v>1470.99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327.2356922800601</v>
      </c>
      <c r="AB21" t="n">
        <v>447.738310797437</v>
      </c>
      <c r="AC21" t="n">
        <v>405.0067948195949</v>
      </c>
      <c r="AD21" t="n">
        <v>327235.69228006</v>
      </c>
      <c r="AE21" t="n">
        <v>447738.310797437</v>
      </c>
      <c r="AF21" t="n">
        <v>2.414590163281495e-05</v>
      </c>
      <c r="AG21" t="n">
        <v>30</v>
      </c>
      <c r="AH21" t="n">
        <v>405006.7948195949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6.2023</v>
      </c>
      <c r="E2" t="n">
        <v>16.12</v>
      </c>
      <c r="F2" t="n">
        <v>10.97</v>
      </c>
      <c r="G2" t="n">
        <v>7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129.26</v>
      </c>
      <c r="Q2" t="n">
        <v>195.46</v>
      </c>
      <c r="R2" t="n">
        <v>76.84</v>
      </c>
      <c r="S2" t="n">
        <v>14.2</v>
      </c>
      <c r="T2" t="n">
        <v>29155.31</v>
      </c>
      <c r="U2" t="n">
        <v>0.18</v>
      </c>
      <c r="V2" t="n">
        <v>0.64</v>
      </c>
      <c r="W2" t="n">
        <v>0.79</v>
      </c>
      <c r="X2" t="n">
        <v>1.89</v>
      </c>
      <c r="Y2" t="n">
        <v>0.5</v>
      </c>
      <c r="Z2" t="n">
        <v>10</v>
      </c>
      <c r="AA2" t="n">
        <v>504.5231732800262</v>
      </c>
      <c r="AB2" t="n">
        <v>690.3108636732477</v>
      </c>
      <c r="AC2" t="n">
        <v>624.4285637016543</v>
      </c>
      <c r="AD2" t="n">
        <v>504523.1732800262</v>
      </c>
      <c r="AE2" t="n">
        <v>690310.8636732477</v>
      </c>
      <c r="AF2" t="n">
        <v>1.624451133028034e-05</v>
      </c>
      <c r="AG2" t="n">
        <v>42</v>
      </c>
      <c r="AH2" t="n">
        <v>624428.5637016543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7.3855</v>
      </c>
      <c r="E3" t="n">
        <v>13.54</v>
      </c>
      <c r="F3" t="n">
        <v>9.949999999999999</v>
      </c>
      <c r="G3" t="n">
        <v>13.88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116.39</v>
      </c>
      <c r="Q3" t="n">
        <v>195.43</v>
      </c>
      <c r="R3" t="n">
        <v>44.8</v>
      </c>
      <c r="S3" t="n">
        <v>14.2</v>
      </c>
      <c r="T3" t="n">
        <v>13387.89</v>
      </c>
      <c r="U3" t="n">
        <v>0.32</v>
      </c>
      <c r="V3" t="n">
        <v>0.71</v>
      </c>
      <c r="W3" t="n">
        <v>0.71</v>
      </c>
      <c r="X3" t="n">
        <v>0.86</v>
      </c>
      <c r="Y3" t="n">
        <v>0.5</v>
      </c>
      <c r="Z3" t="n">
        <v>10</v>
      </c>
      <c r="AA3" t="n">
        <v>419.6463810322057</v>
      </c>
      <c r="AB3" t="n">
        <v>574.1786920199793</v>
      </c>
      <c r="AC3" t="n">
        <v>519.3798835184473</v>
      </c>
      <c r="AD3" t="n">
        <v>419646.3810322057</v>
      </c>
      <c r="AE3" t="n">
        <v>574178.6920199792</v>
      </c>
      <c r="AF3" t="n">
        <v>1.934344330809304e-05</v>
      </c>
      <c r="AG3" t="n">
        <v>36</v>
      </c>
      <c r="AH3" t="n">
        <v>519379.8835184473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7.8315</v>
      </c>
      <c r="E4" t="n">
        <v>12.77</v>
      </c>
      <c r="F4" t="n">
        <v>9.640000000000001</v>
      </c>
      <c r="G4" t="n">
        <v>20.65</v>
      </c>
      <c r="H4" t="n">
        <v>0.35</v>
      </c>
      <c r="I4" t="n">
        <v>28</v>
      </c>
      <c r="J4" t="n">
        <v>153.23</v>
      </c>
      <c r="K4" t="n">
        <v>49.1</v>
      </c>
      <c r="L4" t="n">
        <v>3</v>
      </c>
      <c r="M4" t="n">
        <v>26</v>
      </c>
      <c r="N4" t="n">
        <v>26.13</v>
      </c>
      <c r="O4" t="n">
        <v>19131.85</v>
      </c>
      <c r="P4" t="n">
        <v>111.83</v>
      </c>
      <c r="Q4" t="n">
        <v>195.42</v>
      </c>
      <c r="R4" t="n">
        <v>35.05</v>
      </c>
      <c r="S4" t="n">
        <v>14.2</v>
      </c>
      <c r="T4" t="n">
        <v>8587.6</v>
      </c>
      <c r="U4" t="n">
        <v>0.41</v>
      </c>
      <c r="V4" t="n">
        <v>0.73</v>
      </c>
      <c r="W4" t="n">
        <v>0.6899999999999999</v>
      </c>
      <c r="X4" t="n">
        <v>0.55</v>
      </c>
      <c r="Y4" t="n">
        <v>0.5</v>
      </c>
      <c r="Z4" t="n">
        <v>10</v>
      </c>
      <c r="AA4" t="n">
        <v>392.7303653213069</v>
      </c>
      <c r="AB4" t="n">
        <v>537.3510118735203</v>
      </c>
      <c r="AC4" t="n">
        <v>486.0669854771926</v>
      </c>
      <c r="AD4" t="n">
        <v>392730.3653213069</v>
      </c>
      <c r="AE4" t="n">
        <v>537351.0118735203</v>
      </c>
      <c r="AF4" t="n">
        <v>2.051156675476686e-05</v>
      </c>
      <c r="AG4" t="n">
        <v>34</v>
      </c>
      <c r="AH4" t="n">
        <v>486066.9854771926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8.0564</v>
      </c>
      <c r="E5" t="n">
        <v>12.41</v>
      </c>
      <c r="F5" t="n">
        <v>9.49</v>
      </c>
      <c r="G5" t="n">
        <v>27.13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109.61</v>
      </c>
      <c r="Q5" t="n">
        <v>195.42</v>
      </c>
      <c r="R5" t="n">
        <v>30.74</v>
      </c>
      <c r="S5" t="n">
        <v>14.2</v>
      </c>
      <c r="T5" t="n">
        <v>6468.95</v>
      </c>
      <c r="U5" t="n">
        <v>0.46</v>
      </c>
      <c r="V5" t="n">
        <v>0.74</v>
      </c>
      <c r="W5" t="n">
        <v>0.67</v>
      </c>
      <c r="X5" t="n">
        <v>0.41</v>
      </c>
      <c r="Y5" t="n">
        <v>0.5</v>
      </c>
      <c r="Z5" t="n">
        <v>10</v>
      </c>
      <c r="AA5" t="n">
        <v>379.6750790926164</v>
      </c>
      <c r="AB5" t="n">
        <v>519.4881932968469</v>
      </c>
      <c r="AC5" t="n">
        <v>469.9089692348536</v>
      </c>
      <c r="AD5" t="n">
        <v>379675.0790926164</v>
      </c>
      <c r="AE5" t="n">
        <v>519488.1932968469</v>
      </c>
      <c r="AF5" t="n">
        <v>2.110060478875104e-05</v>
      </c>
      <c r="AG5" t="n">
        <v>33</v>
      </c>
      <c r="AH5" t="n">
        <v>469908.9692348536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8.184799999999999</v>
      </c>
      <c r="E6" t="n">
        <v>12.22</v>
      </c>
      <c r="F6" t="n">
        <v>9.42</v>
      </c>
      <c r="G6" t="n">
        <v>33.25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107.86</v>
      </c>
      <c r="Q6" t="n">
        <v>195.42</v>
      </c>
      <c r="R6" t="n">
        <v>28.33</v>
      </c>
      <c r="S6" t="n">
        <v>14.2</v>
      </c>
      <c r="T6" t="n">
        <v>5284.07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368.1904401769888</v>
      </c>
      <c r="AB6" t="n">
        <v>503.7744036659748</v>
      </c>
      <c r="AC6" t="n">
        <v>455.6948816319098</v>
      </c>
      <c r="AD6" t="n">
        <v>368190.4401769888</v>
      </c>
      <c r="AE6" t="n">
        <v>503774.4036659749</v>
      </c>
      <c r="AF6" t="n">
        <v>2.143689862407148e-05</v>
      </c>
      <c r="AG6" t="n">
        <v>32</v>
      </c>
      <c r="AH6" t="n">
        <v>455694.8816319098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8.2928</v>
      </c>
      <c r="E7" t="n">
        <v>12.06</v>
      </c>
      <c r="F7" t="n">
        <v>9.35</v>
      </c>
      <c r="G7" t="n">
        <v>40.09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106.35</v>
      </c>
      <c r="Q7" t="n">
        <v>195.42</v>
      </c>
      <c r="R7" t="n">
        <v>26.38</v>
      </c>
      <c r="S7" t="n">
        <v>14.2</v>
      </c>
      <c r="T7" t="n">
        <v>4323.03</v>
      </c>
      <c r="U7" t="n">
        <v>0.54</v>
      </c>
      <c r="V7" t="n">
        <v>0.75</v>
      </c>
      <c r="W7" t="n">
        <v>0.66</v>
      </c>
      <c r="X7" t="n">
        <v>0.27</v>
      </c>
      <c r="Y7" t="n">
        <v>0.5</v>
      </c>
      <c r="Z7" t="n">
        <v>10</v>
      </c>
      <c r="AA7" t="n">
        <v>366.0607538357089</v>
      </c>
      <c r="AB7" t="n">
        <v>500.8604728587054</v>
      </c>
      <c r="AC7" t="n">
        <v>453.0590522911585</v>
      </c>
      <c r="AD7" t="n">
        <v>366060.7538357089</v>
      </c>
      <c r="AE7" t="n">
        <v>500860.4728587053</v>
      </c>
      <c r="AF7" t="n">
        <v>2.17197625977055e-05</v>
      </c>
      <c r="AG7" t="n">
        <v>32</v>
      </c>
      <c r="AH7" t="n">
        <v>453059.0522911585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8.3651</v>
      </c>
      <c r="E8" t="n">
        <v>11.95</v>
      </c>
      <c r="F8" t="n">
        <v>9.31</v>
      </c>
      <c r="G8" t="n">
        <v>46.56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105.39</v>
      </c>
      <c r="Q8" t="n">
        <v>195.42</v>
      </c>
      <c r="R8" t="n">
        <v>24.95</v>
      </c>
      <c r="S8" t="n">
        <v>14.2</v>
      </c>
      <c r="T8" t="n">
        <v>3619.05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364.7060346695558</v>
      </c>
      <c r="AB8" t="n">
        <v>499.0068863295832</v>
      </c>
      <c r="AC8" t="n">
        <v>451.3823694588507</v>
      </c>
      <c r="AD8" t="n">
        <v>364706.0346695558</v>
      </c>
      <c r="AE8" t="n">
        <v>499006.8863295831</v>
      </c>
      <c r="AF8" t="n">
        <v>2.190912431338827e-05</v>
      </c>
      <c r="AG8" t="n">
        <v>32</v>
      </c>
      <c r="AH8" t="n">
        <v>451382.3694588507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8.398300000000001</v>
      </c>
      <c r="E9" t="n">
        <v>11.91</v>
      </c>
      <c r="F9" t="n">
        <v>9.289999999999999</v>
      </c>
      <c r="G9" t="n">
        <v>50.7</v>
      </c>
      <c r="H9" t="n">
        <v>0.88</v>
      </c>
      <c r="I9" t="n">
        <v>11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104.18</v>
      </c>
      <c r="Q9" t="n">
        <v>195.43</v>
      </c>
      <c r="R9" t="n">
        <v>24.45</v>
      </c>
      <c r="S9" t="n">
        <v>14.2</v>
      </c>
      <c r="T9" t="n">
        <v>3375.24</v>
      </c>
      <c r="U9" t="n">
        <v>0.58</v>
      </c>
      <c r="V9" t="n">
        <v>0.76</v>
      </c>
      <c r="W9" t="n">
        <v>0.66</v>
      </c>
      <c r="X9" t="n">
        <v>0.21</v>
      </c>
      <c r="Y9" t="n">
        <v>0.5</v>
      </c>
      <c r="Z9" t="n">
        <v>10</v>
      </c>
      <c r="AA9" t="n">
        <v>363.5916570023189</v>
      </c>
      <c r="AB9" t="n">
        <v>497.4821456423967</v>
      </c>
      <c r="AC9" t="n">
        <v>450.0031478828624</v>
      </c>
      <c r="AD9" t="n">
        <v>363591.6570023189</v>
      </c>
      <c r="AE9" t="n">
        <v>497482.1456423968</v>
      </c>
      <c r="AF9" t="n">
        <v>2.199607879417207e-05</v>
      </c>
      <c r="AG9" t="n">
        <v>32</v>
      </c>
      <c r="AH9" t="n">
        <v>450003.1478828624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8.4459</v>
      </c>
      <c r="E10" t="n">
        <v>11.84</v>
      </c>
      <c r="F10" t="n">
        <v>9.26</v>
      </c>
      <c r="G10" t="n">
        <v>55.55</v>
      </c>
      <c r="H10" t="n">
        <v>0.99</v>
      </c>
      <c r="I10" t="n">
        <v>10</v>
      </c>
      <c r="J10" t="n">
        <v>161.71</v>
      </c>
      <c r="K10" t="n">
        <v>49.1</v>
      </c>
      <c r="L10" t="n">
        <v>9</v>
      </c>
      <c r="M10" t="n">
        <v>8</v>
      </c>
      <c r="N10" t="n">
        <v>28.61</v>
      </c>
      <c r="O10" t="n">
        <v>20177.64</v>
      </c>
      <c r="P10" t="n">
        <v>103.11</v>
      </c>
      <c r="Q10" t="n">
        <v>195.42</v>
      </c>
      <c r="R10" t="n">
        <v>23.39</v>
      </c>
      <c r="S10" t="n">
        <v>14.2</v>
      </c>
      <c r="T10" t="n">
        <v>2848.42</v>
      </c>
      <c r="U10" t="n">
        <v>0.61</v>
      </c>
      <c r="V10" t="n">
        <v>0.76</v>
      </c>
      <c r="W10" t="n">
        <v>0.65</v>
      </c>
      <c r="X10" t="n">
        <v>0.17</v>
      </c>
      <c r="Y10" t="n">
        <v>0.5</v>
      </c>
      <c r="Z10" t="n">
        <v>10</v>
      </c>
      <c r="AA10" t="n">
        <v>353.5129351993885</v>
      </c>
      <c r="AB10" t="n">
        <v>483.6919938298026</v>
      </c>
      <c r="AC10" t="n">
        <v>437.5291088046626</v>
      </c>
      <c r="AD10" t="n">
        <v>353512.9351993885</v>
      </c>
      <c r="AE10" t="n">
        <v>483691.9938298026</v>
      </c>
      <c r="AF10" t="n">
        <v>2.212074847144039e-05</v>
      </c>
      <c r="AG10" t="n">
        <v>31</v>
      </c>
      <c r="AH10" t="n">
        <v>437529.1088046626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8.476000000000001</v>
      </c>
      <c r="E11" t="n">
        <v>11.8</v>
      </c>
      <c r="F11" t="n">
        <v>9.25</v>
      </c>
      <c r="G11" t="n">
        <v>61.64</v>
      </c>
      <c r="H11" t="n">
        <v>1.09</v>
      </c>
      <c r="I11" t="n">
        <v>9</v>
      </c>
      <c r="J11" t="n">
        <v>163.13</v>
      </c>
      <c r="K11" t="n">
        <v>49.1</v>
      </c>
      <c r="L11" t="n">
        <v>10</v>
      </c>
      <c r="M11" t="n">
        <v>7</v>
      </c>
      <c r="N11" t="n">
        <v>29.04</v>
      </c>
      <c r="O11" t="n">
        <v>20353.94</v>
      </c>
      <c r="P11" t="n">
        <v>101.81</v>
      </c>
      <c r="Q11" t="n">
        <v>195.42</v>
      </c>
      <c r="R11" t="n">
        <v>23.01</v>
      </c>
      <c r="S11" t="n">
        <v>14.2</v>
      </c>
      <c r="T11" t="n">
        <v>2663.95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352.3979975985291</v>
      </c>
      <c r="AB11" t="n">
        <v>482.1664870167313</v>
      </c>
      <c r="AC11" t="n">
        <v>436.1491942207685</v>
      </c>
      <c r="AD11" t="n">
        <v>352397.9975985291</v>
      </c>
      <c r="AE11" t="n">
        <v>482166.4870167313</v>
      </c>
      <c r="AF11" t="n">
        <v>2.219958370853655e-05</v>
      </c>
      <c r="AG11" t="n">
        <v>31</v>
      </c>
      <c r="AH11" t="n">
        <v>436149.1942207685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8.5114</v>
      </c>
      <c r="E12" t="n">
        <v>11.75</v>
      </c>
      <c r="F12" t="n">
        <v>9.23</v>
      </c>
      <c r="G12" t="n">
        <v>69.20999999999999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6</v>
      </c>
      <c r="N12" t="n">
        <v>29.47</v>
      </c>
      <c r="O12" t="n">
        <v>20530.82</v>
      </c>
      <c r="P12" t="n">
        <v>101.08</v>
      </c>
      <c r="Q12" t="n">
        <v>195.42</v>
      </c>
      <c r="R12" t="n">
        <v>22.35</v>
      </c>
      <c r="S12" t="n">
        <v>14.2</v>
      </c>
      <c r="T12" t="n">
        <v>2339.5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351.5991680048566</v>
      </c>
      <c r="AB12" t="n">
        <v>481.0734931247942</v>
      </c>
      <c r="AC12" t="n">
        <v>435.1605141318514</v>
      </c>
      <c r="AD12" t="n">
        <v>351599.1680048566</v>
      </c>
      <c r="AE12" t="n">
        <v>481073.4931247942</v>
      </c>
      <c r="AF12" t="n">
        <v>2.229230023322769e-05</v>
      </c>
      <c r="AG12" t="n">
        <v>31</v>
      </c>
      <c r="AH12" t="n">
        <v>435160.5141318514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8.549200000000001</v>
      </c>
      <c r="E13" t="n">
        <v>11.7</v>
      </c>
      <c r="F13" t="n">
        <v>9.210000000000001</v>
      </c>
      <c r="G13" t="n">
        <v>78.91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99.58</v>
      </c>
      <c r="Q13" t="n">
        <v>195.42</v>
      </c>
      <c r="R13" t="n">
        <v>21.75</v>
      </c>
      <c r="S13" t="n">
        <v>14.2</v>
      </c>
      <c r="T13" t="n">
        <v>2044.05</v>
      </c>
      <c r="U13" t="n">
        <v>0.65</v>
      </c>
      <c r="V13" t="n">
        <v>0.77</v>
      </c>
      <c r="W13" t="n">
        <v>0.65</v>
      </c>
      <c r="X13" t="n">
        <v>0.12</v>
      </c>
      <c r="Y13" t="n">
        <v>0.5</v>
      </c>
      <c r="Z13" t="n">
        <v>10</v>
      </c>
      <c r="AA13" t="n">
        <v>350.2962336668626</v>
      </c>
      <c r="AB13" t="n">
        <v>479.2907608821447</v>
      </c>
      <c r="AC13" t="n">
        <v>433.5479233523599</v>
      </c>
      <c r="AD13" t="n">
        <v>350296.2336668626</v>
      </c>
      <c r="AE13" t="n">
        <v>479290.7608821447</v>
      </c>
      <c r="AF13" t="n">
        <v>2.23913026239996e-05</v>
      </c>
      <c r="AG13" t="n">
        <v>31</v>
      </c>
      <c r="AH13" t="n">
        <v>433547.9233523599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8.5505</v>
      </c>
      <c r="E14" t="n">
        <v>11.7</v>
      </c>
      <c r="F14" t="n">
        <v>9.210000000000001</v>
      </c>
      <c r="G14" t="n">
        <v>78.90000000000001</v>
      </c>
      <c r="H14" t="n">
        <v>1.38</v>
      </c>
      <c r="I14" t="n">
        <v>7</v>
      </c>
      <c r="J14" t="n">
        <v>167.45</v>
      </c>
      <c r="K14" t="n">
        <v>49.1</v>
      </c>
      <c r="L14" t="n">
        <v>13</v>
      </c>
      <c r="M14" t="n">
        <v>5</v>
      </c>
      <c r="N14" t="n">
        <v>30.36</v>
      </c>
      <c r="O14" t="n">
        <v>20886.38</v>
      </c>
      <c r="P14" t="n">
        <v>99.79000000000001</v>
      </c>
      <c r="Q14" t="n">
        <v>195.42</v>
      </c>
      <c r="R14" t="n">
        <v>21.76</v>
      </c>
      <c r="S14" t="n">
        <v>14.2</v>
      </c>
      <c r="T14" t="n">
        <v>2047.38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350.4188189060336</v>
      </c>
      <c r="AB14" t="n">
        <v>479.4584874144574</v>
      </c>
      <c r="AC14" t="n">
        <v>433.6996422998343</v>
      </c>
      <c r="AD14" t="n">
        <v>350418.8189060335</v>
      </c>
      <c r="AE14" t="n">
        <v>479458.4874144574</v>
      </c>
      <c r="AF14" t="n">
        <v>2.239470746812667e-05</v>
      </c>
      <c r="AG14" t="n">
        <v>31</v>
      </c>
      <c r="AH14" t="n">
        <v>433699.6422998343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8.586399999999999</v>
      </c>
      <c r="E15" t="n">
        <v>11.65</v>
      </c>
      <c r="F15" t="n">
        <v>9.19</v>
      </c>
      <c r="G15" t="n">
        <v>91.87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97.67</v>
      </c>
      <c r="Q15" t="n">
        <v>195.42</v>
      </c>
      <c r="R15" t="n">
        <v>21.12</v>
      </c>
      <c r="S15" t="n">
        <v>14.2</v>
      </c>
      <c r="T15" t="n">
        <v>1735.82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348.7499144329585</v>
      </c>
      <c r="AB15" t="n">
        <v>477.175018687527</v>
      </c>
      <c r="AC15" t="n">
        <v>431.6341046233338</v>
      </c>
      <c r="AD15" t="n">
        <v>348749.9144329585</v>
      </c>
      <c r="AE15" t="n">
        <v>477175.018687527</v>
      </c>
      <c r="AF15" t="n">
        <v>2.248873354825132e-05</v>
      </c>
      <c r="AG15" t="n">
        <v>31</v>
      </c>
      <c r="AH15" t="n">
        <v>431634.1046233338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8.586399999999999</v>
      </c>
      <c r="E16" t="n">
        <v>11.65</v>
      </c>
      <c r="F16" t="n">
        <v>9.19</v>
      </c>
      <c r="G16" t="n">
        <v>91.87</v>
      </c>
      <c r="H16" t="n">
        <v>1.56</v>
      </c>
      <c r="I16" t="n">
        <v>6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97.64</v>
      </c>
      <c r="Q16" t="n">
        <v>195.42</v>
      </c>
      <c r="R16" t="n">
        <v>21.13</v>
      </c>
      <c r="S16" t="n">
        <v>14.2</v>
      </c>
      <c r="T16" t="n">
        <v>1736.88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348.7309007884732</v>
      </c>
      <c r="AB16" t="n">
        <v>477.1490033803195</v>
      </c>
      <c r="AC16" t="n">
        <v>431.6105721805333</v>
      </c>
      <c r="AD16" t="n">
        <v>348730.9007884732</v>
      </c>
      <c r="AE16" t="n">
        <v>477149.0033803195</v>
      </c>
      <c r="AF16" t="n">
        <v>2.248873354825132e-05</v>
      </c>
      <c r="AG16" t="n">
        <v>31</v>
      </c>
      <c r="AH16" t="n">
        <v>431610.5721805333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8.586600000000001</v>
      </c>
      <c r="E17" t="n">
        <v>11.65</v>
      </c>
      <c r="F17" t="n">
        <v>9.19</v>
      </c>
      <c r="G17" t="n">
        <v>91.86</v>
      </c>
      <c r="H17" t="n">
        <v>1.65</v>
      </c>
      <c r="I17" t="n">
        <v>6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96.93000000000001</v>
      </c>
      <c r="Q17" t="n">
        <v>195.42</v>
      </c>
      <c r="R17" t="n">
        <v>21.15</v>
      </c>
      <c r="S17" t="n">
        <v>14.2</v>
      </c>
      <c r="T17" t="n">
        <v>1747.16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348.2792623667946</v>
      </c>
      <c r="AB17" t="n">
        <v>476.5310517668979</v>
      </c>
      <c r="AC17" t="n">
        <v>431.0515970017962</v>
      </c>
      <c r="AD17" t="n">
        <v>348279.2623667946</v>
      </c>
      <c r="AE17" t="n">
        <v>476531.0517668979</v>
      </c>
      <c r="AF17" t="n">
        <v>2.248925737042471e-05</v>
      </c>
      <c r="AG17" t="n">
        <v>31</v>
      </c>
      <c r="AH17" t="n">
        <v>431051.5970017962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8.580399999999999</v>
      </c>
      <c r="E18" t="n">
        <v>11.65</v>
      </c>
      <c r="F18" t="n">
        <v>9.19</v>
      </c>
      <c r="G18" t="n">
        <v>91.95</v>
      </c>
      <c r="H18" t="n">
        <v>1.74</v>
      </c>
      <c r="I18" t="n">
        <v>6</v>
      </c>
      <c r="J18" t="n">
        <v>173.28</v>
      </c>
      <c r="K18" t="n">
        <v>49.1</v>
      </c>
      <c r="L18" t="n">
        <v>17</v>
      </c>
      <c r="M18" t="n">
        <v>4</v>
      </c>
      <c r="N18" t="n">
        <v>32.18</v>
      </c>
      <c r="O18" t="n">
        <v>21604.83</v>
      </c>
      <c r="P18" t="n">
        <v>95.81</v>
      </c>
      <c r="Q18" t="n">
        <v>195.42</v>
      </c>
      <c r="R18" t="n">
        <v>21.33</v>
      </c>
      <c r="S18" t="n">
        <v>14.2</v>
      </c>
      <c r="T18" t="n">
        <v>1841.14</v>
      </c>
      <c r="U18" t="n">
        <v>0.67</v>
      </c>
      <c r="V18" t="n">
        <v>0.77</v>
      </c>
      <c r="W18" t="n">
        <v>0.65</v>
      </c>
      <c r="X18" t="n">
        <v>0.11</v>
      </c>
      <c r="Y18" t="n">
        <v>0.5</v>
      </c>
      <c r="Z18" t="n">
        <v>10</v>
      </c>
      <c r="AA18" t="n">
        <v>347.6200729125932</v>
      </c>
      <c r="AB18" t="n">
        <v>475.6291196742733</v>
      </c>
      <c r="AC18" t="n">
        <v>430.2357440422221</v>
      </c>
      <c r="AD18" t="n">
        <v>347620.0729125932</v>
      </c>
      <c r="AE18" t="n">
        <v>475629.1196742733</v>
      </c>
      <c r="AF18" t="n">
        <v>2.247301888304942e-05</v>
      </c>
      <c r="AG18" t="n">
        <v>31</v>
      </c>
      <c r="AH18" t="n">
        <v>430235.744042222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8.626099999999999</v>
      </c>
      <c r="E19" t="n">
        <v>11.59</v>
      </c>
      <c r="F19" t="n">
        <v>9.16</v>
      </c>
      <c r="G19" t="n">
        <v>109.96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94.63</v>
      </c>
      <c r="Q19" t="n">
        <v>195.42</v>
      </c>
      <c r="R19" t="n">
        <v>20.42</v>
      </c>
      <c r="S19" t="n">
        <v>14.2</v>
      </c>
      <c r="T19" t="n">
        <v>1387.68</v>
      </c>
      <c r="U19" t="n">
        <v>0.7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346.4737096413141</v>
      </c>
      <c r="AB19" t="n">
        <v>474.0606148725311</v>
      </c>
      <c r="AC19" t="n">
        <v>428.8169351373478</v>
      </c>
      <c r="AD19" t="n">
        <v>346473.7096413141</v>
      </c>
      <c r="AE19" t="n">
        <v>474060.6148725311</v>
      </c>
      <c r="AF19" t="n">
        <v>2.259271224967048e-05</v>
      </c>
      <c r="AG19" t="n">
        <v>31</v>
      </c>
      <c r="AH19" t="n">
        <v>428816.9351373478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8.618600000000001</v>
      </c>
      <c r="E20" t="n">
        <v>11.6</v>
      </c>
      <c r="F20" t="n">
        <v>9.17</v>
      </c>
      <c r="G20" t="n">
        <v>110.08</v>
      </c>
      <c r="H20" t="n">
        <v>1.91</v>
      </c>
      <c r="I20" t="n">
        <v>5</v>
      </c>
      <c r="J20" t="n">
        <v>176.22</v>
      </c>
      <c r="K20" t="n">
        <v>49.1</v>
      </c>
      <c r="L20" t="n">
        <v>19</v>
      </c>
      <c r="M20" t="n">
        <v>3</v>
      </c>
      <c r="N20" t="n">
        <v>33.13</v>
      </c>
      <c r="O20" t="n">
        <v>21967.84</v>
      </c>
      <c r="P20" t="n">
        <v>94.76000000000001</v>
      </c>
      <c r="Q20" t="n">
        <v>195.42</v>
      </c>
      <c r="R20" t="n">
        <v>20.72</v>
      </c>
      <c r="S20" t="n">
        <v>14.2</v>
      </c>
      <c r="T20" t="n">
        <v>1538.29</v>
      </c>
      <c r="U20" t="n">
        <v>0.6899999999999999</v>
      </c>
      <c r="V20" t="n">
        <v>0.77</v>
      </c>
      <c r="W20" t="n">
        <v>0.65</v>
      </c>
      <c r="X20" t="n">
        <v>0.09</v>
      </c>
      <c r="Y20" t="n">
        <v>0.5</v>
      </c>
      <c r="Z20" t="n">
        <v>10</v>
      </c>
      <c r="AA20" t="n">
        <v>346.6259663825653</v>
      </c>
      <c r="AB20" t="n">
        <v>474.2689392630044</v>
      </c>
      <c r="AC20" t="n">
        <v>429.0053773403794</v>
      </c>
      <c r="AD20" t="n">
        <v>346625.9663825653</v>
      </c>
      <c r="AE20" t="n">
        <v>474268.9392630043</v>
      </c>
      <c r="AF20" t="n">
        <v>2.257306891816813e-05</v>
      </c>
      <c r="AG20" t="n">
        <v>31</v>
      </c>
      <c r="AH20" t="n">
        <v>429005.3773403793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8.6228</v>
      </c>
      <c r="E21" t="n">
        <v>11.6</v>
      </c>
      <c r="F21" t="n">
        <v>9.17</v>
      </c>
      <c r="G21" t="n">
        <v>110.02</v>
      </c>
      <c r="H21" t="n">
        <v>2</v>
      </c>
      <c r="I21" t="n">
        <v>5</v>
      </c>
      <c r="J21" t="n">
        <v>177.7</v>
      </c>
      <c r="K21" t="n">
        <v>49.1</v>
      </c>
      <c r="L21" t="n">
        <v>20</v>
      </c>
      <c r="M21" t="n">
        <v>3</v>
      </c>
      <c r="N21" t="n">
        <v>33.61</v>
      </c>
      <c r="O21" t="n">
        <v>22150.3</v>
      </c>
      <c r="P21" t="n">
        <v>92.95</v>
      </c>
      <c r="Q21" t="n">
        <v>195.42</v>
      </c>
      <c r="R21" t="n">
        <v>20.49</v>
      </c>
      <c r="S21" t="n">
        <v>14.2</v>
      </c>
      <c r="T21" t="n">
        <v>1426.14</v>
      </c>
      <c r="U21" t="n">
        <v>0.6899999999999999</v>
      </c>
      <c r="V21" t="n">
        <v>0.77</v>
      </c>
      <c r="W21" t="n">
        <v>0.65</v>
      </c>
      <c r="X21" t="n">
        <v>0.08</v>
      </c>
      <c r="Y21" t="n">
        <v>0.5</v>
      </c>
      <c r="Z21" t="n">
        <v>10</v>
      </c>
      <c r="AA21" t="n">
        <v>345.4499783100571</v>
      </c>
      <c r="AB21" t="n">
        <v>472.6599005012665</v>
      </c>
      <c r="AC21" t="n">
        <v>427.5499029797617</v>
      </c>
      <c r="AD21" t="n">
        <v>345449.9783100571</v>
      </c>
      <c r="AE21" t="n">
        <v>472659.9005012665</v>
      </c>
      <c r="AF21" t="n">
        <v>2.258406918380945e-05</v>
      </c>
      <c r="AG21" t="n">
        <v>31</v>
      </c>
      <c r="AH21" t="n">
        <v>427549.9029797617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8.622299999999999</v>
      </c>
      <c r="E22" t="n">
        <v>11.6</v>
      </c>
      <c r="F22" t="n">
        <v>9.17</v>
      </c>
      <c r="G22" t="n">
        <v>110.02</v>
      </c>
      <c r="H22" t="n">
        <v>2.08</v>
      </c>
      <c r="I22" t="n">
        <v>5</v>
      </c>
      <c r="J22" t="n">
        <v>179.18</v>
      </c>
      <c r="K22" t="n">
        <v>49.1</v>
      </c>
      <c r="L22" t="n">
        <v>21</v>
      </c>
      <c r="M22" t="n">
        <v>3</v>
      </c>
      <c r="N22" t="n">
        <v>34.09</v>
      </c>
      <c r="O22" t="n">
        <v>22333.43</v>
      </c>
      <c r="P22" t="n">
        <v>91.19</v>
      </c>
      <c r="Q22" t="n">
        <v>195.42</v>
      </c>
      <c r="R22" t="n">
        <v>20.58</v>
      </c>
      <c r="S22" t="n">
        <v>14.2</v>
      </c>
      <c r="T22" t="n">
        <v>1471.52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344.3430964088852</v>
      </c>
      <c r="AB22" t="n">
        <v>471.1454158518999</v>
      </c>
      <c r="AC22" t="n">
        <v>426.179958619738</v>
      </c>
      <c r="AD22" t="n">
        <v>344343.0964088851</v>
      </c>
      <c r="AE22" t="n">
        <v>471145.4158518999</v>
      </c>
      <c r="AF22" t="n">
        <v>2.258275962837595e-05</v>
      </c>
      <c r="AG22" t="n">
        <v>31</v>
      </c>
      <c r="AH22" t="n">
        <v>426179.9586197381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8.6615</v>
      </c>
      <c r="E23" t="n">
        <v>11.55</v>
      </c>
      <c r="F23" t="n">
        <v>9.15</v>
      </c>
      <c r="G23" t="n">
        <v>137.2</v>
      </c>
      <c r="H23" t="n">
        <v>2.16</v>
      </c>
      <c r="I23" t="n">
        <v>4</v>
      </c>
      <c r="J23" t="n">
        <v>180.67</v>
      </c>
      <c r="K23" t="n">
        <v>49.1</v>
      </c>
      <c r="L23" t="n">
        <v>22</v>
      </c>
      <c r="M23" t="n">
        <v>2</v>
      </c>
      <c r="N23" t="n">
        <v>34.58</v>
      </c>
      <c r="O23" t="n">
        <v>22517.21</v>
      </c>
      <c r="P23" t="n">
        <v>90.15000000000001</v>
      </c>
      <c r="Q23" t="n">
        <v>195.42</v>
      </c>
      <c r="R23" t="n">
        <v>19.88</v>
      </c>
      <c r="S23" t="n">
        <v>14.2</v>
      </c>
      <c r="T23" t="n">
        <v>1123.73</v>
      </c>
      <c r="U23" t="n">
        <v>0.71</v>
      </c>
      <c r="V23" t="n">
        <v>0.77</v>
      </c>
      <c r="W23" t="n">
        <v>0.64</v>
      </c>
      <c r="X23" t="n">
        <v>0.06</v>
      </c>
      <c r="Y23" t="n">
        <v>0.5</v>
      </c>
      <c r="Z23" t="n">
        <v>10</v>
      </c>
      <c r="AA23" t="n">
        <v>343.366930837976</v>
      </c>
      <c r="AB23" t="n">
        <v>469.8097830523965</v>
      </c>
      <c r="AC23" t="n">
        <v>424.9717967400468</v>
      </c>
      <c r="AD23" t="n">
        <v>343366.930837976</v>
      </c>
      <c r="AE23" t="n">
        <v>469809.7830523965</v>
      </c>
      <c r="AF23" t="n">
        <v>2.268542877436164e-05</v>
      </c>
      <c r="AG23" t="n">
        <v>31</v>
      </c>
      <c r="AH23" t="n">
        <v>424971.7967400468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8.6578</v>
      </c>
      <c r="E24" t="n">
        <v>11.55</v>
      </c>
      <c r="F24" t="n">
        <v>9.15</v>
      </c>
      <c r="G24" t="n">
        <v>137.28</v>
      </c>
      <c r="H24" t="n">
        <v>2.24</v>
      </c>
      <c r="I24" t="n">
        <v>4</v>
      </c>
      <c r="J24" t="n">
        <v>182.17</v>
      </c>
      <c r="K24" t="n">
        <v>49.1</v>
      </c>
      <c r="L24" t="n">
        <v>23</v>
      </c>
      <c r="M24" t="n">
        <v>1</v>
      </c>
      <c r="N24" t="n">
        <v>35.08</v>
      </c>
      <c r="O24" t="n">
        <v>22701.78</v>
      </c>
      <c r="P24" t="n">
        <v>91.09</v>
      </c>
      <c r="Q24" t="n">
        <v>195.42</v>
      </c>
      <c r="R24" t="n">
        <v>19.98</v>
      </c>
      <c r="S24" t="n">
        <v>14.2</v>
      </c>
      <c r="T24" t="n">
        <v>1176.64</v>
      </c>
      <c r="U24" t="n">
        <v>0.71</v>
      </c>
      <c r="V24" t="n">
        <v>0.77</v>
      </c>
      <c r="W24" t="n">
        <v>0.65</v>
      </c>
      <c r="X24" t="n">
        <v>0.06</v>
      </c>
      <c r="Y24" t="n">
        <v>0.5</v>
      </c>
      <c r="Z24" t="n">
        <v>10</v>
      </c>
      <c r="AA24" t="n">
        <v>343.9859310818541</v>
      </c>
      <c r="AB24" t="n">
        <v>470.6567264944337</v>
      </c>
      <c r="AC24" t="n">
        <v>425.7379090886686</v>
      </c>
      <c r="AD24" t="n">
        <v>343985.931081854</v>
      </c>
      <c r="AE24" t="n">
        <v>470656.7264944337</v>
      </c>
      <c r="AF24" t="n">
        <v>2.267573806415381e-05</v>
      </c>
      <c r="AG24" t="n">
        <v>31</v>
      </c>
      <c r="AH24" t="n">
        <v>425737.9090886686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8.655099999999999</v>
      </c>
      <c r="E25" t="n">
        <v>11.55</v>
      </c>
      <c r="F25" t="n">
        <v>9.16</v>
      </c>
      <c r="G25" t="n">
        <v>137.33</v>
      </c>
      <c r="H25" t="n">
        <v>2.32</v>
      </c>
      <c r="I25" t="n">
        <v>4</v>
      </c>
      <c r="J25" t="n">
        <v>183.67</v>
      </c>
      <c r="K25" t="n">
        <v>49.1</v>
      </c>
      <c r="L25" t="n">
        <v>24</v>
      </c>
      <c r="M25" t="n">
        <v>0</v>
      </c>
      <c r="N25" t="n">
        <v>35.58</v>
      </c>
      <c r="O25" t="n">
        <v>22886.92</v>
      </c>
      <c r="P25" t="n">
        <v>91.66</v>
      </c>
      <c r="Q25" t="n">
        <v>195.42</v>
      </c>
      <c r="R25" t="n">
        <v>20.07</v>
      </c>
      <c r="S25" t="n">
        <v>14.2</v>
      </c>
      <c r="T25" t="n">
        <v>1218.53</v>
      </c>
      <c r="U25" t="n">
        <v>0.71</v>
      </c>
      <c r="V25" t="n">
        <v>0.77</v>
      </c>
      <c r="W25" t="n">
        <v>0.65</v>
      </c>
      <c r="X25" t="n">
        <v>0.07000000000000001</v>
      </c>
      <c r="Y25" t="n">
        <v>0.5</v>
      </c>
      <c r="Z25" t="n">
        <v>10</v>
      </c>
      <c r="AA25" t="n">
        <v>344.3751663186437</v>
      </c>
      <c r="AB25" t="n">
        <v>471.189295317256</v>
      </c>
      <c r="AC25" t="n">
        <v>426.2196502905059</v>
      </c>
      <c r="AD25" t="n">
        <v>344375.1663186437</v>
      </c>
      <c r="AE25" t="n">
        <v>471189.2953172561</v>
      </c>
      <c r="AF25" t="n">
        <v>2.266866646481295e-05</v>
      </c>
      <c r="AG25" t="n">
        <v>31</v>
      </c>
      <c r="AH25" t="n">
        <v>426219.6502905059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5.5742</v>
      </c>
      <c r="E2" t="n">
        <v>17.94</v>
      </c>
      <c r="F2" t="n">
        <v>11.34</v>
      </c>
      <c r="G2" t="n">
        <v>6.13</v>
      </c>
      <c r="H2" t="n">
        <v>0.1</v>
      </c>
      <c r="I2" t="n">
        <v>111</v>
      </c>
      <c r="J2" t="n">
        <v>185.69</v>
      </c>
      <c r="K2" t="n">
        <v>53.44</v>
      </c>
      <c r="L2" t="n">
        <v>1</v>
      </c>
      <c r="M2" t="n">
        <v>109</v>
      </c>
      <c r="N2" t="n">
        <v>36.26</v>
      </c>
      <c r="O2" t="n">
        <v>23136.14</v>
      </c>
      <c r="P2" t="n">
        <v>153.19</v>
      </c>
      <c r="Q2" t="n">
        <v>195.48</v>
      </c>
      <c r="R2" t="n">
        <v>88.26000000000001</v>
      </c>
      <c r="S2" t="n">
        <v>14.2</v>
      </c>
      <c r="T2" t="n">
        <v>34780.47</v>
      </c>
      <c r="U2" t="n">
        <v>0.16</v>
      </c>
      <c r="V2" t="n">
        <v>0.62</v>
      </c>
      <c r="W2" t="n">
        <v>0.82</v>
      </c>
      <c r="X2" t="n">
        <v>2.25</v>
      </c>
      <c r="Y2" t="n">
        <v>0.5</v>
      </c>
      <c r="Z2" t="n">
        <v>10</v>
      </c>
      <c r="AA2" t="n">
        <v>590.7405496527562</v>
      </c>
      <c r="AB2" t="n">
        <v>808.2772816686146</v>
      </c>
      <c r="AC2" t="n">
        <v>731.1364323304509</v>
      </c>
      <c r="AD2" t="n">
        <v>590740.5496527562</v>
      </c>
      <c r="AE2" t="n">
        <v>808277.2816686146</v>
      </c>
      <c r="AF2" t="n">
        <v>1.327157423789641e-05</v>
      </c>
      <c r="AG2" t="n">
        <v>47</v>
      </c>
      <c r="AH2" t="n">
        <v>731136.432330451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6.9408</v>
      </c>
      <c r="E3" t="n">
        <v>14.41</v>
      </c>
      <c r="F3" t="n">
        <v>10.08</v>
      </c>
      <c r="G3" t="n">
        <v>12.09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135.41</v>
      </c>
      <c r="Q3" t="n">
        <v>195.46</v>
      </c>
      <c r="R3" t="n">
        <v>48.92</v>
      </c>
      <c r="S3" t="n">
        <v>14.2</v>
      </c>
      <c r="T3" t="n">
        <v>15412.94</v>
      </c>
      <c r="U3" t="n">
        <v>0.29</v>
      </c>
      <c r="V3" t="n">
        <v>0.7</v>
      </c>
      <c r="W3" t="n">
        <v>0.71</v>
      </c>
      <c r="X3" t="n">
        <v>0.99</v>
      </c>
      <c r="Y3" t="n">
        <v>0.5</v>
      </c>
      <c r="Z3" t="n">
        <v>10</v>
      </c>
      <c r="AA3" t="n">
        <v>461.1864024007742</v>
      </c>
      <c r="AB3" t="n">
        <v>631.0155818728578</v>
      </c>
      <c r="AC3" t="n">
        <v>570.792340374843</v>
      </c>
      <c r="AD3" t="n">
        <v>461186.4024007742</v>
      </c>
      <c r="AE3" t="n">
        <v>631015.5818728578</v>
      </c>
      <c r="AF3" t="n">
        <v>1.652530272871288e-05</v>
      </c>
      <c r="AG3" t="n">
        <v>38</v>
      </c>
      <c r="AH3" t="n">
        <v>570792.340374843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7.4816</v>
      </c>
      <c r="E4" t="n">
        <v>13.37</v>
      </c>
      <c r="F4" t="n">
        <v>9.710000000000001</v>
      </c>
      <c r="G4" t="n">
        <v>18.2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30</v>
      </c>
      <c r="N4" t="n">
        <v>37.29</v>
      </c>
      <c r="O4" t="n">
        <v>23510.33</v>
      </c>
      <c r="P4" t="n">
        <v>129.96</v>
      </c>
      <c r="Q4" t="n">
        <v>195.42</v>
      </c>
      <c r="R4" t="n">
        <v>37.19</v>
      </c>
      <c r="S4" t="n">
        <v>14.2</v>
      </c>
      <c r="T4" t="n">
        <v>9641.25</v>
      </c>
      <c r="U4" t="n">
        <v>0.38</v>
      </c>
      <c r="V4" t="n">
        <v>0.73</v>
      </c>
      <c r="W4" t="n">
        <v>0.6899999999999999</v>
      </c>
      <c r="X4" t="n">
        <v>0.62</v>
      </c>
      <c r="Y4" t="n">
        <v>0.5</v>
      </c>
      <c r="Z4" t="n">
        <v>10</v>
      </c>
      <c r="AA4" t="n">
        <v>421.2063280354516</v>
      </c>
      <c r="AB4" t="n">
        <v>576.3130803298251</v>
      </c>
      <c r="AC4" t="n">
        <v>521.3105688036341</v>
      </c>
      <c r="AD4" t="n">
        <v>421206.3280354516</v>
      </c>
      <c r="AE4" t="n">
        <v>576313.0803298251</v>
      </c>
      <c r="AF4" t="n">
        <v>1.781288970941942e-05</v>
      </c>
      <c r="AG4" t="n">
        <v>35</v>
      </c>
      <c r="AH4" t="n">
        <v>521310.568803634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7.7601</v>
      </c>
      <c r="E5" t="n">
        <v>12.89</v>
      </c>
      <c r="F5" t="n">
        <v>9.52</v>
      </c>
      <c r="G5" t="n">
        <v>23.81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126.89</v>
      </c>
      <c r="Q5" t="n">
        <v>195.42</v>
      </c>
      <c r="R5" t="n">
        <v>31.52</v>
      </c>
      <c r="S5" t="n">
        <v>14.2</v>
      </c>
      <c r="T5" t="n">
        <v>6845.7</v>
      </c>
      <c r="U5" t="n">
        <v>0.45</v>
      </c>
      <c r="V5" t="n">
        <v>0.74</v>
      </c>
      <c r="W5" t="n">
        <v>0.67</v>
      </c>
      <c r="X5" t="n">
        <v>0.44</v>
      </c>
      <c r="Y5" t="n">
        <v>0.5</v>
      </c>
      <c r="Z5" t="n">
        <v>10</v>
      </c>
      <c r="AA5" t="n">
        <v>406.0253209579345</v>
      </c>
      <c r="AB5" t="n">
        <v>555.5417567076016</v>
      </c>
      <c r="AC5" t="n">
        <v>502.5216311551799</v>
      </c>
      <c r="AD5" t="n">
        <v>406025.3209579345</v>
      </c>
      <c r="AE5" t="n">
        <v>555541.7567076016</v>
      </c>
      <c r="AF5" t="n">
        <v>1.847596843376626e-05</v>
      </c>
      <c r="AG5" t="n">
        <v>34</v>
      </c>
      <c r="AH5" t="n">
        <v>502521.6311551799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7.9272</v>
      </c>
      <c r="E6" t="n">
        <v>12.61</v>
      </c>
      <c r="F6" t="n">
        <v>9.44</v>
      </c>
      <c r="G6" t="n">
        <v>29.81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17</v>
      </c>
      <c r="N6" t="n">
        <v>38.35</v>
      </c>
      <c r="O6" t="n">
        <v>23887.36</v>
      </c>
      <c r="P6" t="n">
        <v>125.32</v>
      </c>
      <c r="Q6" t="n">
        <v>195.42</v>
      </c>
      <c r="R6" t="n">
        <v>29</v>
      </c>
      <c r="S6" t="n">
        <v>14.2</v>
      </c>
      <c r="T6" t="n">
        <v>5608.34</v>
      </c>
      <c r="U6" t="n">
        <v>0.49</v>
      </c>
      <c r="V6" t="n">
        <v>0.75</v>
      </c>
      <c r="W6" t="n">
        <v>0.67</v>
      </c>
      <c r="X6" t="n">
        <v>0.35</v>
      </c>
      <c r="Y6" t="n">
        <v>0.5</v>
      </c>
      <c r="Z6" t="n">
        <v>10</v>
      </c>
      <c r="AA6" t="n">
        <v>393.773904969236</v>
      </c>
      <c r="AB6" t="n">
        <v>538.7788288575373</v>
      </c>
      <c r="AC6" t="n">
        <v>487.3585336122086</v>
      </c>
      <c r="AD6" t="n">
        <v>393773.904969236</v>
      </c>
      <c r="AE6" t="n">
        <v>538778.8288575372</v>
      </c>
      <c r="AF6" t="n">
        <v>1.887381566837436e-05</v>
      </c>
      <c r="AG6" t="n">
        <v>33</v>
      </c>
      <c r="AH6" t="n">
        <v>487358.5336122087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8.0334</v>
      </c>
      <c r="E7" t="n">
        <v>12.45</v>
      </c>
      <c r="F7" t="n">
        <v>9.380000000000001</v>
      </c>
      <c r="G7" t="n">
        <v>35.19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123.87</v>
      </c>
      <c r="Q7" t="n">
        <v>195.42</v>
      </c>
      <c r="R7" t="n">
        <v>27.15</v>
      </c>
      <c r="S7" t="n">
        <v>14.2</v>
      </c>
      <c r="T7" t="n">
        <v>4699.98</v>
      </c>
      <c r="U7" t="n">
        <v>0.52</v>
      </c>
      <c r="V7" t="n">
        <v>0.75</v>
      </c>
      <c r="W7" t="n">
        <v>0.67</v>
      </c>
      <c r="X7" t="n">
        <v>0.3</v>
      </c>
      <c r="Y7" t="n">
        <v>0.5</v>
      </c>
      <c r="Z7" t="n">
        <v>10</v>
      </c>
      <c r="AA7" t="n">
        <v>391.4311226009585</v>
      </c>
      <c r="AB7" t="n">
        <v>535.5733306649963</v>
      </c>
      <c r="AC7" t="n">
        <v>484.4589636682189</v>
      </c>
      <c r="AD7" t="n">
        <v>391431.1226009585</v>
      </c>
      <c r="AE7" t="n">
        <v>535573.3306649963</v>
      </c>
      <c r="AF7" t="n">
        <v>1.912666651406784e-05</v>
      </c>
      <c r="AG7" t="n">
        <v>33</v>
      </c>
      <c r="AH7" t="n">
        <v>484458.9636682189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8.1068</v>
      </c>
      <c r="E8" t="n">
        <v>12.34</v>
      </c>
      <c r="F8" t="n">
        <v>9.35</v>
      </c>
      <c r="G8" t="n">
        <v>40.05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123.01</v>
      </c>
      <c r="Q8" t="n">
        <v>195.42</v>
      </c>
      <c r="R8" t="n">
        <v>26.08</v>
      </c>
      <c r="S8" t="n">
        <v>14.2</v>
      </c>
      <c r="T8" t="n">
        <v>4175.54</v>
      </c>
      <c r="U8" t="n">
        <v>0.54</v>
      </c>
      <c r="V8" t="n">
        <v>0.76</v>
      </c>
      <c r="W8" t="n">
        <v>0.66</v>
      </c>
      <c r="X8" t="n">
        <v>0.26</v>
      </c>
      <c r="Y8" t="n">
        <v>0.5</v>
      </c>
      <c r="Z8" t="n">
        <v>10</v>
      </c>
      <c r="AA8" t="n">
        <v>389.9568220325474</v>
      </c>
      <c r="AB8" t="n">
        <v>533.5561275857456</v>
      </c>
      <c r="AC8" t="n">
        <v>482.6342796196895</v>
      </c>
      <c r="AD8" t="n">
        <v>389956.8220325474</v>
      </c>
      <c r="AE8" t="n">
        <v>533556.1275857455</v>
      </c>
      <c r="AF8" t="n">
        <v>1.930142406655279e-05</v>
      </c>
      <c r="AG8" t="n">
        <v>33</v>
      </c>
      <c r="AH8" t="n">
        <v>482634.2796196895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8.1837</v>
      </c>
      <c r="E9" t="n">
        <v>12.22</v>
      </c>
      <c r="F9" t="n">
        <v>9.300000000000001</v>
      </c>
      <c r="G9" t="n">
        <v>46.52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122.02</v>
      </c>
      <c r="Q9" t="n">
        <v>195.42</v>
      </c>
      <c r="R9" t="n">
        <v>24.74</v>
      </c>
      <c r="S9" t="n">
        <v>14.2</v>
      </c>
      <c r="T9" t="n">
        <v>3515.52</v>
      </c>
      <c r="U9" t="n">
        <v>0.57</v>
      </c>
      <c r="V9" t="n">
        <v>0.76</v>
      </c>
      <c r="W9" t="n">
        <v>0.66</v>
      </c>
      <c r="X9" t="n">
        <v>0.22</v>
      </c>
      <c r="Y9" t="n">
        <v>0.5</v>
      </c>
      <c r="Z9" t="n">
        <v>10</v>
      </c>
      <c r="AA9" t="n">
        <v>379.4074336289675</v>
      </c>
      <c r="AB9" t="n">
        <v>519.1219889657979</v>
      </c>
      <c r="AC9" t="n">
        <v>469.5777149311888</v>
      </c>
      <c r="AD9" t="n">
        <v>379407.4336289675</v>
      </c>
      <c r="AE9" t="n">
        <v>519121.9889657978</v>
      </c>
      <c r="AF9" t="n">
        <v>1.948451474483743e-05</v>
      </c>
      <c r="AG9" t="n">
        <v>32</v>
      </c>
      <c r="AH9" t="n">
        <v>469577.7149311888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8.2226</v>
      </c>
      <c r="E10" t="n">
        <v>12.16</v>
      </c>
      <c r="F10" t="n">
        <v>9.279999999999999</v>
      </c>
      <c r="G10" t="n">
        <v>50.64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121.12</v>
      </c>
      <c r="Q10" t="n">
        <v>195.42</v>
      </c>
      <c r="R10" t="n">
        <v>24.15</v>
      </c>
      <c r="S10" t="n">
        <v>14.2</v>
      </c>
      <c r="T10" t="n">
        <v>3225.56</v>
      </c>
      <c r="U10" t="n">
        <v>0.59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378.3528330773869</v>
      </c>
      <c r="AB10" t="n">
        <v>517.6790379654326</v>
      </c>
      <c r="AC10" t="n">
        <v>468.2724771491041</v>
      </c>
      <c r="AD10" t="n">
        <v>378352.833077387</v>
      </c>
      <c r="AE10" t="n">
        <v>517679.0379654326</v>
      </c>
      <c r="AF10" t="n">
        <v>1.957713148586828e-05</v>
      </c>
      <c r="AG10" t="n">
        <v>32</v>
      </c>
      <c r="AH10" t="n">
        <v>468272.4771491041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8.261799999999999</v>
      </c>
      <c r="E11" t="n">
        <v>12.1</v>
      </c>
      <c r="F11" t="n">
        <v>9.26</v>
      </c>
      <c r="G11" t="n">
        <v>55.58</v>
      </c>
      <c r="H11" t="n">
        <v>0.89</v>
      </c>
      <c r="I11" t="n">
        <v>10</v>
      </c>
      <c r="J11" t="n">
        <v>199.53</v>
      </c>
      <c r="K11" t="n">
        <v>53.44</v>
      </c>
      <c r="L11" t="n">
        <v>10</v>
      </c>
      <c r="M11" t="n">
        <v>8</v>
      </c>
      <c r="N11" t="n">
        <v>41.1</v>
      </c>
      <c r="O11" t="n">
        <v>24842.77</v>
      </c>
      <c r="P11" t="n">
        <v>120.41</v>
      </c>
      <c r="Q11" t="n">
        <v>195.43</v>
      </c>
      <c r="R11" t="n">
        <v>23.5</v>
      </c>
      <c r="S11" t="n">
        <v>14.2</v>
      </c>
      <c r="T11" t="n">
        <v>2902.53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377.4300478992206</v>
      </c>
      <c r="AB11" t="n">
        <v>516.4164425742566</v>
      </c>
      <c r="AC11" t="n">
        <v>467.1303820899981</v>
      </c>
      <c r="AD11" t="n">
        <v>377430.0478992206</v>
      </c>
      <c r="AE11" t="n">
        <v>516416.4425742566</v>
      </c>
      <c r="AF11" t="n">
        <v>1.967046249482482e-05</v>
      </c>
      <c r="AG11" t="n">
        <v>32</v>
      </c>
      <c r="AH11" t="n">
        <v>467130.3820899981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8.290699999999999</v>
      </c>
      <c r="E12" t="n">
        <v>12.06</v>
      </c>
      <c r="F12" t="n">
        <v>9.26</v>
      </c>
      <c r="G12" t="n">
        <v>61.72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119.67</v>
      </c>
      <c r="Q12" t="n">
        <v>195.43</v>
      </c>
      <c r="R12" t="n">
        <v>23.13</v>
      </c>
      <c r="S12" t="n">
        <v>14.2</v>
      </c>
      <c r="T12" t="n">
        <v>2725.55</v>
      </c>
      <c r="U12" t="n">
        <v>0.61</v>
      </c>
      <c r="V12" t="n">
        <v>0.76</v>
      </c>
      <c r="W12" t="n">
        <v>0.66</v>
      </c>
      <c r="X12" t="n">
        <v>0.17</v>
      </c>
      <c r="Y12" t="n">
        <v>0.5</v>
      </c>
      <c r="Z12" t="n">
        <v>10</v>
      </c>
      <c r="AA12" t="n">
        <v>376.630274249397</v>
      </c>
      <c r="AB12" t="n">
        <v>515.3221569830448</v>
      </c>
      <c r="AC12" t="n">
        <v>466.1405335797721</v>
      </c>
      <c r="AD12" t="n">
        <v>376630.274249397</v>
      </c>
      <c r="AE12" t="n">
        <v>515322.1569830448</v>
      </c>
      <c r="AF12" t="n">
        <v>1.973927030499941e-05</v>
      </c>
      <c r="AG12" t="n">
        <v>32</v>
      </c>
      <c r="AH12" t="n">
        <v>466140.5335797721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8.2928</v>
      </c>
      <c r="E13" t="n">
        <v>12.06</v>
      </c>
      <c r="F13" t="n">
        <v>9.26</v>
      </c>
      <c r="G13" t="n">
        <v>61.7</v>
      </c>
      <c r="H13" t="n">
        <v>1.05</v>
      </c>
      <c r="I13" t="n">
        <v>9</v>
      </c>
      <c r="J13" t="n">
        <v>202.67</v>
      </c>
      <c r="K13" t="n">
        <v>53.44</v>
      </c>
      <c r="L13" t="n">
        <v>12</v>
      </c>
      <c r="M13" t="n">
        <v>7</v>
      </c>
      <c r="N13" t="n">
        <v>42.24</v>
      </c>
      <c r="O13" t="n">
        <v>25230.25</v>
      </c>
      <c r="P13" t="n">
        <v>119.1</v>
      </c>
      <c r="Q13" t="n">
        <v>195.43</v>
      </c>
      <c r="R13" t="n">
        <v>23.24</v>
      </c>
      <c r="S13" t="n">
        <v>14.2</v>
      </c>
      <c r="T13" t="n">
        <v>2780.4</v>
      </c>
      <c r="U13" t="n">
        <v>0.61</v>
      </c>
      <c r="V13" t="n">
        <v>0.76</v>
      </c>
      <c r="W13" t="n">
        <v>0.65</v>
      </c>
      <c r="X13" t="n">
        <v>0.17</v>
      </c>
      <c r="Y13" t="n">
        <v>0.5</v>
      </c>
      <c r="Z13" t="n">
        <v>10</v>
      </c>
      <c r="AA13" t="n">
        <v>376.2336135002271</v>
      </c>
      <c r="AB13" t="n">
        <v>514.7794282465933</v>
      </c>
      <c r="AC13" t="n">
        <v>465.649602112203</v>
      </c>
      <c r="AD13" t="n">
        <v>376233.6135002272</v>
      </c>
      <c r="AE13" t="n">
        <v>514779.4282465933</v>
      </c>
      <c r="AF13" t="n">
        <v>1.974427018047923e-05</v>
      </c>
      <c r="AG13" t="n">
        <v>32</v>
      </c>
      <c r="AH13" t="n">
        <v>465649.602112203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8.3407</v>
      </c>
      <c r="E14" t="n">
        <v>11.99</v>
      </c>
      <c r="F14" t="n">
        <v>9.220000000000001</v>
      </c>
      <c r="G14" t="n">
        <v>69.17</v>
      </c>
      <c r="H14" t="n">
        <v>1.13</v>
      </c>
      <c r="I14" t="n">
        <v>8</v>
      </c>
      <c r="J14" t="n">
        <v>204.25</v>
      </c>
      <c r="K14" t="n">
        <v>53.44</v>
      </c>
      <c r="L14" t="n">
        <v>13</v>
      </c>
      <c r="M14" t="n">
        <v>6</v>
      </c>
      <c r="N14" t="n">
        <v>42.82</v>
      </c>
      <c r="O14" t="n">
        <v>25425.3</v>
      </c>
      <c r="P14" t="n">
        <v>118.25</v>
      </c>
      <c r="Q14" t="n">
        <v>195.42</v>
      </c>
      <c r="R14" t="n">
        <v>22.23</v>
      </c>
      <c r="S14" t="n">
        <v>14.2</v>
      </c>
      <c r="T14" t="n">
        <v>2281.23</v>
      </c>
      <c r="U14" t="n">
        <v>0.64</v>
      </c>
      <c r="V14" t="n">
        <v>0.77</v>
      </c>
      <c r="W14" t="n">
        <v>0.65</v>
      </c>
      <c r="X14" t="n">
        <v>0.14</v>
      </c>
      <c r="Y14" t="n">
        <v>0.5</v>
      </c>
      <c r="Z14" t="n">
        <v>10</v>
      </c>
      <c r="AA14" t="n">
        <v>375.1223900619305</v>
      </c>
      <c r="AB14" t="n">
        <v>513.2590033145976</v>
      </c>
      <c r="AC14" t="n">
        <v>464.2742844017871</v>
      </c>
      <c r="AD14" t="n">
        <v>375122.3900619305</v>
      </c>
      <c r="AE14" t="n">
        <v>513259.0033145976</v>
      </c>
      <c r="AF14" t="n">
        <v>1.985831495928071e-05</v>
      </c>
      <c r="AG14" t="n">
        <v>32</v>
      </c>
      <c r="AH14" t="n">
        <v>464274.2844017871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8.3848</v>
      </c>
      <c r="E15" t="n">
        <v>11.93</v>
      </c>
      <c r="F15" t="n">
        <v>9.199999999999999</v>
      </c>
      <c r="G15" t="n">
        <v>78.83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117.04</v>
      </c>
      <c r="Q15" t="n">
        <v>195.42</v>
      </c>
      <c r="R15" t="n">
        <v>21.45</v>
      </c>
      <c r="S15" t="n">
        <v>14.2</v>
      </c>
      <c r="T15" t="n">
        <v>1892.25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373.8524311381623</v>
      </c>
      <c r="AB15" t="n">
        <v>511.5213894884644</v>
      </c>
      <c r="AC15" t="n">
        <v>462.7025060004638</v>
      </c>
      <c r="AD15" t="n">
        <v>373852.4311381623</v>
      </c>
      <c r="AE15" t="n">
        <v>511521.3894884643</v>
      </c>
      <c r="AF15" t="n">
        <v>1.996331234435682e-05</v>
      </c>
      <c r="AG15" t="n">
        <v>32</v>
      </c>
      <c r="AH15" t="n">
        <v>462702.5060004637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8.377000000000001</v>
      </c>
      <c r="E16" t="n">
        <v>11.94</v>
      </c>
      <c r="F16" t="n">
        <v>9.210000000000001</v>
      </c>
      <c r="G16" t="n">
        <v>78.93000000000001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5</v>
      </c>
      <c r="N16" t="n">
        <v>44</v>
      </c>
      <c r="O16" t="n">
        <v>25817.56</v>
      </c>
      <c r="P16" t="n">
        <v>117.47</v>
      </c>
      <c r="Q16" t="n">
        <v>195.42</v>
      </c>
      <c r="R16" t="n">
        <v>21.68</v>
      </c>
      <c r="S16" t="n">
        <v>14.2</v>
      </c>
      <c r="T16" t="n">
        <v>2008.95</v>
      </c>
      <c r="U16" t="n">
        <v>0.66</v>
      </c>
      <c r="V16" t="n">
        <v>0.77</v>
      </c>
      <c r="W16" t="n">
        <v>0.65</v>
      </c>
      <c r="X16" t="n">
        <v>0.12</v>
      </c>
      <c r="Y16" t="n">
        <v>0.5</v>
      </c>
      <c r="Z16" t="n">
        <v>10</v>
      </c>
      <c r="AA16" t="n">
        <v>374.2238066528603</v>
      </c>
      <c r="AB16" t="n">
        <v>512.0295218516055</v>
      </c>
      <c r="AC16" t="n">
        <v>463.162142924035</v>
      </c>
      <c r="AD16" t="n">
        <v>374223.8066528603</v>
      </c>
      <c r="AE16" t="n">
        <v>512029.5218516055</v>
      </c>
      <c r="AF16" t="n">
        <v>1.994474137828894e-05</v>
      </c>
      <c r="AG16" t="n">
        <v>32</v>
      </c>
      <c r="AH16" t="n">
        <v>463162.142924035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8.3775</v>
      </c>
      <c r="E17" t="n">
        <v>11.94</v>
      </c>
      <c r="F17" t="n">
        <v>9.210000000000001</v>
      </c>
      <c r="G17" t="n">
        <v>78.92</v>
      </c>
      <c r="H17" t="n">
        <v>1.36</v>
      </c>
      <c r="I17" t="n">
        <v>7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116.73</v>
      </c>
      <c r="Q17" t="n">
        <v>195.42</v>
      </c>
      <c r="R17" t="n">
        <v>21.75</v>
      </c>
      <c r="S17" t="n">
        <v>14.2</v>
      </c>
      <c r="T17" t="n">
        <v>2045.83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373.7379228222566</v>
      </c>
      <c r="AB17" t="n">
        <v>511.364714158892</v>
      </c>
      <c r="AC17" t="n">
        <v>462.5607835444504</v>
      </c>
      <c r="AD17" t="n">
        <v>373737.9228222566</v>
      </c>
      <c r="AE17" t="n">
        <v>511364.7141588919</v>
      </c>
      <c r="AF17" t="n">
        <v>1.994593182483175e-05</v>
      </c>
      <c r="AG17" t="n">
        <v>32</v>
      </c>
      <c r="AH17" t="n">
        <v>462560.7835444504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8.4175</v>
      </c>
      <c r="E18" t="n">
        <v>11.88</v>
      </c>
      <c r="F18" t="n">
        <v>9.19</v>
      </c>
      <c r="G18" t="n">
        <v>91.88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115.73</v>
      </c>
      <c r="Q18" t="n">
        <v>195.42</v>
      </c>
      <c r="R18" t="n">
        <v>21.14</v>
      </c>
      <c r="S18" t="n">
        <v>14.2</v>
      </c>
      <c r="T18" t="n">
        <v>1743.71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363.7058429183947</v>
      </c>
      <c r="AB18" t="n">
        <v>497.6383798502987</v>
      </c>
      <c r="AC18" t="n">
        <v>450.1444713172382</v>
      </c>
      <c r="AD18" t="n">
        <v>363705.8429183947</v>
      </c>
      <c r="AE18" t="n">
        <v>497638.3798502987</v>
      </c>
      <c r="AF18" t="n">
        <v>2.004116754825679e-05</v>
      </c>
      <c r="AG18" t="n">
        <v>31</v>
      </c>
      <c r="AH18" t="n">
        <v>450144.4713172382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8.4236</v>
      </c>
      <c r="E19" t="n">
        <v>11.87</v>
      </c>
      <c r="F19" t="n">
        <v>9.18</v>
      </c>
      <c r="G19" t="n">
        <v>91.79000000000001</v>
      </c>
      <c r="H19" t="n">
        <v>1.51</v>
      </c>
      <c r="I19" t="n">
        <v>6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115.53</v>
      </c>
      <c r="Q19" t="n">
        <v>195.42</v>
      </c>
      <c r="R19" t="n">
        <v>20.87</v>
      </c>
      <c r="S19" t="n">
        <v>14.2</v>
      </c>
      <c r="T19" t="n">
        <v>1607.93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363.5034350178665</v>
      </c>
      <c r="AB19" t="n">
        <v>497.3614364311896</v>
      </c>
      <c r="AC19" t="n">
        <v>449.8939589893563</v>
      </c>
      <c r="AD19" t="n">
        <v>363503.4350178665</v>
      </c>
      <c r="AE19" t="n">
        <v>497361.4364311896</v>
      </c>
      <c r="AF19" t="n">
        <v>2.005569099607911e-05</v>
      </c>
      <c r="AG19" t="n">
        <v>31</v>
      </c>
      <c r="AH19" t="n">
        <v>449893.9589893564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8.416700000000001</v>
      </c>
      <c r="E20" t="n">
        <v>11.88</v>
      </c>
      <c r="F20" t="n">
        <v>9.19</v>
      </c>
      <c r="G20" t="n">
        <v>91.89</v>
      </c>
      <c r="H20" t="n">
        <v>1.58</v>
      </c>
      <c r="I20" t="n">
        <v>6</v>
      </c>
      <c r="J20" t="n">
        <v>213.87</v>
      </c>
      <c r="K20" t="n">
        <v>53.44</v>
      </c>
      <c r="L20" t="n">
        <v>19</v>
      </c>
      <c r="M20" t="n">
        <v>4</v>
      </c>
      <c r="N20" t="n">
        <v>46.44</v>
      </c>
      <c r="O20" t="n">
        <v>26611.98</v>
      </c>
      <c r="P20" t="n">
        <v>115.17</v>
      </c>
      <c r="Q20" t="n">
        <v>195.42</v>
      </c>
      <c r="R20" t="n">
        <v>21.13</v>
      </c>
      <c r="S20" t="n">
        <v>14.2</v>
      </c>
      <c r="T20" t="n">
        <v>1739.48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363.3518750306731</v>
      </c>
      <c r="AB20" t="n">
        <v>497.1540653703569</v>
      </c>
      <c r="AC20" t="n">
        <v>449.7063791315224</v>
      </c>
      <c r="AD20" t="n">
        <v>363351.8750306731</v>
      </c>
      <c r="AE20" t="n">
        <v>497154.0653703569</v>
      </c>
      <c r="AF20" t="n">
        <v>2.003926283378829e-05</v>
      </c>
      <c r="AG20" t="n">
        <v>31</v>
      </c>
      <c r="AH20" t="n">
        <v>449706.3791315224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8.4216</v>
      </c>
      <c r="E21" t="n">
        <v>11.87</v>
      </c>
      <c r="F21" t="n">
        <v>9.18</v>
      </c>
      <c r="G21" t="n">
        <v>91.81999999999999</v>
      </c>
      <c r="H21" t="n">
        <v>1.65</v>
      </c>
      <c r="I21" t="n">
        <v>6</v>
      </c>
      <c r="J21" t="n">
        <v>215.5</v>
      </c>
      <c r="K21" t="n">
        <v>53.44</v>
      </c>
      <c r="L21" t="n">
        <v>20</v>
      </c>
      <c r="M21" t="n">
        <v>4</v>
      </c>
      <c r="N21" t="n">
        <v>47.07</v>
      </c>
      <c r="O21" t="n">
        <v>26812.71</v>
      </c>
      <c r="P21" t="n">
        <v>114.34</v>
      </c>
      <c r="Q21" t="n">
        <v>195.42</v>
      </c>
      <c r="R21" t="n">
        <v>21.07</v>
      </c>
      <c r="S21" t="n">
        <v>14.2</v>
      </c>
      <c r="T21" t="n">
        <v>1706.84</v>
      </c>
      <c r="U21" t="n">
        <v>0.67</v>
      </c>
      <c r="V21" t="n">
        <v>0.77</v>
      </c>
      <c r="W21" t="n">
        <v>0.64</v>
      </c>
      <c r="X21" t="n">
        <v>0.09</v>
      </c>
      <c r="Y21" t="n">
        <v>0.5</v>
      </c>
      <c r="Z21" t="n">
        <v>10</v>
      </c>
      <c r="AA21" t="n">
        <v>362.7546821302672</v>
      </c>
      <c r="AB21" t="n">
        <v>496.3369596977302</v>
      </c>
      <c r="AC21" t="n">
        <v>448.9672568774761</v>
      </c>
      <c r="AD21" t="n">
        <v>362754.6821302671</v>
      </c>
      <c r="AE21" t="n">
        <v>496336.9596977302</v>
      </c>
      <c r="AF21" t="n">
        <v>2.005092920990785e-05</v>
      </c>
      <c r="AG21" t="n">
        <v>31</v>
      </c>
      <c r="AH21" t="n">
        <v>448967.2568774761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8.456899999999999</v>
      </c>
      <c r="E22" t="n">
        <v>11.82</v>
      </c>
      <c r="F22" t="n">
        <v>9.17</v>
      </c>
      <c r="G22" t="n">
        <v>110.04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113.73</v>
      </c>
      <c r="Q22" t="n">
        <v>195.42</v>
      </c>
      <c r="R22" t="n">
        <v>20.68</v>
      </c>
      <c r="S22" t="n">
        <v>14.2</v>
      </c>
      <c r="T22" t="n">
        <v>1516.84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361.9986192898958</v>
      </c>
      <c r="AB22" t="n">
        <v>495.3024811643957</v>
      </c>
      <c r="AC22" t="n">
        <v>448.0315075234633</v>
      </c>
      <c r="AD22" t="n">
        <v>361998.6192898958</v>
      </c>
      <c r="AE22" t="n">
        <v>495302.4811643956</v>
      </c>
      <c r="AF22" t="n">
        <v>2.013497473583045e-05</v>
      </c>
      <c r="AG22" t="n">
        <v>31</v>
      </c>
      <c r="AH22" t="n">
        <v>448031.5075234633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8.458399999999999</v>
      </c>
      <c r="E23" t="n">
        <v>11.82</v>
      </c>
      <c r="F23" t="n">
        <v>9.17</v>
      </c>
      <c r="G23" t="n">
        <v>110.01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113.46</v>
      </c>
      <c r="Q23" t="n">
        <v>195.42</v>
      </c>
      <c r="R23" t="n">
        <v>20.59</v>
      </c>
      <c r="S23" t="n">
        <v>14.2</v>
      </c>
      <c r="T23" t="n">
        <v>1475.85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361.8100793033922</v>
      </c>
      <c r="AB23" t="n">
        <v>495.0445124370642</v>
      </c>
      <c r="AC23" t="n">
        <v>447.798158969407</v>
      </c>
      <c r="AD23" t="n">
        <v>361810.0793033922</v>
      </c>
      <c r="AE23" t="n">
        <v>495044.5124370642</v>
      </c>
      <c r="AF23" t="n">
        <v>2.013854607545889e-05</v>
      </c>
      <c r="AG23" t="n">
        <v>31</v>
      </c>
      <c r="AH23" t="n">
        <v>447798.158969407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8.4551</v>
      </c>
      <c r="E24" t="n">
        <v>11.83</v>
      </c>
      <c r="F24" t="n">
        <v>9.17</v>
      </c>
      <c r="G24" t="n">
        <v>110.07</v>
      </c>
      <c r="H24" t="n">
        <v>1.85</v>
      </c>
      <c r="I24" t="n">
        <v>5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113.46</v>
      </c>
      <c r="Q24" t="n">
        <v>195.42</v>
      </c>
      <c r="R24" t="n">
        <v>20.71</v>
      </c>
      <c r="S24" t="n">
        <v>14.2</v>
      </c>
      <c r="T24" t="n">
        <v>1536.33</v>
      </c>
      <c r="U24" t="n">
        <v>0.6899999999999999</v>
      </c>
      <c r="V24" t="n">
        <v>0.77</v>
      </c>
      <c r="W24" t="n">
        <v>0.64</v>
      </c>
      <c r="X24" t="n">
        <v>0.09</v>
      </c>
      <c r="Y24" t="n">
        <v>0.5</v>
      </c>
      <c r="Z24" t="n">
        <v>10</v>
      </c>
      <c r="AA24" t="n">
        <v>361.8426391781806</v>
      </c>
      <c r="AB24" t="n">
        <v>495.0890622941901</v>
      </c>
      <c r="AC24" t="n">
        <v>447.8384570506948</v>
      </c>
      <c r="AD24" t="n">
        <v>361842.6391781806</v>
      </c>
      <c r="AE24" t="n">
        <v>495089.0622941901</v>
      </c>
      <c r="AF24" t="n">
        <v>2.013068912827632e-05</v>
      </c>
      <c r="AG24" t="n">
        <v>31</v>
      </c>
      <c r="AH24" t="n">
        <v>447838.4570506949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8.4582</v>
      </c>
      <c r="E25" t="n">
        <v>11.82</v>
      </c>
      <c r="F25" t="n">
        <v>9.17</v>
      </c>
      <c r="G25" t="n">
        <v>110.02</v>
      </c>
      <c r="H25" t="n">
        <v>1.92</v>
      </c>
      <c r="I25" t="n">
        <v>5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112.6</v>
      </c>
      <c r="Q25" t="n">
        <v>195.42</v>
      </c>
      <c r="R25" t="n">
        <v>20.57</v>
      </c>
      <c r="S25" t="n">
        <v>14.2</v>
      </c>
      <c r="T25" t="n">
        <v>1464.15</v>
      </c>
      <c r="U25" t="n">
        <v>0.6899999999999999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361.2587327165202</v>
      </c>
      <c r="AB25" t="n">
        <v>494.2901357132113</v>
      </c>
      <c r="AC25" t="n">
        <v>447.1157789013042</v>
      </c>
      <c r="AD25" t="n">
        <v>361258.7327165202</v>
      </c>
      <c r="AE25" t="n">
        <v>494290.1357132113</v>
      </c>
      <c r="AF25" t="n">
        <v>2.013806989684177e-05</v>
      </c>
      <c r="AG25" t="n">
        <v>31</v>
      </c>
      <c r="AH25" t="n">
        <v>447115.7789013042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8.461</v>
      </c>
      <c r="E26" t="n">
        <v>11.82</v>
      </c>
      <c r="F26" t="n">
        <v>9.16</v>
      </c>
      <c r="G26" t="n">
        <v>109.97</v>
      </c>
      <c r="H26" t="n">
        <v>1.99</v>
      </c>
      <c r="I26" t="n">
        <v>5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110.97</v>
      </c>
      <c r="Q26" t="n">
        <v>195.42</v>
      </c>
      <c r="R26" t="n">
        <v>20.38</v>
      </c>
      <c r="S26" t="n">
        <v>14.2</v>
      </c>
      <c r="T26" t="n">
        <v>1371.61</v>
      </c>
      <c r="U26" t="n">
        <v>0.7</v>
      </c>
      <c r="V26" t="n">
        <v>0.77</v>
      </c>
      <c r="W26" t="n">
        <v>0.65</v>
      </c>
      <c r="X26" t="n">
        <v>0.08</v>
      </c>
      <c r="Y26" t="n">
        <v>0.5</v>
      </c>
      <c r="Z26" t="n">
        <v>10</v>
      </c>
      <c r="AA26" t="n">
        <v>360.171556376156</v>
      </c>
      <c r="AB26" t="n">
        <v>492.8026130814901</v>
      </c>
      <c r="AC26" t="n">
        <v>445.7702233418032</v>
      </c>
      <c r="AD26" t="n">
        <v>360171.556376156</v>
      </c>
      <c r="AE26" t="n">
        <v>492802.61308149</v>
      </c>
      <c r="AF26" t="n">
        <v>2.014473639748152e-05</v>
      </c>
      <c r="AG26" t="n">
        <v>31</v>
      </c>
      <c r="AH26" t="n">
        <v>445770.2233418032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8.4594</v>
      </c>
      <c r="E27" t="n">
        <v>11.82</v>
      </c>
      <c r="F27" t="n">
        <v>9.17</v>
      </c>
      <c r="G27" t="n">
        <v>110</v>
      </c>
      <c r="H27" t="n">
        <v>2.05</v>
      </c>
      <c r="I27" t="n">
        <v>5</v>
      </c>
      <c r="J27" t="n">
        <v>225.42</v>
      </c>
      <c r="K27" t="n">
        <v>53.44</v>
      </c>
      <c r="L27" t="n">
        <v>26</v>
      </c>
      <c r="M27" t="n">
        <v>3</v>
      </c>
      <c r="N27" t="n">
        <v>50.98</v>
      </c>
      <c r="O27" t="n">
        <v>28035.92</v>
      </c>
      <c r="P27" t="n">
        <v>109.94</v>
      </c>
      <c r="Q27" t="n">
        <v>195.42</v>
      </c>
      <c r="R27" t="n">
        <v>20.49</v>
      </c>
      <c r="S27" t="n">
        <v>14.2</v>
      </c>
      <c r="T27" t="n">
        <v>1426.33</v>
      </c>
      <c r="U27" t="n">
        <v>0.6899999999999999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359.5357906436507</v>
      </c>
      <c r="AB27" t="n">
        <v>491.9327303582715</v>
      </c>
      <c r="AC27" t="n">
        <v>444.9833610048007</v>
      </c>
      <c r="AD27" t="n">
        <v>359535.7906436507</v>
      </c>
      <c r="AE27" t="n">
        <v>491932.7303582715</v>
      </c>
      <c r="AF27" t="n">
        <v>2.014092696854452e-05</v>
      </c>
      <c r="AG27" t="n">
        <v>31</v>
      </c>
      <c r="AH27" t="n">
        <v>444983.3610048007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8.498200000000001</v>
      </c>
      <c r="E28" t="n">
        <v>11.77</v>
      </c>
      <c r="F28" t="n">
        <v>9.15</v>
      </c>
      <c r="G28" t="n">
        <v>137.25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110.09</v>
      </c>
      <c r="Q28" t="n">
        <v>195.42</v>
      </c>
      <c r="R28" t="n">
        <v>19.94</v>
      </c>
      <c r="S28" t="n">
        <v>14.2</v>
      </c>
      <c r="T28" t="n">
        <v>1152.97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359.2387137216026</v>
      </c>
      <c r="AB28" t="n">
        <v>491.5262566074165</v>
      </c>
      <c r="AC28" t="n">
        <v>444.6156805382378</v>
      </c>
      <c r="AD28" t="n">
        <v>359238.7137216026</v>
      </c>
      <c r="AE28" t="n">
        <v>491526.2566074165</v>
      </c>
      <c r="AF28" t="n">
        <v>2.02333056202668e-05</v>
      </c>
      <c r="AG28" t="n">
        <v>31</v>
      </c>
      <c r="AH28" t="n">
        <v>444615.6805382378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8.4992</v>
      </c>
      <c r="E29" t="n">
        <v>11.77</v>
      </c>
      <c r="F29" t="n">
        <v>9.15</v>
      </c>
      <c r="G29" t="n">
        <v>137.22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110.83</v>
      </c>
      <c r="Q29" t="n">
        <v>195.42</v>
      </c>
      <c r="R29" t="n">
        <v>19.95</v>
      </c>
      <c r="S29" t="n">
        <v>14.2</v>
      </c>
      <c r="T29" t="n">
        <v>1160.96</v>
      </c>
      <c r="U29" t="n">
        <v>0.71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359.7030159350589</v>
      </c>
      <c r="AB29" t="n">
        <v>492.1615353794355</v>
      </c>
      <c r="AC29" t="n">
        <v>445.1903291958747</v>
      </c>
      <c r="AD29" t="n">
        <v>359703.0159350589</v>
      </c>
      <c r="AE29" t="n">
        <v>492161.5353794355</v>
      </c>
      <c r="AF29" t="n">
        <v>2.023568651335243e-05</v>
      </c>
      <c r="AG29" t="n">
        <v>31</v>
      </c>
      <c r="AH29" t="n">
        <v>445190.3291958747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8.4986</v>
      </c>
      <c r="E30" t="n">
        <v>11.77</v>
      </c>
      <c r="F30" t="n">
        <v>9.15</v>
      </c>
      <c r="G30" t="n">
        <v>137.24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110.45</v>
      </c>
      <c r="Q30" t="n">
        <v>195.42</v>
      </c>
      <c r="R30" t="n">
        <v>19.97</v>
      </c>
      <c r="S30" t="n">
        <v>14.2</v>
      </c>
      <c r="T30" t="n">
        <v>1170.41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359.465429215605</v>
      </c>
      <c r="AB30" t="n">
        <v>491.8364587482923</v>
      </c>
      <c r="AC30" t="n">
        <v>444.8962774221598</v>
      </c>
      <c r="AD30" t="n">
        <v>359465.429215605</v>
      </c>
      <c r="AE30" t="n">
        <v>491836.4587482923</v>
      </c>
      <c r="AF30" t="n">
        <v>2.023425797750105e-05</v>
      </c>
      <c r="AG30" t="n">
        <v>31</v>
      </c>
      <c r="AH30" t="n">
        <v>444896.2774221598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8.500400000000001</v>
      </c>
      <c r="E31" t="n">
        <v>11.76</v>
      </c>
      <c r="F31" t="n">
        <v>9.15</v>
      </c>
      <c r="G31" t="n">
        <v>137.2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110.22</v>
      </c>
      <c r="Q31" t="n">
        <v>195.42</v>
      </c>
      <c r="R31" t="n">
        <v>19.88</v>
      </c>
      <c r="S31" t="n">
        <v>14.2</v>
      </c>
      <c r="T31" t="n">
        <v>1122.94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359.3010143529181</v>
      </c>
      <c r="AB31" t="n">
        <v>491.6114990796923</v>
      </c>
      <c r="AC31" t="n">
        <v>444.6927875885982</v>
      </c>
      <c r="AD31" t="n">
        <v>359301.0143529181</v>
      </c>
      <c r="AE31" t="n">
        <v>491611.4990796923</v>
      </c>
      <c r="AF31" t="n">
        <v>2.023854358505518e-05</v>
      </c>
      <c r="AG31" t="n">
        <v>31</v>
      </c>
      <c r="AH31" t="n">
        <v>444692.7875885981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8.500400000000001</v>
      </c>
      <c r="E32" t="n">
        <v>11.76</v>
      </c>
      <c r="F32" t="n">
        <v>9.15</v>
      </c>
      <c r="G32" t="n">
        <v>137.2</v>
      </c>
      <c r="H32" t="n">
        <v>2.36</v>
      </c>
      <c r="I32" t="n">
        <v>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109.43</v>
      </c>
      <c r="Q32" t="n">
        <v>195.42</v>
      </c>
      <c r="R32" t="n">
        <v>19.82</v>
      </c>
      <c r="S32" t="n">
        <v>14.2</v>
      </c>
      <c r="T32" t="n">
        <v>1092.49</v>
      </c>
      <c r="U32" t="n">
        <v>0.72</v>
      </c>
      <c r="V32" t="n">
        <v>0.77</v>
      </c>
      <c r="W32" t="n">
        <v>0.65</v>
      </c>
      <c r="X32" t="n">
        <v>0.06</v>
      </c>
      <c r="Y32" t="n">
        <v>0.5</v>
      </c>
      <c r="Z32" t="n">
        <v>10</v>
      </c>
      <c r="AA32" t="n">
        <v>358.7952561217882</v>
      </c>
      <c r="AB32" t="n">
        <v>490.9194983553819</v>
      </c>
      <c r="AC32" t="n">
        <v>444.0668304421868</v>
      </c>
      <c r="AD32" t="n">
        <v>358795.2561217882</v>
      </c>
      <c r="AE32" t="n">
        <v>490919.4983553819</v>
      </c>
      <c r="AF32" t="n">
        <v>2.023854358505518e-05</v>
      </c>
      <c r="AG32" t="n">
        <v>31</v>
      </c>
      <c r="AH32" t="n">
        <v>444066.8304421868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8.501799999999999</v>
      </c>
      <c r="E33" t="n">
        <v>11.76</v>
      </c>
      <c r="F33" t="n">
        <v>9.140000000000001</v>
      </c>
      <c r="G33" t="n">
        <v>137.17</v>
      </c>
      <c r="H33" t="n">
        <v>2.41</v>
      </c>
      <c r="I33" t="n">
        <v>4</v>
      </c>
      <c r="J33" t="n">
        <v>235.61</v>
      </c>
      <c r="K33" t="n">
        <v>53.44</v>
      </c>
      <c r="L33" t="n">
        <v>32</v>
      </c>
      <c r="M33" t="n">
        <v>2</v>
      </c>
      <c r="N33" t="n">
        <v>55.18</v>
      </c>
      <c r="O33" t="n">
        <v>29293.06</v>
      </c>
      <c r="P33" t="n">
        <v>108.5</v>
      </c>
      <c r="Q33" t="n">
        <v>195.42</v>
      </c>
      <c r="R33" t="n">
        <v>19.79</v>
      </c>
      <c r="S33" t="n">
        <v>14.2</v>
      </c>
      <c r="T33" t="n">
        <v>1080.77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358.1754158089829</v>
      </c>
      <c r="AB33" t="n">
        <v>490.0714054939771</v>
      </c>
      <c r="AC33" t="n">
        <v>443.2996783731686</v>
      </c>
      <c r="AD33" t="n">
        <v>358175.4158089829</v>
      </c>
      <c r="AE33" t="n">
        <v>490071.4054939771</v>
      </c>
      <c r="AF33" t="n">
        <v>2.024187683537505e-05</v>
      </c>
      <c r="AG33" t="n">
        <v>31</v>
      </c>
      <c r="AH33" t="n">
        <v>443299.6783731686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8.507199999999999</v>
      </c>
      <c r="E34" t="n">
        <v>11.75</v>
      </c>
      <c r="F34" t="n">
        <v>9.140000000000001</v>
      </c>
      <c r="G34" t="n">
        <v>137.06</v>
      </c>
      <c r="H34" t="n">
        <v>2.47</v>
      </c>
      <c r="I34" t="n">
        <v>4</v>
      </c>
      <c r="J34" t="n">
        <v>237.34</v>
      </c>
      <c r="K34" t="n">
        <v>53.44</v>
      </c>
      <c r="L34" t="n">
        <v>33</v>
      </c>
      <c r="M34" t="n">
        <v>2</v>
      </c>
      <c r="N34" t="n">
        <v>55.91</v>
      </c>
      <c r="O34" t="n">
        <v>29506.09</v>
      </c>
      <c r="P34" t="n">
        <v>106.62</v>
      </c>
      <c r="Q34" t="n">
        <v>195.42</v>
      </c>
      <c r="R34" t="n">
        <v>19.55</v>
      </c>
      <c r="S34" t="n">
        <v>14.2</v>
      </c>
      <c r="T34" t="n">
        <v>958.39</v>
      </c>
      <c r="U34" t="n">
        <v>0.73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356.9221549336498</v>
      </c>
      <c r="AB34" t="n">
        <v>488.3566386743786</v>
      </c>
      <c r="AC34" t="n">
        <v>441.7485664921424</v>
      </c>
      <c r="AD34" t="n">
        <v>356922.1549336498</v>
      </c>
      <c r="AE34" t="n">
        <v>488356.6386743786</v>
      </c>
      <c r="AF34" t="n">
        <v>2.025473365803743e-05</v>
      </c>
      <c r="AG34" t="n">
        <v>31</v>
      </c>
      <c r="AH34" t="n">
        <v>441748.5664921424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8.5078</v>
      </c>
      <c r="E35" t="n">
        <v>11.75</v>
      </c>
      <c r="F35" t="n">
        <v>9.140000000000001</v>
      </c>
      <c r="G35" t="n">
        <v>137.05</v>
      </c>
      <c r="H35" t="n">
        <v>2.53</v>
      </c>
      <c r="I35" t="n">
        <v>4</v>
      </c>
      <c r="J35" t="n">
        <v>239.08</v>
      </c>
      <c r="K35" t="n">
        <v>53.44</v>
      </c>
      <c r="L35" t="n">
        <v>34</v>
      </c>
      <c r="M35" t="n">
        <v>2</v>
      </c>
      <c r="N35" t="n">
        <v>56.64</v>
      </c>
      <c r="O35" t="n">
        <v>29720.17</v>
      </c>
      <c r="P35" t="n">
        <v>105.77</v>
      </c>
      <c r="Q35" t="n">
        <v>195.42</v>
      </c>
      <c r="R35" t="n">
        <v>19.54</v>
      </c>
      <c r="S35" t="n">
        <v>14.2</v>
      </c>
      <c r="T35" t="n">
        <v>952.52</v>
      </c>
      <c r="U35" t="n">
        <v>0.73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356.3729194054514</v>
      </c>
      <c r="AB35" t="n">
        <v>487.6051503941362</v>
      </c>
      <c r="AC35" t="n">
        <v>441.0687991986459</v>
      </c>
      <c r="AD35" t="n">
        <v>356372.9194054514</v>
      </c>
      <c r="AE35" t="n">
        <v>487605.1503941362</v>
      </c>
      <c r="AF35" t="n">
        <v>2.025616219388881e-05</v>
      </c>
      <c r="AG35" t="n">
        <v>31</v>
      </c>
      <c r="AH35" t="n">
        <v>441068.7991986459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8.508599999999999</v>
      </c>
      <c r="E36" t="n">
        <v>11.75</v>
      </c>
      <c r="F36" t="n">
        <v>9.140000000000001</v>
      </c>
      <c r="G36" t="n">
        <v>137.03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1</v>
      </c>
      <c r="N36" t="n">
        <v>57.39</v>
      </c>
      <c r="O36" t="n">
        <v>29935.43</v>
      </c>
      <c r="P36" t="n">
        <v>104.86</v>
      </c>
      <c r="Q36" t="n">
        <v>195.42</v>
      </c>
      <c r="R36" t="n">
        <v>19.43</v>
      </c>
      <c r="S36" t="n">
        <v>14.2</v>
      </c>
      <c r="T36" t="n">
        <v>897.05</v>
      </c>
      <c r="U36" t="n">
        <v>0.73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355.7835661353445</v>
      </c>
      <c r="AB36" t="n">
        <v>486.7987712495446</v>
      </c>
      <c r="AC36" t="n">
        <v>440.3393797478539</v>
      </c>
      <c r="AD36" t="n">
        <v>355783.5661353444</v>
      </c>
      <c r="AE36" t="n">
        <v>486798.7712495446</v>
      </c>
      <c r="AF36" t="n">
        <v>2.025806690835731e-05</v>
      </c>
      <c r="AG36" t="n">
        <v>31</v>
      </c>
      <c r="AH36" t="n">
        <v>440339.3797478538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8.508599999999999</v>
      </c>
      <c r="E37" t="n">
        <v>11.75</v>
      </c>
      <c r="F37" t="n">
        <v>9.140000000000001</v>
      </c>
      <c r="G37" t="n">
        <v>137.03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1</v>
      </c>
      <c r="N37" t="n">
        <v>58.14</v>
      </c>
      <c r="O37" t="n">
        <v>30151.65</v>
      </c>
      <c r="P37" t="n">
        <v>104.36</v>
      </c>
      <c r="Q37" t="n">
        <v>195.42</v>
      </c>
      <c r="R37" t="n">
        <v>19.44</v>
      </c>
      <c r="S37" t="n">
        <v>14.2</v>
      </c>
      <c r="T37" t="n">
        <v>906.02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355.463774479434</v>
      </c>
      <c r="AB37" t="n">
        <v>486.3612181977158</v>
      </c>
      <c r="AC37" t="n">
        <v>439.943586145182</v>
      </c>
      <c r="AD37" t="n">
        <v>355463.774479434</v>
      </c>
      <c r="AE37" t="n">
        <v>486361.2181977158</v>
      </c>
      <c r="AF37" t="n">
        <v>2.025806690835731e-05</v>
      </c>
      <c r="AG37" t="n">
        <v>31</v>
      </c>
      <c r="AH37" t="n">
        <v>439943.586145182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8.5068</v>
      </c>
      <c r="E38" t="n">
        <v>11.76</v>
      </c>
      <c r="F38" t="n">
        <v>9.140000000000001</v>
      </c>
      <c r="G38" t="n">
        <v>137.07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104.48</v>
      </c>
      <c r="Q38" t="n">
        <v>195.42</v>
      </c>
      <c r="R38" t="n">
        <v>19.47</v>
      </c>
      <c r="S38" t="n">
        <v>14.2</v>
      </c>
      <c r="T38" t="n">
        <v>921.61</v>
      </c>
      <c r="U38" t="n">
        <v>0.73</v>
      </c>
      <c r="V38" t="n">
        <v>0.77</v>
      </c>
      <c r="W38" t="n">
        <v>0.65</v>
      </c>
      <c r="X38" t="n">
        <v>0.05</v>
      </c>
      <c r="Y38" t="n">
        <v>0.5</v>
      </c>
      <c r="Z38" t="n">
        <v>10</v>
      </c>
      <c r="AA38" t="n">
        <v>355.5568498635847</v>
      </c>
      <c r="AB38" t="n">
        <v>486.488568044507</v>
      </c>
      <c r="AC38" t="n">
        <v>440.0587819013319</v>
      </c>
      <c r="AD38" t="n">
        <v>355556.8498635847</v>
      </c>
      <c r="AE38" t="n">
        <v>486488.5680445069</v>
      </c>
      <c r="AF38" t="n">
        <v>2.025378130080319e-05</v>
      </c>
      <c r="AG38" t="n">
        <v>31</v>
      </c>
      <c r="AH38" t="n">
        <v>440058.781901332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6.8633</v>
      </c>
      <c r="E2" t="n">
        <v>14.57</v>
      </c>
      <c r="F2" t="n">
        <v>10.65</v>
      </c>
      <c r="G2" t="n">
        <v>8.300000000000001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105.51</v>
      </c>
      <c r="Q2" t="n">
        <v>195.42</v>
      </c>
      <c r="R2" t="n">
        <v>66.39</v>
      </c>
      <c r="S2" t="n">
        <v>14.2</v>
      </c>
      <c r="T2" t="n">
        <v>24012.23</v>
      </c>
      <c r="U2" t="n">
        <v>0.21</v>
      </c>
      <c r="V2" t="n">
        <v>0.66</v>
      </c>
      <c r="W2" t="n">
        <v>0.77</v>
      </c>
      <c r="X2" t="n">
        <v>1.56</v>
      </c>
      <c r="Y2" t="n">
        <v>0.5</v>
      </c>
      <c r="Z2" t="n">
        <v>10</v>
      </c>
      <c r="AA2" t="n">
        <v>434.2937074275987</v>
      </c>
      <c r="AB2" t="n">
        <v>594.2198101885906</v>
      </c>
      <c r="AC2" t="n">
        <v>537.5083054969323</v>
      </c>
      <c r="AD2" t="n">
        <v>434293.7074275988</v>
      </c>
      <c r="AE2" t="n">
        <v>594219.8101885905</v>
      </c>
      <c r="AF2" t="n">
        <v>2.037155917745066e-05</v>
      </c>
      <c r="AG2" t="n">
        <v>38</v>
      </c>
      <c r="AH2" t="n">
        <v>537508.3054969322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7.8546</v>
      </c>
      <c r="E3" t="n">
        <v>12.73</v>
      </c>
      <c r="F3" t="n">
        <v>9.789999999999999</v>
      </c>
      <c r="G3" t="n">
        <v>16.31</v>
      </c>
      <c r="H3" t="n">
        <v>0.3</v>
      </c>
      <c r="I3" t="n">
        <v>36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95.88</v>
      </c>
      <c r="Q3" t="n">
        <v>195.43</v>
      </c>
      <c r="R3" t="n">
        <v>39.87</v>
      </c>
      <c r="S3" t="n">
        <v>14.2</v>
      </c>
      <c r="T3" t="n">
        <v>10961.7</v>
      </c>
      <c r="U3" t="n">
        <v>0.36</v>
      </c>
      <c r="V3" t="n">
        <v>0.72</v>
      </c>
      <c r="W3" t="n">
        <v>0.6899999999999999</v>
      </c>
      <c r="X3" t="n">
        <v>0.7</v>
      </c>
      <c r="Y3" t="n">
        <v>0.5</v>
      </c>
      <c r="Z3" t="n">
        <v>10</v>
      </c>
      <c r="AA3" t="n">
        <v>379.1507681860609</v>
      </c>
      <c r="AB3" t="n">
        <v>518.7708079835328</v>
      </c>
      <c r="AC3" t="n">
        <v>469.2600501689856</v>
      </c>
      <c r="AD3" t="n">
        <v>379150.7681860609</v>
      </c>
      <c r="AE3" t="n">
        <v>518770.8079835328</v>
      </c>
      <c r="AF3" t="n">
        <v>2.331392314414407e-05</v>
      </c>
      <c r="AG3" t="n">
        <v>34</v>
      </c>
      <c r="AH3" t="n">
        <v>469260.0501689856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8.2149</v>
      </c>
      <c r="E4" t="n">
        <v>12.17</v>
      </c>
      <c r="F4" t="n">
        <v>9.539999999999999</v>
      </c>
      <c r="G4" t="n">
        <v>24.89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92.08</v>
      </c>
      <c r="Q4" t="n">
        <v>195.42</v>
      </c>
      <c r="R4" t="n">
        <v>31.75</v>
      </c>
      <c r="S4" t="n">
        <v>14.2</v>
      </c>
      <c r="T4" t="n">
        <v>6964.07</v>
      </c>
      <c r="U4" t="n">
        <v>0.45</v>
      </c>
      <c r="V4" t="n">
        <v>0.74</v>
      </c>
      <c r="W4" t="n">
        <v>0.68</v>
      </c>
      <c r="X4" t="n">
        <v>0.45</v>
      </c>
      <c r="Y4" t="n">
        <v>0.5</v>
      </c>
      <c r="Z4" t="n">
        <v>10</v>
      </c>
      <c r="AA4" t="n">
        <v>355.2848256968975</v>
      </c>
      <c r="AB4" t="n">
        <v>486.1163725787862</v>
      </c>
      <c r="AC4" t="n">
        <v>439.7221082484801</v>
      </c>
      <c r="AD4" t="n">
        <v>355284.8256968975</v>
      </c>
      <c r="AE4" t="n">
        <v>486116.3725787862</v>
      </c>
      <c r="AF4" t="n">
        <v>2.438336099060794e-05</v>
      </c>
      <c r="AG4" t="n">
        <v>32</v>
      </c>
      <c r="AH4" t="n">
        <v>439722.1082484801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8.3787</v>
      </c>
      <c r="E5" t="n">
        <v>11.94</v>
      </c>
      <c r="F5" t="n">
        <v>9.42</v>
      </c>
      <c r="G5" t="n">
        <v>31.4</v>
      </c>
      <c r="H5" t="n">
        <v>0.59</v>
      </c>
      <c r="I5" t="n">
        <v>18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89.83</v>
      </c>
      <c r="Q5" t="n">
        <v>195.42</v>
      </c>
      <c r="R5" t="n">
        <v>28.34</v>
      </c>
      <c r="S5" t="n">
        <v>14.2</v>
      </c>
      <c r="T5" t="n">
        <v>5283.42</v>
      </c>
      <c r="U5" t="n">
        <v>0.5</v>
      </c>
      <c r="V5" t="n">
        <v>0.75</v>
      </c>
      <c r="W5" t="n">
        <v>0.67</v>
      </c>
      <c r="X5" t="n">
        <v>0.33</v>
      </c>
      <c r="Y5" t="n">
        <v>0.5</v>
      </c>
      <c r="Z5" t="n">
        <v>10</v>
      </c>
      <c r="AA5" t="n">
        <v>352.3453585805926</v>
      </c>
      <c r="AB5" t="n">
        <v>482.094463990121</v>
      </c>
      <c r="AC5" t="n">
        <v>436.0840449707329</v>
      </c>
      <c r="AD5" t="n">
        <v>352345.3585805926</v>
      </c>
      <c r="AE5" t="n">
        <v>482094.463990121</v>
      </c>
      <c r="AF5" t="n">
        <v>2.486955005319684e-05</v>
      </c>
      <c r="AG5" t="n">
        <v>32</v>
      </c>
      <c r="AH5" t="n">
        <v>436084.0449707329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8.4984</v>
      </c>
      <c r="E6" t="n">
        <v>11.77</v>
      </c>
      <c r="F6" t="n">
        <v>9.35</v>
      </c>
      <c r="G6" t="n">
        <v>40.06</v>
      </c>
      <c r="H6" t="n">
        <v>0.73</v>
      </c>
      <c r="I6" t="n">
        <v>14</v>
      </c>
      <c r="J6" t="n">
        <v>121.23</v>
      </c>
      <c r="K6" t="n">
        <v>43.4</v>
      </c>
      <c r="L6" t="n">
        <v>5</v>
      </c>
      <c r="M6" t="n">
        <v>12</v>
      </c>
      <c r="N6" t="n">
        <v>17.83</v>
      </c>
      <c r="O6" t="n">
        <v>15186.08</v>
      </c>
      <c r="P6" t="n">
        <v>88.14</v>
      </c>
      <c r="Q6" t="n">
        <v>195.42</v>
      </c>
      <c r="R6" t="n">
        <v>26.23</v>
      </c>
      <c r="S6" t="n">
        <v>14.2</v>
      </c>
      <c r="T6" t="n">
        <v>4250.74</v>
      </c>
      <c r="U6" t="n">
        <v>0.54</v>
      </c>
      <c r="V6" t="n">
        <v>0.75</v>
      </c>
      <c r="W6" t="n">
        <v>0.66</v>
      </c>
      <c r="X6" t="n">
        <v>0.26</v>
      </c>
      <c r="Y6" t="n">
        <v>0.5</v>
      </c>
      <c r="Z6" t="n">
        <v>10</v>
      </c>
      <c r="AA6" t="n">
        <v>341.3663647387364</v>
      </c>
      <c r="AB6" t="n">
        <v>467.0725202566695</v>
      </c>
      <c r="AC6" t="n">
        <v>422.4957744637716</v>
      </c>
      <c r="AD6" t="n">
        <v>341366.3647387364</v>
      </c>
      <c r="AE6" t="n">
        <v>467072.5202566695</v>
      </c>
      <c r="AF6" t="n">
        <v>2.522484206047335e-05</v>
      </c>
      <c r="AG6" t="n">
        <v>31</v>
      </c>
      <c r="AH6" t="n">
        <v>422495.7744637716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8.561</v>
      </c>
      <c r="E7" t="n">
        <v>11.68</v>
      </c>
      <c r="F7" t="n">
        <v>9.31</v>
      </c>
      <c r="G7" t="n">
        <v>46.55</v>
      </c>
      <c r="H7" t="n">
        <v>0.86</v>
      </c>
      <c r="I7" t="n">
        <v>12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86.81999999999999</v>
      </c>
      <c r="Q7" t="n">
        <v>195.42</v>
      </c>
      <c r="R7" t="n">
        <v>24.87</v>
      </c>
      <c r="S7" t="n">
        <v>14.2</v>
      </c>
      <c r="T7" t="n">
        <v>3577.84</v>
      </c>
      <c r="U7" t="n">
        <v>0.57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340.0164778559749</v>
      </c>
      <c r="AB7" t="n">
        <v>465.225545470869</v>
      </c>
      <c r="AC7" t="n">
        <v>420.8250723592824</v>
      </c>
      <c r="AD7" t="n">
        <v>340016.4778559749</v>
      </c>
      <c r="AE7" t="n">
        <v>465225.5454708689</v>
      </c>
      <c r="AF7" t="n">
        <v>2.541065057889866e-05</v>
      </c>
      <c r="AG7" t="n">
        <v>31</v>
      </c>
      <c r="AH7" t="n">
        <v>420825.0723592825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8.6279</v>
      </c>
      <c r="E8" t="n">
        <v>11.59</v>
      </c>
      <c r="F8" t="n">
        <v>9.27</v>
      </c>
      <c r="G8" t="n">
        <v>55.6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85.05</v>
      </c>
      <c r="Q8" t="n">
        <v>195.42</v>
      </c>
      <c r="R8" t="n">
        <v>23.6</v>
      </c>
      <c r="S8" t="n">
        <v>14.2</v>
      </c>
      <c r="T8" t="n">
        <v>2953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338.3713332982639</v>
      </c>
      <c r="AB8" t="n">
        <v>462.9745861083533</v>
      </c>
      <c r="AC8" t="n">
        <v>418.788941399084</v>
      </c>
      <c r="AD8" t="n">
        <v>338371.333298264</v>
      </c>
      <c r="AE8" t="n">
        <v>462974.5861083533</v>
      </c>
      <c r="AF8" t="n">
        <v>2.560922230226372e-05</v>
      </c>
      <c r="AG8" t="n">
        <v>31</v>
      </c>
      <c r="AH8" t="n">
        <v>418788.941399084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8.661099999999999</v>
      </c>
      <c r="E9" t="n">
        <v>11.55</v>
      </c>
      <c r="F9" t="n">
        <v>9.25</v>
      </c>
      <c r="G9" t="n">
        <v>61.64</v>
      </c>
      <c r="H9" t="n">
        <v>1.13</v>
      </c>
      <c r="I9" t="n">
        <v>9</v>
      </c>
      <c r="J9" t="n">
        <v>125.16</v>
      </c>
      <c r="K9" t="n">
        <v>43.4</v>
      </c>
      <c r="L9" t="n">
        <v>8</v>
      </c>
      <c r="M9" t="n">
        <v>7</v>
      </c>
      <c r="N9" t="n">
        <v>18.76</v>
      </c>
      <c r="O9" t="n">
        <v>15670.68</v>
      </c>
      <c r="P9" t="n">
        <v>83.38</v>
      </c>
      <c r="Q9" t="n">
        <v>195.42</v>
      </c>
      <c r="R9" t="n">
        <v>22.95</v>
      </c>
      <c r="S9" t="n">
        <v>14.2</v>
      </c>
      <c r="T9" t="n">
        <v>2632.28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337.0668228206055</v>
      </c>
      <c r="AB9" t="n">
        <v>461.1896973218804</v>
      </c>
      <c r="AC9" t="n">
        <v>417.1743998932849</v>
      </c>
      <c r="AD9" t="n">
        <v>337066.8228206055</v>
      </c>
      <c r="AE9" t="n">
        <v>461189.6973218804</v>
      </c>
      <c r="AF9" t="n">
        <v>2.570776611714743e-05</v>
      </c>
      <c r="AG9" t="n">
        <v>31</v>
      </c>
      <c r="AH9" t="n">
        <v>417174.3998932849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8.698399999999999</v>
      </c>
      <c r="E10" t="n">
        <v>11.5</v>
      </c>
      <c r="F10" t="n">
        <v>9.220000000000001</v>
      </c>
      <c r="G10" t="n">
        <v>69.16</v>
      </c>
      <c r="H10" t="n">
        <v>1.26</v>
      </c>
      <c r="I10" t="n">
        <v>8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82.05</v>
      </c>
      <c r="Q10" t="n">
        <v>195.42</v>
      </c>
      <c r="R10" t="n">
        <v>22.19</v>
      </c>
      <c r="S10" t="n">
        <v>14.2</v>
      </c>
      <c r="T10" t="n">
        <v>2258.93</v>
      </c>
      <c r="U10" t="n">
        <v>0.64</v>
      </c>
      <c r="V10" t="n">
        <v>0.77</v>
      </c>
      <c r="W10" t="n">
        <v>0.65</v>
      </c>
      <c r="X10" t="n">
        <v>0.13</v>
      </c>
      <c r="Y10" t="n">
        <v>0.5</v>
      </c>
      <c r="Z10" t="n">
        <v>10</v>
      </c>
      <c r="AA10" t="n">
        <v>327.0588235817818</v>
      </c>
      <c r="AB10" t="n">
        <v>447.4963112415566</v>
      </c>
      <c r="AC10" t="n">
        <v>404.787891361679</v>
      </c>
      <c r="AD10" t="n">
        <v>327058.8235817818</v>
      </c>
      <c r="AE10" t="n">
        <v>447496.3112415565</v>
      </c>
      <c r="AF10" t="n">
        <v>2.581847949953184e-05</v>
      </c>
      <c r="AG10" t="n">
        <v>30</v>
      </c>
      <c r="AH10" t="n">
        <v>404787.891361679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8.728999999999999</v>
      </c>
      <c r="E11" t="n">
        <v>11.46</v>
      </c>
      <c r="F11" t="n">
        <v>9.199999999999999</v>
      </c>
      <c r="G11" t="n">
        <v>78.90000000000001</v>
      </c>
      <c r="H11" t="n">
        <v>1.38</v>
      </c>
      <c r="I11" t="n">
        <v>7</v>
      </c>
      <c r="J11" t="n">
        <v>127.8</v>
      </c>
      <c r="K11" t="n">
        <v>43.4</v>
      </c>
      <c r="L11" t="n">
        <v>10</v>
      </c>
      <c r="M11" t="n">
        <v>5</v>
      </c>
      <c r="N11" t="n">
        <v>19.4</v>
      </c>
      <c r="O11" t="n">
        <v>15996.02</v>
      </c>
      <c r="P11" t="n">
        <v>80.81999999999999</v>
      </c>
      <c r="Q11" t="n">
        <v>195.42</v>
      </c>
      <c r="R11" t="n">
        <v>21.7</v>
      </c>
      <c r="S11" t="n">
        <v>14.2</v>
      </c>
      <c r="T11" t="n">
        <v>2018.98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326.0657131626647</v>
      </c>
      <c r="AB11" t="n">
        <v>446.137493753181</v>
      </c>
      <c r="AC11" t="n">
        <v>403.5587575072817</v>
      </c>
      <c r="AD11" t="n">
        <v>326065.7131626647</v>
      </c>
      <c r="AE11" t="n">
        <v>446137.493753181</v>
      </c>
      <c r="AF11" t="n">
        <v>2.590930602770779e-05</v>
      </c>
      <c r="AG11" t="n">
        <v>30</v>
      </c>
      <c r="AH11" t="n">
        <v>403558.7575072817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8.7226</v>
      </c>
      <c r="E12" t="n">
        <v>11.46</v>
      </c>
      <c r="F12" t="n">
        <v>9.210000000000001</v>
      </c>
      <c r="G12" t="n">
        <v>78.97</v>
      </c>
      <c r="H12" t="n">
        <v>1.5</v>
      </c>
      <c r="I12" t="n">
        <v>7</v>
      </c>
      <c r="J12" t="n">
        <v>129.13</v>
      </c>
      <c r="K12" t="n">
        <v>43.4</v>
      </c>
      <c r="L12" t="n">
        <v>11</v>
      </c>
      <c r="M12" t="n">
        <v>5</v>
      </c>
      <c r="N12" t="n">
        <v>19.73</v>
      </c>
      <c r="O12" t="n">
        <v>16159.39</v>
      </c>
      <c r="P12" t="n">
        <v>79.52</v>
      </c>
      <c r="Q12" t="n">
        <v>195.42</v>
      </c>
      <c r="R12" t="n">
        <v>21.94</v>
      </c>
      <c r="S12" t="n">
        <v>14.2</v>
      </c>
      <c r="T12" t="n">
        <v>2139.94</v>
      </c>
      <c r="U12" t="n">
        <v>0.65</v>
      </c>
      <c r="V12" t="n">
        <v>0.77</v>
      </c>
      <c r="W12" t="n">
        <v>0.65</v>
      </c>
      <c r="X12" t="n">
        <v>0.13</v>
      </c>
      <c r="Y12" t="n">
        <v>0.5</v>
      </c>
      <c r="Z12" t="n">
        <v>10</v>
      </c>
      <c r="AA12" t="n">
        <v>325.3064319111822</v>
      </c>
      <c r="AB12" t="n">
        <v>445.0986116477779</v>
      </c>
      <c r="AC12" t="n">
        <v>402.6190248519382</v>
      </c>
      <c r="AD12" t="n">
        <v>325306.4319111822</v>
      </c>
      <c r="AE12" t="n">
        <v>445098.611647778</v>
      </c>
      <c r="AF12" t="n">
        <v>2.589030962965791e-05</v>
      </c>
      <c r="AG12" t="n">
        <v>30</v>
      </c>
      <c r="AH12" t="n">
        <v>402619.0248519382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8.7608</v>
      </c>
      <c r="E13" t="n">
        <v>11.41</v>
      </c>
      <c r="F13" t="n">
        <v>9.19</v>
      </c>
      <c r="G13" t="n">
        <v>91.87</v>
      </c>
      <c r="H13" t="n">
        <v>1.63</v>
      </c>
      <c r="I13" t="n">
        <v>6</v>
      </c>
      <c r="J13" t="n">
        <v>130.45</v>
      </c>
      <c r="K13" t="n">
        <v>43.4</v>
      </c>
      <c r="L13" t="n">
        <v>12</v>
      </c>
      <c r="M13" t="n">
        <v>4</v>
      </c>
      <c r="N13" t="n">
        <v>20.05</v>
      </c>
      <c r="O13" t="n">
        <v>16323.22</v>
      </c>
      <c r="P13" t="n">
        <v>78.41</v>
      </c>
      <c r="Q13" t="n">
        <v>195.42</v>
      </c>
      <c r="R13" t="n">
        <v>21.15</v>
      </c>
      <c r="S13" t="n">
        <v>14.2</v>
      </c>
      <c r="T13" t="n">
        <v>1749.69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324.3474837323258</v>
      </c>
      <c r="AB13" t="n">
        <v>443.7865364436587</v>
      </c>
      <c r="AC13" t="n">
        <v>401.432172263791</v>
      </c>
      <c r="AD13" t="n">
        <v>324347.4837323258</v>
      </c>
      <c r="AE13" t="n">
        <v>443786.5364436588</v>
      </c>
      <c r="AF13" t="n">
        <v>2.600369438051809e-05</v>
      </c>
      <c r="AG13" t="n">
        <v>30</v>
      </c>
      <c r="AH13" t="n">
        <v>401432.172263791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8.7615</v>
      </c>
      <c r="E14" t="n">
        <v>11.41</v>
      </c>
      <c r="F14" t="n">
        <v>9.19</v>
      </c>
      <c r="G14" t="n">
        <v>91.86</v>
      </c>
      <c r="H14" t="n">
        <v>1.74</v>
      </c>
      <c r="I14" t="n">
        <v>6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76.98</v>
      </c>
      <c r="Q14" t="n">
        <v>195.42</v>
      </c>
      <c r="R14" t="n">
        <v>21.1</v>
      </c>
      <c r="S14" t="n">
        <v>14.2</v>
      </c>
      <c r="T14" t="n">
        <v>1723.49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323.4547417195666</v>
      </c>
      <c r="AB14" t="n">
        <v>442.5650474368037</v>
      </c>
      <c r="AC14" t="n">
        <v>400.3272604533796</v>
      </c>
      <c r="AD14" t="n">
        <v>323454.7417195666</v>
      </c>
      <c r="AE14" t="n">
        <v>442565.0474368037</v>
      </c>
      <c r="AF14" t="n">
        <v>2.600577211155479e-05</v>
      </c>
      <c r="AG14" t="n">
        <v>30</v>
      </c>
      <c r="AH14" t="n">
        <v>400327.2604533796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8.785600000000001</v>
      </c>
      <c r="E15" t="n">
        <v>11.38</v>
      </c>
      <c r="F15" t="n">
        <v>9.18</v>
      </c>
      <c r="G15" t="n">
        <v>110.14</v>
      </c>
      <c r="H15" t="n">
        <v>1.86</v>
      </c>
      <c r="I15" t="n">
        <v>5</v>
      </c>
      <c r="J15" t="n">
        <v>133.12</v>
      </c>
      <c r="K15" t="n">
        <v>43.4</v>
      </c>
      <c r="L15" t="n">
        <v>14</v>
      </c>
      <c r="M15" t="n">
        <v>1</v>
      </c>
      <c r="N15" t="n">
        <v>20.72</v>
      </c>
      <c r="O15" t="n">
        <v>16652.31</v>
      </c>
      <c r="P15" t="n">
        <v>76.09</v>
      </c>
      <c r="Q15" t="n">
        <v>195.42</v>
      </c>
      <c r="R15" t="n">
        <v>20.81</v>
      </c>
      <c r="S15" t="n">
        <v>14.2</v>
      </c>
      <c r="T15" t="n">
        <v>1586.59</v>
      </c>
      <c r="U15" t="n">
        <v>0.68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322.741325418037</v>
      </c>
      <c r="AB15" t="n">
        <v>441.588919779345</v>
      </c>
      <c r="AC15" t="n">
        <v>399.444293049545</v>
      </c>
      <c r="AD15" t="n">
        <v>322741.325418037</v>
      </c>
      <c r="AE15" t="n">
        <v>441588.919779345</v>
      </c>
      <c r="AF15" t="n">
        <v>2.607730542296134e-05</v>
      </c>
      <c r="AG15" t="n">
        <v>30</v>
      </c>
      <c r="AH15" t="n">
        <v>399444.293049545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8.789300000000001</v>
      </c>
      <c r="E16" t="n">
        <v>11.38</v>
      </c>
      <c r="F16" t="n">
        <v>9.17</v>
      </c>
      <c r="G16" t="n">
        <v>110.09</v>
      </c>
      <c r="H16" t="n">
        <v>1.97</v>
      </c>
      <c r="I16" t="n">
        <v>5</v>
      </c>
      <c r="J16" t="n">
        <v>134.46</v>
      </c>
      <c r="K16" t="n">
        <v>43.4</v>
      </c>
      <c r="L16" t="n">
        <v>15</v>
      </c>
      <c r="M16" t="n">
        <v>1</v>
      </c>
      <c r="N16" t="n">
        <v>21.06</v>
      </c>
      <c r="O16" t="n">
        <v>16817.7</v>
      </c>
      <c r="P16" t="n">
        <v>76.09999999999999</v>
      </c>
      <c r="Q16" t="n">
        <v>195.42</v>
      </c>
      <c r="R16" t="n">
        <v>20.68</v>
      </c>
      <c r="S16" t="n">
        <v>14.2</v>
      </c>
      <c r="T16" t="n">
        <v>1519.08</v>
      </c>
      <c r="U16" t="n">
        <v>0.6899999999999999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322.7155069060394</v>
      </c>
      <c r="AB16" t="n">
        <v>441.5535937521975</v>
      </c>
      <c r="AC16" t="n">
        <v>399.4123384888481</v>
      </c>
      <c r="AD16" t="n">
        <v>322715.5069060394</v>
      </c>
      <c r="AE16" t="n">
        <v>441553.5937521975</v>
      </c>
      <c r="AF16" t="n">
        <v>2.608828771558392e-05</v>
      </c>
      <c r="AG16" t="n">
        <v>30</v>
      </c>
      <c r="AH16" t="n">
        <v>399412.3384888481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8.791399999999999</v>
      </c>
      <c r="E17" t="n">
        <v>11.37</v>
      </c>
      <c r="F17" t="n">
        <v>9.17</v>
      </c>
      <c r="G17" t="n">
        <v>110.05</v>
      </c>
      <c r="H17" t="n">
        <v>2.08</v>
      </c>
      <c r="I17" t="n">
        <v>5</v>
      </c>
      <c r="J17" t="n">
        <v>135.81</v>
      </c>
      <c r="K17" t="n">
        <v>43.4</v>
      </c>
      <c r="L17" t="n">
        <v>16</v>
      </c>
      <c r="M17" t="n">
        <v>0</v>
      </c>
      <c r="N17" t="n">
        <v>21.41</v>
      </c>
      <c r="O17" t="n">
        <v>16983.46</v>
      </c>
      <c r="P17" t="n">
        <v>76.5</v>
      </c>
      <c r="Q17" t="n">
        <v>195.42</v>
      </c>
      <c r="R17" t="n">
        <v>20.49</v>
      </c>
      <c r="S17" t="n">
        <v>14.2</v>
      </c>
      <c r="T17" t="n">
        <v>1422.26</v>
      </c>
      <c r="U17" t="n">
        <v>0.6899999999999999</v>
      </c>
      <c r="V17" t="n">
        <v>0.77</v>
      </c>
      <c r="W17" t="n">
        <v>0.65</v>
      </c>
      <c r="X17" t="n">
        <v>0.08</v>
      </c>
      <c r="Y17" t="n">
        <v>0.5</v>
      </c>
      <c r="Z17" t="n">
        <v>10</v>
      </c>
      <c r="AA17" t="n">
        <v>322.9499332085626</v>
      </c>
      <c r="AB17" t="n">
        <v>441.8743461614683</v>
      </c>
      <c r="AC17" t="n">
        <v>399.7024787383569</v>
      </c>
      <c r="AD17" t="n">
        <v>322949.9332085627</v>
      </c>
      <c r="AE17" t="n">
        <v>441874.3461614683</v>
      </c>
      <c r="AF17" t="n">
        <v>2.609452090869403e-05</v>
      </c>
      <c r="AG17" t="n">
        <v>30</v>
      </c>
      <c r="AH17" t="n">
        <v>399702.4787383569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7.419</v>
      </c>
      <c r="E2" t="n">
        <v>13.48</v>
      </c>
      <c r="F2" t="n">
        <v>10.35</v>
      </c>
      <c r="G2" t="n">
        <v>9.859999999999999</v>
      </c>
      <c r="H2" t="n">
        <v>0.2</v>
      </c>
      <c r="I2" t="n">
        <v>63</v>
      </c>
      <c r="J2" t="n">
        <v>89.87</v>
      </c>
      <c r="K2" t="n">
        <v>37.55</v>
      </c>
      <c r="L2" t="n">
        <v>1</v>
      </c>
      <c r="M2" t="n">
        <v>61</v>
      </c>
      <c r="N2" t="n">
        <v>11.32</v>
      </c>
      <c r="O2" t="n">
        <v>11317.98</v>
      </c>
      <c r="P2" t="n">
        <v>86</v>
      </c>
      <c r="Q2" t="n">
        <v>195.5</v>
      </c>
      <c r="R2" t="n">
        <v>57.21</v>
      </c>
      <c r="S2" t="n">
        <v>14.2</v>
      </c>
      <c r="T2" t="n">
        <v>19492.27</v>
      </c>
      <c r="U2" t="n">
        <v>0.25</v>
      </c>
      <c r="V2" t="n">
        <v>0.68</v>
      </c>
      <c r="W2" t="n">
        <v>0.74</v>
      </c>
      <c r="X2" t="n">
        <v>1.26</v>
      </c>
      <c r="Y2" t="n">
        <v>0.5</v>
      </c>
      <c r="Z2" t="n">
        <v>10</v>
      </c>
      <c r="AA2" t="n">
        <v>392.3266570474152</v>
      </c>
      <c r="AB2" t="n">
        <v>536.7986404028296</v>
      </c>
      <c r="AC2" t="n">
        <v>485.5673315644065</v>
      </c>
      <c r="AD2" t="n">
        <v>392326.6570474152</v>
      </c>
      <c r="AE2" t="n">
        <v>536798.6404028296</v>
      </c>
      <c r="AF2" t="n">
        <v>2.503963343248567e-05</v>
      </c>
      <c r="AG2" t="n">
        <v>36</v>
      </c>
      <c r="AH2" t="n">
        <v>485567.3315644065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8.209099999999999</v>
      </c>
      <c r="E3" t="n">
        <v>12.18</v>
      </c>
      <c r="F3" t="n">
        <v>9.68</v>
      </c>
      <c r="G3" t="n">
        <v>19.35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78.87</v>
      </c>
      <c r="Q3" t="n">
        <v>195.42</v>
      </c>
      <c r="R3" t="n">
        <v>36.09</v>
      </c>
      <c r="S3" t="n">
        <v>14.2</v>
      </c>
      <c r="T3" t="n">
        <v>9097.41</v>
      </c>
      <c r="U3" t="n">
        <v>0.39</v>
      </c>
      <c r="V3" t="n">
        <v>0.73</v>
      </c>
      <c r="W3" t="n">
        <v>0.6899999999999999</v>
      </c>
      <c r="X3" t="n">
        <v>0.59</v>
      </c>
      <c r="Y3" t="n">
        <v>0.5</v>
      </c>
      <c r="Z3" t="n">
        <v>10</v>
      </c>
      <c r="AA3" t="n">
        <v>344.6295288692704</v>
      </c>
      <c r="AB3" t="n">
        <v>471.5373253807072</v>
      </c>
      <c r="AC3" t="n">
        <v>426.5344648531645</v>
      </c>
      <c r="AD3" t="n">
        <v>344629.5288692703</v>
      </c>
      <c r="AE3" t="n">
        <v>471537.3253807072</v>
      </c>
      <c r="AF3" t="n">
        <v>2.770627507893492e-05</v>
      </c>
      <c r="AG3" t="n">
        <v>32</v>
      </c>
      <c r="AH3" t="n">
        <v>426534.4648531645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8.515499999999999</v>
      </c>
      <c r="E4" t="n">
        <v>11.74</v>
      </c>
      <c r="F4" t="n">
        <v>9.44</v>
      </c>
      <c r="G4" t="n">
        <v>29.82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75.45</v>
      </c>
      <c r="Q4" t="n">
        <v>195.42</v>
      </c>
      <c r="R4" t="n">
        <v>28.99</v>
      </c>
      <c r="S4" t="n">
        <v>14.2</v>
      </c>
      <c r="T4" t="n">
        <v>5602.53</v>
      </c>
      <c r="U4" t="n">
        <v>0.49</v>
      </c>
      <c r="V4" t="n">
        <v>0.75</v>
      </c>
      <c r="W4" t="n">
        <v>0.67</v>
      </c>
      <c r="X4" t="n">
        <v>0.36</v>
      </c>
      <c r="Y4" t="n">
        <v>0.5</v>
      </c>
      <c r="Z4" t="n">
        <v>10</v>
      </c>
      <c r="AA4" t="n">
        <v>331.2250137274676</v>
      </c>
      <c r="AB4" t="n">
        <v>453.1966763982211</v>
      </c>
      <c r="AC4" t="n">
        <v>409.9442216683044</v>
      </c>
      <c r="AD4" t="n">
        <v>331225.0137274676</v>
      </c>
      <c r="AE4" t="n">
        <v>453196.6763982212</v>
      </c>
      <c r="AF4" t="n">
        <v>2.874039607687448e-05</v>
      </c>
      <c r="AG4" t="n">
        <v>31</v>
      </c>
      <c r="AH4" t="n">
        <v>409944.2216683044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8.6234</v>
      </c>
      <c r="E5" t="n">
        <v>11.6</v>
      </c>
      <c r="F5" t="n">
        <v>9.369999999999999</v>
      </c>
      <c r="G5" t="n">
        <v>37.49</v>
      </c>
      <c r="H5" t="n">
        <v>0.75</v>
      </c>
      <c r="I5" t="n">
        <v>15</v>
      </c>
      <c r="J5" t="n">
        <v>93.55</v>
      </c>
      <c r="K5" t="n">
        <v>37.55</v>
      </c>
      <c r="L5" t="n">
        <v>4</v>
      </c>
      <c r="M5" t="n">
        <v>13</v>
      </c>
      <c r="N5" t="n">
        <v>12</v>
      </c>
      <c r="O5" t="n">
        <v>11772.07</v>
      </c>
      <c r="P5" t="n">
        <v>73.08</v>
      </c>
      <c r="Q5" t="n">
        <v>195.42</v>
      </c>
      <c r="R5" t="n">
        <v>26.96</v>
      </c>
      <c r="S5" t="n">
        <v>14.2</v>
      </c>
      <c r="T5" t="n">
        <v>4609.2</v>
      </c>
      <c r="U5" t="n">
        <v>0.53</v>
      </c>
      <c r="V5" t="n">
        <v>0.75</v>
      </c>
      <c r="W5" t="n">
        <v>0.66</v>
      </c>
      <c r="X5" t="n">
        <v>0.29</v>
      </c>
      <c r="Y5" t="n">
        <v>0.5</v>
      </c>
      <c r="Z5" t="n">
        <v>10</v>
      </c>
      <c r="AA5" t="n">
        <v>328.9768963714301</v>
      </c>
      <c r="AB5" t="n">
        <v>450.1207030517526</v>
      </c>
      <c r="AC5" t="n">
        <v>407.1618149008671</v>
      </c>
      <c r="AD5" t="n">
        <v>328976.8963714301</v>
      </c>
      <c r="AE5" t="n">
        <v>450120.7030517526</v>
      </c>
      <c r="AF5" t="n">
        <v>2.910456597138388e-05</v>
      </c>
      <c r="AG5" t="n">
        <v>31</v>
      </c>
      <c r="AH5" t="n">
        <v>407161.8149008671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8.7102</v>
      </c>
      <c r="E6" t="n">
        <v>11.48</v>
      </c>
      <c r="F6" t="n">
        <v>9.31</v>
      </c>
      <c r="G6" t="n">
        <v>46.57</v>
      </c>
      <c r="H6" t="n">
        <v>0.93</v>
      </c>
      <c r="I6" t="n">
        <v>12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71.11</v>
      </c>
      <c r="Q6" t="n">
        <v>195.42</v>
      </c>
      <c r="R6" t="n">
        <v>25.12</v>
      </c>
      <c r="S6" t="n">
        <v>14.2</v>
      </c>
      <c r="T6" t="n">
        <v>3702.46</v>
      </c>
      <c r="U6" t="n">
        <v>0.57</v>
      </c>
      <c r="V6" t="n">
        <v>0.76</v>
      </c>
      <c r="W6" t="n">
        <v>0.66</v>
      </c>
      <c r="X6" t="n">
        <v>0.23</v>
      </c>
      <c r="Y6" t="n">
        <v>0.5</v>
      </c>
      <c r="Z6" t="n">
        <v>10</v>
      </c>
      <c r="AA6" t="n">
        <v>318.307682987794</v>
      </c>
      <c r="AB6" t="n">
        <v>435.522614607787</v>
      </c>
      <c r="AC6" t="n">
        <v>393.9569475294477</v>
      </c>
      <c r="AD6" t="n">
        <v>318307.6829877939</v>
      </c>
      <c r="AE6" t="n">
        <v>435522.614607787</v>
      </c>
      <c r="AF6" t="n">
        <v>2.939752191988634e-05</v>
      </c>
      <c r="AG6" t="n">
        <v>30</v>
      </c>
      <c r="AH6" t="n">
        <v>393956.9475294477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8.773400000000001</v>
      </c>
      <c r="E7" t="n">
        <v>11.4</v>
      </c>
      <c r="F7" t="n">
        <v>9.27</v>
      </c>
      <c r="G7" t="n">
        <v>55.62</v>
      </c>
      <c r="H7" t="n">
        <v>1.1</v>
      </c>
      <c r="I7" t="n">
        <v>10</v>
      </c>
      <c r="J7" t="n">
        <v>96.02</v>
      </c>
      <c r="K7" t="n">
        <v>37.55</v>
      </c>
      <c r="L7" t="n">
        <v>6</v>
      </c>
      <c r="M7" t="n">
        <v>8</v>
      </c>
      <c r="N7" t="n">
        <v>12.47</v>
      </c>
      <c r="O7" t="n">
        <v>12076.67</v>
      </c>
      <c r="P7" t="n">
        <v>69.47</v>
      </c>
      <c r="Q7" t="n">
        <v>195.42</v>
      </c>
      <c r="R7" t="n">
        <v>23.55</v>
      </c>
      <c r="S7" t="n">
        <v>14.2</v>
      </c>
      <c r="T7" t="n">
        <v>2929.33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316.8872209031178</v>
      </c>
      <c r="AB7" t="n">
        <v>433.5790757171687</v>
      </c>
      <c r="AC7" t="n">
        <v>392.1988972627761</v>
      </c>
      <c r="AD7" t="n">
        <v>316887.2209031178</v>
      </c>
      <c r="AE7" t="n">
        <v>433579.0757171687</v>
      </c>
      <c r="AF7" t="n">
        <v>2.961082625105403e-05</v>
      </c>
      <c r="AG7" t="n">
        <v>30</v>
      </c>
      <c r="AH7" t="n">
        <v>392198.8972627762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8.838699999999999</v>
      </c>
      <c r="E8" t="n">
        <v>11.31</v>
      </c>
      <c r="F8" t="n">
        <v>9.220000000000001</v>
      </c>
      <c r="G8" t="n">
        <v>69.17</v>
      </c>
      <c r="H8" t="n">
        <v>1.27</v>
      </c>
      <c r="I8" t="n">
        <v>8</v>
      </c>
      <c r="J8" t="n">
        <v>97.26000000000001</v>
      </c>
      <c r="K8" t="n">
        <v>37.55</v>
      </c>
      <c r="L8" t="n">
        <v>7</v>
      </c>
      <c r="M8" t="n">
        <v>6</v>
      </c>
      <c r="N8" t="n">
        <v>12.71</v>
      </c>
      <c r="O8" t="n">
        <v>12229.54</v>
      </c>
      <c r="P8" t="n">
        <v>66.64</v>
      </c>
      <c r="Q8" t="n">
        <v>195.42</v>
      </c>
      <c r="R8" t="n">
        <v>22.37</v>
      </c>
      <c r="S8" t="n">
        <v>14.2</v>
      </c>
      <c r="T8" t="n">
        <v>2347.86</v>
      </c>
      <c r="U8" t="n">
        <v>0.63</v>
      </c>
      <c r="V8" t="n">
        <v>0.77</v>
      </c>
      <c r="W8" t="n">
        <v>0.65</v>
      </c>
      <c r="X8" t="n">
        <v>0.14</v>
      </c>
      <c r="Y8" t="n">
        <v>0.5</v>
      </c>
      <c r="Z8" t="n">
        <v>10</v>
      </c>
      <c r="AA8" t="n">
        <v>314.7351147316713</v>
      </c>
      <c r="AB8" t="n">
        <v>430.6344691091721</v>
      </c>
      <c r="AC8" t="n">
        <v>389.5353197766654</v>
      </c>
      <c r="AD8" t="n">
        <v>314735.1147316713</v>
      </c>
      <c r="AE8" t="n">
        <v>430634.4691091721</v>
      </c>
      <c r="AF8" t="n">
        <v>2.98312182261371e-05</v>
      </c>
      <c r="AG8" t="n">
        <v>30</v>
      </c>
      <c r="AH8" t="n">
        <v>389535.3197766654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8.8674</v>
      </c>
      <c r="E9" t="n">
        <v>11.28</v>
      </c>
      <c r="F9" t="n">
        <v>9.210000000000001</v>
      </c>
      <c r="G9" t="n">
        <v>78.90000000000001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64.81999999999999</v>
      </c>
      <c r="Q9" t="n">
        <v>195.42</v>
      </c>
      <c r="R9" t="n">
        <v>21.67</v>
      </c>
      <c r="S9" t="n">
        <v>14.2</v>
      </c>
      <c r="T9" t="n">
        <v>2005.1</v>
      </c>
      <c r="U9" t="n">
        <v>0.66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313.4548229453959</v>
      </c>
      <c r="AB9" t="n">
        <v>428.8827174047029</v>
      </c>
      <c r="AC9" t="n">
        <v>387.9507527962717</v>
      </c>
      <c r="AD9" t="n">
        <v>313454.8229453959</v>
      </c>
      <c r="AE9" t="n">
        <v>428882.7174047029</v>
      </c>
      <c r="AF9" t="n">
        <v>2.992808269298066e-05</v>
      </c>
      <c r="AG9" t="n">
        <v>30</v>
      </c>
      <c r="AH9" t="n">
        <v>387950.7527962717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8.8567</v>
      </c>
      <c r="E10" t="n">
        <v>11.29</v>
      </c>
      <c r="F10" t="n">
        <v>9.220000000000001</v>
      </c>
      <c r="G10" t="n">
        <v>79.02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2</v>
      </c>
      <c r="N10" t="n">
        <v>13.2</v>
      </c>
      <c r="O10" t="n">
        <v>12536.43</v>
      </c>
      <c r="P10" t="n">
        <v>64.20999999999999</v>
      </c>
      <c r="Q10" t="n">
        <v>195.42</v>
      </c>
      <c r="R10" t="n">
        <v>21.81</v>
      </c>
      <c r="S10" t="n">
        <v>14.2</v>
      </c>
      <c r="T10" t="n">
        <v>2074.41</v>
      </c>
      <c r="U10" t="n">
        <v>0.65</v>
      </c>
      <c r="V10" t="n">
        <v>0.77</v>
      </c>
      <c r="W10" t="n">
        <v>0.66</v>
      </c>
      <c r="X10" t="n">
        <v>0.13</v>
      </c>
      <c r="Y10" t="n">
        <v>0.5</v>
      </c>
      <c r="Z10" t="n">
        <v>10</v>
      </c>
      <c r="AA10" t="n">
        <v>313.1442426972418</v>
      </c>
      <c r="AB10" t="n">
        <v>428.4577678073449</v>
      </c>
      <c r="AC10" t="n">
        <v>387.566359792065</v>
      </c>
      <c r="AD10" t="n">
        <v>313144.2426972418</v>
      </c>
      <c r="AE10" t="n">
        <v>428457.7678073448</v>
      </c>
      <c r="AF10" t="n">
        <v>2.989196945969752e-05</v>
      </c>
      <c r="AG10" t="n">
        <v>30</v>
      </c>
      <c r="AH10" t="n">
        <v>387566.359792065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8.8893</v>
      </c>
      <c r="E11" t="n">
        <v>11.25</v>
      </c>
      <c r="F11" t="n">
        <v>9.199999999999999</v>
      </c>
      <c r="G11" t="n">
        <v>91.95999999999999</v>
      </c>
      <c r="H11" t="n">
        <v>1.74</v>
      </c>
      <c r="I11" t="n">
        <v>6</v>
      </c>
      <c r="J11" t="n">
        <v>101</v>
      </c>
      <c r="K11" t="n">
        <v>37.55</v>
      </c>
      <c r="L11" t="n">
        <v>10</v>
      </c>
      <c r="M11" t="n">
        <v>0</v>
      </c>
      <c r="N11" t="n">
        <v>13.45</v>
      </c>
      <c r="O11" t="n">
        <v>12690.46</v>
      </c>
      <c r="P11" t="n">
        <v>63.14</v>
      </c>
      <c r="Q11" t="n">
        <v>195.42</v>
      </c>
      <c r="R11" t="n">
        <v>21.25</v>
      </c>
      <c r="S11" t="n">
        <v>14.2</v>
      </c>
      <c r="T11" t="n">
        <v>1800.42</v>
      </c>
      <c r="U11" t="n">
        <v>0.67</v>
      </c>
      <c r="V11" t="n">
        <v>0.77</v>
      </c>
      <c r="W11" t="n">
        <v>0.65</v>
      </c>
      <c r="X11" t="n">
        <v>0.11</v>
      </c>
      <c r="Y11" t="n">
        <v>0.5</v>
      </c>
      <c r="Z11" t="n">
        <v>10</v>
      </c>
      <c r="AA11" t="n">
        <v>312.3033461603921</v>
      </c>
      <c r="AB11" t="n">
        <v>427.3072160678902</v>
      </c>
      <c r="AC11" t="n">
        <v>386.5256150958144</v>
      </c>
      <c r="AD11" t="n">
        <v>312303.3461603921</v>
      </c>
      <c r="AE11" t="n">
        <v>427307.2160678902</v>
      </c>
      <c r="AF11" t="n">
        <v>3.00019966938125e-05</v>
      </c>
      <c r="AG11" t="n">
        <v>30</v>
      </c>
      <c r="AH11" t="n">
        <v>386525.6150958144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</row>
    <row r="41">
      <c r="A41" t="n">
        <v>0</v>
      </c>
      <c r="B41" t="n">
        <v>40</v>
      </c>
      <c r="C41" t="inlineStr">
        <is>
          <t xml:space="preserve">CONCLUIDO	</t>
        </is>
      </c>
      <c r="D41" t="n">
        <v>7.419</v>
      </c>
      <c r="E41" t="n">
        <v>13.48</v>
      </c>
      <c r="F41" t="n">
        <v>10.35</v>
      </c>
      <c r="G41" t="n">
        <v>9.859999999999999</v>
      </c>
      <c r="H41" t="n">
        <v>0.2</v>
      </c>
      <c r="I41" t="n">
        <v>63</v>
      </c>
      <c r="J41" t="n">
        <v>89.87</v>
      </c>
      <c r="K41" t="n">
        <v>37.55</v>
      </c>
      <c r="L41" t="n">
        <v>1</v>
      </c>
      <c r="M41" t="n">
        <v>61</v>
      </c>
      <c r="N41" t="n">
        <v>11.32</v>
      </c>
      <c r="O41" t="n">
        <v>11317.98</v>
      </c>
      <c r="P41" t="n">
        <v>86</v>
      </c>
      <c r="Q41" t="n">
        <v>195.5</v>
      </c>
      <c r="R41" t="n">
        <v>57.21</v>
      </c>
      <c r="S41" t="n">
        <v>14.2</v>
      </c>
      <c r="T41" t="n">
        <v>19492.27</v>
      </c>
      <c r="U41" t="n">
        <v>0.25</v>
      </c>
      <c r="V41" t="n">
        <v>0.68</v>
      </c>
      <c r="W41" t="n">
        <v>0.74</v>
      </c>
      <c r="X41" t="n">
        <v>1.26</v>
      </c>
      <c r="Y41" t="n">
        <v>0.5</v>
      </c>
      <c r="Z41" t="n">
        <v>10</v>
      </c>
    </row>
    <row r="42">
      <c r="A42" t="n">
        <v>1</v>
      </c>
      <c r="B42" t="n">
        <v>40</v>
      </c>
      <c r="C42" t="inlineStr">
        <is>
          <t xml:space="preserve">CONCLUIDO	</t>
        </is>
      </c>
      <c r="D42" t="n">
        <v>8.209099999999999</v>
      </c>
      <c r="E42" t="n">
        <v>12.18</v>
      </c>
      <c r="F42" t="n">
        <v>9.68</v>
      </c>
      <c r="G42" t="n">
        <v>19.35</v>
      </c>
      <c r="H42" t="n">
        <v>0.39</v>
      </c>
      <c r="I42" t="n">
        <v>30</v>
      </c>
      <c r="J42" t="n">
        <v>91.09999999999999</v>
      </c>
      <c r="K42" t="n">
        <v>37.55</v>
      </c>
      <c r="L42" t="n">
        <v>2</v>
      </c>
      <c r="M42" t="n">
        <v>28</v>
      </c>
      <c r="N42" t="n">
        <v>11.54</v>
      </c>
      <c r="O42" t="n">
        <v>11468.97</v>
      </c>
      <c r="P42" t="n">
        <v>78.87</v>
      </c>
      <c r="Q42" t="n">
        <v>195.42</v>
      </c>
      <c r="R42" t="n">
        <v>36.09</v>
      </c>
      <c r="S42" t="n">
        <v>14.2</v>
      </c>
      <c r="T42" t="n">
        <v>9097.41</v>
      </c>
      <c r="U42" t="n">
        <v>0.39</v>
      </c>
      <c r="V42" t="n">
        <v>0.73</v>
      </c>
      <c r="W42" t="n">
        <v>0.6899999999999999</v>
      </c>
      <c r="X42" t="n">
        <v>0.59</v>
      </c>
      <c r="Y42" t="n">
        <v>0.5</v>
      </c>
      <c r="Z42" t="n">
        <v>10</v>
      </c>
    </row>
    <row r="43">
      <c r="A43" t="n">
        <v>2</v>
      </c>
      <c r="B43" t="n">
        <v>40</v>
      </c>
      <c r="C43" t="inlineStr">
        <is>
          <t xml:space="preserve">CONCLUIDO	</t>
        </is>
      </c>
      <c r="D43" t="n">
        <v>8.515499999999999</v>
      </c>
      <c r="E43" t="n">
        <v>11.74</v>
      </c>
      <c r="F43" t="n">
        <v>9.44</v>
      </c>
      <c r="G43" t="n">
        <v>29.82</v>
      </c>
      <c r="H43" t="n">
        <v>0.57</v>
      </c>
      <c r="I43" t="n">
        <v>19</v>
      </c>
      <c r="J43" t="n">
        <v>92.31999999999999</v>
      </c>
      <c r="K43" t="n">
        <v>37.55</v>
      </c>
      <c r="L43" t="n">
        <v>3</v>
      </c>
      <c r="M43" t="n">
        <v>17</v>
      </c>
      <c r="N43" t="n">
        <v>11.77</v>
      </c>
      <c r="O43" t="n">
        <v>11620.34</v>
      </c>
      <c r="P43" t="n">
        <v>75.45</v>
      </c>
      <c r="Q43" t="n">
        <v>195.42</v>
      </c>
      <c r="R43" t="n">
        <v>28.99</v>
      </c>
      <c r="S43" t="n">
        <v>14.2</v>
      </c>
      <c r="T43" t="n">
        <v>5602.53</v>
      </c>
      <c r="U43" t="n">
        <v>0.49</v>
      </c>
      <c r="V43" t="n">
        <v>0.75</v>
      </c>
      <c r="W43" t="n">
        <v>0.67</v>
      </c>
      <c r="X43" t="n">
        <v>0.36</v>
      </c>
      <c r="Y43" t="n">
        <v>0.5</v>
      </c>
      <c r="Z43" t="n">
        <v>10</v>
      </c>
    </row>
    <row r="44">
      <c r="A44" t="n">
        <v>3</v>
      </c>
      <c r="B44" t="n">
        <v>40</v>
      </c>
      <c r="C44" t="inlineStr">
        <is>
          <t xml:space="preserve">CONCLUIDO	</t>
        </is>
      </c>
      <c r="D44" t="n">
        <v>8.6234</v>
      </c>
      <c r="E44" t="n">
        <v>11.6</v>
      </c>
      <c r="F44" t="n">
        <v>9.369999999999999</v>
      </c>
      <c r="G44" t="n">
        <v>37.49</v>
      </c>
      <c r="H44" t="n">
        <v>0.75</v>
      </c>
      <c r="I44" t="n">
        <v>15</v>
      </c>
      <c r="J44" t="n">
        <v>93.55</v>
      </c>
      <c r="K44" t="n">
        <v>37.55</v>
      </c>
      <c r="L44" t="n">
        <v>4</v>
      </c>
      <c r="M44" t="n">
        <v>13</v>
      </c>
      <c r="N44" t="n">
        <v>12</v>
      </c>
      <c r="O44" t="n">
        <v>11772.07</v>
      </c>
      <c r="P44" t="n">
        <v>73.08</v>
      </c>
      <c r="Q44" t="n">
        <v>195.42</v>
      </c>
      <c r="R44" t="n">
        <v>26.96</v>
      </c>
      <c r="S44" t="n">
        <v>14.2</v>
      </c>
      <c r="T44" t="n">
        <v>4609.2</v>
      </c>
      <c r="U44" t="n">
        <v>0.53</v>
      </c>
      <c r="V44" t="n">
        <v>0.75</v>
      </c>
      <c r="W44" t="n">
        <v>0.66</v>
      </c>
      <c r="X44" t="n">
        <v>0.29</v>
      </c>
      <c r="Y44" t="n">
        <v>0.5</v>
      </c>
      <c r="Z44" t="n">
        <v>10</v>
      </c>
    </row>
    <row r="45">
      <c r="A45" t="n">
        <v>4</v>
      </c>
      <c r="B45" t="n">
        <v>40</v>
      </c>
      <c r="C45" t="inlineStr">
        <is>
          <t xml:space="preserve">CONCLUIDO	</t>
        </is>
      </c>
      <c r="D45" t="n">
        <v>8.7102</v>
      </c>
      <c r="E45" t="n">
        <v>11.48</v>
      </c>
      <c r="F45" t="n">
        <v>9.31</v>
      </c>
      <c r="G45" t="n">
        <v>46.57</v>
      </c>
      <c r="H45" t="n">
        <v>0.93</v>
      </c>
      <c r="I45" t="n">
        <v>12</v>
      </c>
      <c r="J45" t="n">
        <v>94.79000000000001</v>
      </c>
      <c r="K45" t="n">
        <v>37.55</v>
      </c>
      <c r="L45" t="n">
        <v>5</v>
      </c>
      <c r="M45" t="n">
        <v>10</v>
      </c>
      <c r="N45" t="n">
        <v>12.23</v>
      </c>
      <c r="O45" t="n">
        <v>11924.18</v>
      </c>
      <c r="P45" t="n">
        <v>71.11</v>
      </c>
      <c r="Q45" t="n">
        <v>195.42</v>
      </c>
      <c r="R45" t="n">
        <v>25.12</v>
      </c>
      <c r="S45" t="n">
        <v>14.2</v>
      </c>
      <c r="T45" t="n">
        <v>3702.46</v>
      </c>
      <c r="U45" t="n">
        <v>0.57</v>
      </c>
      <c r="V45" t="n">
        <v>0.76</v>
      </c>
      <c r="W45" t="n">
        <v>0.66</v>
      </c>
      <c r="X45" t="n">
        <v>0.23</v>
      </c>
      <c r="Y45" t="n">
        <v>0.5</v>
      </c>
      <c r="Z45" t="n">
        <v>10</v>
      </c>
    </row>
    <row r="46">
      <c r="A46" t="n">
        <v>5</v>
      </c>
      <c r="B46" t="n">
        <v>40</v>
      </c>
      <c r="C46" t="inlineStr">
        <is>
          <t xml:space="preserve">CONCLUIDO	</t>
        </is>
      </c>
      <c r="D46" t="n">
        <v>8.773400000000001</v>
      </c>
      <c r="E46" t="n">
        <v>11.4</v>
      </c>
      <c r="F46" t="n">
        <v>9.27</v>
      </c>
      <c r="G46" t="n">
        <v>55.62</v>
      </c>
      <c r="H46" t="n">
        <v>1.1</v>
      </c>
      <c r="I46" t="n">
        <v>10</v>
      </c>
      <c r="J46" t="n">
        <v>96.02</v>
      </c>
      <c r="K46" t="n">
        <v>37.55</v>
      </c>
      <c r="L46" t="n">
        <v>6</v>
      </c>
      <c r="M46" t="n">
        <v>8</v>
      </c>
      <c r="N46" t="n">
        <v>12.47</v>
      </c>
      <c r="O46" t="n">
        <v>12076.67</v>
      </c>
      <c r="P46" t="n">
        <v>69.47</v>
      </c>
      <c r="Q46" t="n">
        <v>195.42</v>
      </c>
      <c r="R46" t="n">
        <v>23.55</v>
      </c>
      <c r="S46" t="n">
        <v>14.2</v>
      </c>
      <c r="T46" t="n">
        <v>2929.33</v>
      </c>
      <c r="U46" t="n">
        <v>0.6</v>
      </c>
      <c r="V46" t="n">
        <v>0.76</v>
      </c>
      <c r="W46" t="n">
        <v>0.66</v>
      </c>
      <c r="X46" t="n">
        <v>0.18</v>
      </c>
      <c r="Y46" t="n">
        <v>0.5</v>
      </c>
      <c r="Z46" t="n">
        <v>10</v>
      </c>
    </row>
    <row r="47">
      <c r="A47" t="n">
        <v>6</v>
      </c>
      <c r="B47" t="n">
        <v>40</v>
      </c>
      <c r="C47" t="inlineStr">
        <is>
          <t xml:space="preserve">CONCLUIDO	</t>
        </is>
      </c>
      <c r="D47" t="n">
        <v>8.838699999999999</v>
      </c>
      <c r="E47" t="n">
        <v>11.31</v>
      </c>
      <c r="F47" t="n">
        <v>9.220000000000001</v>
      </c>
      <c r="G47" t="n">
        <v>69.17</v>
      </c>
      <c r="H47" t="n">
        <v>1.27</v>
      </c>
      <c r="I47" t="n">
        <v>8</v>
      </c>
      <c r="J47" t="n">
        <v>97.26000000000001</v>
      </c>
      <c r="K47" t="n">
        <v>37.55</v>
      </c>
      <c r="L47" t="n">
        <v>7</v>
      </c>
      <c r="M47" t="n">
        <v>6</v>
      </c>
      <c r="N47" t="n">
        <v>12.71</v>
      </c>
      <c r="O47" t="n">
        <v>12229.54</v>
      </c>
      <c r="P47" t="n">
        <v>66.64</v>
      </c>
      <c r="Q47" t="n">
        <v>195.42</v>
      </c>
      <c r="R47" t="n">
        <v>22.37</v>
      </c>
      <c r="S47" t="n">
        <v>14.2</v>
      </c>
      <c r="T47" t="n">
        <v>2347.86</v>
      </c>
      <c r="U47" t="n">
        <v>0.63</v>
      </c>
      <c r="V47" t="n">
        <v>0.77</v>
      </c>
      <c r="W47" t="n">
        <v>0.65</v>
      </c>
      <c r="X47" t="n">
        <v>0.14</v>
      </c>
      <c r="Y47" t="n">
        <v>0.5</v>
      </c>
      <c r="Z47" t="n">
        <v>10</v>
      </c>
    </row>
    <row r="48">
      <c r="A48" t="n">
        <v>7</v>
      </c>
      <c r="B48" t="n">
        <v>40</v>
      </c>
      <c r="C48" t="inlineStr">
        <is>
          <t xml:space="preserve">CONCLUIDO	</t>
        </is>
      </c>
      <c r="D48" t="n">
        <v>8.8674</v>
      </c>
      <c r="E48" t="n">
        <v>11.28</v>
      </c>
      <c r="F48" t="n">
        <v>9.210000000000001</v>
      </c>
      <c r="G48" t="n">
        <v>78.90000000000001</v>
      </c>
      <c r="H48" t="n">
        <v>1.43</v>
      </c>
      <c r="I48" t="n">
        <v>7</v>
      </c>
      <c r="J48" t="n">
        <v>98.5</v>
      </c>
      <c r="K48" t="n">
        <v>37.55</v>
      </c>
      <c r="L48" t="n">
        <v>8</v>
      </c>
      <c r="M48" t="n">
        <v>5</v>
      </c>
      <c r="N48" t="n">
        <v>12.95</v>
      </c>
      <c r="O48" t="n">
        <v>12382.79</v>
      </c>
      <c r="P48" t="n">
        <v>64.81999999999999</v>
      </c>
      <c r="Q48" t="n">
        <v>195.42</v>
      </c>
      <c r="R48" t="n">
        <v>21.67</v>
      </c>
      <c r="S48" t="n">
        <v>14.2</v>
      </c>
      <c r="T48" t="n">
        <v>2005.1</v>
      </c>
      <c r="U48" t="n">
        <v>0.66</v>
      </c>
      <c r="V48" t="n">
        <v>0.77</v>
      </c>
      <c r="W48" t="n">
        <v>0.65</v>
      </c>
      <c r="X48" t="n">
        <v>0.12</v>
      </c>
      <c r="Y48" t="n">
        <v>0.5</v>
      </c>
      <c r="Z48" t="n">
        <v>10</v>
      </c>
    </row>
    <row r="49">
      <c r="A49" t="n">
        <v>8</v>
      </c>
      <c r="B49" t="n">
        <v>40</v>
      </c>
      <c r="C49" t="inlineStr">
        <is>
          <t xml:space="preserve">CONCLUIDO	</t>
        </is>
      </c>
      <c r="D49" t="n">
        <v>8.8567</v>
      </c>
      <c r="E49" t="n">
        <v>11.29</v>
      </c>
      <c r="F49" t="n">
        <v>9.220000000000001</v>
      </c>
      <c r="G49" t="n">
        <v>79.02</v>
      </c>
      <c r="H49" t="n">
        <v>1.59</v>
      </c>
      <c r="I49" t="n">
        <v>7</v>
      </c>
      <c r="J49" t="n">
        <v>99.75</v>
      </c>
      <c r="K49" t="n">
        <v>37.55</v>
      </c>
      <c r="L49" t="n">
        <v>9</v>
      </c>
      <c r="M49" t="n">
        <v>2</v>
      </c>
      <c r="N49" t="n">
        <v>13.2</v>
      </c>
      <c r="O49" t="n">
        <v>12536.43</v>
      </c>
      <c r="P49" t="n">
        <v>64.20999999999999</v>
      </c>
      <c r="Q49" t="n">
        <v>195.42</v>
      </c>
      <c r="R49" t="n">
        <v>21.81</v>
      </c>
      <c r="S49" t="n">
        <v>14.2</v>
      </c>
      <c r="T49" t="n">
        <v>2074.41</v>
      </c>
      <c r="U49" t="n">
        <v>0.65</v>
      </c>
      <c r="V49" t="n">
        <v>0.77</v>
      </c>
      <c r="W49" t="n">
        <v>0.66</v>
      </c>
      <c r="X49" t="n">
        <v>0.13</v>
      </c>
      <c r="Y49" t="n">
        <v>0.5</v>
      </c>
      <c r="Z49" t="n">
        <v>10</v>
      </c>
    </row>
    <row r="50">
      <c r="A50" t="n">
        <v>9</v>
      </c>
      <c r="B50" t="n">
        <v>40</v>
      </c>
      <c r="C50" t="inlineStr">
        <is>
          <t xml:space="preserve">CONCLUIDO	</t>
        </is>
      </c>
      <c r="D50" t="n">
        <v>8.8893</v>
      </c>
      <c r="E50" t="n">
        <v>11.25</v>
      </c>
      <c r="F50" t="n">
        <v>9.199999999999999</v>
      </c>
      <c r="G50" t="n">
        <v>91.95999999999999</v>
      </c>
      <c r="H50" t="n">
        <v>1.74</v>
      </c>
      <c r="I50" t="n">
        <v>6</v>
      </c>
      <c r="J50" t="n">
        <v>101</v>
      </c>
      <c r="K50" t="n">
        <v>37.55</v>
      </c>
      <c r="L50" t="n">
        <v>10</v>
      </c>
      <c r="M50" t="n">
        <v>0</v>
      </c>
      <c r="N50" t="n">
        <v>13.45</v>
      </c>
      <c r="O50" t="n">
        <v>12690.46</v>
      </c>
      <c r="P50" t="n">
        <v>63.14</v>
      </c>
      <c r="Q50" t="n">
        <v>195.42</v>
      </c>
      <c r="R50" t="n">
        <v>21.25</v>
      </c>
      <c r="S50" t="n">
        <v>14.2</v>
      </c>
      <c r="T50" t="n">
        <v>1800.42</v>
      </c>
      <c r="U50" t="n">
        <v>0.67</v>
      </c>
      <c r="V50" t="n">
        <v>0.77</v>
      </c>
      <c r="W50" t="n">
        <v>0.65</v>
      </c>
      <c r="X50" t="n">
        <v>0.11</v>
      </c>
      <c r="Y50" t="n">
        <v>0.5</v>
      </c>
      <c r="Z50" t="n">
        <v>10</v>
      </c>
    </row>
    <row r="51">
      <c r="A51" t="n">
        <v>0</v>
      </c>
      <c r="B51" t="n">
        <v>30</v>
      </c>
      <c r="C51" t="inlineStr">
        <is>
          <t xml:space="preserve">CONCLUIDO	</t>
        </is>
      </c>
      <c r="D51" t="n">
        <v>7.8349</v>
      </c>
      <c r="E51" t="n">
        <v>12.76</v>
      </c>
      <c r="F51" t="n">
        <v>10.11</v>
      </c>
      <c r="G51" t="n">
        <v>11.67</v>
      </c>
      <c r="H51" t="n">
        <v>0.24</v>
      </c>
      <c r="I51" t="n">
        <v>52</v>
      </c>
      <c r="J51" t="n">
        <v>71.52</v>
      </c>
      <c r="K51" t="n">
        <v>32.27</v>
      </c>
      <c r="L51" t="n">
        <v>1</v>
      </c>
      <c r="M51" t="n">
        <v>50</v>
      </c>
      <c r="N51" t="n">
        <v>8.25</v>
      </c>
      <c r="O51" t="n">
        <v>9054.6</v>
      </c>
      <c r="P51" t="n">
        <v>71.26000000000001</v>
      </c>
      <c r="Q51" t="n">
        <v>195.43</v>
      </c>
      <c r="R51" t="n">
        <v>49.75</v>
      </c>
      <c r="S51" t="n">
        <v>14.2</v>
      </c>
      <c r="T51" t="n">
        <v>15819.87</v>
      </c>
      <c r="U51" t="n">
        <v>0.29</v>
      </c>
      <c r="V51" t="n">
        <v>0.7</v>
      </c>
      <c r="W51" t="n">
        <v>0.72</v>
      </c>
      <c r="X51" t="n">
        <v>1.02</v>
      </c>
      <c r="Y51" t="n">
        <v>0.5</v>
      </c>
      <c r="Z51" t="n">
        <v>10</v>
      </c>
    </row>
    <row r="52">
      <c r="A52" t="n">
        <v>1</v>
      </c>
      <c r="B52" t="n">
        <v>30</v>
      </c>
      <c r="C52" t="inlineStr">
        <is>
          <t xml:space="preserve">CONCLUIDO	</t>
        </is>
      </c>
      <c r="D52" t="n">
        <v>8.472200000000001</v>
      </c>
      <c r="E52" t="n">
        <v>11.8</v>
      </c>
      <c r="F52" t="n">
        <v>9.57</v>
      </c>
      <c r="G52" t="n">
        <v>22.97</v>
      </c>
      <c r="H52" t="n">
        <v>0.48</v>
      </c>
      <c r="I52" t="n">
        <v>25</v>
      </c>
      <c r="J52" t="n">
        <v>72.7</v>
      </c>
      <c r="K52" t="n">
        <v>32.27</v>
      </c>
      <c r="L52" t="n">
        <v>2</v>
      </c>
      <c r="M52" t="n">
        <v>23</v>
      </c>
      <c r="N52" t="n">
        <v>8.43</v>
      </c>
      <c r="O52" t="n">
        <v>9200.25</v>
      </c>
      <c r="P52" t="n">
        <v>65.45</v>
      </c>
      <c r="Q52" t="n">
        <v>195.42</v>
      </c>
      <c r="R52" t="n">
        <v>33</v>
      </c>
      <c r="S52" t="n">
        <v>14.2</v>
      </c>
      <c r="T52" t="n">
        <v>7581.24</v>
      </c>
      <c r="U52" t="n">
        <v>0.43</v>
      </c>
      <c r="V52" t="n">
        <v>0.74</v>
      </c>
      <c r="W52" t="n">
        <v>0.68</v>
      </c>
      <c r="X52" t="n">
        <v>0.48</v>
      </c>
      <c r="Y52" t="n">
        <v>0.5</v>
      </c>
      <c r="Z52" t="n">
        <v>10</v>
      </c>
    </row>
    <row r="53">
      <c r="A53" t="n">
        <v>2</v>
      </c>
      <c r="B53" t="n">
        <v>30</v>
      </c>
      <c r="C53" t="inlineStr">
        <is>
          <t xml:space="preserve">CONCLUIDO	</t>
        </is>
      </c>
      <c r="D53" t="n">
        <v>8.711</v>
      </c>
      <c r="E53" t="n">
        <v>11.48</v>
      </c>
      <c r="F53" t="n">
        <v>9.390000000000001</v>
      </c>
      <c r="G53" t="n">
        <v>35.2</v>
      </c>
      <c r="H53" t="n">
        <v>0.71</v>
      </c>
      <c r="I53" t="n">
        <v>16</v>
      </c>
      <c r="J53" t="n">
        <v>73.88</v>
      </c>
      <c r="K53" t="n">
        <v>32.27</v>
      </c>
      <c r="L53" t="n">
        <v>3</v>
      </c>
      <c r="M53" t="n">
        <v>14</v>
      </c>
      <c r="N53" t="n">
        <v>8.609999999999999</v>
      </c>
      <c r="O53" t="n">
        <v>9346.23</v>
      </c>
      <c r="P53" t="n">
        <v>61.79</v>
      </c>
      <c r="Q53" t="n">
        <v>195.43</v>
      </c>
      <c r="R53" t="n">
        <v>27.19</v>
      </c>
      <c r="S53" t="n">
        <v>14.2</v>
      </c>
      <c r="T53" t="n">
        <v>4721.39</v>
      </c>
      <c r="U53" t="n">
        <v>0.52</v>
      </c>
      <c r="V53" t="n">
        <v>0.75</v>
      </c>
      <c r="W53" t="n">
        <v>0.67</v>
      </c>
      <c r="X53" t="n">
        <v>0.3</v>
      </c>
      <c r="Y53" t="n">
        <v>0.5</v>
      </c>
      <c r="Z53" t="n">
        <v>10</v>
      </c>
    </row>
    <row r="54">
      <c r="A54" t="n">
        <v>3</v>
      </c>
      <c r="B54" t="n">
        <v>30</v>
      </c>
      <c r="C54" t="inlineStr">
        <is>
          <t xml:space="preserve">CONCLUIDO	</t>
        </is>
      </c>
      <c r="D54" t="n">
        <v>8.819000000000001</v>
      </c>
      <c r="E54" t="n">
        <v>11.34</v>
      </c>
      <c r="F54" t="n">
        <v>9.31</v>
      </c>
      <c r="G54" t="n">
        <v>46.54</v>
      </c>
      <c r="H54" t="n">
        <v>0.93</v>
      </c>
      <c r="I54" t="n">
        <v>12</v>
      </c>
      <c r="J54" t="n">
        <v>75.06999999999999</v>
      </c>
      <c r="K54" t="n">
        <v>32.27</v>
      </c>
      <c r="L54" t="n">
        <v>4</v>
      </c>
      <c r="M54" t="n">
        <v>10</v>
      </c>
      <c r="N54" t="n">
        <v>8.800000000000001</v>
      </c>
      <c r="O54" t="n">
        <v>9492.549999999999</v>
      </c>
      <c r="P54" t="n">
        <v>59.8</v>
      </c>
      <c r="Q54" t="n">
        <v>195.42</v>
      </c>
      <c r="R54" t="n">
        <v>24.91</v>
      </c>
      <c r="S54" t="n">
        <v>14.2</v>
      </c>
      <c r="T54" t="n">
        <v>3600.48</v>
      </c>
      <c r="U54" t="n">
        <v>0.57</v>
      </c>
      <c r="V54" t="n">
        <v>0.76</v>
      </c>
      <c r="W54" t="n">
        <v>0.66</v>
      </c>
      <c r="X54" t="n">
        <v>0.22</v>
      </c>
      <c r="Y54" t="n">
        <v>0.5</v>
      </c>
      <c r="Z54" t="n">
        <v>10</v>
      </c>
    </row>
    <row r="55">
      <c r="A55" t="n">
        <v>4</v>
      </c>
      <c r="B55" t="n">
        <v>30</v>
      </c>
      <c r="C55" t="inlineStr">
        <is>
          <t xml:space="preserve">CONCLUIDO	</t>
        </is>
      </c>
      <c r="D55" t="n">
        <v>8.880100000000001</v>
      </c>
      <c r="E55" t="n">
        <v>11.26</v>
      </c>
      <c r="F55" t="n">
        <v>9.26</v>
      </c>
      <c r="G55" t="n">
        <v>55.57</v>
      </c>
      <c r="H55" t="n">
        <v>1.15</v>
      </c>
      <c r="I55" t="n">
        <v>10</v>
      </c>
      <c r="J55" t="n">
        <v>76.26000000000001</v>
      </c>
      <c r="K55" t="n">
        <v>32.27</v>
      </c>
      <c r="L55" t="n">
        <v>5</v>
      </c>
      <c r="M55" t="n">
        <v>7</v>
      </c>
      <c r="N55" t="n">
        <v>8.99</v>
      </c>
      <c r="O55" t="n">
        <v>9639.200000000001</v>
      </c>
      <c r="P55" t="n">
        <v>56.9</v>
      </c>
      <c r="Q55" t="n">
        <v>195.42</v>
      </c>
      <c r="R55" t="n">
        <v>23.46</v>
      </c>
      <c r="S55" t="n">
        <v>14.2</v>
      </c>
      <c r="T55" t="n">
        <v>2886.76</v>
      </c>
      <c r="U55" t="n">
        <v>0.61</v>
      </c>
      <c r="V55" t="n">
        <v>0.76</v>
      </c>
      <c r="W55" t="n">
        <v>0.65</v>
      </c>
      <c r="X55" t="n">
        <v>0.17</v>
      </c>
      <c r="Y55" t="n">
        <v>0.5</v>
      </c>
      <c r="Z55" t="n">
        <v>10</v>
      </c>
    </row>
    <row r="56">
      <c r="A56" t="n">
        <v>5</v>
      </c>
      <c r="B56" t="n">
        <v>30</v>
      </c>
      <c r="C56" t="inlineStr">
        <is>
          <t xml:space="preserve">CONCLUIDO	</t>
        </is>
      </c>
      <c r="D56" t="n">
        <v>8.925700000000001</v>
      </c>
      <c r="E56" t="n">
        <v>11.2</v>
      </c>
      <c r="F56" t="n">
        <v>9.24</v>
      </c>
      <c r="G56" t="n">
        <v>69.26000000000001</v>
      </c>
      <c r="H56" t="n">
        <v>1.36</v>
      </c>
      <c r="I56" t="n">
        <v>8</v>
      </c>
      <c r="J56" t="n">
        <v>77.45</v>
      </c>
      <c r="K56" t="n">
        <v>32.27</v>
      </c>
      <c r="L56" t="n">
        <v>6</v>
      </c>
      <c r="M56" t="n">
        <v>2</v>
      </c>
      <c r="N56" t="n">
        <v>9.18</v>
      </c>
      <c r="O56" t="n">
        <v>9786.190000000001</v>
      </c>
      <c r="P56" t="n">
        <v>55</v>
      </c>
      <c r="Q56" t="n">
        <v>195.42</v>
      </c>
      <c r="R56" t="n">
        <v>22.54</v>
      </c>
      <c r="S56" t="n">
        <v>14.2</v>
      </c>
      <c r="T56" t="n">
        <v>2433.91</v>
      </c>
      <c r="U56" t="n">
        <v>0.63</v>
      </c>
      <c r="V56" t="n">
        <v>0.76</v>
      </c>
      <c r="W56" t="n">
        <v>0.65</v>
      </c>
      <c r="X56" t="n">
        <v>0.15</v>
      </c>
      <c r="Y56" t="n">
        <v>0.5</v>
      </c>
      <c r="Z56" t="n">
        <v>10</v>
      </c>
    </row>
    <row r="57">
      <c r="A57" t="n">
        <v>6</v>
      </c>
      <c r="B57" t="n">
        <v>30</v>
      </c>
      <c r="C57" t="inlineStr">
        <is>
          <t xml:space="preserve">CONCLUIDO	</t>
        </is>
      </c>
      <c r="D57" t="n">
        <v>8.923500000000001</v>
      </c>
      <c r="E57" t="n">
        <v>11.21</v>
      </c>
      <c r="F57" t="n">
        <v>9.24</v>
      </c>
      <c r="G57" t="n">
        <v>69.29000000000001</v>
      </c>
      <c r="H57" t="n">
        <v>1.56</v>
      </c>
      <c r="I57" t="n">
        <v>8</v>
      </c>
      <c r="J57" t="n">
        <v>78.65000000000001</v>
      </c>
      <c r="K57" t="n">
        <v>32.27</v>
      </c>
      <c r="L57" t="n">
        <v>7</v>
      </c>
      <c r="M57" t="n">
        <v>0</v>
      </c>
      <c r="N57" t="n">
        <v>9.380000000000001</v>
      </c>
      <c r="O57" t="n">
        <v>9933.52</v>
      </c>
      <c r="P57" t="n">
        <v>55.3</v>
      </c>
      <c r="Q57" t="n">
        <v>195.42</v>
      </c>
      <c r="R57" t="n">
        <v>22.47</v>
      </c>
      <c r="S57" t="n">
        <v>14.2</v>
      </c>
      <c r="T57" t="n">
        <v>2398.43</v>
      </c>
      <c r="U57" t="n">
        <v>0.63</v>
      </c>
      <c r="V57" t="n">
        <v>0.76</v>
      </c>
      <c r="W57" t="n">
        <v>0.66</v>
      </c>
      <c r="X57" t="n">
        <v>0.15</v>
      </c>
      <c r="Y57" t="n">
        <v>0.5</v>
      </c>
      <c r="Z57" t="n">
        <v>10</v>
      </c>
    </row>
    <row r="58">
      <c r="A58" t="n">
        <v>0</v>
      </c>
      <c r="B58" t="n">
        <v>15</v>
      </c>
      <c r="C58" t="inlineStr">
        <is>
          <t xml:space="preserve">CONCLUIDO	</t>
        </is>
      </c>
      <c r="D58" t="n">
        <v>8.495799999999999</v>
      </c>
      <c r="E58" t="n">
        <v>11.77</v>
      </c>
      <c r="F58" t="n">
        <v>9.720000000000001</v>
      </c>
      <c r="G58" t="n">
        <v>18.22</v>
      </c>
      <c r="H58" t="n">
        <v>0.43</v>
      </c>
      <c r="I58" t="n">
        <v>32</v>
      </c>
      <c r="J58" t="n">
        <v>39.78</v>
      </c>
      <c r="K58" t="n">
        <v>19.54</v>
      </c>
      <c r="L58" t="n">
        <v>1</v>
      </c>
      <c r="M58" t="n">
        <v>30</v>
      </c>
      <c r="N58" t="n">
        <v>4.24</v>
      </c>
      <c r="O58" t="n">
        <v>5140</v>
      </c>
      <c r="P58" t="n">
        <v>42.86</v>
      </c>
      <c r="Q58" t="n">
        <v>195.45</v>
      </c>
      <c r="R58" t="n">
        <v>37.44</v>
      </c>
      <c r="S58" t="n">
        <v>14.2</v>
      </c>
      <c r="T58" t="n">
        <v>9766.129999999999</v>
      </c>
      <c r="U58" t="n">
        <v>0.38</v>
      </c>
      <c r="V58" t="n">
        <v>0.73</v>
      </c>
      <c r="W58" t="n">
        <v>0.6899999999999999</v>
      </c>
      <c r="X58" t="n">
        <v>0.63</v>
      </c>
      <c r="Y58" t="n">
        <v>0.5</v>
      </c>
      <c r="Z58" t="n">
        <v>10</v>
      </c>
    </row>
    <row r="59">
      <c r="A59" t="n">
        <v>1</v>
      </c>
      <c r="B59" t="n">
        <v>15</v>
      </c>
      <c r="C59" t="inlineStr">
        <is>
          <t xml:space="preserve">CONCLUIDO	</t>
        </is>
      </c>
      <c r="D59" t="n">
        <v>8.888</v>
      </c>
      <c r="E59" t="n">
        <v>11.25</v>
      </c>
      <c r="F59" t="n">
        <v>9.390000000000001</v>
      </c>
      <c r="G59" t="n">
        <v>37.54</v>
      </c>
      <c r="H59" t="n">
        <v>0.84</v>
      </c>
      <c r="I59" t="n">
        <v>15</v>
      </c>
      <c r="J59" t="n">
        <v>40.89</v>
      </c>
      <c r="K59" t="n">
        <v>19.54</v>
      </c>
      <c r="L59" t="n">
        <v>2</v>
      </c>
      <c r="M59" t="n">
        <v>6</v>
      </c>
      <c r="N59" t="n">
        <v>4.35</v>
      </c>
      <c r="O59" t="n">
        <v>5277.26</v>
      </c>
      <c r="P59" t="n">
        <v>37.17</v>
      </c>
      <c r="Q59" t="n">
        <v>195.42</v>
      </c>
      <c r="R59" t="n">
        <v>27.06</v>
      </c>
      <c r="S59" t="n">
        <v>14.2</v>
      </c>
      <c r="T59" t="n">
        <v>4658.01</v>
      </c>
      <c r="U59" t="n">
        <v>0.52</v>
      </c>
      <c r="V59" t="n">
        <v>0.75</v>
      </c>
      <c r="W59" t="n">
        <v>0.67</v>
      </c>
      <c r="X59" t="n">
        <v>0.3</v>
      </c>
      <c r="Y59" t="n">
        <v>0.5</v>
      </c>
      <c r="Z59" t="n">
        <v>10</v>
      </c>
    </row>
    <row r="60">
      <c r="A60" t="n">
        <v>2</v>
      </c>
      <c r="B60" t="n">
        <v>15</v>
      </c>
      <c r="C60" t="inlineStr">
        <is>
          <t xml:space="preserve">CONCLUIDO	</t>
        </is>
      </c>
      <c r="D60" t="n">
        <v>8.880599999999999</v>
      </c>
      <c r="E60" t="n">
        <v>11.26</v>
      </c>
      <c r="F60" t="n">
        <v>9.4</v>
      </c>
      <c r="G60" t="n">
        <v>37.58</v>
      </c>
      <c r="H60" t="n">
        <v>1.22</v>
      </c>
      <c r="I60" t="n">
        <v>15</v>
      </c>
      <c r="J60" t="n">
        <v>42.01</v>
      </c>
      <c r="K60" t="n">
        <v>19.54</v>
      </c>
      <c r="L60" t="n">
        <v>3</v>
      </c>
      <c r="M60" t="n">
        <v>0</v>
      </c>
      <c r="N60" t="n">
        <v>4.46</v>
      </c>
      <c r="O60" t="n">
        <v>5414.79</v>
      </c>
      <c r="P60" t="n">
        <v>37.65</v>
      </c>
      <c r="Q60" t="n">
        <v>195.42</v>
      </c>
      <c r="R60" t="n">
        <v>27.05</v>
      </c>
      <c r="S60" t="n">
        <v>14.2</v>
      </c>
      <c r="T60" t="n">
        <v>4656.55</v>
      </c>
      <c r="U60" t="n">
        <v>0.52</v>
      </c>
      <c r="V60" t="n">
        <v>0.75</v>
      </c>
      <c r="W60" t="n">
        <v>0.68</v>
      </c>
      <c r="X60" t="n">
        <v>0.31</v>
      </c>
      <c r="Y60" t="n">
        <v>0.5</v>
      </c>
      <c r="Z60" t="n">
        <v>10</v>
      </c>
    </row>
    <row r="61">
      <c r="A61" t="n">
        <v>0</v>
      </c>
      <c r="B61" t="n">
        <v>70</v>
      </c>
      <c r="C61" t="inlineStr">
        <is>
          <t xml:space="preserve">CONCLUIDO	</t>
        </is>
      </c>
      <c r="D61" t="n">
        <v>6.3538</v>
      </c>
      <c r="E61" t="n">
        <v>15.74</v>
      </c>
      <c r="F61" t="n">
        <v>10.91</v>
      </c>
      <c r="G61" t="n">
        <v>7.27</v>
      </c>
      <c r="H61" t="n">
        <v>0.12</v>
      </c>
      <c r="I61" t="n">
        <v>90</v>
      </c>
      <c r="J61" t="n">
        <v>141.81</v>
      </c>
      <c r="K61" t="n">
        <v>47.83</v>
      </c>
      <c r="L61" t="n">
        <v>1</v>
      </c>
      <c r="M61" t="n">
        <v>88</v>
      </c>
      <c r="N61" t="n">
        <v>22.98</v>
      </c>
      <c r="O61" t="n">
        <v>17723.39</v>
      </c>
      <c r="P61" t="n">
        <v>123.6</v>
      </c>
      <c r="Q61" t="n">
        <v>195.42</v>
      </c>
      <c r="R61" t="n">
        <v>74.88</v>
      </c>
      <c r="S61" t="n">
        <v>14.2</v>
      </c>
      <c r="T61" t="n">
        <v>28196.02</v>
      </c>
      <c r="U61" t="n">
        <v>0.19</v>
      </c>
      <c r="V61" t="n">
        <v>0.65</v>
      </c>
      <c r="W61" t="n">
        <v>0.78</v>
      </c>
      <c r="X61" t="n">
        <v>1.82</v>
      </c>
      <c r="Y61" t="n">
        <v>0.5</v>
      </c>
      <c r="Z61" t="n">
        <v>10</v>
      </c>
    </row>
    <row r="62">
      <c r="A62" t="n">
        <v>1</v>
      </c>
      <c r="B62" t="n">
        <v>70</v>
      </c>
      <c r="C62" t="inlineStr">
        <is>
          <t xml:space="preserve">CONCLUIDO	</t>
        </is>
      </c>
      <c r="D62" t="n">
        <v>7.5106</v>
      </c>
      <c r="E62" t="n">
        <v>13.31</v>
      </c>
      <c r="F62" t="n">
        <v>9.9</v>
      </c>
      <c r="G62" t="n">
        <v>14.49</v>
      </c>
      <c r="H62" t="n">
        <v>0.25</v>
      </c>
      <c r="I62" t="n">
        <v>41</v>
      </c>
      <c r="J62" t="n">
        <v>143.17</v>
      </c>
      <c r="K62" t="n">
        <v>47.83</v>
      </c>
      <c r="L62" t="n">
        <v>2</v>
      </c>
      <c r="M62" t="n">
        <v>39</v>
      </c>
      <c r="N62" t="n">
        <v>23.34</v>
      </c>
      <c r="O62" t="n">
        <v>17891.86</v>
      </c>
      <c r="P62" t="n">
        <v>111.27</v>
      </c>
      <c r="Q62" t="n">
        <v>195.44</v>
      </c>
      <c r="R62" t="n">
        <v>43.41</v>
      </c>
      <c r="S62" t="n">
        <v>14.2</v>
      </c>
      <c r="T62" t="n">
        <v>12705.22</v>
      </c>
      <c r="U62" t="n">
        <v>0.33</v>
      </c>
      <c r="V62" t="n">
        <v>0.71</v>
      </c>
      <c r="W62" t="n">
        <v>0.7</v>
      </c>
      <c r="X62" t="n">
        <v>0.8100000000000001</v>
      </c>
      <c r="Y62" t="n">
        <v>0.5</v>
      </c>
      <c r="Z62" t="n">
        <v>10</v>
      </c>
    </row>
    <row r="63">
      <c r="A63" t="n">
        <v>2</v>
      </c>
      <c r="B63" t="n">
        <v>70</v>
      </c>
      <c r="C63" t="inlineStr">
        <is>
          <t xml:space="preserve">CONCLUIDO	</t>
        </is>
      </c>
      <c r="D63" t="n">
        <v>7.9232</v>
      </c>
      <c r="E63" t="n">
        <v>12.62</v>
      </c>
      <c r="F63" t="n">
        <v>9.609999999999999</v>
      </c>
      <c r="G63" t="n">
        <v>21.36</v>
      </c>
      <c r="H63" t="n">
        <v>0.37</v>
      </c>
      <c r="I63" t="n">
        <v>27</v>
      </c>
      <c r="J63" t="n">
        <v>144.54</v>
      </c>
      <c r="K63" t="n">
        <v>47.83</v>
      </c>
      <c r="L63" t="n">
        <v>3</v>
      </c>
      <c r="M63" t="n">
        <v>25</v>
      </c>
      <c r="N63" t="n">
        <v>23.71</v>
      </c>
      <c r="O63" t="n">
        <v>18060.85</v>
      </c>
      <c r="P63" t="n">
        <v>107.15</v>
      </c>
      <c r="Q63" t="n">
        <v>195.42</v>
      </c>
      <c r="R63" t="n">
        <v>34.67</v>
      </c>
      <c r="S63" t="n">
        <v>14.2</v>
      </c>
      <c r="T63" t="n">
        <v>8404.08</v>
      </c>
      <c r="U63" t="n">
        <v>0.41</v>
      </c>
      <c r="V63" t="n">
        <v>0.73</v>
      </c>
      <c r="W63" t="n">
        <v>0.67</v>
      </c>
      <c r="X63" t="n">
        <v>0.53</v>
      </c>
      <c r="Y63" t="n">
        <v>0.5</v>
      </c>
      <c r="Z63" t="n">
        <v>10</v>
      </c>
    </row>
    <row r="64">
      <c r="A64" t="n">
        <v>3</v>
      </c>
      <c r="B64" t="n">
        <v>70</v>
      </c>
      <c r="C64" t="inlineStr">
        <is>
          <t xml:space="preserve">CONCLUIDO	</t>
        </is>
      </c>
      <c r="D64" t="n">
        <v>8.140000000000001</v>
      </c>
      <c r="E64" t="n">
        <v>12.28</v>
      </c>
      <c r="F64" t="n">
        <v>9.48</v>
      </c>
      <c r="G64" t="n">
        <v>28.44</v>
      </c>
      <c r="H64" t="n">
        <v>0.49</v>
      </c>
      <c r="I64" t="n">
        <v>20</v>
      </c>
      <c r="J64" t="n">
        <v>145.92</v>
      </c>
      <c r="K64" t="n">
        <v>47.83</v>
      </c>
      <c r="L64" t="n">
        <v>4</v>
      </c>
      <c r="M64" t="n">
        <v>18</v>
      </c>
      <c r="N64" t="n">
        <v>24.09</v>
      </c>
      <c r="O64" t="n">
        <v>18230.35</v>
      </c>
      <c r="P64" t="n">
        <v>104.81</v>
      </c>
      <c r="Q64" t="n">
        <v>195.44</v>
      </c>
      <c r="R64" t="n">
        <v>30.2</v>
      </c>
      <c r="S64" t="n">
        <v>14.2</v>
      </c>
      <c r="T64" t="n">
        <v>6202.73</v>
      </c>
      <c r="U64" t="n">
        <v>0.47</v>
      </c>
      <c r="V64" t="n">
        <v>0.74</v>
      </c>
      <c r="W64" t="n">
        <v>0.67</v>
      </c>
      <c r="X64" t="n">
        <v>0.39</v>
      </c>
      <c r="Y64" t="n">
        <v>0.5</v>
      </c>
      <c r="Z64" t="n">
        <v>10</v>
      </c>
    </row>
    <row r="65">
      <c r="A65" t="n">
        <v>4</v>
      </c>
      <c r="B65" t="n">
        <v>70</v>
      </c>
      <c r="C65" t="inlineStr">
        <is>
          <t xml:space="preserve">CONCLUIDO	</t>
        </is>
      </c>
      <c r="D65" t="n">
        <v>8.2873</v>
      </c>
      <c r="E65" t="n">
        <v>12.07</v>
      </c>
      <c r="F65" t="n">
        <v>9.380000000000001</v>
      </c>
      <c r="G65" t="n">
        <v>35.16</v>
      </c>
      <c r="H65" t="n">
        <v>0.6</v>
      </c>
      <c r="I65" t="n">
        <v>16</v>
      </c>
      <c r="J65" t="n">
        <v>147.3</v>
      </c>
      <c r="K65" t="n">
        <v>47.83</v>
      </c>
      <c r="L65" t="n">
        <v>5</v>
      </c>
      <c r="M65" t="n">
        <v>14</v>
      </c>
      <c r="N65" t="n">
        <v>24.47</v>
      </c>
      <c r="O65" t="n">
        <v>18400.38</v>
      </c>
      <c r="P65" t="n">
        <v>102.64</v>
      </c>
      <c r="Q65" t="n">
        <v>195.42</v>
      </c>
      <c r="R65" t="n">
        <v>27.1</v>
      </c>
      <c r="S65" t="n">
        <v>14.2</v>
      </c>
      <c r="T65" t="n">
        <v>4672.15</v>
      </c>
      <c r="U65" t="n">
        <v>0.52</v>
      </c>
      <c r="V65" t="n">
        <v>0.75</v>
      </c>
      <c r="W65" t="n">
        <v>0.66</v>
      </c>
      <c r="X65" t="n">
        <v>0.29</v>
      </c>
      <c r="Y65" t="n">
        <v>0.5</v>
      </c>
      <c r="Z65" t="n">
        <v>10</v>
      </c>
    </row>
    <row r="66">
      <c r="A66" t="n">
        <v>5</v>
      </c>
      <c r="B66" t="n">
        <v>70</v>
      </c>
      <c r="C66" t="inlineStr">
        <is>
          <t xml:space="preserve">CONCLUIDO	</t>
        </is>
      </c>
      <c r="D66" t="n">
        <v>8.344900000000001</v>
      </c>
      <c r="E66" t="n">
        <v>11.98</v>
      </c>
      <c r="F66" t="n">
        <v>9.35</v>
      </c>
      <c r="G66" t="n">
        <v>40.07</v>
      </c>
      <c r="H66" t="n">
        <v>0.71</v>
      </c>
      <c r="I66" t="n">
        <v>14</v>
      </c>
      <c r="J66" t="n">
        <v>148.68</v>
      </c>
      <c r="K66" t="n">
        <v>47.83</v>
      </c>
      <c r="L66" t="n">
        <v>6</v>
      </c>
      <c r="M66" t="n">
        <v>12</v>
      </c>
      <c r="N66" t="n">
        <v>24.85</v>
      </c>
      <c r="O66" t="n">
        <v>18570.94</v>
      </c>
      <c r="P66" t="n">
        <v>101.77</v>
      </c>
      <c r="Q66" t="n">
        <v>195.42</v>
      </c>
      <c r="R66" t="n">
        <v>26.28</v>
      </c>
      <c r="S66" t="n">
        <v>14.2</v>
      </c>
      <c r="T66" t="n">
        <v>4273.93</v>
      </c>
      <c r="U66" t="n">
        <v>0.54</v>
      </c>
      <c r="V66" t="n">
        <v>0.75</v>
      </c>
      <c r="W66" t="n">
        <v>0.66</v>
      </c>
      <c r="X66" t="n">
        <v>0.26</v>
      </c>
      <c r="Y66" t="n">
        <v>0.5</v>
      </c>
      <c r="Z66" t="n">
        <v>10</v>
      </c>
    </row>
    <row r="67">
      <c r="A67" t="n">
        <v>6</v>
      </c>
      <c r="B67" t="n">
        <v>70</v>
      </c>
      <c r="C67" t="inlineStr">
        <is>
          <t xml:space="preserve">CONCLUIDO	</t>
        </is>
      </c>
      <c r="D67" t="n">
        <v>8.4124</v>
      </c>
      <c r="E67" t="n">
        <v>11.89</v>
      </c>
      <c r="F67" t="n">
        <v>9.31</v>
      </c>
      <c r="G67" t="n">
        <v>46.56</v>
      </c>
      <c r="H67" t="n">
        <v>0.83</v>
      </c>
      <c r="I67" t="n">
        <v>12</v>
      </c>
      <c r="J67" t="n">
        <v>150.07</v>
      </c>
      <c r="K67" t="n">
        <v>47.83</v>
      </c>
      <c r="L67" t="n">
        <v>7</v>
      </c>
      <c r="M67" t="n">
        <v>10</v>
      </c>
      <c r="N67" t="n">
        <v>25.24</v>
      </c>
      <c r="O67" t="n">
        <v>18742.03</v>
      </c>
      <c r="P67" t="n">
        <v>100.58</v>
      </c>
      <c r="Q67" t="n">
        <v>195.42</v>
      </c>
      <c r="R67" t="n">
        <v>25.06</v>
      </c>
      <c r="S67" t="n">
        <v>14.2</v>
      </c>
      <c r="T67" t="n">
        <v>3673.22</v>
      </c>
      <c r="U67" t="n">
        <v>0.57</v>
      </c>
      <c r="V67" t="n">
        <v>0.76</v>
      </c>
      <c r="W67" t="n">
        <v>0.66</v>
      </c>
      <c r="X67" t="n">
        <v>0.22</v>
      </c>
      <c r="Y67" t="n">
        <v>0.5</v>
      </c>
      <c r="Z67" t="n">
        <v>10</v>
      </c>
    </row>
    <row r="68">
      <c r="A68" t="n">
        <v>7</v>
      </c>
      <c r="B68" t="n">
        <v>70</v>
      </c>
      <c r="C68" t="inlineStr">
        <is>
          <t xml:space="preserve">CONCLUIDO	</t>
        </is>
      </c>
      <c r="D68" t="n">
        <v>8.486599999999999</v>
      </c>
      <c r="E68" t="n">
        <v>11.78</v>
      </c>
      <c r="F68" t="n">
        <v>9.27</v>
      </c>
      <c r="G68" t="n">
        <v>55.6</v>
      </c>
      <c r="H68" t="n">
        <v>0.9399999999999999</v>
      </c>
      <c r="I68" t="n">
        <v>10</v>
      </c>
      <c r="J68" t="n">
        <v>151.46</v>
      </c>
      <c r="K68" t="n">
        <v>47.83</v>
      </c>
      <c r="L68" t="n">
        <v>8</v>
      </c>
      <c r="M68" t="n">
        <v>8</v>
      </c>
      <c r="N68" t="n">
        <v>25.63</v>
      </c>
      <c r="O68" t="n">
        <v>18913.66</v>
      </c>
      <c r="P68" t="n">
        <v>98.81</v>
      </c>
      <c r="Q68" t="n">
        <v>195.42</v>
      </c>
      <c r="R68" t="n">
        <v>23.56</v>
      </c>
      <c r="S68" t="n">
        <v>14.2</v>
      </c>
      <c r="T68" t="n">
        <v>2933.93</v>
      </c>
      <c r="U68" t="n">
        <v>0.6</v>
      </c>
      <c r="V68" t="n">
        <v>0.76</v>
      </c>
      <c r="W68" t="n">
        <v>0.65</v>
      </c>
      <c r="X68" t="n">
        <v>0.18</v>
      </c>
      <c r="Y68" t="n">
        <v>0.5</v>
      </c>
      <c r="Z68" t="n">
        <v>10</v>
      </c>
    </row>
    <row r="69">
      <c r="A69" t="n">
        <v>8</v>
      </c>
      <c r="B69" t="n">
        <v>70</v>
      </c>
      <c r="C69" t="inlineStr">
        <is>
          <t xml:space="preserve">CONCLUIDO	</t>
        </is>
      </c>
      <c r="D69" t="n">
        <v>8.5175</v>
      </c>
      <c r="E69" t="n">
        <v>11.74</v>
      </c>
      <c r="F69" t="n">
        <v>9.25</v>
      </c>
      <c r="G69" t="n">
        <v>61.68</v>
      </c>
      <c r="H69" t="n">
        <v>1.04</v>
      </c>
      <c r="I69" t="n">
        <v>9</v>
      </c>
      <c r="J69" t="n">
        <v>152.85</v>
      </c>
      <c r="K69" t="n">
        <v>47.83</v>
      </c>
      <c r="L69" t="n">
        <v>9</v>
      </c>
      <c r="M69" t="n">
        <v>7</v>
      </c>
      <c r="N69" t="n">
        <v>26.03</v>
      </c>
      <c r="O69" t="n">
        <v>19085.83</v>
      </c>
      <c r="P69" t="n">
        <v>97.95999999999999</v>
      </c>
      <c r="Q69" t="n">
        <v>195.42</v>
      </c>
      <c r="R69" t="n">
        <v>23.12</v>
      </c>
      <c r="S69" t="n">
        <v>14.2</v>
      </c>
      <c r="T69" t="n">
        <v>2720.62</v>
      </c>
      <c r="U69" t="n">
        <v>0.61</v>
      </c>
      <c r="V69" t="n">
        <v>0.76</v>
      </c>
      <c r="W69" t="n">
        <v>0.65</v>
      </c>
      <c r="X69" t="n">
        <v>0.16</v>
      </c>
      <c r="Y69" t="n">
        <v>0.5</v>
      </c>
      <c r="Z69" t="n">
        <v>10</v>
      </c>
    </row>
    <row r="70">
      <c r="A70" t="n">
        <v>9</v>
      </c>
      <c r="B70" t="n">
        <v>70</v>
      </c>
      <c r="C70" t="inlineStr">
        <is>
          <t xml:space="preserve">CONCLUIDO	</t>
        </is>
      </c>
      <c r="D70" t="n">
        <v>8.5517</v>
      </c>
      <c r="E70" t="n">
        <v>11.69</v>
      </c>
      <c r="F70" t="n">
        <v>9.23</v>
      </c>
      <c r="G70" t="n">
        <v>69.26000000000001</v>
      </c>
      <c r="H70" t="n">
        <v>1.15</v>
      </c>
      <c r="I70" t="n">
        <v>8</v>
      </c>
      <c r="J70" t="n">
        <v>154.25</v>
      </c>
      <c r="K70" t="n">
        <v>47.83</v>
      </c>
      <c r="L70" t="n">
        <v>10</v>
      </c>
      <c r="M70" t="n">
        <v>6</v>
      </c>
      <c r="N70" t="n">
        <v>26.43</v>
      </c>
      <c r="O70" t="n">
        <v>19258.55</v>
      </c>
      <c r="P70" t="n">
        <v>96.88</v>
      </c>
      <c r="Q70" t="n">
        <v>195.42</v>
      </c>
      <c r="R70" t="n">
        <v>22.61</v>
      </c>
      <c r="S70" t="n">
        <v>14.2</v>
      </c>
      <c r="T70" t="n">
        <v>2471.43</v>
      </c>
      <c r="U70" t="n">
        <v>0.63</v>
      </c>
      <c r="V70" t="n">
        <v>0.76</v>
      </c>
      <c r="W70" t="n">
        <v>0.65</v>
      </c>
      <c r="X70" t="n">
        <v>0.15</v>
      </c>
      <c r="Y70" t="n">
        <v>0.5</v>
      </c>
      <c r="Z70" t="n">
        <v>10</v>
      </c>
    </row>
    <row r="71">
      <c r="A71" t="n">
        <v>10</v>
      </c>
      <c r="B71" t="n">
        <v>70</v>
      </c>
      <c r="C71" t="inlineStr">
        <is>
          <t xml:space="preserve">CONCLUIDO	</t>
        </is>
      </c>
      <c r="D71" t="n">
        <v>8.5566</v>
      </c>
      <c r="E71" t="n">
        <v>11.69</v>
      </c>
      <c r="F71" t="n">
        <v>9.23</v>
      </c>
      <c r="G71" t="n">
        <v>69.20999999999999</v>
      </c>
      <c r="H71" t="n">
        <v>1.25</v>
      </c>
      <c r="I71" t="n">
        <v>8</v>
      </c>
      <c r="J71" t="n">
        <v>155.66</v>
      </c>
      <c r="K71" t="n">
        <v>47.83</v>
      </c>
      <c r="L71" t="n">
        <v>11</v>
      </c>
      <c r="M71" t="n">
        <v>6</v>
      </c>
      <c r="N71" t="n">
        <v>26.83</v>
      </c>
      <c r="O71" t="n">
        <v>19431.82</v>
      </c>
      <c r="P71" t="n">
        <v>95.75</v>
      </c>
      <c r="Q71" t="n">
        <v>195.42</v>
      </c>
      <c r="R71" t="n">
        <v>22.31</v>
      </c>
      <c r="S71" t="n">
        <v>14.2</v>
      </c>
      <c r="T71" t="n">
        <v>2318.51</v>
      </c>
      <c r="U71" t="n">
        <v>0.64</v>
      </c>
      <c r="V71" t="n">
        <v>0.76</v>
      </c>
      <c r="W71" t="n">
        <v>0.65</v>
      </c>
      <c r="X71" t="n">
        <v>0.14</v>
      </c>
      <c r="Y71" t="n">
        <v>0.5</v>
      </c>
      <c r="Z71" t="n">
        <v>10</v>
      </c>
    </row>
    <row r="72">
      <c r="A72" t="n">
        <v>11</v>
      </c>
      <c r="B72" t="n">
        <v>70</v>
      </c>
      <c r="C72" t="inlineStr">
        <is>
          <t xml:space="preserve">CONCLUIDO	</t>
        </is>
      </c>
      <c r="D72" t="n">
        <v>8.598699999999999</v>
      </c>
      <c r="E72" t="n">
        <v>11.63</v>
      </c>
      <c r="F72" t="n">
        <v>9.199999999999999</v>
      </c>
      <c r="G72" t="n">
        <v>78.84999999999999</v>
      </c>
      <c r="H72" t="n">
        <v>1.35</v>
      </c>
      <c r="I72" t="n">
        <v>7</v>
      </c>
      <c r="J72" t="n">
        <v>157.07</v>
      </c>
      <c r="K72" t="n">
        <v>47.83</v>
      </c>
      <c r="L72" t="n">
        <v>12</v>
      </c>
      <c r="M72" t="n">
        <v>5</v>
      </c>
      <c r="N72" t="n">
        <v>27.24</v>
      </c>
      <c r="O72" t="n">
        <v>19605.66</v>
      </c>
      <c r="P72" t="n">
        <v>95.16</v>
      </c>
      <c r="Q72" t="n">
        <v>195.42</v>
      </c>
      <c r="R72" t="n">
        <v>21.54</v>
      </c>
      <c r="S72" t="n">
        <v>14.2</v>
      </c>
      <c r="T72" t="n">
        <v>1939.06</v>
      </c>
      <c r="U72" t="n">
        <v>0.66</v>
      </c>
      <c r="V72" t="n">
        <v>0.77</v>
      </c>
      <c r="W72" t="n">
        <v>0.65</v>
      </c>
      <c r="X72" t="n">
        <v>0.11</v>
      </c>
      <c r="Y72" t="n">
        <v>0.5</v>
      </c>
      <c r="Z72" t="n">
        <v>10</v>
      </c>
    </row>
    <row r="73">
      <c r="A73" t="n">
        <v>12</v>
      </c>
      <c r="B73" t="n">
        <v>70</v>
      </c>
      <c r="C73" t="inlineStr">
        <is>
          <t xml:space="preserve">CONCLUIDO	</t>
        </is>
      </c>
      <c r="D73" t="n">
        <v>8.5876</v>
      </c>
      <c r="E73" t="n">
        <v>11.64</v>
      </c>
      <c r="F73" t="n">
        <v>9.210000000000001</v>
      </c>
      <c r="G73" t="n">
        <v>78.98</v>
      </c>
      <c r="H73" t="n">
        <v>1.45</v>
      </c>
      <c r="I73" t="n">
        <v>7</v>
      </c>
      <c r="J73" t="n">
        <v>158.48</v>
      </c>
      <c r="K73" t="n">
        <v>47.83</v>
      </c>
      <c r="L73" t="n">
        <v>13</v>
      </c>
      <c r="M73" t="n">
        <v>5</v>
      </c>
      <c r="N73" t="n">
        <v>27.65</v>
      </c>
      <c r="O73" t="n">
        <v>19780.06</v>
      </c>
      <c r="P73" t="n">
        <v>94.09</v>
      </c>
      <c r="Q73" t="n">
        <v>195.42</v>
      </c>
      <c r="R73" t="n">
        <v>21.98</v>
      </c>
      <c r="S73" t="n">
        <v>14.2</v>
      </c>
      <c r="T73" t="n">
        <v>2159.64</v>
      </c>
      <c r="U73" t="n">
        <v>0.65</v>
      </c>
      <c r="V73" t="n">
        <v>0.77</v>
      </c>
      <c r="W73" t="n">
        <v>0.65</v>
      </c>
      <c r="X73" t="n">
        <v>0.13</v>
      </c>
      <c r="Y73" t="n">
        <v>0.5</v>
      </c>
      <c r="Z73" t="n">
        <v>10</v>
      </c>
    </row>
    <row r="74">
      <c r="A74" t="n">
        <v>13</v>
      </c>
      <c r="B74" t="n">
        <v>70</v>
      </c>
      <c r="C74" t="inlineStr">
        <is>
          <t xml:space="preserve">CONCLUIDO	</t>
        </is>
      </c>
      <c r="D74" t="n">
        <v>8.6275</v>
      </c>
      <c r="E74" t="n">
        <v>11.59</v>
      </c>
      <c r="F74" t="n">
        <v>9.19</v>
      </c>
      <c r="G74" t="n">
        <v>91.89</v>
      </c>
      <c r="H74" t="n">
        <v>1.55</v>
      </c>
      <c r="I74" t="n">
        <v>6</v>
      </c>
      <c r="J74" t="n">
        <v>159.9</v>
      </c>
      <c r="K74" t="n">
        <v>47.83</v>
      </c>
      <c r="L74" t="n">
        <v>14</v>
      </c>
      <c r="M74" t="n">
        <v>4</v>
      </c>
      <c r="N74" t="n">
        <v>28.07</v>
      </c>
      <c r="O74" t="n">
        <v>19955.16</v>
      </c>
      <c r="P74" t="n">
        <v>92.97</v>
      </c>
      <c r="Q74" t="n">
        <v>195.42</v>
      </c>
      <c r="R74" t="n">
        <v>21.16</v>
      </c>
      <c r="S74" t="n">
        <v>14.2</v>
      </c>
      <c r="T74" t="n">
        <v>1755.04</v>
      </c>
      <c r="U74" t="n">
        <v>0.67</v>
      </c>
      <c r="V74" t="n">
        <v>0.77</v>
      </c>
      <c r="W74" t="n">
        <v>0.65</v>
      </c>
      <c r="X74" t="n">
        <v>0.1</v>
      </c>
      <c r="Y74" t="n">
        <v>0.5</v>
      </c>
      <c r="Z74" t="n">
        <v>10</v>
      </c>
    </row>
    <row r="75">
      <c r="A75" t="n">
        <v>14</v>
      </c>
      <c r="B75" t="n">
        <v>70</v>
      </c>
      <c r="C75" t="inlineStr">
        <is>
          <t xml:space="preserve">CONCLUIDO	</t>
        </is>
      </c>
      <c r="D75" t="n">
        <v>8.6273</v>
      </c>
      <c r="E75" t="n">
        <v>11.59</v>
      </c>
      <c r="F75" t="n">
        <v>9.19</v>
      </c>
      <c r="G75" t="n">
        <v>91.89</v>
      </c>
      <c r="H75" t="n">
        <v>1.65</v>
      </c>
      <c r="I75" t="n">
        <v>6</v>
      </c>
      <c r="J75" t="n">
        <v>161.32</v>
      </c>
      <c r="K75" t="n">
        <v>47.83</v>
      </c>
      <c r="L75" t="n">
        <v>15</v>
      </c>
      <c r="M75" t="n">
        <v>4</v>
      </c>
      <c r="N75" t="n">
        <v>28.5</v>
      </c>
      <c r="O75" t="n">
        <v>20130.71</v>
      </c>
      <c r="P75" t="n">
        <v>92.28</v>
      </c>
      <c r="Q75" t="n">
        <v>195.42</v>
      </c>
      <c r="R75" t="n">
        <v>21.08</v>
      </c>
      <c r="S75" t="n">
        <v>14.2</v>
      </c>
      <c r="T75" t="n">
        <v>1712.71</v>
      </c>
      <c r="U75" t="n">
        <v>0.67</v>
      </c>
      <c r="V75" t="n">
        <v>0.77</v>
      </c>
      <c r="W75" t="n">
        <v>0.65</v>
      </c>
      <c r="X75" t="n">
        <v>0.1</v>
      </c>
      <c r="Y75" t="n">
        <v>0.5</v>
      </c>
      <c r="Z75" t="n">
        <v>10</v>
      </c>
    </row>
    <row r="76">
      <c r="A76" t="n">
        <v>15</v>
      </c>
      <c r="B76" t="n">
        <v>70</v>
      </c>
      <c r="C76" t="inlineStr">
        <is>
          <t xml:space="preserve">CONCLUIDO	</t>
        </is>
      </c>
      <c r="D76" t="n">
        <v>8.6275</v>
      </c>
      <c r="E76" t="n">
        <v>11.59</v>
      </c>
      <c r="F76" t="n">
        <v>9.19</v>
      </c>
      <c r="G76" t="n">
        <v>91.89</v>
      </c>
      <c r="H76" t="n">
        <v>1.74</v>
      </c>
      <c r="I76" t="n">
        <v>6</v>
      </c>
      <c r="J76" t="n">
        <v>162.75</v>
      </c>
      <c r="K76" t="n">
        <v>47.83</v>
      </c>
      <c r="L76" t="n">
        <v>16</v>
      </c>
      <c r="M76" t="n">
        <v>4</v>
      </c>
      <c r="N76" t="n">
        <v>28.92</v>
      </c>
      <c r="O76" t="n">
        <v>20306.85</v>
      </c>
      <c r="P76" t="n">
        <v>91.23999999999999</v>
      </c>
      <c r="Q76" t="n">
        <v>195.44</v>
      </c>
      <c r="R76" t="n">
        <v>21.12</v>
      </c>
      <c r="S76" t="n">
        <v>14.2</v>
      </c>
      <c r="T76" t="n">
        <v>1733.05</v>
      </c>
      <c r="U76" t="n">
        <v>0.67</v>
      </c>
      <c r="V76" t="n">
        <v>0.77</v>
      </c>
      <c r="W76" t="n">
        <v>0.65</v>
      </c>
      <c r="X76" t="n">
        <v>0.1</v>
      </c>
      <c r="Y76" t="n">
        <v>0.5</v>
      </c>
      <c r="Z76" t="n">
        <v>10</v>
      </c>
    </row>
    <row r="77">
      <c r="A77" t="n">
        <v>16</v>
      </c>
      <c r="B77" t="n">
        <v>70</v>
      </c>
      <c r="C77" t="inlineStr">
        <is>
          <t xml:space="preserve">CONCLUIDO	</t>
        </is>
      </c>
      <c r="D77" t="n">
        <v>8.665699999999999</v>
      </c>
      <c r="E77" t="n">
        <v>11.54</v>
      </c>
      <c r="F77" t="n">
        <v>9.17</v>
      </c>
      <c r="G77" t="n">
        <v>110</v>
      </c>
      <c r="H77" t="n">
        <v>1.83</v>
      </c>
      <c r="I77" t="n">
        <v>5</v>
      </c>
      <c r="J77" t="n">
        <v>164.19</v>
      </c>
      <c r="K77" t="n">
        <v>47.83</v>
      </c>
      <c r="L77" t="n">
        <v>17</v>
      </c>
      <c r="M77" t="n">
        <v>3</v>
      </c>
      <c r="N77" t="n">
        <v>29.36</v>
      </c>
      <c r="O77" t="n">
        <v>20483.57</v>
      </c>
      <c r="P77" t="n">
        <v>89.91</v>
      </c>
      <c r="Q77" t="n">
        <v>195.42</v>
      </c>
      <c r="R77" t="n">
        <v>20.54</v>
      </c>
      <c r="S77" t="n">
        <v>14.2</v>
      </c>
      <c r="T77" t="n">
        <v>1449.23</v>
      </c>
      <c r="U77" t="n">
        <v>0.6899999999999999</v>
      </c>
      <c r="V77" t="n">
        <v>0.77</v>
      </c>
      <c r="W77" t="n">
        <v>0.64</v>
      </c>
      <c r="X77" t="n">
        <v>0.08</v>
      </c>
      <c r="Y77" t="n">
        <v>0.5</v>
      </c>
      <c r="Z77" t="n">
        <v>10</v>
      </c>
    </row>
    <row r="78">
      <c r="A78" t="n">
        <v>17</v>
      </c>
      <c r="B78" t="n">
        <v>70</v>
      </c>
      <c r="C78" t="inlineStr">
        <is>
          <t xml:space="preserve">CONCLUIDO	</t>
        </is>
      </c>
      <c r="D78" t="n">
        <v>8.6599</v>
      </c>
      <c r="E78" t="n">
        <v>11.55</v>
      </c>
      <c r="F78" t="n">
        <v>9.17</v>
      </c>
      <c r="G78" t="n">
        <v>110.1</v>
      </c>
      <c r="H78" t="n">
        <v>1.93</v>
      </c>
      <c r="I78" t="n">
        <v>5</v>
      </c>
      <c r="J78" t="n">
        <v>165.62</v>
      </c>
      <c r="K78" t="n">
        <v>47.83</v>
      </c>
      <c r="L78" t="n">
        <v>18</v>
      </c>
      <c r="M78" t="n">
        <v>3</v>
      </c>
      <c r="N78" t="n">
        <v>29.8</v>
      </c>
      <c r="O78" t="n">
        <v>20660.89</v>
      </c>
      <c r="P78" t="n">
        <v>89.91</v>
      </c>
      <c r="Q78" t="n">
        <v>195.42</v>
      </c>
      <c r="R78" t="n">
        <v>20.74</v>
      </c>
      <c r="S78" t="n">
        <v>14.2</v>
      </c>
      <c r="T78" t="n">
        <v>1550.42</v>
      </c>
      <c r="U78" t="n">
        <v>0.68</v>
      </c>
      <c r="V78" t="n">
        <v>0.77</v>
      </c>
      <c r="W78" t="n">
        <v>0.65</v>
      </c>
      <c r="X78" t="n">
        <v>0.09</v>
      </c>
      <c r="Y78" t="n">
        <v>0.5</v>
      </c>
      <c r="Z78" t="n">
        <v>10</v>
      </c>
    </row>
    <row r="79">
      <c r="A79" t="n">
        <v>18</v>
      </c>
      <c r="B79" t="n">
        <v>70</v>
      </c>
      <c r="C79" t="inlineStr">
        <is>
          <t xml:space="preserve">CONCLUIDO	</t>
        </is>
      </c>
      <c r="D79" t="n">
        <v>8.6701</v>
      </c>
      <c r="E79" t="n">
        <v>11.53</v>
      </c>
      <c r="F79" t="n">
        <v>9.16</v>
      </c>
      <c r="G79" t="n">
        <v>109.93</v>
      </c>
      <c r="H79" t="n">
        <v>2.02</v>
      </c>
      <c r="I79" t="n">
        <v>5</v>
      </c>
      <c r="J79" t="n">
        <v>167.07</v>
      </c>
      <c r="K79" t="n">
        <v>47.83</v>
      </c>
      <c r="L79" t="n">
        <v>19</v>
      </c>
      <c r="M79" t="n">
        <v>3</v>
      </c>
      <c r="N79" t="n">
        <v>30.24</v>
      </c>
      <c r="O79" t="n">
        <v>20838.81</v>
      </c>
      <c r="P79" t="n">
        <v>87.76000000000001</v>
      </c>
      <c r="Q79" t="n">
        <v>195.42</v>
      </c>
      <c r="R79" t="n">
        <v>20.35</v>
      </c>
      <c r="S79" t="n">
        <v>14.2</v>
      </c>
      <c r="T79" t="n">
        <v>1352.56</v>
      </c>
      <c r="U79" t="n">
        <v>0.7</v>
      </c>
      <c r="V79" t="n">
        <v>0.77</v>
      </c>
      <c r="W79" t="n">
        <v>0.64</v>
      </c>
      <c r="X79" t="n">
        <v>0.07000000000000001</v>
      </c>
      <c r="Y79" t="n">
        <v>0.5</v>
      </c>
      <c r="Z79" t="n">
        <v>10</v>
      </c>
    </row>
    <row r="80">
      <c r="A80" t="n">
        <v>19</v>
      </c>
      <c r="B80" t="n">
        <v>70</v>
      </c>
      <c r="C80" t="inlineStr">
        <is>
          <t xml:space="preserve">CONCLUIDO	</t>
        </is>
      </c>
      <c r="D80" t="n">
        <v>8.667</v>
      </c>
      <c r="E80" t="n">
        <v>11.54</v>
      </c>
      <c r="F80" t="n">
        <v>9.17</v>
      </c>
      <c r="G80" t="n">
        <v>109.98</v>
      </c>
      <c r="H80" t="n">
        <v>2.1</v>
      </c>
      <c r="I80" t="n">
        <v>5</v>
      </c>
      <c r="J80" t="n">
        <v>168.51</v>
      </c>
      <c r="K80" t="n">
        <v>47.83</v>
      </c>
      <c r="L80" t="n">
        <v>20</v>
      </c>
      <c r="M80" t="n">
        <v>3</v>
      </c>
      <c r="N80" t="n">
        <v>30.69</v>
      </c>
      <c r="O80" t="n">
        <v>21017.33</v>
      </c>
      <c r="P80" t="n">
        <v>86.12</v>
      </c>
      <c r="Q80" t="n">
        <v>195.42</v>
      </c>
      <c r="R80" t="n">
        <v>20.52</v>
      </c>
      <c r="S80" t="n">
        <v>14.2</v>
      </c>
      <c r="T80" t="n">
        <v>1440.79</v>
      </c>
      <c r="U80" t="n">
        <v>0.6899999999999999</v>
      </c>
      <c r="V80" t="n">
        <v>0.77</v>
      </c>
      <c r="W80" t="n">
        <v>0.64</v>
      </c>
      <c r="X80" t="n">
        <v>0.08</v>
      </c>
      <c r="Y80" t="n">
        <v>0.5</v>
      </c>
      <c r="Z80" t="n">
        <v>10</v>
      </c>
    </row>
    <row r="81">
      <c r="A81" t="n">
        <v>20</v>
      </c>
      <c r="B81" t="n">
        <v>70</v>
      </c>
      <c r="C81" t="inlineStr">
        <is>
          <t xml:space="preserve">CONCLUIDO	</t>
        </is>
      </c>
      <c r="D81" t="n">
        <v>8.700100000000001</v>
      </c>
      <c r="E81" t="n">
        <v>11.49</v>
      </c>
      <c r="F81" t="n">
        <v>9.15</v>
      </c>
      <c r="G81" t="n">
        <v>137.25</v>
      </c>
      <c r="H81" t="n">
        <v>2.19</v>
      </c>
      <c r="I81" t="n">
        <v>4</v>
      </c>
      <c r="J81" t="n">
        <v>169.97</v>
      </c>
      <c r="K81" t="n">
        <v>47.83</v>
      </c>
      <c r="L81" t="n">
        <v>21</v>
      </c>
      <c r="M81" t="n">
        <v>0</v>
      </c>
      <c r="N81" t="n">
        <v>31.14</v>
      </c>
      <c r="O81" t="n">
        <v>21196.47</v>
      </c>
      <c r="P81" t="n">
        <v>85.25</v>
      </c>
      <c r="Q81" t="n">
        <v>195.42</v>
      </c>
      <c r="R81" t="n">
        <v>19.85</v>
      </c>
      <c r="S81" t="n">
        <v>14.2</v>
      </c>
      <c r="T81" t="n">
        <v>1108.31</v>
      </c>
      <c r="U81" t="n">
        <v>0.72</v>
      </c>
      <c r="V81" t="n">
        <v>0.77</v>
      </c>
      <c r="W81" t="n">
        <v>0.65</v>
      </c>
      <c r="X81" t="n">
        <v>0.06</v>
      </c>
      <c r="Y81" t="n">
        <v>0.5</v>
      </c>
      <c r="Z81" t="n">
        <v>10</v>
      </c>
    </row>
    <row r="82">
      <c r="A82" t="n">
        <v>0</v>
      </c>
      <c r="B82" t="n">
        <v>90</v>
      </c>
      <c r="C82" t="inlineStr">
        <is>
          <t xml:space="preserve">CONCLUIDO	</t>
        </is>
      </c>
      <c r="D82" t="n">
        <v>5.7164</v>
      </c>
      <c r="E82" t="n">
        <v>17.49</v>
      </c>
      <c r="F82" t="n">
        <v>11.27</v>
      </c>
      <c r="G82" t="n">
        <v>6.32</v>
      </c>
      <c r="H82" t="n">
        <v>0.1</v>
      </c>
      <c r="I82" t="n">
        <v>107</v>
      </c>
      <c r="J82" t="n">
        <v>176.73</v>
      </c>
      <c r="K82" t="n">
        <v>52.44</v>
      </c>
      <c r="L82" t="n">
        <v>1</v>
      </c>
      <c r="M82" t="n">
        <v>105</v>
      </c>
      <c r="N82" t="n">
        <v>33.29</v>
      </c>
      <c r="O82" t="n">
        <v>22031.19</v>
      </c>
      <c r="P82" t="n">
        <v>147.45</v>
      </c>
      <c r="Q82" t="n">
        <v>195.44</v>
      </c>
      <c r="R82" t="n">
        <v>85.79000000000001</v>
      </c>
      <c r="S82" t="n">
        <v>14.2</v>
      </c>
      <c r="T82" t="n">
        <v>33565.93</v>
      </c>
      <c r="U82" t="n">
        <v>0.17</v>
      </c>
      <c r="V82" t="n">
        <v>0.63</v>
      </c>
      <c r="W82" t="n">
        <v>0.82</v>
      </c>
      <c r="X82" t="n">
        <v>2.18</v>
      </c>
      <c r="Y82" t="n">
        <v>0.5</v>
      </c>
      <c r="Z82" t="n">
        <v>10</v>
      </c>
    </row>
    <row r="83">
      <c r="A83" t="n">
        <v>1</v>
      </c>
      <c r="B83" t="n">
        <v>90</v>
      </c>
      <c r="C83" t="inlineStr">
        <is>
          <t xml:space="preserve">CONCLUIDO	</t>
        </is>
      </c>
      <c r="D83" t="n">
        <v>7.0494</v>
      </c>
      <c r="E83" t="n">
        <v>14.19</v>
      </c>
      <c r="F83" t="n">
        <v>10.06</v>
      </c>
      <c r="G83" t="n">
        <v>12.57</v>
      </c>
      <c r="H83" t="n">
        <v>0.2</v>
      </c>
      <c r="I83" t="n">
        <v>48</v>
      </c>
      <c r="J83" t="n">
        <v>178.21</v>
      </c>
      <c r="K83" t="n">
        <v>52.44</v>
      </c>
      <c r="L83" t="n">
        <v>2</v>
      </c>
      <c r="M83" t="n">
        <v>46</v>
      </c>
      <c r="N83" t="n">
        <v>33.77</v>
      </c>
      <c r="O83" t="n">
        <v>22213.89</v>
      </c>
      <c r="P83" t="n">
        <v>130.98</v>
      </c>
      <c r="Q83" t="n">
        <v>195.43</v>
      </c>
      <c r="R83" t="n">
        <v>47.94</v>
      </c>
      <c r="S83" t="n">
        <v>14.2</v>
      </c>
      <c r="T83" t="n">
        <v>14936.33</v>
      </c>
      <c r="U83" t="n">
        <v>0.3</v>
      </c>
      <c r="V83" t="n">
        <v>0.7</v>
      </c>
      <c r="W83" t="n">
        <v>0.73</v>
      </c>
      <c r="X83" t="n">
        <v>0.97</v>
      </c>
      <c r="Y83" t="n">
        <v>0.5</v>
      </c>
      <c r="Z83" t="n">
        <v>10</v>
      </c>
    </row>
    <row r="84">
      <c r="A84" t="n">
        <v>2</v>
      </c>
      <c r="B84" t="n">
        <v>90</v>
      </c>
      <c r="C84" t="inlineStr">
        <is>
          <t xml:space="preserve">CONCLUIDO	</t>
        </is>
      </c>
      <c r="D84" t="n">
        <v>7.5711</v>
      </c>
      <c r="E84" t="n">
        <v>13.21</v>
      </c>
      <c r="F84" t="n">
        <v>9.69</v>
      </c>
      <c r="G84" t="n">
        <v>18.75</v>
      </c>
      <c r="H84" t="n">
        <v>0.3</v>
      </c>
      <c r="I84" t="n">
        <v>31</v>
      </c>
      <c r="J84" t="n">
        <v>179.7</v>
      </c>
      <c r="K84" t="n">
        <v>52.44</v>
      </c>
      <c r="L84" t="n">
        <v>3</v>
      </c>
      <c r="M84" t="n">
        <v>29</v>
      </c>
      <c r="N84" t="n">
        <v>34.26</v>
      </c>
      <c r="O84" t="n">
        <v>22397.24</v>
      </c>
      <c r="P84" t="n">
        <v>125.37</v>
      </c>
      <c r="Q84" t="n">
        <v>195.42</v>
      </c>
      <c r="R84" t="n">
        <v>36.62</v>
      </c>
      <c r="S84" t="n">
        <v>14.2</v>
      </c>
      <c r="T84" t="n">
        <v>9360.030000000001</v>
      </c>
      <c r="U84" t="n">
        <v>0.39</v>
      </c>
      <c r="V84" t="n">
        <v>0.73</v>
      </c>
      <c r="W84" t="n">
        <v>0.6899999999999999</v>
      </c>
      <c r="X84" t="n">
        <v>0.6</v>
      </c>
      <c r="Y84" t="n">
        <v>0.5</v>
      </c>
      <c r="Z84" t="n">
        <v>10</v>
      </c>
    </row>
    <row r="85">
      <c r="A85" t="n">
        <v>3</v>
      </c>
      <c r="B85" t="n">
        <v>90</v>
      </c>
      <c r="C85" t="inlineStr">
        <is>
          <t xml:space="preserve">CONCLUIDO	</t>
        </is>
      </c>
      <c r="D85" t="n">
        <v>7.8285</v>
      </c>
      <c r="E85" t="n">
        <v>12.77</v>
      </c>
      <c r="F85" t="n">
        <v>9.539999999999999</v>
      </c>
      <c r="G85" t="n">
        <v>24.88</v>
      </c>
      <c r="H85" t="n">
        <v>0.39</v>
      </c>
      <c r="I85" t="n">
        <v>23</v>
      </c>
      <c r="J85" t="n">
        <v>181.19</v>
      </c>
      <c r="K85" t="n">
        <v>52.44</v>
      </c>
      <c r="L85" t="n">
        <v>4</v>
      </c>
      <c r="M85" t="n">
        <v>21</v>
      </c>
      <c r="N85" t="n">
        <v>34.75</v>
      </c>
      <c r="O85" t="n">
        <v>22581.25</v>
      </c>
      <c r="P85" t="n">
        <v>122.75</v>
      </c>
      <c r="Q85" t="n">
        <v>195.42</v>
      </c>
      <c r="R85" t="n">
        <v>31.69</v>
      </c>
      <c r="S85" t="n">
        <v>14.2</v>
      </c>
      <c r="T85" t="n">
        <v>6934.86</v>
      </c>
      <c r="U85" t="n">
        <v>0.45</v>
      </c>
      <c r="V85" t="n">
        <v>0.74</v>
      </c>
      <c r="W85" t="n">
        <v>0.68</v>
      </c>
      <c r="X85" t="n">
        <v>0.45</v>
      </c>
      <c r="Y85" t="n">
        <v>0.5</v>
      </c>
      <c r="Z85" t="n">
        <v>10</v>
      </c>
    </row>
    <row r="86">
      <c r="A86" t="n">
        <v>4</v>
      </c>
      <c r="B86" t="n">
        <v>90</v>
      </c>
      <c r="C86" t="inlineStr">
        <is>
          <t xml:space="preserve">CONCLUIDO	</t>
        </is>
      </c>
      <c r="D86" t="n">
        <v>7.9632</v>
      </c>
      <c r="E86" t="n">
        <v>12.56</v>
      </c>
      <c r="F86" t="n">
        <v>9.460000000000001</v>
      </c>
      <c r="G86" t="n">
        <v>29.88</v>
      </c>
      <c r="H86" t="n">
        <v>0.49</v>
      </c>
      <c r="I86" t="n">
        <v>19</v>
      </c>
      <c r="J86" t="n">
        <v>182.69</v>
      </c>
      <c r="K86" t="n">
        <v>52.44</v>
      </c>
      <c r="L86" t="n">
        <v>5</v>
      </c>
      <c r="M86" t="n">
        <v>17</v>
      </c>
      <c r="N86" t="n">
        <v>35.25</v>
      </c>
      <c r="O86" t="n">
        <v>22766.06</v>
      </c>
      <c r="P86" t="n">
        <v>121.48</v>
      </c>
      <c r="Q86" t="n">
        <v>195.44</v>
      </c>
      <c r="R86" t="n">
        <v>29.62</v>
      </c>
      <c r="S86" t="n">
        <v>14.2</v>
      </c>
      <c r="T86" t="n">
        <v>5918.09</v>
      </c>
      <c r="U86" t="n">
        <v>0.48</v>
      </c>
      <c r="V86" t="n">
        <v>0.75</v>
      </c>
      <c r="W86" t="n">
        <v>0.67</v>
      </c>
      <c r="X86" t="n">
        <v>0.37</v>
      </c>
      <c r="Y86" t="n">
        <v>0.5</v>
      </c>
      <c r="Z86" t="n">
        <v>10</v>
      </c>
    </row>
    <row r="87">
      <c r="A87" t="n">
        <v>5</v>
      </c>
      <c r="B87" t="n">
        <v>90</v>
      </c>
      <c r="C87" t="inlineStr">
        <is>
          <t xml:space="preserve">CONCLUIDO	</t>
        </is>
      </c>
      <c r="D87" t="n">
        <v>8.077199999999999</v>
      </c>
      <c r="E87" t="n">
        <v>12.38</v>
      </c>
      <c r="F87" t="n">
        <v>9.390000000000001</v>
      </c>
      <c r="G87" t="n">
        <v>35.22</v>
      </c>
      <c r="H87" t="n">
        <v>0.58</v>
      </c>
      <c r="I87" t="n">
        <v>16</v>
      </c>
      <c r="J87" t="n">
        <v>184.19</v>
      </c>
      <c r="K87" t="n">
        <v>52.44</v>
      </c>
      <c r="L87" t="n">
        <v>6</v>
      </c>
      <c r="M87" t="n">
        <v>14</v>
      </c>
      <c r="N87" t="n">
        <v>35.75</v>
      </c>
      <c r="O87" t="n">
        <v>22951.43</v>
      </c>
      <c r="P87" t="n">
        <v>119.93</v>
      </c>
      <c r="Q87" t="n">
        <v>195.42</v>
      </c>
      <c r="R87" t="n">
        <v>27.57</v>
      </c>
      <c r="S87" t="n">
        <v>14.2</v>
      </c>
      <c r="T87" t="n">
        <v>4907.4</v>
      </c>
      <c r="U87" t="n">
        <v>0.52</v>
      </c>
      <c r="V87" t="n">
        <v>0.75</v>
      </c>
      <c r="W87" t="n">
        <v>0.66</v>
      </c>
      <c r="X87" t="n">
        <v>0.3</v>
      </c>
      <c r="Y87" t="n">
        <v>0.5</v>
      </c>
      <c r="Z87" t="n">
        <v>10</v>
      </c>
    </row>
    <row r="88">
      <c r="A88" t="n">
        <v>6</v>
      </c>
      <c r="B88" t="n">
        <v>90</v>
      </c>
      <c r="C88" t="inlineStr">
        <is>
          <t xml:space="preserve">CONCLUIDO	</t>
        </is>
      </c>
      <c r="D88" t="n">
        <v>8.1511</v>
      </c>
      <c r="E88" t="n">
        <v>12.27</v>
      </c>
      <c r="F88" t="n">
        <v>9.35</v>
      </c>
      <c r="G88" t="n">
        <v>40.07</v>
      </c>
      <c r="H88" t="n">
        <v>0.67</v>
      </c>
      <c r="I88" t="n">
        <v>14</v>
      </c>
      <c r="J88" t="n">
        <v>185.7</v>
      </c>
      <c r="K88" t="n">
        <v>52.44</v>
      </c>
      <c r="L88" t="n">
        <v>7</v>
      </c>
      <c r="M88" t="n">
        <v>12</v>
      </c>
      <c r="N88" t="n">
        <v>36.26</v>
      </c>
      <c r="O88" t="n">
        <v>23137.49</v>
      </c>
      <c r="P88" t="n">
        <v>118.83</v>
      </c>
      <c r="Q88" t="n">
        <v>195.42</v>
      </c>
      <c r="R88" t="n">
        <v>26.2</v>
      </c>
      <c r="S88" t="n">
        <v>14.2</v>
      </c>
      <c r="T88" t="n">
        <v>4233.5</v>
      </c>
      <c r="U88" t="n">
        <v>0.54</v>
      </c>
      <c r="V88" t="n">
        <v>0.75</v>
      </c>
      <c r="W88" t="n">
        <v>0.66</v>
      </c>
      <c r="X88" t="n">
        <v>0.26</v>
      </c>
      <c r="Y88" t="n">
        <v>0.5</v>
      </c>
      <c r="Z88" t="n">
        <v>10</v>
      </c>
    </row>
    <row r="89">
      <c r="A89" t="n">
        <v>7</v>
      </c>
      <c r="B89" t="n">
        <v>90</v>
      </c>
      <c r="C89" t="inlineStr">
        <is>
          <t xml:space="preserve">CONCLUIDO	</t>
        </is>
      </c>
      <c r="D89" t="n">
        <v>8.222</v>
      </c>
      <c r="E89" t="n">
        <v>12.16</v>
      </c>
      <c r="F89" t="n">
        <v>9.32</v>
      </c>
      <c r="G89" t="n">
        <v>46.58</v>
      </c>
      <c r="H89" t="n">
        <v>0.76</v>
      </c>
      <c r="I89" t="n">
        <v>12</v>
      </c>
      <c r="J89" t="n">
        <v>187.22</v>
      </c>
      <c r="K89" t="n">
        <v>52.44</v>
      </c>
      <c r="L89" t="n">
        <v>8</v>
      </c>
      <c r="M89" t="n">
        <v>10</v>
      </c>
      <c r="N89" t="n">
        <v>36.78</v>
      </c>
      <c r="O89" t="n">
        <v>23324.24</v>
      </c>
      <c r="P89" t="n">
        <v>118.03</v>
      </c>
      <c r="Q89" t="n">
        <v>195.42</v>
      </c>
      <c r="R89" t="n">
        <v>24.95</v>
      </c>
      <c r="S89" t="n">
        <v>14.2</v>
      </c>
      <c r="T89" t="n">
        <v>3618.24</v>
      </c>
      <c r="U89" t="n">
        <v>0.57</v>
      </c>
      <c r="V89" t="n">
        <v>0.76</v>
      </c>
      <c r="W89" t="n">
        <v>0.66</v>
      </c>
      <c r="X89" t="n">
        <v>0.23</v>
      </c>
      <c r="Y89" t="n">
        <v>0.5</v>
      </c>
      <c r="Z89" t="n">
        <v>10</v>
      </c>
    </row>
    <row r="90">
      <c r="A90" t="n">
        <v>8</v>
      </c>
      <c r="B90" t="n">
        <v>90</v>
      </c>
      <c r="C90" t="inlineStr">
        <is>
          <t xml:space="preserve">CONCLUIDO	</t>
        </is>
      </c>
      <c r="D90" t="n">
        <v>8.260899999999999</v>
      </c>
      <c r="E90" t="n">
        <v>12.11</v>
      </c>
      <c r="F90" t="n">
        <v>9.289999999999999</v>
      </c>
      <c r="G90" t="n">
        <v>50.69</v>
      </c>
      <c r="H90" t="n">
        <v>0.85</v>
      </c>
      <c r="I90" t="n">
        <v>11</v>
      </c>
      <c r="J90" t="n">
        <v>188.74</v>
      </c>
      <c r="K90" t="n">
        <v>52.44</v>
      </c>
      <c r="L90" t="n">
        <v>9</v>
      </c>
      <c r="M90" t="n">
        <v>9</v>
      </c>
      <c r="N90" t="n">
        <v>37.3</v>
      </c>
      <c r="O90" t="n">
        <v>23511.69</v>
      </c>
      <c r="P90" t="n">
        <v>116.96</v>
      </c>
      <c r="Q90" t="n">
        <v>195.42</v>
      </c>
      <c r="R90" t="n">
        <v>24.51</v>
      </c>
      <c r="S90" t="n">
        <v>14.2</v>
      </c>
      <c r="T90" t="n">
        <v>3403.15</v>
      </c>
      <c r="U90" t="n">
        <v>0.58</v>
      </c>
      <c r="V90" t="n">
        <v>0.76</v>
      </c>
      <c r="W90" t="n">
        <v>0.65</v>
      </c>
      <c r="X90" t="n">
        <v>0.21</v>
      </c>
      <c r="Y90" t="n">
        <v>0.5</v>
      </c>
      <c r="Z90" t="n">
        <v>10</v>
      </c>
    </row>
    <row r="91">
      <c r="A91" t="n">
        <v>9</v>
      </c>
      <c r="B91" t="n">
        <v>90</v>
      </c>
      <c r="C91" t="inlineStr">
        <is>
          <t xml:space="preserve">CONCLUIDO	</t>
        </is>
      </c>
      <c r="D91" t="n">
        <v>8.3055</v>
      </c>
      <c r="E91" t="n">
        <v>12.04</v>
      </c>
      <c r="F91" t="n">
        <v>9.26</v>
      </c>
      <c r="G91" t="n">
        <v>55.59</v>
      </c>
      <c r="H91" t="n">
        <v>0.93</v>
      </c>
      <c r="I91" t="n">
        <v>10</v>
      </c>
      <c r="J91" t="n">
        <v>190.26</v>
      </c>
      <c r="K91" t="n">
        <v>52.44</v>
      </c>
      <c r="L91" t="n">
        <v>10</v>
      </c>
      <c r="M91" t="n">
        <v>8</v>
      </c>
      <c r="N91" t="n">
        <v>37.82</v>
      </c>
      <c r="O91" t="n">
        <v>23699.85</v>
      </c>
      <c r="P91" t="n">
        <v>116.28</v>
      </c>
      <c r="Q91" t="n">
        <v>195.42</v>
      </c>
      <c r="R91" t="n">
        <v>23.51</v>
      </c>
      <c r="S91" t="n">
        <v>14.2</v>
      </c>
      <c r="T91" t="n">
        <v>2909.16</v>
      </c>
      <c r="U91" t="n">
        <v>0.6</v>
      </c>
      <c r="V91" t="n">
        <v>0.76</v>
      </c>
      <c r="W91" t="n">
        <v>0.65</v>
      </c>
      <c r="X91" t="n">
        <v>0.18</v>
      </c>
      <c r="Y91" t="n">
        <v>0.5</v>
      </c>
      <c r="Z91" t="n">
        <v>10</v>
      </c>
    </row>
    <row r="92">
      <c r="A92" t="n">
        <v>10</v>
      </c>
      <c r="B92" t="n">
        <v>90</v>
      </c>
      <c r="C92" t="inlineStr">
        <is>
          <t xml:space="preserve">CONCLUIDO	</t>
        </is>
      </c>
      <c r="D92" t="n">
        <v>8.343999999999999</v>
      </c>
      <c r="E92" t="n">
        <v>11.98</v>
      </c>
      <c r="F92" t="n">
        <v>9.24</v>
      </c>
      <c r="G92" t="n">
        <v>61.63</v>
      </c>
      <c r="H92" t="n">
        <v>1.02</v>
      </c>
      <c r="I92" t="n">
        <v>9</v>
      </c>
      <c r="J92" t="n">
        <v>191.79</v>
      </c>
      <c r="K92" t="n">
        <v>52.44</v>
      </c>
      <c r="L92" t="n">
        <v>11</v>
      </c>
      <c r="M92" t="n">
        <v>7</v>
      </c>
      <c r="N92" t="n">
        <v>38.35</v>
      </c>
      <c r="O92" t="n">
        <v>23888.73</v>
      </c>
      <c r="P92" t="n">
        <v>114.93</v>
      </c>
      <c r="Q92" t="n">
        <v>195.42</v>
      </c>
      <c r="R92" t="n">
        <v>22.95</v>
      </c>
      <c r="S92" t="n">
        <v>14.2</v>
      </c>
      <c r="T92" t="n">
        <v>2636.55</v>
      </c>
      <c r="U92" t="n">
        <v>0.62</v>
      </c>
      <c r="V92" t="n">
        <v>0.76</v>
      </c>
      <c r="W92" t="n">
        <v>0.65</v>
      </c>
      <c r="X92" t="n">
        <v>0.16</v>
      </c>
      <c r="Y92" t="n">
        <v>0.5</v>
      </c>
      <c r="Z92" t="n">
        <v>10</v>
      </c>
    </row>
    <row r="93">
      <c r="A93" t="n">
        <v>11</v>
      </c>
      <c r="B93" t="n">
        <v>90</v>
      </c>
      <c r="C93" t="inlineStr">
        <is>
          <t xml:space="preserve">CONCLUIDO	</t>
        </is>
      </c>
      <c r="D93" t="n">
        <v>8.378500000000001</v>
      </c>
      <c r="E93" t="n">
        <v>11.94</v>
      </c>
      <c r="F93" t="n">
        <v>9.23</v>
      </c>
      <c r="G93" t="n">
        <v>69.23</v>
      </c>
      <c r="H93" t="n">
        <v>1.1</v>
      </c>
      <c r="I93" t="n">
        <v>8</v>
      </c>
      <c r="J93" t="n">
        <v>193.33</v>
      </c>
      <c r="K93" t="n">
        <v>52.44</v>
      </c>
      <c r="L93" t="n">
        <v>12</v>
      </c>
      <c r="M93" t="n">
        <v>6</v>
      </c>
      <c r="N93" t="n">
        <v>38.89</v>
      </c>
      <c r="O93" t="n">
        <v>24078.33</v>
      </c>
      <c r="P93" t="n">
        <v>114.31</v>
      </c>
      <c r="Q93" t="n">
        <v>195.42</v>
      </c>
      <c r="R93" t="n">
        <v>22.5</v>
      </c>
      <c r="S93" t="n">
        <v>14.2</v>
      </c>
      <c r="T93" t="n">
        <v>2413.23</v>
      </c>
      <c r="U93" t="n">
        <v>0.63</v>
      </c>
      <c r="V93" t="n">
        <v>0.76</v>
      </c>
      <c r="W93" t="n">
        <v>0.65</v>
      </c>
      <c r="X93" t="n">
        <v>0.14</v>
      </c>
      <c r="Y93" t="n">
        <v>0.5</v>
      </c>
      <c r="Z93" t="n">
        <v>10</v>
      </c>
    </row>
    <row r="94">
      <c r="A94" t="n">
        <v>12</v>
      </c>
      <c r="B94" t="n">
        <v>90</v>
      </c>
      <c r="C94" t="inlineStr">
        <is>
          <t xml:space="preserve">CONCLUIDO	</t>
        </is>
      </c>
      <c r="D94" t="n">
        <v>8.3775</v>
      </c>
      <c r="E94" t="n">
        <v>11.94</v>
      </c>
      <c r="F94" t="n">
        <v>9.23</v>
      </c>
      <c r="G94" t="n">
        <v>69.23999999999999</v>
      </c>
      <c r="H94" t="n">
        <v>1.18</v>
      </c>
      <c r="I94" t="n">
        <v>8</v>
      </c>
      <c r="J94" t="n">
        <v>194.88</v>
      </c>
      <c r="K94" t="n">
        <v>52.44</v>
      </c>
      <c r="L94" t="n">
        <v>13</v>
      </c>
      <c r="M94" t="n">
        <v>6</v>
      </c>
      <c r="N94" t="n">
        <v>39.43</v>
      </c>
      <c r="O94" t="n">
        <v>24268.67</v>
      </c>
      <c r="P94" t="n">
        <v>113.51</v>
      </c>
      <c r="Q94" t="n">
        <v>195.42</v>
      </c>
      <c r="R94" t="n">
        <v>22.37</v>
      </c>
      <c r="S94" t="n">
        <v>14.2</v>
      </c>
      <c r="T94" t="n">
        <v>2348.74</v>
      </c>
      <c r="U94" t="n">
        <v>0.63</v>
      </c>
      <c r="V94" t="n">
        <v>0.76</v>
      </c>
      <c r="W94" t="n">
        <v>0.65</v>
      </c>
      <c r="X94" t="n">
        <v>0.14</v>
      </c>
      <c r="Y94" t="n">
        <v>0.5</v>
      </c>
      <c r="Z94" t="n">
        <v>10</v>
      </c>
    </row>
    <row r="95">
      <c r="A95" t="n">
        <v>13</v>
      </c>
      <c r="B95" t="n">
        <v>90</v>
      </c>
      <c r="C95" t="inlineStr">
        <is>
          <t xml:space="preserve">CONCLUIDO	</t>
        </is>
      </c>
      <c r="D95" t="n">
        <v>8.4201</v>
      </c>
      <c r="E95" t="n">
        <v>11.88</v>
      </c>
      <c r="F95" t="n">
        <v>9.210000000000001</v>
      </c>
      <c r="G95" t="n">
        <v>78.92</v>
      </c>
      <c r="H95" t="n">
        <v>1.27</v>
      </c>
      <c r="I95" t="n">
        <v>7</v>
      </c>
      <c r="J95" t="n">
        <v>196.42</v>
      </c>
      <c r="K95" t="n">
        <v>52.44</v>
      </c>
      <c r="L95" t="n">
        <v>14</v>
      </c>
      <c r="M95" t="n">
        <v>5</v>
      </c>
      <c r="N95" t="n">
        <v>39.98</v>
      </c>
      <c r="O95" t="n">
        <v>24459.75</v>
      </c>
      <c r="P95" t="n">
        <v>112.87</v>
      </c>
      <c r="Q95" t="n">
        <v>195.42</v>
      </c>
      <c r="R95" t="n">
        <v>21.76</v>
      </c>
      <c r="S95" t="n">
        <v>14.2</v>
      </c>
      <c r="T95" t="n">
        <v>2050.35</v>
      </c>
      <c r="U95" t="n">
        <v>0.65</v>
      </c>
      <c r="V95" t="n">
        <v>0.77</v>
      </c>
      <c r="W95" t="n">
        <v>0.65</v>
      </c>
      <c r="X95" t="n">
        <v>0.12</v>
      </c>
      <c r="Y95" t="n">
        <v>0.5</v>
      </c>
      <c r="Z95" t="n">
        <v>10</v>
      </c>
    </row>
    <row r="96">
      <c r="A96" t="n">
        <v>14</v>
      </c>
      <c r="B96" t="n">
        <v>90</v>
      </c>
      <c r="C96" t="inlineStr">
        <is>
          <t xml:space="preserve">CONCLUIDO	</t>
        </is>
      </c>
      <c r="D96" t="n">
        <v>8.4153</v>
      </c>
      <c r="E96" t="n">
        <v>11.88</v>
      </c>
      <c r="F96" t="n">
        <v>9.210000000000001</v>
      </c>
      <c r="G96" t="n">
        <v>78.97</v>
      </c>
      <c r="H96" t="n">
        <v>1.35</v>
      </c>
      <c r="I96" t="n">
        <v>7</v>
      </c>
      <c r="J96" t="n">
        <v>197.98</v>
      </c>
      <c r="K96" t="n">
        <v>52.44</v>
      </c>
      <c r="L96" t="n">
        <v>15</v>
      </c>
      <c r="M96" t="n">
        <v>5</v>
      </c>
      <c r="N96" t="n">
        <v>40.54</v>
      </c>
      <c r="O96" t="n">
        <v>24651.58</v>
      </c>
      <c r="P96" t="n">
        <v>112.91</v>
      </c>
      <c r="Q96" t="n">
        <v>195.42</v>
      </c>
      <c r="R96" t="n">
        <v>22.01</v>
      </c>
      <c r="S96" t="n">
        <v>14.2</v>
      </c>
      <c r="T96" t="n">
        <v>2175.74</v>
      </c>
      <c r="U96" t="n">
        <v>0.65</v>
      </c>
      <c r="V96" t="n">
        <v>0.77</v>
      </c>
      <c r="W96" t="n">
        <v>0.65</v>
      </c>
      <c r="X96" t="n">
        <v>0.13</v>
      </c>
      <c r="Y96" t="n">
        <v>0.5</v>
      </c>
      <c r="Z96" t="n">
        <v>10</v>
      </c>
    </row>
    <row r="97">
      <c r="A97" t="n">
        <v>15</v>
      </c>
      <c r="B97" t="n">
        <v>90</v>
      </c>
      <c r="C97" t="inlineStr">
        <is>
          <t xml:space="preserve">CONCLUIDO	</t>
        </is>
      </c>
      <c r="D97" t="n">
        <v>8.461399999999999</v>
      </c>
      <c r="E97" t="n">
        <v>11.82</v>
      </c>
      <c r="F97" t="n">
        <v>9.18</v>
      </c>
      <c r="G97" t="n">
        <v>91.84</v>
      </c>
      <c r="H97" t="n">
        <v>1.42</v>
      </c>
      <c r="I97" t="n">
        <v>6</v>
      </c>
      <c r="J97" t="n">
        <v>199.54</v>
      </c>
      <c r="K97" t="n">
        <v>52.44</v>
      </c>
      <c r="L97" t="n">
        <v>16</v>
      </c>
      <c r="M97" t="n">
        <v>4</v>
      </c>
      <c r="N97" t="n">
        <v>41.1</v>
      </c>
      <c r="O97" t="n">
        <v>24844.17</v>
      </c>
      <c r="P97" t="n">
        <v>111.06</v>
      </c>
      <c r="Q97" t="n">
        <v>195.42</v>
      </c>
      <c r="R97" t="n">
        <v>21.09</v>
      </c>
      <c r="S97" t="n">
        <v>14.2</v>
      </c>
      <c r="T97" t="n">
        <v>1719.84</v>
      </c>
      <c r="U97" t="n">
        <v>0.67</v>
      </c>
      <c r="V97" t="n">
        <v>0.77</v>
      </c>
      <c r="W97" t="n">
        <v>0.64</v>
      </c>
      <c r="X97" t="n">
        <v>0.1</v>
      </c>
      <c r="Y97" t="n">
        <v>0.5</v>
      </c>
      <c r="Z97" t="n">
        <v>10</v>
      </c>
    </row>
    <row r="98">
      <c r="A98" t="n">
        <v>16</v>
      </c>
      <c r="B98" t="n">
        <v>90</v>
      </c>
      <c r="C98" t="inlineStr">
        <is>
          <t xml:space="preserve">CONCLUIDO	</t>
        </is>
      </c>
      <c r="D98" t="n">
        <v>8.4579</v>
      </c>
      <c r="E98" t="n">
        <v>11.82</v>
      </c>
      <c r="F98" t="n">
        <v>9.19</v>
      </c>
      <c r="G98" t="n">
        <v>91.89</v>
      </c>
      <c r="H98" t="n">
        <v>1.5</v>
      </c>
      <c r="I98" t="n">
        <v>6</v>
      </c>
      <c r="J98" t="n">
        <v>201.11</v>
      </c>
      <c r="K98" t="n">
        <v>52.44</v>
      </c>
      <c r="L98" t="n">
        <v>17</v>
      </c>
      <c r="M98" t="n">
        <v>4</v>
      </c>
      <c r="N98" t="n">
        <v>41.67</v>
      </c>
      <c r="O98" t="n">
        <v>25037.53</v>
      </c>
      <c r="P98" t="n">
        <v>111.19</v>
      </c>
      <c r="Q98" t="n">
        <v>195.42</v>
      </c>
      <c r="R98" t="n">
        <v>21.21</v>
      </c>
      <c r="S98" t="n">
        <v>14.2</v>
      </c>
      <c r="T98" t="n">
        <v>1776.91</v>
      </c>
      <c r="U98" t="n">
        <v>0.67</v>
      </c>
      <c r="V98" t="n">
        <v>0.77</v>
      </c>
      <c r="W98" t="n">
        <v>0.65</v>
      </c>
      <c r="X98" t="n">
        <v>0.1</v>
      </c>
      <c r="Y98" t="n">
        <v>0.5</v>
      </c>
      <c r="Z98" t="n">
        <v>10</v>
      </c>
    </row>
    <row r="99">
      <c r="A99" t="n">
        <v>17</v>
      </c>
      <c r="B99" t="n">
        <v>90</v>
      </c>
      <c r="C99" t="inlineStr">
        <is>
          <t xml:space="preserve">CONCLUIDO	</t>
        </is>
      </c>
      <c r="D99" t="n">
        <v>8.4604</v>
      </c>
      <c r="E99" t="n">
        <v>11.82</v>
      </c>
      <c r="F99" t="n">
        <v>9.19</v>
      </c>
      <c r="G99" t="n">
        <v>91.86</v>
      </c>
      <c r="H99" t="n">
        <v>1.58</v>
      </c>
      <c r="I99" t="n">
        <v>6</v>
      </c>
      <c r="J99" t="n">
        <v>202.68</v>
      </c>
      <c r="K99" t="n">
        <v>52.44</v>
      </c>
      <c r="L99" t="n">
        <v>18</v>
      </c>
      <c r="M99" t="n">
        <v>4</v>
      </c>
      <c r="N99" t="n">
        <v>42.24</v>
      </c>
      <c r="O99" t="n">
        <v>25231.66</v>
      </c>
      <c r="P99" t="n">
        <v>110.66</v>
      </c>
      <c r="Q99" t="n">
        <v>195.42</v>
      </c>
      <c r="R99" t="n">
        <v>21.07</v>
      </c>
      <c r="S99" t="n">
        <v>14.2</v>
      </c>
      <c r="T99" t="n">
        <v>1709.06</v>
      </c>
      <c r="U99" t="n">
        <v>0.67</v>
      </c>
      <c r="V99" t="n">
        <v>0.77</v>
      </c>
      <c r="W99" t="n">
        <v>0.65</v>
      </c>
      <c r="X99" t="n">
        <v>0.1</v>
      </c>
      <c r="Y99" t="n">
        <v>0.5</v>
      </c>
      <c r="Z99" t="n">
        <v>10</v>
      </c>
    </row>
    <row r="100">
      <c r="A100" t="n">
        <v>18</v>
      </c>
      <c r="B100" t="n">
        <v>90</v>
      </c>
      <c r="C100" t="inlineStr">
        <is>
          <t xml:space="preserve">CONCLUIDO	</t>
        </is>
      </c>
      <c r="D100" t="n">
        <v>8.461399999999999</v>
      </c>
      <c r="E100" t="n">
        <v>11.82</v>
      </c>
      <c r="F100" t="n">
        <v>9.18</v>
      </c>
      <c r="G100" t="n">
        <v>91.84</v>
      </c>
      <c r="H100" t="n">
        <v>1.65</v>
      </c>
      <c r="I100" t="n">
        <v>6</v>
      </c>
      <c r="J100" t="n">
        <v>204.26</v>
      </c>
      <c r="K100" t="n">
        <v>52.44</v>
      </c>
      <c r="L100" t="n">
        <v>19</v>
      </c>
      <c r="M100" t="n">
        <v>4</v>
      </c>
      <c r="N100" t="n">
        <v>42.82</v>
      </c>
      <c r="O100" t="n">
        <v>25426.72</v>
      </c>
      <c r="P100" t="n">
        <v>109.96</v>
      </c>
      <c r="Q100" t="n">
        <v>195.42</v>
      </c>
      <c r="R100" t="n">
        <v>21.11</v>
      </c>
      <c r="S100" t="n">
        <v>14.2</v>
      </c>
      <c r="T100" t="n">
        <v>1728.63</v>
      </c>
      <c r="U100" t="n">
        <v>0.67</v>
      </c>
      <c r="V100" t="n">
        <v>0.77</v>
      </c>
      <c r="W100" t="n">
        <v>0.65</v>
      </c>
      <c r="X100" t="n">
        <v>0.1</v>
      </c>
      <c r="Y100" t="n">
        <v>0.5</v>
      </c>
      <c r="Z100" t="n">
        <v>10</v>
      </c>
    </row>
    <row r="101">
      <c r="A101" t="n">
        <v>19</v>
      </c>
      <c r="B101" t="n">
        <v>90</v>
      </c>
      <c r="C101" t="inlineStr">
        <is>
          <t xml:space="preserve">CONCLUIDO	</t>
        </is>
      </c>
      <c r="D101" t="n">
        <v>8.495200000000001</v>
      </c>
      <c r="E101" t="n">
        <v>11.77</v>
      </c>
      <c r="F101" t="n">
        <v>9.17</v>
      </c>
      <c r="G101" t="n">
        <v>110.08</v>
      </c>
      <c r="H101" t="n">
        <v>1.73</v>
      </c>
      <c r="I101" t="n">
        <v>5</v>
      </c>
      <c r="J101" t="n">
        <v>205.85</v>
      </c>
      <c r="K101" t="n">
        <v>52.44</v>
      </c>
      <c r="L101" t="n">
        <v>20</v>
      </c>
      <c r="M101" t="n">
        <v>3</v>
      </c>
      <c r="N101" t="n">
        <v>43.41</v>
      </c>
      <c r="O101" t="n">
        <v>25622.45</v>
      </c>
      <c r="P101" t="n">
        <v>109.07</v>
      </c>
      <c r="Q101" t="n">
        <v>195.42</v>
      </c>
      <c r="R101" t="n">
        <v>20.7</v>
      </c>
      <c r="S101" t="n">
        <v>14.2</v>
      </c>
      <c r="T101" t="n">
        <v>1527.96</v>
      </c>
      <c r="U101" t="n">
        <v>0.6899999999999999</v>
      </c>
      <c r="V101" t="n">
        <v>0.77</v>
      </c>
      <c r="W101" t="n">
        <v>0.65</v>
      </c>
      <c r="X101" t="n">
        <v>0.09</v>
      </c>
      <c r="Y101" t="n">
        <v>0.5</v>
      </c>
      <c r="Z101" t="n">
        <v>10</v>
      </c>
    </row>
    <row r="102">
      <c r="A102" t="n">
        <v>20</v>
      </c>
      <c r="B102" t="n">
        <v>90</v>
      </c>
      <c r="C102" t="inlineStr">
        <is>
          <t xml:space="preserve">CONCLUIDO	</t>
        </is>
      </c>
      <c r="D102" t="n">
        <v>8.497999999999999</v>
      </c>
      <c r="E102" t="n">
        <v>11.77</v>
      </c>
      <c r="F102" t="n">
        <v>9.17</v>
      </c>
      <c r="G102" t="n">
        <v>110.03</v>
      </c>
      <c r="H102" t="n">
        <v>1.8</v>
      </c>
      <c r="I102" t="n">
        <v>5</v>
      </c>
      <c r="J102" t="n">
        <v>207.45</v>
      </c>
      <c r="K102" t="n">
        <v>52.44</v>
      </c>
      <c r="L102" t="n">
        <v>21</v>
      </c>
      <c r="M102" t="n">
        <v>3</v>
      </c>
      <c r="N102" t="n">
        <v>44</v>
      </c>
      <c r="O102" t="n">
        <v>25818.99</v>
      </c>
      <c r="P102" t="n">
        <v>108.87</v>
      </c>
      <c r="Q102" t="n">
        <v>195.42</v>
      </c>
      <c r="R102" t="n">
        <v>20.6</v>
      </c>
      <c r="S102" t="n">
        <v>14.2</v>
      </c>
      <c r="T102" t="n">
        <v>1481.68</v>
      </c>
      <c r="U102" t="n">
        <v>0.6899999999999999</v>
      </c>
      <c r="V102" t="n">
        <v>0.77</v>
      </c>
      <c r="W102" t="n">
        <v>0.64</v>
      </c>
      <c r="X102" t="n">
        <v>0.08</v>
      </c>
      <c r="Y102" t="n">
        <v>0.5</v>
      </c>
      <c r="Z102" t="n">
        <v>10</v>
      </c>
    </row>
    <row r="103">
      <c r="A103" t="n">
        <v>21</v>
      </c>
      <c r="B103" t="n">
        <v>90</v>
      </c>
      <c r="C103" t="inlineStr">
        <is>
          <t xml:space="preserve">CONCLUIDO	</t>
        </is>
      </c>
      <c r="D103" t="n">
        <v>8.4954</v>
      </c>
      <c r="E103" t="n">
        <v>11.77</v>
      </c>
      <c r="F103" t="n">
        <v>9.17</v>
      </c>
      <c r="G103" t="n">
        <v>110.07</v>
      </c>
      <c r="H103" t="n">
        <v>1.87</v>
      </c>
      <c r="I103" t="n">
        <v>5</v>
      </c>
      <c r="J103" t="n">
        <v>209.05</v>
      </c>
      <c r="K103" t="n">
        <v>52.44</v>
      </c>
      <c r="L103" t="n">
        <v>22</v>
      </c>
      <c r="M103" t="n">
        <v>3</v>
      </c>
      <c r="N103" t="n">
        <v>44.6</v>
      </c>
      <c r="O103" t="n">
        <v>26016.35</v>
      </c>
      <c r="P103" t="n">
        <v>108.77</v>
      </c>
      <c r="Q103" t="n">
        <v>195.42</v>
      </c>
      <c r="R103" t="n">
        <v>20.68</v>
      </c>
      <c r="S103" t="n">
        <v>14.2</v>
      </c>
      <c r="T103" t="n">
        <v>1520</v>
      </c>
      <c r="U103" t="n">
        <v>0.6899999999999999</v>
      </c>
      <c r="V103" t="n">
        <v>0.77</v>
      </c>
      <c r="W103" t="n">
        <v>0.65</v>
      </c>
      <c r="X103" t="n">
        <v>0.09</v>
      </c>
      <c r="Y103" t="n">
        <v>0.5</v>
      </c>
      <c r="Z103" t="n">
        <v>10</v>
      </c>
    </row>
    <row r="104">
      <c r="A104" t="n">
        <v>22</v>
      </c>
      <c r="B104" t="n">
        <v>90</v>
      </c>
      <c r="C104" t="inlineStr">
        <is>
          <t xml:space="preserve">CONCLUIDO	</t>
        </is>
      </c>
      <c r="D104" t="n">
        <v>8.497999999999999</v>
      </c>
      <c r="E104" t="n">
        <v>11.77</v>
      </c>
      <c r="F104" t="n">
        <v>9.17</v>
      </c>
      <c r="G104" t="n">
        <v>110.03</v>
      </c>
      <c r="H104" t="n">
        <v>1.94</v>
      </c>
      <c r="I104" t="n">
        <v>5</v>
      </c>
      <c r="J104" t="n">
        <v>210.65</v>
      </c>
      <c r="K104" t="n">
        <v>52.44</v>
      </c>
      <c r="L104" t="n">
        <v>23</v>
      </c>
      <c r="M104" t="n">
        <v>3</v>
      </c>
      <c r="N104" t="n">
        <v>45.21</v>
      </c>
      <c r="O104" t="n">
        <v>26214.54</v>
      </c>
      <c r="P104" t="n">
        <v>107.8</v>
      </c>
      <c r="Q104" t="n">
        <v>195.42</v>
      </c>
      <c r="R104" t="n">
        <v>20.55</v>
      </c>
      <c r="S104" t="n">
        <v>14.2</v>
      </c>
      <c r="T104" t="n">
        <v>1454.99</v>
      </c>
      <c r="U104" t="n">
        <v>0.6899999999999999</v>
      </c>
      <c r="V104" t="n">
        <v>0.77</v>
      </c>
      <c r="W104" t="n">
        <v>0.65</v>
      </c>
      <c r="X104" t="n">
        <v>0.08</v>
      </c>
      <c r="Y104" t="n">
        <v>0.5</v>
      </c>
      <c r="Z104" t="n">
        <v>10</v>
      </c>
    </row>
    <row r="105">
      <c r="A105" t="n">
        <v>23</v>
      </c>
      <c r="B105" t="n">
        <v>90</v>
      </c>
      <c r="C105" t="inlineStr">
        <is>
          <t xml:space="preserve">CONCLUIDO	</t>
        </is>
      </c>
      <c r="D105" t="n">
        <v>8.5024</v>
      </c>
      <c r="E105" t="n">
        <v>11.76</v>
      </c>
      <c r="F105" t="n">
        <v>9.16</v>
      </c>
      <c r="G105" t="n">
        <v>109.96</v>
      </c>
      <c r="H105" t="n">
        <v>2.01</v>
      </c>
      <c r="I105" t="n">
        <v>5</v>
      </c>
      <c r="J105" t="n">
        <v>212.27</v>
      </c>
      <c r="K105" t="n">
        <v>52.44</v>
      </c>
      <c r="L105" t="n">
        <v>24</v>
      </c>
      <c r="M105" t="n">
        <v>3</v>
      </c>
      <c r="N105" t="n">
        <v>45.82</v>
      </c>
      <c r="O105" t="n">
        <v>26413.56</v>
      </c>
      <c r="P105" t="n">
        <v>106.03</v>
      </c>
      <c r="Q105" t="n">
        <v>195.42</v>
      </c>
      <c r="R105" t="n">
        <v>20.36</v>
      </c>
      <c r="S105" t="n">
        <v>14.2</v>
      </c>
      <c r="T105" t="n">
        <v>1360.63</v>
      </c>
      <c r="U105" t="n">
        <v>0.7</v>
      </c>
      <c r="V105" t="n">
        <v>0.77</v>
      </c>
      <c r="W105" t="n">
        <v>0.64</v>
      </c>
      <c r="X105" t="n">
        <v>0.08</v>
      </c>
      <c r="Y105" t="n">
        <v>0.5</v>
      </c>
      <c r="Z105" t="n">
        <v>10</v>
      </c>
    </row>
    <row r="106">
      <c r="A106" t="n">
        <v>24</v>
      </c>
      <c r="B106" t="n">
        <v>90</v>
      </c>
      <c r="C106" t="inlineStr">
        <is>
          <t xml:space="preserve">CONCLUIDO	</t>
        </is>
      </c>
      <c r="D106" t="n">
        <v>8.544600000000001</v>
      </c>
      <c r="E106" t="n">
        <v>11.7</v>
      </c>
      <c r="F106" t="n">
        <v>9.140000000000001</v>
      </c>
      <c r="G106" t="n">
        <v>137.11</v>
      </c>
      <c r="H106" t="n">
        <v>2.08</v>
      </c>
      <c r="I106" t="n">
        <v>4</v>
      </c>
      <c r="J106" t="n">
        <v>213.89</v>
      </c>
      <c r="K106" t="n">
        <v>52.44</v>
      </c>
      <c r="L106" t="n">
        <v>25</v>
      </c>
      <c r="M106" t="n">
        <v>2</v>
      </c>
      <c r="N106" t="n">
        <v>46.44</v>
      </c>
      <c r="O106" t="n">
        <v>26613.43</v>
      </c>
      <c r="P106" t="n">
        <v>104.65</v>
      </c>
      <c r="Q106" t="n">
        <v>195.42</v>
      </c>
      <c r="R106" t="n">
        <v>19.66</v>
      </c>
      <c r="S106" t="n">
        <v>14.2</v>
      </c>
      <c r="T106" t="n">
        <v>1012.63</v>
      </c>
      <c r="U106" t="n">
        <v>0.72</v>
      </c>
      <c r="V106" t="n">
        <v>0.77</v>
      </c>
      <c r="W106" t="n">
        <v>0.64</v>
      </c>
      <c r="X106" t="n">
        <v>0.05</v>
      </c>
      <c r="Y106" t="n">
        <v>0.5</v>
      </c>
      <c r="Z106" t="n">
        <v>10</v>
      </c>
    </row>
    <row r="107">
      <c r="A107" t="n">
        <v>25</v>
      </c>
      <c r="B107" t="n">
        <v>90</v>
      </c>
      <c r="C107" t="inlineStr">
        <is>
          <t xml:space="preserve">CONCLUIDO	</t>
        </is>
      </c>
      <c r="D107" t="n">
        <v>8.541700000000001</v>
      </c>
      <c r="E107" t="n">
        <v>11.71</v>
      </c>
      <c r="F107" t="n">
        <v>9.140000000000001</v>
      </c>
      <c r="G107" t="n">
        <v>137.17</v>
      </c>
      <c r="H107" t="n">
        <v>2.14</v>
      </c>
      <c r="I107" t="n">
        <v>4</v>
      </c>
      <c r="J107" t="n">
        <v>215.51</v>
      </c>
      <c r="K107" t="n">
        <v>52.44</v>
      </c>
      <c r="L107" t="n">
        <v>26</v>
      </c>
      <c r="M107" t="n">
        <v>2</v>
      </c>
      <c r="N107" t="n">
        <v>47.07</v>
      </c>
      <c r="O107" t="n">
        <v>26814.17</v>
      </c>
      <c r="P107" t="n">
        <v>105.4</v>
      </c>
      <c r="Q107" t="n">
        <v>195.43</v>
      </c>
      <c r="R107" t="n">
        <v>19.8</v>
      </c>
      <c r="S107" t="n">
        <v>14.2</v>
      </c>
      <c r="T107" t="n">
        <v>1086.39</v>
      </c>
      <c r="U107" t="n">
        <v>0.72</v>
      </c>
      <c r="V107" t="n">
        <v>0.77</v>
      </c>
      <c r="W107" t="n">
        <v>0.64</v>
      </c>
      <c r="X107" t="n">
        <v>0.06</v>
      </c>
      <c r="Y107" t="n">
        <v>0.5</v>
      </c>
      <c r="Z107" t="n">
        <v>10</v>
      </c>
    </row>
    <row r="108">
      <c r="A108" t="n">
        <v>26</v>
      </c>
      <c r="B108" t="n">
        <v>90</v>
      </c>
      <c r="C108" t="inlineStr">
        <is>
          <t xml:space="preserve">CONCLUIDO	</t>
        </is>
      </c>
      <c r="D108" t="n">
        <v>8.5395</v>
      </c>
      <c r="E108" t="n">
        <v>11.71</v>
      </c>
      <c r="F108" t="n">
        <v>9.15</v>
      </c>
      <c r="G108" t="n">
        <v>137.21</v>
      </c>
      <c r="H108" t="n">
        <v>2.21</v>
      </c>
      <c r="I108" t="n">
        <v>4</v>
      </c>
      <c r="J108" t="n">
        <v>217.15</v>
      </c>
      <c r="K108" t="n">
        <v>52.44</v>
      </c>
      <c r="L108" t="n">
        <v>27</v>
      </c>
      <c r="M108" t="n">
        <v>2</v>
      </c>
      <c r="N108" t="n">
        <v>47.71</v>
      </c>
      <c r="O108" t="n">
        <v>27015.77</v>
      </c>
      <c r="P108" t="n">
        <v>105.8</v>
      </c>
      <c r="Q108" t="n">
        <v>195.42</v>
      </c>
      <c r="R108" t="n">
        <v>19.94</v>
      </c>
      <c r="S108" t="n">
        <v>14.2</v>
      </c>
      <c r="T108" t="n">
        <v>1155.54</v>
      </c>
      <c r="U108" t="n">
        <v>0.71</v>
      </c>
      <c r="V108" t="n">
        <v>0.77</v>
      </c>
      <c r="W108" t="n">
        <v>0.64</v>
      </c>
      <c r="X108" t="n">
        <v>0.06</v>
      </c>
      <c r="Y108" t="n">
        <v>0.5</v>
      </c>
      <c r="Z108" t="n">
        <v>10</v>
      </c>
    </row>
    <row r="109">
      <c r="A109" t="n">
        <v>27</v>
      </c>
      <c r="B109" t="n">
        <v>90</v>
      </c>
      <c r="C109" t="inlineStr">
        <is>
          <t xml:space="preserve">CONCLUIDO	</t>
        </is>
      </c>
      <c r="D109" t="n">
        <v>8.5425</v>
      </c>
      <c r="E109" t="n">
        <v>11.71</v>
      </c>
      <c r="F109" t="n">
        <v>9.140000000000001</v>
      </c>
      <c r="G109" t="n">
        <v>137.15</v>
      </c>
      <c r="H109" t="n">
        <v>2.27</v>
      </c>
      <c r="I109" t="n">
        <v>4</v>
      </c>
      <c r="J109" t="n">
        <v>218.79</v>
      </c>
      <c r="K109" t="n">
        <v>52.44</v>
      </c>
      <c r="L109" t="n">
        <v>28</v>
      </c>
      <c r="M109" t="n">
        <v>2</v>
      </c>
      <c r="N109" t="n">
        <v>48.35</v>
      </c>
      <c r="O109" t="n">
        <v>27218.26</v>
      </c>
      <c r="P109" t="n">
        <v>105.67</v>
      </c>
      <c r="Q109" t="n">
        <v>195.42</v>
      </c>
      <c r="R109" t="n">
        <v>19.76</v>
      </c>
      <c r="S109" t="n">
        <v>14.2</v>
      </c>
      <c r="T109" t="n">
        <v>1066.3</v>
      </c>
      <c r="U109" t="n">
        <v>0.72</v>
      </c>
      <c r="V109" t="n">
        <v>0.77</v>
      </c>
      <c r="W109" t="n">
        <v>0.64</v>
      </c>
      <c r="X109" t="n">
        <v>0.06</v>
      </c>
      <c r="Y109" t="n">
        <v>0.5</v>
      </c>
      <c r="Z109" t="n">
        <v>10</v>
      </c>
    </row>
    <row r="110">
      <c r="A110" t="n">
        <v>28</v>
      </c>
      <c r="B110" t="n">
        <v>90</v>
      </c>
      <c r="C110" t="inlineStr">
        <is>
          <t xml:space="preserve">CONCLUIDO	</t>
        </is>
      </c>
      <c r="D110" t="n">
        <v>8.5403</v>
      </c>
      <c r="E110" t="n">
        <v>11.71</v>
      </c>
      <c r="F110" t="n">
        <v>9.15</v>
      </c>
      <c r="G110" t="n">
        <v>137.2</v>
      </c>
      <c r="H110" t="n">
        <v>2.34</v>
      </c>
      <c r="I110" t="n">
        <v>4</v>
      </c>
      <c r="J110" t="n">
        <v>220.44</v>
      </c>
      <c r="K110" t="n">
        <v>52.44</v>
      </c>
      <c r="L110" t="n">
        <v>29</v>
      </c>
      <c r="M110" t="n">
        <v>2</v>
      </c>
      <c r="N110" t="n">
        <v>49</v>
      </c>
      <c r="O110" t="n">
        <v>27421.64</v>
      </c>
      <c r="P110" t="n">
        <v>104.69</v>
      </c>
      <c r="Q110" t="n">
        <v>195.42</v>
      </c>
      <c r="R110" t="n">
        <v>19.85</v>
      </c>
      <c r="S110" t="n">
        <v>14.2</v>
      </c>
      <c r="T110" t="n">
        <v>1111</v>
      </c>
      <c r="U110" t="n">
        <v>0.72</v>
      </c>
      <c r="V110" t="n">
        <v>0.77</v>
      </c>
      <c r="W110" t="n">
        <v>0.64</v>
      </c>
      <c r="X110" t="n">
        <v>0.06</v>
      </c>
      <c r="Y110" t="n">
        <v>0.5</v>
      </c>
      <c r="Z110" t="n">
        <v>10</v>
      </c>
    </row>
    <row r="111">
      <c r="A111" t="n">
        <v>29</v>
      </c>
      <c r="B111" t="n">
        <v>90</v>
      </c>
      <c r="C111" t="inlineStr">
        <is>
          <t xml:space="preserve">CONCLUIDO	</t>
        </is>
      </c>
      <c r="D111" t="n">
        <v>8.545999999999999</v>
      </c>
      <c r="E111" t="n">
        <v>11.7</v>
      </c>
      <c r="F111" t="n">
        <v>9.140000000000001</v>
      </c>
      <c r="G111" t="n">
        <v>137.08</v>
      </c>
      <c r="H111" t="n">
        <v>2.4</v>
      </c>
      <c r="I111" t="n">
        <v>4</v>
      </c>
      <c r="J111" t="n">
        <v>222.1</v>
      </c>
      <c r="K111" t="n">
        <v>52.44</v>
      </c>
      <c r="L111" t="n">
        <v>30</v>
      </c>
      <c r="M111" t="n">
        <v>2</v>
      </c>
      <c r="N111" t="n">
        <v>49.65</v>
      </c>
      <c r="O111" t="n">
        <v>27625.93</v>
      </c>
      <c r="P111" t="n">
        <v>103.78</v>
      </c>
      <c r="Q111" t="n">
        <v>195.42</v>
      </c>
      <c r="R111" t="n">
        <v>19.64</v>
      </c>
      <c r="S111" t="n">
        <v>14.2</v>
      </c>
      <c r="T111" t="n">
        <v>1004.64</v>
      </c>
      <c r="U111" t="n">
        <v>0.72</v>
      </c>
      <c r="V111" t="n">
        <v>0.77</v>
      </c>
      <c r="W111" t="n">
        <v>0.64</v>
      </c>
      <c r="X111" t="n">
        <v>0.05</v>
      </c>
      <c r="Y111" t="n">
        <v>0.5</v>
      </c>
      <c r="Z111" t="n">
        <v>10</v>
      </c>
    </row>
    <row r="112">
      <c r="A112" t="n">
        <v>30</v>
      </c>
      <c r="B112" t="n">
        <v>90</v>
      </c>
      <c r="C112" t="inlineStr">
        <is>
          <t xml:space="preserve">CONCLUIDO	</t>
        </is>
      </c>
      <c r="D112" t="n">
        <v>8.546200000000001</v>
      </c>
      <c r="E112" t="n">
        <v>11.7</v>
      </c>
      <c r="F112" t="n">
        <v>9.140000000000001</v>
      </c>
      <c r="G112" t="n">
        <v>137.07</v>
      </c>
      <c r="H112" t="n">
        <v>2.46</v>
      </c>
      <c r="I112" t="n">
        <v>4</v>
      </c>
      <c r="J112" t="n">
        <v>223.76</v>
      </c>
      <c r="K112" t="n">
        <v>52.44</v>
      </c>
      <c r="L112" t="n">
        <v>31</v>
      </c>
      <c r="M112" t="n">
        <v>2</v>
      </c>
      <c r="N112" t="n">
        <v>50.32</v>
      </c>
      <c r="O112" t="n">
        <v>27831.27</v>
      </c>
      <c r="P112" t="n">
        <v>102</v>
      </c>
      <c r="Q112" t="n">
        <v>195.42</v>
      </c>
      <c r="R112" t="n">
        <v>19.58</v>
      </c>
      <c r="S112" t="n">
        <v>14.2</v>
      </c>
      <c r="T112" t="n">
        <v>972.08</v>
      </c>
      <c r="U112" t="n">
        <v>0.73</v>
      </c>
      <c r="V112" t="n">
        <v>0.77</v>
      </c>
      <c r="W112" t="n">
        <v>0.64</v>
      </c>
      <c r="X112" t="n">
        <v>0.05</v>
      </c>
      <c r="Y112" t="n">
        <v>0.5</v>
      </c>
      <c r="Z112" t="n">
        <v>10</v>
      </c>
    </row>
    <row r="113">
      <c r="A113" t="n">
        <v>31</v>
      </c>
      <c r="B113" t="n">
        <v>90</v>
      </c>
      <c r="C113" t="inlineStr">
        <is>
          <t xml:space="preserve">CONCLUIDO	</t>
        </is>
      </c>
      <c r="D113" t="n">
        <v>8.544600000000001</v>
      </c>
      <c r="E113" t="n">
        <v>11.7</v>
      </c>
      <c r="F113" t="n">
        <v>9.140000000000001</v>
      </c>
      <c r="G113" t="n">
        <v>137.11</v>
      </c>
      <c r="H113" t="n">
        <v>2.52</v>
      </c>
      <c r="I113" t="n">
        <v>4</v>
      </c>
      <c r="J113" t="n">
        <v>225.43</v>
      </c>
      <c r="K113" t="n">
        <v>52.44</v>
      </c>
      <c r="L113" t="n">
        <v>32</v>
      </c>
      <c r="M113" t="n">
        <v>0</v>
      </c>
      <c r="N113" t="n">
        <v>50.99</v>
      </c>
      <c r="O113" t="n">
        <v>28037.42</v>
      </c>
      <c r="P113" t="n">
        <v>101.17</v>
      </c>
      <c r="Q113" t="n">
        <v>195.42</v>
      </c>
      <c r="R113" t="n">
        <v>19.54</v>
      </c>
      <c r="S113" t="n">
        <v>14.2</v>
      </c>
      <c r="T113" t="n">
        <v>954.87</v>
      </c>
      <c r="U113" t="n">
        <v>0.73</v>
      </c>
      <c r="V113" t="n">
        <v>0.77</v>
      </c>
      <c r="W113" t="n">
        <v>0.65</v>
      </c>
      <c r="X113" t="n">
        <v>0.05</v>
      </c>
      <c r="Y113" t="n">
        <v>0.5</v>
      </c>
      <c r="Z113" t="n">
        <v>10</v>
      </c>
    </row>
    <row r="114">
      <c r="A114" t="n">
        <v>0</v>
      </c>
      <c r="B114" t="n">
        <v>10</v>
      </c>
      <c r="C114" t="inlineStr">
        <is>
          <t xml:space="preserve">CONCLUIDO	</t>
        </is>
      </c>
      <c r="D114" t="n">
        <v>8.7233</v>
      </c>
      <c r="E114" t="n">
        <v>11.46</v>
      </c>
      <c r="F114" t="n">
        <v>9.56</v>
      </c>
      <c r="G114" t="n">
        <v>24.94</v>
      </c>
      <c r="H114" t="n">
        <v>0.64</v>
      </c>
      <c r="I114" t="n">
        <v>23</v>
      </c>
      <c r="J114" t="n">
        <v>26.11</v>
      </c>
      <c r="K114" t="n">
        <v>12.1</v>
      </c>
      <c r="L114" t="n">
        <v>1</v>
      </c>
      <c r="M114" t="n">
        <v>9</v>
      </c>
      <c r="N114" t="n">
        <v>3.01</v>
      </c>
      <c r="O114" t="n">
        <v>3454.41</v>
      </c>
      <c r="P114" t="n">
        <v>27.85</v>
      </c>
      <c r="Q114" t="n">
        <v>195.43</v>
      </c>
      <c r="R114" t="n">
        <v>32.28</v>
      </c>
      <c r="S114" t="n">
        <v>14.2</v>
      </c>
      <c r="T114" t="n">
        <v>7231.52</v>
      </c>
      <c r="U114" t="n">
        <v>0.44</v>
      </c>
      <c r="V114" t="n">
        <v>0.74</v>
      </c>
      <c r="W114" t="n">
        <v>0.6899999999999999</v>
      </c>
      <c r="X114" t="n">
        <v>0.47</v>
      </c>
      <c r="Y114" t="n">
        <v>0.5</v>
      </c>
      <c r="Z114" t="n">
        <v>10</v>
      </c>
    </row>
    <row r="115">
      <c r="A115" t="n">
        <v>1</v>
      </c>
      <c r="B115" t="n">
        <v>10</v>
      </c>
      <c r="C115" t="inlineStr">
        <is>
          <t xml:space="preserve">CONCLUIDO	</t>
        </is>
      </c>
      <c r="D115" t="n">
        <v>8.767899999999999</v>
      </c>
      <c r="E115" t="n">
        <v>11.41</v>
      </c>
      <c r="F115" t="n">
        <v>9.52</v>
      </c>
      <c r="G115" t="n">
        <v>27.21</v>
      </c>
      <c r="H115" t="n">
        <v>1.23</v>
      </c>
      <c r="I115" t="n">
        <v>21</v>
      </c>
      <c r="J115" t="n">
        <v>27.2</v>
      </c>
      <c r="K115" t="n">
        <v>12.1</v>
      </c>
      <c r="L115" t="n">
        <v>2</v>
      </c>
      <c r="M115" t="n">
        <v>0</v>
      </c>
      <c r="N115" t="n">
        <v>3.1</v>
      </c>
      <c r="O115" t="n">
        <v>3588.35</v>
      </c>
      <c r="P115" t="n">
        <v>28.15</v>
      </c>
      <c r="Q115" t="n">
        <v>195.42</v>
      </c>
      <c r="R115" t="n">
        <v>30.79</v>
      </c>
      <c r="S115" t="n">
        <v>14.2</v>
      </c>
      <c r="T115" t="n">
        <v>6495.21</v>
      </c>
      <c r="U115" t="n">
        <v>0.46</v>
      </c>
      <c r="V115" t="n">
        <v>0.74</v>
      </c>
      <c r="W115" t="n">
        <v>0.7</v>
      </c>
      <c r="X115" t="n">
        <v>0.44</v>
      </c>
      <c r="Y115" t="n">
        <v>0.5</v>
      </c>
      <c r="Z115" t="n">
        <v>10</v>
      </c>
    </row>
    <row r="116">
      <c r="A116" t="n">
        <v>0</v>
      </c>
      <c r="B116" t="n">
        <v>45</v>
      </c>
      <c r="C116" t="inlineStr">
        <is>
          <t xml:space="preserve">CONCLUIDO	</t>
        </is>
      </c>
      <c r="D116" t="n">
        <v>7.2292</v>
      </c>
      <c r="E116" t="n">
        <v>13.83</v>
      </c>
      <c r="F116" t="n">
        <v>10.45</v>
      </c>
      <c r="G116" t="n">
        <v>9.220000000000001</v>
      </c>
      <c r="H116" t="n">
        <v>0.18</v>
      </c>
      <c r="I116" t="n">
        <v>68</v>
      </c>
      <c r="J116" t="n">
        <v>98.70999999999999</v>
      </c>
      <c r="K116" t="n">
        <v>39.72</v>
      </c>
      <c r="L116" t="n">
        <v>1</v>
      </c>
      <c r="M116" t="n">
        <v>66</v>
      </c>
      <c r="N116" t="n">
        <v>12.99</v>
      </c>
      <c r="O116" t="n">
        <v>12407.75</v>
      </c>
      <c r="P116" t="n">
        <v>92.64</v>
      </c>
      <c r="Q116" t="n">
        <v>195.43</v>
      </c>
      <c r="R116" t="n">
        <v>60.31</v>
      </c>
      <c r="S116" t="n">
        <v>14.2</v>
      </c>
      <c r="T116" t="n">
        <v>21019.37</v>
      </c>
      <c r="U116" t="n">
        <v>0.24</v>
      </c>
      <c r="V116" t="n">
        <v>0.68</v>
      </c>
      <c r="W116" t="n">
        <v>0.75</v>
      </c>
      <c r="X116" t="n">
        <v>1.36</v>
      </c>
      <c r="Y116" t="n">
        <v>0.5</v>
      </c>
      <c r="Z116" t="n">
        <v>10</v>
      </c>
    </row>
    <row r="117">
      <c r="A117" t="n">
        <v>1</v>
      </c>
      <c r="B117" t="n">
        <v>45</v>
      </c>
      <c r="C117" t="inlineStr">
        <is>
          <t xml:space="preserve">CONCLUIDO	</t>
        </is>
      </c>
      <c r="D117" t="n">
        <v>8.0997</v>
      </c>
      <c r="E117" t="n">
        <v>12.35</v>
      </c>
      <c r="F117" t="n">
        <v>9.699999999999999</v>
      </c>
      <c r="G117" t="n">
        <v>18.19</v>
      </c>
      <c r="H117" t="n">
        <v>0.35</v>
      </c>
      <c r="I117" t="n">
        <v>32</v>
      </c>
      <c r="J117" t="n">
        <v>99.95</v>
      </c>
      <c r="K117" t="n">
        <v>39.72</v>
      </c>
      <c r="L117" t="n">
        <v>2</v>
      </c>
      <c r="M117" t="n">
        <v>30</v>
      </c>
      <c r="N117" t="n">
        <v>13.24</v>
      </c>
      <c r="O117" t="n">
        <v>12561.45</v>
      </c>
      <c r="P117" t="n">
        <v>84.61</v>
      </c>
      <c r="Q117" t="n">
        <v>195.43</v>
      </c>
      <c r="R117" t="n">
        <v>37.19</v>
      </c>
      <c r="S117" t="n">
        <v>14.2</v>
      </c>
      <c r="T117" t="n">
        <v>9638.08</v>
      </c>
      <c r="U117" t="n">
        <v>0.38</v>
      </c>
      <c r="V117" t="n">
        <v>0.73</v>
      </c>
      <c r="W117" t="n">
        <v>0.6899999999999999</v>
      </c>
      <c r="X117" t="n">
        <v>0.61</v>
      </c>
      <c r="Y117" t="n">
        <v>0.5</v>
      </c>
      <c r="Z117" t="n">
        <v>10</v>
      </c>
    </row>
    <row r="118">
      <c r="A118" t="n">
        <v>2</v>
      </c>
      <c r="B118" t="n">
        <v>45</v>
      </c>
      <c r="C118" t="inlineStr">
        <is>
          <t xml:space="preserve">CONCLUIDO	</t>
        </is>
      </c>
      <c r="D118" t="n">
        <v>8.3893</v>
      </c>
      <c r="E118" t="n">
        <v>11.92</v>
      </c>
      <c r="F118" t="n">
        <v>9.5</v>
      </c>
      <c r="G118" t="n">
        <v>27.14</v>
      </c>
      <c r="H118" t="n">
        <v>0.52</v>
      </c>
      <c r="I118" t="n">
        <v>21</v>
      </c>
      <c r="J118" t="n">
        <v>101.2</v>
      </c>
      <c r="K118" t="n">
        <v>39.72</v>
      </c>
      <c r="L118" t="n">
        <v>3</v>
      </c>
      <c r="M118" t="n">
        <v>19</v>
      </c>
      <c r="N118" t="n">
        <v>13.49</v>
      </c>
      <c r="O118" t="n">
        <v>12715.54</v>
      </c>
      <c r="P118" t="n">
        <v>81.56</v>
      </c>
      <c r="Q118" t="n">
        <v>195.42</v>
      </c>
      <c r="R118" t="n">
        <v>30.68</v>
      </c>
      <c r="S118" t="n">
        <v>14.2</v>
      </c>
      <c r="T118" t="n">
        <v>6438.57</v>
      </c>
      <c r="U118" t="n">
        <v>0.46</v>
      </c>
      <c r="V118" t="n">
        <v>0.74</v>
      </c>
      <c r="W118" t="n">
        <v>0.68</v>
      </c>
      <c r="X118" t="n">
        <v>0.41</v>
      </c>
      <c r="Y118" t="n">
        <v>0.5</v>
      </c>
      <c r="Z118" t="n">
        <v>10</v>
      </c>
    </row>
    <row r="119">
      <c r="A119" t="n">
        <v>3</v>
      </c>
      <c r="B119" t="n">
        <v>45</v>
      </c>
      <c r="C119" t="inlineStr">
        <is>
          <t xml:space="preserve">CONCLUIDO	</t>
        </is>
      </c>
      <c r="D119" t="n">
        <v>8.5403</v>
      </c>
      <c r="E119" t="n">
        <v>11.71</v>
      </c>
      <c r="F119" t="n">
        <v>9.390000000000001</v>
      </c>
      <c r="G119" t="n">
        <v>35.22</v>
      </c>
      <c r="H119" t="n">
        <v>0.6899999999999999</v>
      </c>
      <c r="I119" t="n">
        <v>16</v>
      </c>
      <c r="J119" t="n">
        <v>102.45</v>
      </c>
      <c r="K119" t="n">
        <v>39.72</v>
      </c>
      <c r="L119" t="n">
        <v>4</v>
      </c>
      <c r="M119" t="n">
        <v>14</v>
      </c>
      <c r="N119" t="n">
        <v>13.74</v>
      </c>
      <c r="O119" t="n">
        <v>12870.03</v>
      </c>
      <c r="P119" t="n">
        <v>79</v>
      </c>
      <c r="Q119" t="n">
        <v>195.42</v>
      </c>
      <c r="R119" t="n">
        <v>27.45</v>
      </c>
      <c r="S119" t="n">
        <v>14.2</v>
      </c>
      <c r="T119" t="n">
        <v>4851.44</v>
      </c>
      <c r="U119" t="n">
        <v>0.52</v>
      </c>
      <c r="V119" t="n">
        <v>0.75</v>
      </c>
      <c r="W119" t="n">
        <v>0.67</v>
      </c>
      <c r="X119" t="n">
        <v>0.3</v>
      </c>
      <c r="Y119" t="n">
        <v>0.5</v>
      </c>
      <c r="Z119" t="n">
        <v>10</v>
      </c>
    </row>
    <row r="120">
      <c r="A120" t="n">
        <v>4</v>
      </c>
      <c r="B120" t="n">
        <v>45</v>
      </c>
      <c r="C120" t="inlineStr">
        <is>
          <t xml:space="preserve">CONCLUIDO	</t>
        </is>
      </c>
      <c r="D120" t="n">
        <v>8.6686</v>
      </c>
      <c r="E120" t="n">
        <v>11.54</v>
      </c>
      <c r="F120" t="n">
        <v>9.300000000000001</v>
      </c>
      <c r="G120" t="n">
        <v>46.51</v>
      </c>
      <c r="H120" t="n">
        <v>0.85</v>
      </c>
      <c r="I120" t="n">
        <v>12</v>
      </c>
      <c r="J120" t="n">
        <v>103.71</v>
      </c>
      <c r="K120" t="n">
        <v>39.72</v>
      </c>
      <c r="L120" t="n">
        <v>5</v>
      </c>
      <c r="M120" t="n">
        <v>10</v>
      </c>
      <c r="N120" t="n">
        <v>14</v>
      </c>
      <c r="O120" t="n">
        <v>13024.91</v>
      </c>
      <c r="P120" t="n">
        <v>76.90000000000001</v>
      </c>
      <c r="Q120" t="n">
        <v>195.42</v>
      </c>
      <c r="R120" t="n">
        <v>24.68</v>
      </c>
      <c r="S120" t="n">
        <v>14.2</v>
      </c>
      <c r="T120" t="n">
        <v>3482.48</v>
      </c>
      <c r="U120" t="n">
        <v>0.58</v>
      </c>
      <c r="V120" t="n">
        <v>0.76</v>
      </c>
      <c r="W120" t="n">
        <v>0.66</v>
      </c>
      <c r="X120" t="n">
        <v>0.21</v>
      </c>
      <c r="Y120" t="n">
        <v>0.5</v>
      </c>
      <c r="Z120" t="n">
        <v>10</v>
      </c>
    </row>
    <row r="121">
      <c r="A121" t="n">
        <v>5</v>
      </c>
      <c r="B121" t="n">
        <v>45</v>
      </c>
      <c r="C121" t="inlineStr">
        <is>
          <t xml:space="preserve">CONCLUIDO	</t>
        </is>
      </c>
      <c r="D121" t="n">
        <v>8.7235</v>
      </c>
      <c r="E121" t="n">
        <v>11.46</v>
      </c>
      <c r="F121" t="n">
        <v>9.27</v>
      </c>
      <c r="G121" t="n">
        <v>55.62</v>
      </c>
      <c r="H121" t="n">
        <v>1.01</v>
      </c>
      <c r="I121" t="n">
        <v>10</v>
      </c>
      <c r="J121" t="n">
        <v>104.97</v>
      </c>
      <c r="K121" t="n">
        <v>39.72</v>
      </c>
      <c r="L121" t="n">
        <v>6</v>
      </c>
      <c r="M121" t="n">
        <v>8</v>
      </c>
      <c r="N121" t="n">
        <v>14.25</v>
      </c>
      <c r="O121" t="n">
        <v>13180.19</v>
      </c>
      <c r="P121" t="n">
        <v>75.09</v>
      </c>
      <c r="Q121" t="n">
        <v>195.42</v>
      </c>
      <c r="R121" t="n">
        <v>23.63</v>
      </c>
      <c r="S121" t="n">
        <v>14.2</v>
      </c>
      <c r="T121" t="n">
        <v>2969.99</v>
      </c>
      <c r="U121" t="n">
        <v>0.6</v>
      </c>
      <c r="V121" t="n">
        <v>0.76</v>
      </c>
      <c r="W121" t="n">
        <v>0.66</v>
      </c>
      <c r="X121" t="n">
        <v>0.18</v>
      </c>
      <c r="Y121" t="n">
        <v>0.5</v>
      </c>
      <c r="Z121" t="n">
        <v>10</v>
      </c>
    </row>
    <row r="122">
      <c r="A122" t="n">
        <v>6</v>
      </c>
      <c r="B122" t="n">
        <v>45</v>
      </c>
      <c r="C122" t="inlineStr">
        <is>
          <t xml:space="preserve">CONCLUIDO	</t>
        </is>
      </c>
      <c r="D122" t="n">
        <v>8.757199999999999</v>
      </c>
      <c r="E122" t="n">
        <v>11.42</v>
      </c>
      <c r="F122" t="n">
        <v>9.25</v>
      </c>
      <c r="G122" t="n">
        <v>61.64</v>
      </c>
      <c r="H122" t="n">
        <v>1.16</v>
      </c>
      <c r="I122" t="n">
        <v>9</v>
      </c>
      <c r="J122" t="n">
        <v>106.23</v>
      </c>
      <c r="K122" t="n">
        <v>39.72</v>
      </c>
      <c r="L122" t="n">
        <v>7</v>
      </c>
      <c r="M122" t="n">
        <v>7</v>
      </c>
      <c r="N122" t="n">
        <v>14.52</v>
      </c>
      <c r="O122" t="n">
        <v>13335.87</v>
      </c>
      <c r="P122" t="n">
        <v>73.16</v>
      </c>
      <c r="Q122" t="n">
        <v>195.42</v>
      </c>
      <c r="R122" t="n">
        <v>22.97</v>
      </c>
      <c r="S122" t="n">
        <v>14.2</v>
      </c>
      <c r="T122" t="n">
        <v>2646.36</v>
      </c>
      <c r="U122" t="n">
        <v>0.62</v>
      </c>
      <c r="V122" t="n">
        <v>0.76</v>
      </c>
      <c r="W122" t="n">
        <v>0.65</v>
      </c>
      <c r="X122" t="n">
        <v>0.16</v>
      </c>
      <c r="Y122" t="n">
        <v>0.5</v>
      </c>
      <c r="Z122" t="n">
        <v>10</v>
      </c>
    </row>
    <row r="123">
      <c r="A123" t="n">
        <v>7</v>
      </c>
      <c r="B123" t="n">
        <v>45</v>
      </c>
      <c r="C123" t="inlineStr">
        <is>
          <t xml:space="preserve">CONCLUIDO	</t>
        </is>
      </c>
      <c r="D123" t="n">
        <v>8.783099999999999</v>
      </c>
      <c r="E123" t="n">
        <v>11.39</v>
      </c>
      <c r="F123" t="n">
        <v>9.23</v>
      </c>
      <c r="G123" t="n">
        <v>69.25</v>
      </c>
      <c r="H123" t="n">
        <v>1.31</v>
      </c>
      <c r="I123" t="n">
        <v>8</v>
      </c>
      <c r="J123" t="n">
        <v>107.5</v>
      </c>
      <c r="K123" t="n">
        <v>39.72</v>
      </c>
      <c r="L123" t="n">
        <v>8</v>
      </c>
      <c r="M123" t="n">
        <v>6</v>
      </c>
      <c r="N123" t="n">
        <v>14.78</v>
      </c>
      <c r="O123" t="n">
        <v>13491.96</v>
      </c>
      <c r="P123" t="n">
        <v>71.51000000000001</v>
      </c>
      <c r="Q123" t="n">
        <v>195.42</v>
      </c>
      <c r="R123" t="n">
        <v>22.5</v>
      </c>
      <c r="S123" t="n">
        <v>14.2</v>
      </c>
      <c r="T123" t="n">
        <v>2413.97</v>
      </c>
      <c r="U123" t="n">
        <v>0.63</v>
      </c>
      <c r="V123" t="n">
        <v>0.76</v>
      </c>
      <c r="W123" t="n">
        <v>0.65</v>
      </c>
      <c r="X123" t="n">
        <v>0.15</v>
      </c>
      <c r="Y123" t="n">
        <v>0.5</v>
      </c>
      <c r="Z123" t="n">
        <v>10</v>
      </c>
    </row>
    <row r="124">
      <c r="A124" t="n">
        <v>8</v>
      </c>
      <c r="B124" t="n">
        <v>45</v>
      </c>
      <c r="C124" t="inlineStr">
        <is>
          <t xml:space="preserve">CONCLUIDO	</t>
        </is>
      </c>
      <c r="D124" t="n">
        <v>8.819000000000001</v>
      </c>
      <c r="E124" t="n">
        <v>11.34</v>
      </c>
      <c r="F124" t="n">
        <v>9.210000000000001</v>
      </c>
      <c r="G124" t="n">
        <v>78.92</v>
      </c>
      <c r="H124" t="n">
        <v>1.46</v>
      </c>
      <c r="I124" t="n">
        <v>7</v>
      </c>
      <c r="J124" t="n">
        <v>108.77</v>
      </c>
      <c r="K124" t="n">
        <v>39.72</v>
      </c>
      <c r="L124" t="n">
        <v>9</v>
      </c>
      <c r="M124" t="n">
        <v>5</v>
      </c>
      <c r="N124" t="n">
        <v>15.05</v>
      </c>
      <c r="O124" t="n">
        <v>13648.58</v>
      </c>
      <c r="P124" t="n">
        <v>70.40000000000001</v>
      </c>
      <c r="Q124" t="n">
        <v>195.42</v>
      </c>
      <c r="R124" t="n">
        <v>21.72</v>
      </c>
      <c r="S124" t="n">
        <v>14.2</v>
      </c>
      <c r="T124" t="n">
        <v>2028.97</v>
      </c>
      <c r="U124" t="n">
        <v>0.65</v>
      </c>
      <c r="V124" t="n">
        <v>0.77</v>
      </c>
      <c r="W124" t="n">
        <v>0.65</v>
      </c>
      <c r="X124" t="n">
        <v>0.12</v>
      </c>
      <c r="Y124" t="n">
        <v>0.5</v>
      </c>
      <c r="Z124" t="n">
        <v>10</v>
      </c>
    </row>
    <row r="125">
      <c r="A125" t="n">
        <v>9</v>
      </c>
      <c r="B125" t="n">
        <v>45</v>
      </c>
      <c r="C125" t="inlineStr">
        <is>
          <t xml:space="preserve">CONCLUIDO	</t>
        </is>
      </c>
      <c r="D125" t="n">
        <v>8.853300000000001</v>
      </c>
      <c r="E125" t="n">
        <v>11.3</v>
      </c>
      <c r="F125" t="n">
        <v>9.18</v>
      </c>
      <c r="G125" t="n">
        <v>91.84</v>
      </c>
      <c r="H125" t="n">
        <v>1.6</v>
      </c>
      <c r="I125" t="n">
        <v>6</v>
      </c>
      <c r="J125" t="n">
        <v>110.04</v>
      </c>
      <c r="K125" t="n">
        <v>39.72</v>
      </c>
      <c r="L125" t="n">
        <v>10</v>
      </c>
      <c r="M125" t="n">
        <v>4</v>
      </c>
      <c r="N125" t="n">
        <v>15.32</v>
      </c>
      <c r="O125" t="n">
        <v>13805.5</v>
      </c>
      <c r="P125" t="n">
        <v>67.78</v>
      </c>
      <c r="Q125" t="n">
        <v>195.42</v>
      </c>
      <c r="R125" t="n">
        <v>21.05</v>
      </c>
      <c r="S125" t="n">
        <v>14.2</v>
      </c>
      <c r="T125" t="n">
        <v>1698.74</v>
      </c>
      <c r="U125" t="n">
        <v>0.67</v>
      </c>
      <c r="V125" t="n">
        <v>0.77</v>
      </c>
      <c r="W125" t="n">
        <v>0.65</v>
      </c>
      <c r="X125" t="n">
        <v>0.1</v>
      </c>
      <c r="Y125" t="n">
        <v>0.5</v>
      </c>
      <c r="Z125" t="n">
        <v>10</v>
      </c>
    </row>
    <row r="126">
      <c r="A126" t="n">
        <v>10</v>
      </c>
      <c r="B126" t="n">
        <v>45</v>
      </c>
      <c r="C126" t="inlineStr">
        <is>
          <t xml:space="preserve">CONCLUIDO	</t>
        </is>
      </c>
      <c r="D126" t="n">
        <v>8.850199999999999</v>
      </c>
      <c r="E126" t="n">
        <v>11.3</v>
      </c>
      <c r="F126" t="n">
        <v>9.19</v>
      </c>
      <c r="G126" t="n">
        <v>91.88</v>
      </c>
      <c r="H126" t="n">
        <v>1.74</v>
      </c>
      <c r="I126" t="n">
        <v>6</v>
      </c>
      <c r="J126" t="n">
        <v>111.32</v>
      </c>
      <c r="K126" t="n">
        <v>39.72</v>
      </c>
      <c r="L126" t="n">
        <v>11</v>
      </c>
      <c r="M126" t="n">
        <v>1</v>
      </c>
      <c r="N126" t="n">
        <v>15.6</v>
      </c>
      <c r="O126" t="n">
        <v>13962.83</v>
      </c>
      <c r="P126" t="n">
        <v>67.23999999999999</v>
      </c>
      <c r="Q126" t="n">
        <v>195.42</v>
      </c>
      <c r="R126" t="n">
        <v>21</v>
      </c>
      <c r="S126" t="n">
        <v>14.2</v>
      </c>
      <c r="T126" t="n">
        <v>1676.32</v>
      </c>
      <c r="U126" t="n">
        <v>0.68</v>
      </c>
      <c r="V126" t="n">
        <v>0.77</v>
      </c>
      <c r="W126" t="n">
        <v>0.65</v>
      </c>
      <c r="X126" t="n">
        <v>0.1</v>
      </c>
      <c r="Y126" t="n">
        <v>0.5</v>
      </c>
      <c r="Z126" t="n">
        <v>10</v>
      </c>
    </row>
    <row r="127">
      <c r="A127" t="n">
        <v>11</v>
      </c>
      <c r="B127" t="n">
        <v>45</v>
      </c>
      <c r="C127" t="inlineStr">
        <is>
          <t xml:space="preserve">CONCLUIDO	</t>
        </is>
      </c>
      <c r="D127" t="n">
        <v>8.852</v>
      </c>
      <c r="E127" t="n">
        <v>11.3</v>
      </c>
      <c r="F127" t="n">
        <v>9.19</v>
      </c>
      <c r="G127" t="n">
        <v>91.86</v>
      </c>
      <c r="H127" t="n">
        <v>1.88</v>
      </c>
      <c r="I127" t="n">
        <v>6</v>
      </c>
      <c r="J127" t="n">
        <v>112.59</v>
      </c>
      <c r="K127" t="n">
        <v>39.72</v>
      </c>
      <c r="L127" t="n">
        <v>12</v>
      </c>
      <c r="M127" t="n">
        <v>0</v>
      </c>
      <c r="N127" t="n">
        <v>15.88</v>
      </c>
      <c r="O127" t="n">
        <v>14120.58</v>
      </c>
      <c r="P127" t="n">
        <v>67.77</v>
      </c>
      <c r="Q127" t="n">
        <v>195.42</v>
      </c>
      <c r="R127" t="n">
        <v>20.92</v>
      </c>
      <c r="S127" t="n">
        <v>14.2</v>
      </c>
      <c r="T127" t="n">
        <v>1633.61</v>
      </c>
      <c r="U127" t="n">
        <v>0.68</v>
      </c>
      <c r="V127" t="n">
        <v>0.77</v>
      </c>
      <c r="W127" t="n">
        <v>0.65</v>
      </c>
      <c r="X127" t="n">
        <v>0.1</v>
      </c>
      <c r="Y127" t="n">
        <v>0.5</v>
      </c>
      <c r="Z127" t="n">
        <v>10</v>
      </c>
    </row>
    <row r="128">
      <c r="A128" t="n">
        <v>0</v>
      </c>
      <c r="B128" t="n">
        <v>60</v>
      </c>
      <c r="C128" t="inlineStr">
        <is>
          <t xml:space="preserve">CONCLUIDO	</t>
        </is>
      </c>
      <c r="D128" t="n">
        <v>6.7004</v>
      </c>
      <c r="E128" t="n">
        <v>14.92</v>
      </c>
      <c r="F128" t="n">
        <v>10.72</v>
      </c>
      <c r="G128" t="n">
        <v>7.94</v>
      </c>
      <c r="H128" t="n">
        <v>0.14</v>
      </c>
      <c r="I128" t="n">
        <v>81</v>
      </c>
      <c r="J128" t="n">
        <v>124.63</v>
      </c>
      <c r="K128" t="n">
        <v>45</v>
      </c>
      <c r="L128" t="n">
        <v>1</v>
      </c>
      <c r="M128" t="n">
        <v>79</v>
      </c>
      <c r="N128" t="n">
        <v>18.64</v>
      </c>
      <c r="O128" t="n">
        <v>15605.44</v>
      </c>
      <c r="P128" t="n">
        <v>111.5</v>
      </c>
      <c r="Q128" t="n">
        <v>195.5</v>
      </c>
      <c r="R128" t="n">
        <v>68.95999999999999</v>
      </c>
      <c r="S128" t="n">
        <v>14.2</v>
      </c>
      <c r="T128" t="n">
        <v>25279.91</v>
      </c>
      <c r="U128" t="n">
        <v>0.21</v>
      </c>
      <c r="V128" t="n">
        <v>0.66</v>
      </c>
      <c r="W128" t="n">
        <v>0.77</v>
      </c>
      <c r="X128" t="n">
        <v>1.63</v>
      </c>
      <c r="Y128" t="n">
        <v>0.5</v>
      </c>
      <c r="Z128" t="n">
        <v>10</v>
      </c>
    </row>
    <row r="129">
      <c r="A129" t="n">
        <v>1</v>
      </c>
      <c r="B129" t="n">
        <v>60</v>
      </c>
      <c r="C129" t="inlineStr">
        <is>
          <t xml:space="preserve">CONCLUIDO	</t>
        </is>
      </c>
      <c r="D129" t="n">
        <v>7.7242</v>
      </c>
      <c r="E129" t="n">
        <v>12.95</v>
      </c>
      <c r="F129" t="n">
        <v>9.84</v>
      </c>
      <c r="G129" t="n">
        <v>15.54</v>
      </c>
      <c r="H129" t="n">
        <v>0.28</v>
      </c>
      <c r="I129" t="n">
        <v>38</v>
      </c>
      <c r="J129" t="n">
        <v>125.95</v>
      </c>
      <c r="K129" t="n">
        <v>45</v>
      </c>
      <c r="L129" t="n">
        <v>2</v>
      </c>
      <c r="M129" t="n">
        <v>36</v>
      </c>
      <c r="N129" t="n">
        <v>18.95</v>
      </c>
      <c r="O129" t="n">
        <v>15767.7</v>
      </c>
      <c r="P129" t="n">
        <v>101.3</v>
      </c>
      <c r="Q129" t="n">
        <v>195.43</v>
      </c>
      <c r="R129" t="n">
        <v>41.61</v>
      </c>
      <c r="S129" t="n">
        <v>14.2</v>
      </c>
      <c r="T129" t="n">
        <v>11818.31</v>
      </c>
      <c r="U129" t="n">
        <v>0.34</v>
      </c>
      <c r="V129" t="n">
        <v>0.72</v>
      </c>
      <c r="W129" t="n">
        <v>0.7</v>
      </c>
      <c r="X129" t="n">
        <v>0.75</v>
      </c>
      <c r="Y129" t="n">
        <v>0.5</v>
      </c>
      <c r="Z129" t="n">
        <v>10</v>
      </c>
    </row>
    <row r="130">
      <c r="A130" t="n">
        <v>2</v>
      </c>
      <c r="B130" t="n">
        <v>60</v>
      </c>
      <c r="C130" t="inlineStr">
        <is>
          <t xml:space="preserve">CONCLUIDO	</t>
        </is>
      </c>
      <c r="D130" t="n">
        <v>8.1012</v>
      </c>
      <c r="E130" t="n">
        <v>12.34</v>
      </c>
      <c r="F130" t="n">
        <v>9.57</v>
      </c>
      <c r="G130" t="n">
        <v>22.97</v>
      </c>
      <c r="H130" t="n">
        <v>0.42</v>
      </c>
      <c r="I130" t="n">
        <v>25</v>
      </c>
      <c r="J130" t="n">
        <v>127.27</v>
      </c>
      <c r="K130" t="n">
        <v>45</v>
      </c>
      <c r="L130" t="n">
        <v>3</v>
      </c>
      <c r="M130" t="n">
        <v>23</v>
      </c>
      <c r="N130" t="n">
        <v>19.27</v>
      </c>
      <c r="O130" t="n">
        <v>15930.42</v>
      </c>
      <c r="P130" t="n">
        <v>97.45</v>
      </c>
      <c r="Q130" t="n">
        <v>195.42</v>
      </c>
      <c r="R130" t="n">
        <v>33.18</v>
      </c>
      <c r="S130" t="n">
        <v>14.2</v>
      </c>
      <c r="T130" t="n">
        <v>7667.85</v>
      </c>
      <c r="U130" t="n">
        <v>0.43</v>
      </c>
      <c r="V130" t="n">
        <v>0.74</v>
      </c>
      <c r="W130" t="n">
        <v>0.68</v>
      </c>
      <c r="X130" t="n">
        <v>0.48</v>
      </c>
      <c r="Y130" t="n">
        <v>0.5</v>
      </c>
      <c r="Z130" t="n">
        <v>10</v>
      </c>
    </row>
    <row r="131">
      <c r="A131" t="n">
        <v>3</v>
      </c>
      <c r="B131" t="n">
        <v>60</v>
      </c>
      <c r="C131" t="inlineStr">
        <is>
          <t xml:space="preserve">CONCLUIDO	</t>
        </is>
      </c>
      <c r="D131" t="n">
        <v>8.325200000000001</v>
      </c>
      <c r="E131" t="n">
        <v>12.01</v>
      </c>
      <c r="F131" t="n">
        <v>9.42</v>
      </c>
      <c r="G131" t="n">
        <v>31.4</v>
      </c>
      <c r="H131" t="n">
        <v>0.55</v>
      </c>
      <c r="I131" t="n">
        <v>18</v>
      </c>
      <c r="J131" t="n">
        <v>128.59</v>
      </c>
      <c r="K131" t="n">
        <v>45</v>
      </c>
      <c r="L131" t="n">
        <v>4</v>
      </c>
      <c r="M131" t="n">
        <v>16</v>
      </c>
      <c r="N131" t="n">
        <v>19.59</v>
      </c>
      <c r="O131" t="n">
        <v>16093.6</v>
      </c>
      <c r="P131" t="n">
        <v>95.02</v>
      </c>
      <c r="Q131" t="n">
        <v>195.42</v>
      </c>
      <c r="R131" t="n">
        <v>28.4</v>
      </c>
      <c r="S131" t="n">
        <v>14.2</v>
      </c>
      <c r="T131" t="n">
        <v>5314.42</v>
      </c>
      <c r="U131" t="n">
        <v>0.5</v>
      </c>
      <c r="V131" t="n">
        <v>0.75</v>
      </c>
      <c r="W131" t="n">
        <v>0.66</v>
      </c>
      <c r="X131" t="n">
        <v>0.33</v>
      </c>
      <c r="Y131" t="n">
        <v>0.5</v>
      </c>
      <c r="Z131" t="n">
        <v>10</v>
      </c>
    </row>
    <row r="132">
      <c r="A132" t="n">
        <v>4</v>
      </c>
      <c r="B132" t="n">
        <v>60</v>
      </c>
      <c r="C132" t="inlineStr">
        <is>
          <t xml:space="preserve">CONCLUIDO	</t>
        </is>
      </c>
      <c r="D132" t="n">
        <v>8.404299999999999</v>
      </c>
      <c r="E132" t="n">
        <v>11.9</v>
      </c>
      <c r="F132" t="n">
        <v>9.380000000000001</v>
      </c>
      <c r="G132" t="n">
        <v>37.53</v>
      </c>
      <c r="H132" t="n">
        <v>0.68</v>
      </c>
      <c r="I132" t="n">
        <v>15</v>
      </c>
      <c r="J132" t="n">
        <v>129.92</v>
      </c>
      <c r="K132" t="n">
        <v>45</v>
      </c>
      <c r="L132" t="n">
        <v>5</v>
      </c>
      <c r="M132" t="n">
        <v>13</v>
      </c>
      <c r="N132" t="n">
        <v>19.92</v>
      </c>
      <c r="O132" t="n">
        <v>16257.24</v>
      </c>
      <c r="P132" t="n">
        <v>93.40000000000001</v>
      </c>
      <c r="Q132" t="n">
        <v>195.42</v>
      </c>
      <c r="R132" t="n">
        <v>27.24</v>
      </c>
      <c r="S132" t="n">
        <v>14.2</v>
      </c>
      <c r="T132" t="n">
        <v>4750.77</v>
      </c>
      <c r="U132" t="n">
        <v>0.52</v>
      </c>
      <c r="V132" t="n">
        <v>0.75</v>
      </c>
      <c r="W132" t="n">
        <v>0.66</v>
      </c>
      <c r="X132" t="n">
        <v>0.3</v>
      </c>
      <c r="Y132" t="n">
        <v>0.5</v>
      </c>
      <c r="Z132" t="n">
        <v>10</v>
      </c>
    </row>
    <row r="133">
      <c r="A133" t="n">
        <v>5</v>
      </c>
      <c r="B133" t="n">
        <v>60</v>
      </c>
      <c r="C133" t="inlineStr">
        <is>
          <t xml:space="preserve">CONCLUIDO	</t>
        </is>
      </c>
      <c r="D133" t="n">
        <v>8.516299999999999</v>
      </c>
      <c r="E133" t="n">
        <v>11.74</v>
      </c>
      <c r="F133" t="n">
        <v>9.300000000000001</v>
      </c>
      <c r="G133" t="n">
        <v>46.52</v>
      </c>
      <c r="H133" t="n">
        <v>0.8100000000000001</v>
      </c>
      <c r="I133" t="n">
        <v>12</v>
      </c>
      <c r="J133" t="n">
        <v>131.25</v>
      </c>
      <c r="K133" t="n">
        <v>45</v>
      </c>
      <c r="L133" t="n">
        <v>6</v>
      </c>
      <c r="M133" t="n">
        <v>10</v>
      </c>
      <c r="N133" t="n">
        <v>20.25</v>
      </c>
      <c r="O133" t="n">
        <v>16421.36</v>
      </c>
      <c r="P133" t="n">
        <v>91.75</v>
      </c>
      <c r="Q133" t="n">
        <v>195.42</v>
      </c>
      <c r="R133" t="n">
        <v>24.68</v>
      </c>
      <c r="S133" t="n">
        <v>14.2</v>
      </c>
      <c r="T133" t="n">
        <v>3484.02</v>
      </c>
      <c r="U133" t="n">
        <v>0.58</v>
      </c>
      <c r="V133" t="n">
        <v>0.76</v>
      </c>
      <c r="W133" t="n">
        <v>0.66</v>
      </c>
      <c r="X133" t="n">
        <v>0.22</v>
      </c>
      <c r="Y133" t="n">
        <v>0.5</v>
      </c>
      <c r="Z133" t="n">
        <v>10</v>
      </c>
    </row>
    <row r="134">
      <c r="A134" t="n">
        <v>6</v>
      </c>
      <c r="B134" t="n">
        <v>60</v>
      </c>
      <c r="C134" t="inlineStr">
        <is>
          <t xml:space="preserve">CONCLUIDO	</t>
        </is>
      </c>
      <c r="D134" t="n">
        <v>8.540699999999999</v>
      </c>
      <c r="E134" t="n">
        <v>11.71</v>
      </c>
      <c r="F134" t="n">
        <v>9.300000000000001</v>
      </c>
      <c r="G134" t="n">
        <v>50.7</v>
      </c>
      <c r="H134" t="n">
        <v>0.93</v>
      </c>
      <c r="I134" t="n">
        <v>11</v>
      </c>
      <c r="J134" t="n">
        <v>132.58</v>
      </c>
      <c r="K134" t="n">
        <v>45</v>
      </c>
      <c r="L134" t="n">
        <v>7</v>
      </c>
      <c r="M134" t="n">
        <v>9</v>
      </c>
      <c r="N134" t="n">
        <v>20.59</v>
      </c>
      <c r="O134" t="n">
        <v>16585.95</v>
      </c>
      <c r="P134" t="n">
        <v>90.69</v>
      </c>
      <c r="Q134" t="n">
        <v>195.42</v>
      </c>
      <c r="R134" t="n">
        <v>24.48</v>
      </c>
      <c r="S134" t="n">
        <v>14.2</v>
      </c>
      <c r="T134" t="n">
        <v>3390.96</v>
      </c>
      <c r="U134" t="n">
        <v>0.58</v>
      </c>
      <c r="V134" t="n">
        <v>0.76</v>
      </c>
      <c r="W134" t="n">
        <v>0.66</v>
      </c>
      <c r="X134" t="n">
        <v>0.21</v>
      </c>
      <c r="Y134" t="n">
        <v>0.5</v>
      </c>
      <c r="Z134" t="n">
        <v>10</v>
      </c>
    </row>
    <row r="135">
      <c r="A135" t="n">
        <v>7</v>
      </c>
      <c r="B135" t="n">
        <v>60</v>
      </c>
      <c r="C135" t="inlineStr">
        <is>
          <t xml:space="preserve">CONCLUIDO	</t>
        </is>
      </c>
      <c r="D135" t="n">
        <v>8.6153</v>
      </c>
      <c r="E135" t="n">
        <v>11.61</v>
      </c>
      <c r="F135" t="n">
        <v>9.24</v>
      </c>
      <c r="G135" t="n">
        <v>61.63</v>
      </c>
      <c r="H135" t="n">
        <v>1.06</v>
      </c>
      <c r="I135" t="n">
        <v>9</v>
      </c>
      <c r="J135" t="n">
        <v>133.92</v>
      </c>
      <c r="K135" t="n">
        <v>45</v>
      </c>
      <c r="L135" t="n">
        <v>8</v>
      </c>
      <c r="M135" t="n">
        <v>7</v>
      </c>
      <c r="N135" t="n">
        <v>20.93</v>
      </c>
      <c r="O135" t="n">
        <v>16751.02</v>
      </c>
      <c r="P135" t="n">
        <v>88.75</v>
      </c>
      <c r="Q135" t="n">
        <v>195.42</v>
      </c>
      <c r="R135" t="n">
        <v>23.01</v>
      </c>
      <c r="S135" t="n">
        <v>14.2</v>
      </c>
      <c r="T135" t="n">
        <v>2664.48</v>
      </c>
      <c r="U135" t="n">
        <v>0.62</v>
      </c>
      <c r="V135" t="n">
        <v>0.76</v>
      </c>
      <c r="W135" t="n">
        <v>0.65</v>
      </c>
      <c r="X135" t="n">
        <v>0.16</v>
      </c>
      <c r="Y135" t="n">
        <v>0.5</v>
      </c>
      <c r="Z135" t="n">
        <v>10</v>
      </c>
    </row>
    <row r="136">
      <c r="A136" t="n">
        <v>8</v>
      </c>
      <c r="B136" t="n">
        <v>60</v>
      </c>
      <c r="C136" t="inlineStr">
        <is>
          <t xml:space="preserve">CONCLUIDO	</t>
        </is>
      </c>
      <c r="D136" t="n">
        <v>8.639900000000001</v>
      </c>
      <c r="E136" t="n">
        <v>11.57</v>
      </c>
      <c r="F136" t="n">
        <v>9.24</v>
      </c>
      <c r="G136" t="n">
        <v>69.28</v>
      </c>
      <c r="H136" t="n">
        <v>1.18</v>
      </c>
      <c r="I136" t="n">
        <v>8</v>
      </c>
      <c r="J136" t="n">
        <v>135.27</v>
      </c>
      <c r="K136" t="n">
        <v>45</v>
      </c>
      <c r="L136" t="n">
        <v>9</v>
      </c>
      <c r="M136" t="n">
        <v>6</v>
      </c>
      <c r="N136" t="n">
        <v>21.27</v>
      </c>
      <c r="O136" t="n">
        <v>16916.71</v>
      </c>
      <c r="P136" t="n">
        <v>87.55</v>
      </c>
      <c r="Q136" t="n">
        <v>195.42</v>
      </c>
      <c r="R136" t="n">
        <v>22.64</v>
      </c>
      <c r="S136" t="n">
        <v>14.2</v>
      </c>
      <c r="T136" t="n">
        <v>2484.53</v>
      </c>
      <c r="U136" t="n">
        <v>0.63</v>
      </c>
      <c r="V136" t="n">
        <v>0.76</v>
      </c>
      <c r="W136" t="n">
        <v>0.65</v>
      </c>
      <c r="X136" t="n">
        <v>0.15</v>
      </c>
      <c r="Y136" t="n">
        <v>0.5</v>
      </c>
      <c r="Z136" t="n">
        <v>10</v>
      </c>
    </row>
    <row r="137">
      <c r="A137" t="n">
        <v>9</v>
      </c>
      <c r="B137" t="n">
        <v>60</v>
      </c>
      <c r="C137" t="inlineStr">
        <is>
          <t xml:space="preserve">CONCLUIDO	</t>
        </is>
      </c>
      <c r="D137" t="n">
        <v>8.6518</v>
      </c>
      <c r="E137" t="n">
        <v>11.56</v>
      </c>
      <c r="F137" t="n">
        <v>9.220000000000001</v>
      </c>
      <c r="G137" t="n">
        <v>69.16</v>
      </c>
      <c r="H137" t="n">
        <v>1.29</v>
      </c>
      <c r="I137" t="n">
        <v>8</v>
      </c>
      <c r="J137" t="n">
        <v>136.61</v>
      </c>
      <c r="K137" t="n">
        <v>45</v>
      </c>
      <c r="L137" t="n">
        <v>10</v>
      </c>
      <c r="M137" t="n">
        <v>6</v>
      </c>
      <c r="N137" t="n">
        <v>21.61</v>
      </c>
      <c r="O137" t="n">
        <v>17082.76</v>
      </c>
      <c r="P137" t="n">
        <v>86.3</v>
      </c>
      <c r="Q137" t="n">
        <v>195.43</v>
      </c>
      <c r="R137" t="n">
        <v>22.2</v>
      </c>
      <c r="S137" t="n">
        <v>14.2</v>
      </c>
      <c r="T137" t="n">
        <v>2264.08</v>
      </c>
      <c r="U137" t="n">
        <v>0.64</v>
      </c>
      <c r="V137" t="n">
        <v>0.77</v>
      </c>
      <c r="W137" t="n">
        <v>0.65</v>
      </c>
      <c r="X137" t="n">
        <v>0.13</v>
      </c>
      <c r="Y137" t="n">
        <v>0.5</v>
      </c>
      <c r="Z137" t="n">
        <v>10</v>
      </c>
    </row>
    <row r="138">
      <c r="A138" t="n">
        <v>10</v>
      </c>
      <c r="B138" t="n">
        <v>60</v>
      </c>
      <c r="C138" t="inlineStr">
        <is>
          <t xml:space="preserve">CONCLUIDO	</t>
        </is>
      </c>
      <c r="D138" t="n">
        <v>8.682</v>
      </c>
      <c r="E138" t="n">
        <v>11.52</v>
      </c>
      <c r="F138" t="n">
        <v>9.210000000000001</v>
      </c>
      <c r="G138" t="n">
        <v>78.92</v>
      </c>
      <c r="H138" t="n">
        <v>1.41</v>
      </c>
      <c r="I138" t="n">
        <v>7</v>
      </c>
      <c r="J138" t="n">
        <v>137.96</v>
      </c>
      <c r="K138" t="n">
        <v>45</v>
      </c>
      <c r="L138" t="n">
        <v>11</v>
      </c>
      <c r="M138" t="n">
        <v>5</v>
      </c>
      <c r="N138" t="n">
        <v>21.96</v>
      </c>
      <c r="O138" t="n">
        <v>17249.3</v>
      </c>
      <c r="P138" t="n">
        <v>85.8</v>
      </c>
      <c r="Q138" t="n">
        <v>195.42</v>
      </c>
      <c r="R138" t="n">
        <v>21.73</v>
      </c>
      <c r="S138" t="n">
        <v>14.2</v>
      </c>
      <c r="T138" t="n">
        <v>2035.95</v>
      </c>
      <c r="U138" t="n">
        <v>0.65</v>
      </c>
      <c r="V138" t="n">
        <v>0.77</v>
      </c>
      <c r="W138" t="n">
        <v>0.65</v>
      </c>
      <c r="X138" t="n">
        <v>0.12</v>
      </c>
      <c r="Y138" t="n">
        <v>0.5</v>
      </c>
      <c r="Z138" t="n">
        <v>10</v>
      </c>
    </row>
    <row r="139">
      <c r="A139" t="n">
        <v>11</v>
      </c>
      <c r="B139" t="n">
        <v>60</v>
      </c>
      <c r="C139" t="inlineStr">
        <is>
          <t xml:space="preserve">CONCLUIDO	</t>
        </is>
      </c>
      <c r="D139" t="n">
        <v>8.717599999999999</v>
      </c>
      <c r="E139" t="n">
        <v>11.47</v>
      </c>
      <c r="F139" t="n">
        <v>9.19</v>
      </c>
      <c r="G139" t="n">
        <v>91.86</v>
      </c>
      <c r="H139" t="n">
        <v>1.52</v>
      </c>
      <c r="I139" t="n">
        <v>6</v>
      </c>
      <c r="J139" t="n">
        <v>139.32</v>
      </c>
      <c r="K139" t="n">
        <v>45</v>
      </c>
      <c r="L139" t="n">
        <v>12</v>
      </c>
      <c r="M139" t="n">
        <v>4</v>
      </c>
      <c r="N139" t="n">
        <v>22.32</v>
      </c>
      <c r="O139" t="n">
        <v>17416.34</v>
      </c>
      <c r="P139" t="n">
        <v>83.39</v>
      </c>
      <c r="Q139" t="n">
        <v>195.42</v>
      </c>
      <c r="R139" t="n">
        <v>21.09</v>
      </c>
      <c r="S139" t="n">
        <v>14.2</v>
      </c>
      <c r="T139" t="n">
        <v>1718.62</v>
      </c>
      <c r="U139" t="n">
        <v>0.67</v>
      </c>
      <c r="V139" t="n">
        <v>0.77</v>
      </c>
      <c r="W139" t="n">
        <v>0.65</v>
      </c>
      <c r="X139" t="n">
        <v>0.1</v>
      </c>
      <c r="Y139" t="n">
        <v>0.5</v>
      </c>
      <c r="Z139" t="n">
        <v>10</v>
      </c>
    </row>
    <row r="140">
      <c r="A140" t="n">
        <v>12</v>
      </c>
      <c r="B140" t="n">
        <v>60</v>
      </c>
      <c r="C140" t="inlineStr">
        <is>
          <t xml:space="preserve">CONCLUIDO	</t>
        </is>
      </c>
      <c r="D140" t="n">
        <v>8.722</v>
      </c>
      <c r="E140" t="n">
        <v>11.47</v>
      </c>
      <c r="F140" t="n">
        <v>9.18</v>
      </c>
      <c r="G140" t="n">
        <v>91.8</v>
      </c>
      <c r="H140" t="n">
        <v>1.63</v>
      </c>
      <c r="I140" t="n">
        <v>6</v>
      </c>
      <c r="J140" t="n">
        <v>140.67</v>
      </c>
      <c r="K140" t="n">
        <v>45</v>
      </c>
      <c r="L140" t="n">
        <v>13</v>
      </c>
      <c r="M140" t="n">
        <v>4</v>
      </c>
      <c r="N140" t="n">
        <v>22.68</v>
      </c>
      <c r="O140" t="n">
        <v>17583.88</v>
      </c>
      <c r="P140" t="n">
        <v>82.86</v>
      </c>
      <c r="Q140" t="n">
        <v>195.42</v>
      </c>
      <c r="R140" t="n">
        <v>20.92</v>
      </c>
      <c r="S140" t="n">
        <v>14.2</v>
      </c>
      <c r="T140" t="n">
        <v>1636.18</v>
      </c>
      <c r="U140" t="n">
        <v>0.68</v>
      </c>
      <c r="V140" t="n">
        <v>0.77</v>
      </c>
      <c r="W140" t="n">
        <v>0.65</v>
      </c>
      <c r="X140" t="n">
        <v>0.09</v>
      </c>
      <c r="Y140" t="n">
        <v>0.5</v>
      </c>
      <c r="Z140" t="n">
        <v>10</v>
      </c>
    </row>
    <row r="141">
      <c r="A141" t="n">
        <v>13</v>
      </c>
      <c r="B141" t="n">
        <v>60</v>
      </c>
      <c r="C141" t="inlineStr">
        <is>
          <t xml:space="preserve">CONCLUIDO	</t>
        </is>
      </c>
      <c r="D141" t="n">
        <v>8.718</v>
      </c>
      <c r="E141" t="n">
        <v>11.47</v>
      </c>
      <c r="F141" t="n">
        <v>9.19</v>
      </c>
      <c r="G141" t="n">
        <v>91.84999999999999</v>
      </c>
      <c r="H141" t="n">
        <v>1.74</v>
      </c>
      <c r="I141" t="n">
        <v>6</v>
      </c>
      <c r="J141" t="n">
        <v>142.04</v>
      </c>
      <c r="K141" t="n">
        <v>45</v>
      </c>
      <c r="L141" t="n">
        <v>14</v>
      </c>
      <c r="M141" t="n">
        <v>4</v>
      </c>
      <c r="N141" t="n">
        <v>23.04</v>
      </c>
      <c r="O141" t="n">
        <v>17751.93</v>
      </c>
      <c r="P141" t="n">
        <v>81.84999999999999</v>
      </c>
      <c r="Q141" t="n">
        <v>195.42</v>
      </c>
      <c r="R141" t="n">
        <v>21.03</v>
      </c>
      <c r="S141" t="n">
        <v>14.2</v>
      </c>
      <c r="T141" t="n">
        <v>1687.32</v>
      </c>
      <c r="U141" t="n">
        <v>0.68</v>
      </c>
      <c r="V141" t="n">
        <v>0.77</v>
      </c>
      <c r="W141" t="n">
        <v>0.65</v>
      </c>
      <c r="X141" t="n">
        <v>0.1</v>
      </c>
      <c r="Y141" t="n">
        <v>0.5</v>
      </c>
      <c r="Z141" t="n">
        <v>10</v>
      </c>
    </row>
    <row r="142">
      <c r="A142" t="n">
        <v>14</v>
      </c>
      <c r="B142" t="n">
        <v>60</v>
      </c>
      <c r="C142" t="inlineStr">
        <is>
          <t xml:space="preserve">CONCLUIDO	</t>
        </is>
      </c>
      <c r="D142" t="n">
        <v>8.7464</v>
      </c>
      <c r="E142" t="n">
        <v>11.43</v>
      </c>
      <c r="F142" t="n">
        <v>9.17</v>
      </c>
      <c r="G142" t="n">
        <v>110.08</v>
      </c>
      <c r="H142" t="n">
        <v>1.85</v>
      </c>
      <c r="I142" t="n">
        <v>5</v>
      </c>
      <c r="J142" t="n">
        <v>143.4</v>
      </c>
      <c r="K142" t="n">
        <v>45</v>
      </c>
      <c r="L142" t="n">
        <v>15</v>
      </c>
      <c r="M142" t="n">
        <v>3</v>
      </c>
      <c r="N142" t="n">
        <v>23.41</v>
      </c>
      <c r="O142" t="n">
        <v>17920.49</v>
      </c>
      <c r="P142" t="n">
        <v>80.17</v>
      </c>
      <c r="Q142" t="n">
        <v>195.42</v>
      </c>
      <c r="R142" t="n">
        <v>20.74</v>
      </c>
      <c r="S142" t="n">
        <v>14.2</v>
      </c>
      <c r="T142" t="n">
        <v>1549.95</v>
      </c>
      <c r="U142" t="n">
        <v>0.68</v>
      </c>
      <c r="V142" t="n">
        <v>0.77</v>
      </c>
      <c r="W142" t="n">
        <v>0.65</v>
      </c>
      <c r="X142" t="n">
        <v>0.09</v>
      </c>
      <c r="Y142" t="n">
        <v>0.5</v>
      </c>
      <c r="Z142" t="n">
        <v>10</v>
      </c>
    </row>
    <row r="143">
      <c r="A143" t="n">
        <v>15</v>
      </c>
      <c r="B143" t="n">
        <v>60</v>
      </c>
      <c r="C143" t="inlineStr">
        <is>
          <t xml:space="preserve">CONCLUIDO	</t>
        </is>
      </c>
      <c r="D143" t="n">
        <v>8.744899999999999</v>
      </c>
      <c r="E143" t="n">
        <v>11.44</v>
      </c>
      <c r="F143" t="n">
        <v>9.18</v>
      </c>
      <c r="G143" t="n">
        <v>110.1</v>
      </c>
      <c r="H143" t="n">
        <v>1.96</v>
      </c>
      <c r="I143" t="n">
        <v>5</v>
      </c>
      <c r="J143" t="n">
        <v>144.77</v>
      </c>
      <c r="K143" t="n">
        <v>45</v>
      </c>
      <c r="L143" t="n">
        <v>16</v>
      </c>
      <c r="M143" t="n">
        <v>2</v>
      </c>
      <c r="N143" t="n">
        <v>23.78</v>
      </c>
      <c r="O143" t="n">
        <v>18089.56</v>
      </c>
      <c r="P143" t="n">
        <v>80.45</v>
      </c>
      <c r="Q143" t="n">
        <v>195.42</v>
      </c>
      <c r="R143" t="n">
        <v>20.77</v>
      </c>
      <c r="S143" t="n">
        <v>14.2</v>
      </c>
      <c r="T143" t="n">
        <v>1562.69</v>
      </c>
      <c r="U143" t="n">
        <v>0.68</v>
      </c>
      <c r="V143" t="n">
        <v>0.77</v>
      </c>
      <c r="W143" t="n">
        <v>0.65</v>
      </c>
      <c r="X143" t="n">
        <v>0.09</v>
      </c>
      <c r="Y143" t="n">
        <v>0.5</v>
      </c>
      <c r="Z143" t="n">
        <v>10</v>
      </c>
    </row>
    <row r="144">
      <c r="A144" t="n">
        <v>16</v>
      </c>
      <c r="B144" t="n">
        <v>60</v>
      </c>
      <c r="C144" t="inlineStr">
        <is>
          <t xml:space="preserve">CONCLUIDO	</t>
        </is>
      </c>
      <c r="D144" t="n">
        <v>8.745900000000001</v>
      </c>
      <c r="E144" t="n">
        <v>11.43</v>
      </c>
      <c r="F144" t="n">
        <v>9.17</v>
      </c>
      <c r="G144" t="n">
        <v>110.09</v>
      </c>
      <c r="H144" t="n">
        <v>2.06</v>
      </c>
      <c r="I144" t="n">
        <v>5</v>
      </c>
      <c r="J144" t="n">
        <v>146.15</v>
      </c>
      <c r="K144" t="n">
        <v>45</v>
      </c>
      <c r="L144" t="n">
        <v>17</v>
      </c>
      <c r="M144" t="n">
        <v>1</v>
      </c>
      <c r="N144" t="n">
        <v>24.15</v>
      </c>
      <c r="O144" t="n">
        <v>18259.16</v>
      </c>
      <c r="P144" t="n">
        <v>79.75</v>
      </c>
      <c r="Q144" t="n">
        <v>195.43</v>
      </c>
      <c r="R144" t="n">
        <v>20.61</v>
      </c>
      <c r="S144" t="n">
        <v>14.2</v>
      </c>
      <c r="T144" t="n">
        <v>1484.15</v>
      </c>
      <c r="U144" t="n">
        <v>0.6899999999999999</v>
      </c>
      <c r="V144" t="n">
        <v>0.77</v>
      </c>
      <c r="W144" t="n">
        <v>0.65</v>
      </c>
      <c r="X144" t="n">
        <v>0.09</v>
      </c>
      <c r="Y144" t="n">
        <v>0.5</v>
      </c>
      <c r="Z144" t="n">
        <v>10</v>
      </c>
    </row>
    <row r="145">
      <c r="A145" t="n">
        <v>17</v>
      </c>
      <c r="B145" t="n">
        <v>60</v>
      </c>
      <c r="C145" t="inlineStr">
        <is>
          <t xml:space="preserve">CONCLUIDO	</t>
        </is>
      </c>
      <c r="D145" t="n">
        <v>8.7455</v>
      </c>
      <c r="E145" t="n">
        <v>11.43</v>
      </c>
      <c r="F145" t="n">
        <v>9.17</v>
      </c>
      <c r="G145" t="n">
        <v>110.09</v>
      </c>
      <c r="H145" t="n">
        <v>2.16</v>
      </c>
      <c r="I145" t="n">
        <v>5</v>
      </c>
      <c r="J145" t="n">
        <v>147.53</v>
      </c>
      <c r="K145" t="n">
        <v>45</v>
      </c>
      <c r="L145" t="n">
        <v>18</v>
      </c>
      <c r="M145" t="n">
        <v>0</v>
      </c>
      <c r="N145" t="n">
        <v>24.53</v>
      </c>
      <c r="O145" t="n">
        <v>18429.27</v>
      </c>
      <c r="P145" t="n">
        <v>79.65000000000001</v>
      </c>
      <c r="Q145" t="n">
        <v>195.42</v>
      </c>
      <c r="R145" t="n">
        <v>20.62</v>
      </c>
      <c r="S145" t="n">
        <v>14.2</v>
      </c>
      <c r="T145" t="n">
        <v>1491.31</v>
      </c>
      <c r="U145" t="n">
        <v>0.6899999999999999</v>
      </c>
      <c r="V145" t="n">
        <v>0.77</v>
      </c>
      <c r="W145" t="n">
        <v>0.65</v>
      </c>
      <c r="X145" t="n">
        <v>0.09</v>
      </c>
      <c r="Y145" t="n">
        <v>0.5</v>
      </c>
      <c r="Z145" t="n">
        <v>10</v>
      </c>
    </row>
    <row r="146">
      <c r="A146" t="n">
        <v>0</v>
      </c>
      <c r="B146" t="n">
        <v>80</v>
      </c>
      <c r="C146" t="inlineStr">
        <is>
          <t xml:space="preserve">CONCLUIDO	</t>
        </is>
      </c>
      <c r="D146" t="n">
        <v>6.0416</v>
      </c>
      <c r="E146" t="n">
        <v>16.55</v>
      </c>
      <c r="F146" t="n">
        <v>11.07</v>
      </c>
      <c r="G146" t="n">
        <v>6.78</v>
      </c>
      <c r="H146" t="n">
        <v>0.11</v>
      </c>
      <c r="I146" t="n">
        <v>98</v>
      </c>
      <c r="J146" t="n">
        <v>159.12</v>
      </c>
      <c r="K146" t="n">
        <v>50.28</v>
      </c>
      <c r="L146" t="n">
        <v>1</v>
      </c>
      <c r="M146" t="n">
        <v>96</v>
      </c>
      <c r="N146" t="n">
        <v>27.84</v>
      </c>
      <c r="O146" t="n">
        <v>19859.16</v>
      </c>
      <c r="P146" t="n">
        <v>135.28</v>
      </c>
      <c r="Q146" t="n">
        <v>195.42</v>
      </c>
      <c r="R146" t="n">
        <v>79.73999999999999</v>
      </c>
      <c r="S146" t="n">
        <v>14.2</v>
      </c>
      <c r="T146" t="n">
        <v>30585.26</v>
      </c>
      <c r="U146" t="n">
        <v>0.18</v>
      </c>
      <c r="V146" t="n">
        <v>0.64</v>
      </c>
      <c r="W146" t="n">
        <v>0.8</v>
      </c>
      <c r="X146" t="n">
        <v>1.98</v>
      </c>
      <c r="Y146" t="n">
        <v>0.5</v>
      </c>
      <c r="Z146" t="n">
        <v>10</v>
      </c>
    </row>
    <row r="147">
      <c r="A147" t="n">
        <v>1</v>
      </c>
      <c r="B147" t="n">
        <v>80</v>
      </c>
      <c r="C147" t="inlineStr">
        <is>
          <t xml:space="preserve">CONCLUIDO	</t>
        </is>
      </c>
      <c r="D147" t="n">
        <v>7.262</v>
      </c>
      <c r="E147" t="n">
        <v>13.77</v>
      </c>
      <c r="F147" t="n">
        <v>10</v>
      </c>
      <c r="G147" t="n">
        <v>13.33</v>
      </c>
      <c r="H147" t="n">
        <v>0.22</v>
      </c>
      <c r="I147" t="n">
        <v>45</v>
      </c>
      <c r="J147" t="n">
        <v>160.54</v>
      </c>
      <c r="K147" t="n">
        <v>50.28</v>
      </c>
      <c r="L147" t="n">
        <v>2</v>
      </c>
      <c r="M147" t="n">
        <v>43</v>
      </c>
      <c r="N147" t="n">
        <v>28.26</v>
      </c>
      <c r="O147" t="n">
        <v>20034.4</v>
      </c>
      <c r="P147" t="n">
        <v>121.37</v>
      </c>
      <c r="Q147" t="n">
        <v>195.43</v>
      </c>
      <c r="R147" t="n">
        <v>46.1</v>
      </c>
      <c r="S147" t="n">
        <v>14.2</v>
      </c>
      <c r="T147" t="n">
        <v>14030.31</v>
      </c>
      <c r="U147" t="n">
        <v>0.31</v>
      </c>
      <c r="V147" t="n">
        <v>0.71</v>
      </c>
      <c r="W147" t="n">
        <v>0.72</v>
      </c>
      <c r="X147" t="n">
        <v>0.91</v>
      </c>
      <c r="Y147" t="n">
        <v>0.5</v>
      </c>
      <c r="Z147" t="n">
        <v>10</v>
      </c>
    </row>
    <row r="148">
      <c r="A148" t="n">
        <v>2</v>
      </c>
      <c r="B148" t="n">
        <v>80</v>
      </c>
      <c r="C148" t="inlineStr">
        <is>
          <t xml:space="preserve">CONCLUIDO	</t>
        </is>
      </c>
      <c r="D148" t="n">
        <v>7.7358</v>
      </c>
      <c r="E148" t="n">
        <v>12.93</v>
      </c>
      <c r="F148" t="n">
        <v>9.67</v>
      </c>
      <c r="G148" t="n">
        <v>20</v>
      </c>
      <c r="H148" t="n">
        <v>0.33</v>
      </c>
      <c r="I148" t="n">
        <v>29</v>
      </c>
      <c r="J148" t="n">
        <v>161.97</v>
      </c>
      <c r="K148" t="n">
        <v>50.28</v>
      </c>
      <c r="L148" t="n">
        <v>3</v>
      </c>
      <c r="M148" t="n">
        <v>27</v>
      </c>
      <c r="N148" t="n">
        <v>28.69</v>
      </c>
      <c r="O148" t="n">
        <v>20210.21</v>
      </c>
      <c r="P148" t="n">
        <v>116.7</v>
      </c>
      <c r="Q148" t="n">
        <v>195.42</v>
      </c>
      <c r="R148" t="n">
        <v>36.14</v>
      </c>
      <c r="S148" t="n">
        <v>14.2</v>
      </c>
      <c r="T148" t="n">
        <v>9127.030000000001</v>
      </c>
      <c r="U148" t="n">
        <v>0.39</v>
      </c>
      <c r="V148" t="n">
        <v>0.73</v>
      </c>
      <c r="W148" t="n">
        <v>0.6899999999999999</v>
      </c>
      <c r="X148" t="n">
        <v>0.58</v>
      </c>
      <c r="Y148" t="n">
        <v>0.5</v>
      </c>
      <c r="Z148" t="n">
        <v>10</v>
      </c>
    </row>
    <row r="149">
      <c r="A149" t="n">
        <v>3</v>
      </c>
      <c r="B149" t="n">
        <v>80</v>
      </c>
      <c r="C149" t="inlineStr">
        <is>
          <t xml:space="preserve">CONCLUIDO	</t>
        </is>
      </c>
      <c r="D149" t="n">
        <v>7.9724</v>
      </c>
      <c r="E149" t="n">
        <v>12.54</v>
      </c>
      <c r="F149" t="n">
        <v>9.51</v>
      </c>
      <c r="G149" t="n">
        <v>25.94</v>
      </c>
      <c r="H149" t="n">
        <v>0.43</v>
      </c>
      <c r="I149" t="n">
        <v>22</v>
      </c>
      <c r="J149" t="n">
        <v>163.4</v>
      </c>
      <c r="K149" t="n">
        <v>50.28</v>
      </c>
      <c r="L149" t="n">
        <v>4</v>
      </c>
      <c r="M149" t="n">
        <v>20</v>
      </c>
      <c r="N149" t="n">
        <v>29.12</v>
      </c>
      <c r="O149" t="n">
        <v>20386.62</v>
      </c>
      <c r="P149" t="n">
        <v>113.95</v>
      </c>
      <c r="Q149" t="n">
        <v>195.42</v>
      </c>
      <c r="R149" t="n">
        <v>31.22</v>
      </c>
      <c r="S149" t="n">
        <v>14.2</v>
      </c>
      <c r="T149" t="n">
        <v>6706.23</v>
      </c>
      <c r="U149" t="n">
        <v>0.45</v>
      </c>
      <c r="V149" t="n">
        <v>0.74</v>
      </c>
      <c r="W149" t="n">
        <v>0.67</v>
      </c>
      <c r="X149" t="n">
        <v>0.42</v>
      </c>
      <c r="Y149" t="n">
        <v>0.5</v>
      </c>
      <c r="Z149" t="n">
        <v>10</v>
      </c>
    </row>
    <row r="150">
      <c r="A150" t="n">
        <v>4</v>
      </c>
      <c r="B150" t="n">
        <v>80</v>
      </c>
      <c r="C150" t="inlineStr">
        <is>
          <t xml:space="preserve">CONCLUIDO	</t>
        </is>
      </c>
      <c r="D150" t="n">
        <v>8.1509</v>
      </c>
      <c r="E150" t="n">
        <v>12.27</v>
      </c>
      <c r="F150" t="n">
        <v>9.4</v>
      </c>
      <c r="G150" t="n">
        <v>33.16</v>
      </c>
      <c r="H150" t="n">
        <v>0.54</v>
      </c>
      <c r="I150" t="n">
        <v>17</v>
      </c>
      <c r="J150" t="n">
        <v>164.83</v>
      </c>
      <c r="K150" t="n">
        <v>50.28</v>
      </c>
      <c r="L150" t="n">
        <v>5</v>
      </c>
      <c r="M150" t="n">
        <v>15</v>
      </c>
      <c r="N150" t="n">
        <v>29.55</v>
      </c>
      <c r="O150" t="n">
        <v>20563.61</v>
      </c>
      <c r="P150" t="n">
        <v>111.78</v>
      </c>
      <c r="Q150" t="n">
        <v>195.43</v>
      </c>
      <c r="R150" t="n">
        <v>27.55</v>
      </c>
      <c r="S150" t="n">
        <v>14.2</v>
      </c>
      <c r="T150" t="n">
        <v>4892.12</v>
      </c>
      <c r="U150" t="n">
        <v>0.52</v>
      </c>
      <c r="V150" t="n">
        <v>0.75</v>
      </c>
      <c r="W150" t="n">
        <v>0.67</v>
      </c>
      <c r="X150" t="n">
        <v>0.31</v>
      </c>
      <c r="Y150" t="n">
        <v>0.5</v>
      </c>
      <c r="Z150" t="n">
        <v>10</v>
      </c>
    </row>
    <row r="151">
      <c r="A151" t="n">
        <v>5</v>
      </c>
      <c r="B151" t="n">
        <v>80</v>
      </c>
      <c r="C151" t="inlineStr">
        <is>
          <t xml:space="preserve">CONCLUIDO	</t>
        </is>
      </c>
      <c r="D151" t="n">
        <v>8.208500000000001</v>
      </c>
      <c r="E151" t="n">
        <v>12.18</v>
      </c>
      <c r="F151" t="n">
        <v>9.369999999999999</v>
      </c>
      <c r="G151" t="n">
        <v>37.5</v>
      </c>
      <c r="H151" t="n">
        <v>0.64</v>
      </c>
      <c r="I151" t="n">
        <v>15</v>
      </c>
      <c r="J151" t="n">
        <v>166.27</v>
      </c>
      <c r="K151" t="n">
        <v>50.28</v>
      </c>
      <c r="L151" t="n">
        <v>6</v>
      </c>
      <c r="M151" t="n">
        <v>13</v>
      </c>
      <c r="N151" t="n">
        <v>29.99</v>
      </c>
      <c r="O151" t="n">
        <v>20741.2</v>
      </c>
      <c r="P151" t="n">
        <v>110.89</v>
      </c>
      <c r="Q151" t="n">
        <v>195.43</v>
      </c>
      <c r="R151" t="n">
        <v>27.03</v>
      </c>
      <c r="S151" t="n">
        <v>14.2</v>
      </c>
      <c r="T151" t="n">
        <v>4646.08</v>
      </c>
      <c r="U151" t="n">
        <v>0.53</v>
      </c>
      <c r="V151" t="n">
        <v>0.75</v>
      </c>
      <c r="W151" t="n">
        <v>0.66</v>
      </c>
      <c r="X151" t="n">
        <v>0.29</v>
      </c>
      <c r="Y151" t="n">
        <v>0.5</v>
      </c>
      <c r="Z151" t="n">
        <v>10</v>
      </c>
    </row>
    <row r="152">
      <c r="A152" t="n">
        <v>6</v>
      </c>
      <c r="B152" t="n">
        <v>80</v>
      </c>
      <c r="C152" t="inlineStr">
        <is>
          <t xml:space="preserve">CONCLUIDO	</t>
        </is>
      </c>
      <c r="D152" t="n">
        <v>8.2875</v>
      </c>
      <c r="E152" t="n">
        <v>12.07</v>
      </c>
      <c r="F152" t="n">
        <v>9.32</v>
      </c>
      <c r="G152" t="n">
        <v>43.03</v>
      </c>
      <c r="H152" t="n">
        <v>0.74</v>
      </c>
      <c r="I152" t="n">
        <v>13</v>
      </c>
      <c r="J152" t="n">
        <v>167.72</v>
      </c>
      <c r="K152" t="n">
        <v>50.28</v>
      </c>
      <c r="L152" t="n">
        <v>7</v>
      </c>
      <c r="M152" t="n">
        <v>11</v>
      </c>
      <c r="N152" t="n">
        <v>30.44</v>
      </c>
      <c r="O152" t="n">
        <v>20919.39</v>
      </c>
      <c r="P152" t="n">
        <v>109.64</v>
      </c>
      <c r="Q152" t="n">
        <v>195.42</v>
      </c>
      <c r="R152" t="n">
        <v>25.31</v>
      </c>
      <c r="S152" t="n">
        <v>14.2</v>
      </c>
      <c r="T152" t="n">
        <v>3792.37</v>
      </c>
      <c r="U152" t="n">
        <v>0.5600000000000001</v>
      </c>
      <c r="V152" t="n">
        <v>0.76</v>
      </c>
      <c r="W152" t="n">
        <v>0.66</v>
      </c>
      <c r="X152" t="n">
        <v>0.24</v>
      </c>
      <c r="Y152" t="n">
        <v>0.5</v>
      </c>
      <c r="Z152" t="n">
        <v>10</v>
      </c>
    </row>
    <row r="153">
      <c r="A153" t="n">
        <v>7</v>
      </c>
      <c r="B153" t="n">
        <v>80</v>
      </c>
      <c r="C153" t="inlineStr">
        <is>
          <t xml:space="preserve">CONCLUIDO	</t>
        </is>
      </c>
      <c r="D153" t="n">
        <v>8.358499999999999</v>
      </c>
      <c r="E153" t="n">
        <v>11.96</v>
      </c>
      <c r="F153" t="n">
        <v>9.289999999999999</v>
      </c>
      <c r="G153" t="n">
        <v>50.65</v>
      </c>
      <c r="H153" t="n">
        <v>0.84</v>
      </c>
      <c r="I153" t="n">
        <v>11</v>
      </c>
      <c r="J153" t="n">
        <v>169.17</v>
      </c>
      <c r="K153" t="n">
        <v>50.28</v>
      </c>
      <c r="L153" t="n">
        <v>8</v>
      </c>
      <c r="M153" t="n">
        <v>9</v>
      </c>
      <c r="N153" t="n">
        <v>30.89</v>
      </c>
      <c r="O153" t="n">
        <v>21098.19</v>
      </c>
      <c r="P153" t="n">
        <v>108.53</v>
      </c>
      <c r="Q153" t="n">
        <v>195.42</v>
      </c>
      <c r="R153" t="n">
        <v>24.31</v>
      </c>
      <c r="S153" t="n">
        <v>14.2</v>
      </c>
      <c r="T153" t="n">
        <v>3306.47</v>
      </c>
      <c r="U153" t="n">
        <v>0.58</v>
      </c>
      <c r="V153" t="n">
        <v>0.76</v>
      </c>
      <c r="W153" t="n">
        <v>0.65</v>
      </c>
      <c r="X153" t="n">
        <v>0.2</v>
      </c>
      <c r="Y153" t="n">
        <v>0.5</v>
      </c>
      <c r="Z153" t="n">
        <v>10</v>
      </c>
    </row>
    <row r="154">
      <c r="A154" t="n">
        <v>8</v>
      </c>
      <c r="B154" t="n">
        <v>80</v>
      </c>
      <c r="C154" t="inlineStr">
        <is>
          <t xml:space="preserve">CONCLUIDO	</t>
        </is>
      </c>
      <c r="D154" t="n">
        <v>8.3932</v>
      </c>
      <c r="E154" t="n">
        <v>11.91</v>
      </c>
      <c r="F154" t="n">
        <v>9.27</v>
      </c>
      <c r="G154" t="n">
        <v>55.61</v>
      </c>
      <c r="H154" t="n">
        <v>0.9399999999999999</v>
      </c>
      <c r="I154" t="n">
        <v>10</v>
      </c>
      <c r="J154" t="n">
        <v>170.62</v>
      </c>
      <c r="K154" t="n">
        <v>50.28</v>
      </c>
      <c r="L154" t="n">
        <v>9</v>
      </c>
      <c r="M154" t="n">
        <v>8</v>
      </c>
      <c r="N154" t="n">
        <v>31.34</v>
      </c>
      <c r="O154" t="n">
        <v>21277.6</v>
      </c>
      <c r="P154" t="n">
        <v>107.79</v>
      </c>
      <c r="Q154" t="n">
        <v>195.42</v>
      </c>
      <c r="R154" t="n">
        <v>23.54</v>
      </c>
      <c r="S154" t="n">
        <v>14.2</v>
      </c>
      <c r="T154" t="n">
        <v>2925.76</v>
      </c>
      <c r="U154" t="n">
        <v>0.6</v>
      </c>
      <c r="V154" t="n">
        <v>0.76</v>
      </c>
      <c r="W154" t="n">
        <v>0.66</v>
      </c>
      <c r="X154" t="n">
        <v>0.18</v>
      </c>
      <c r="Y154" t="n">
        <v>0.5</v>
      </c>
      <c r="Z154" t="n">
        <v>10</v>
      </c>
    </row>
    <row r="155">
      <c r="A155" t="n">
        <v>9</v>
      </c>
      <c r="B155" t="n">
        <v>80</v>
      </c>
      <c r="C155" t="inlineStr">
        <is>
          <t xml:space="preserve">CONCLUIDO	</t>
        </is>
      </c>
      <c r="D155" t="n">
        <v>8.4335</v>
      </c>
      <c r="E155" t="n">
        <v>11.86</v>
      </c>
      <c r="F155" t="n">
        <v>9.24</v>
      </c>
      <c r="G155" t="n">
        <v>61.62</v>
      </c>
      <c r="H155" t="n">
        <v>1.03</v>
      </c>
      <c r="I155" t="n">
        <v>9</v>
      </c>
      <c r="J155" t="n">
        <v>172.08</v>
      </c>
      <c r="K155" t="n">
        <v>50.28</v>
      </c>
      <c r="L155" t="n">
        <v>10</v>
      </c>
      <c r="M155" t="n">
        <v>7</v>
      </c>
      <c r="N155" t="n">
        <v>31.8</v>
      </c>
      <c r="O155" t="n">
        <v>21457.64</v>
      </c>
      <c r="P155" t="n">
        <v>106.57</v>
      </c>
      <c r="Q155" t="n">
        <v>195.42</v>
      </c>
      <c r="R155" t="n">
        <v>22.88</v>
      </c>
      <c r="S155" t="n">
        <v>14.2</v>
      </c>
      <c r="T155" t="n">
        <v>2597.63</v>
      </c>
      <c r="U155" t="n">
        <v>0.62</v>
      </c>
      <c r="V155" t="n">
        <v>0.76</v>
      </c>
      <c r="W155" t="n">
        <v>0.65</v>
      </c>
      <c r="X155" t="n">
        <v>0.15</v>
      </c>
      <c r="Y155" t="n">
        <v>0.5</v>
      </c>
      <c r="Z155" t="n">
        <v>10</v>
      </c>
    </row>
    <row r="156">
      <c r="A156" t="n">
        <v>10</v>
      </c>
      <c r="B156" t="n">
        <v>80</v>
      </c>
      <c r="C156" t="inlineStr">
        <is>
          <t xml:space="preserve">CONCLUIDO	</t>
        </is>
      </c>
      <c r="D156" t="n">
        <v>8.466799999999999</v>
      </c>
      <c r="E156" t="n">
        <v>11.81</v>
      </c>
      <c r="F156" t="n">
        <v>9.23</v>
      </c>
      <c r="G156" t="n">
        <v>69.20999999999999</v>
      </c>
      <c r="H156" t="n">
        <v>1.12</v>
      </c>
      <c r="I156" t="n">
        <v>8</v>
      </c>
      <c r="J156" t="n">
        <v>173.55</v>
      </c>
      <c r="K156" t="n">
        <v>50.28</v>
      </c>
      <c r="L156" t="n">
        <v>11</v>
      </c>
      <c r="M156" t="n">
        <v>6</v>
      </c>
      <c r="N156" t="n">
        <v>32.27</v>
      </c>
      <c r="O156" t="n">
        <v>21638.31</v>
      </c>
      <c r="P156" t="n">
        <v>105.61</v>
      </c>
      <c r="Q156" t="n">
        <v>195.42</v>
      </c>
      <c r="R156" t="n">
        <v>22.52</v>
      </c>
      <c r="S156" t="n">
        <v>14.2</v>
      </c>
      <c r="T156" t="n">
        <v>2424.56</v>
      </c>
      <c r="U156" t="n">
        <v>0.63</v>
      </c>
      <c r="V156" t="n">
        <v>0.76</v>
      </c>
      <c r="W156" t="n">
        <v>0.65</v>
      </c>
      <c r="X156" t="n">
        <v>0.14</v>
      </c>
      <c r="Y156" t="n">
        <v>0.5</v>
      </c>
      <c r="Z156" t="n">
        <v>10</v>
      </c>
    </row>
    <row r="157">
      <c r="A157" t="n">
        <v>11</v>
      </c>
      <c r="B157" t="n">
        <v>80</v>
      </c>
      <c r="C157" t="inlineStr">
        <is>
          <t xml:space="preserve">CONCLUIDO	</t>
        </is>
      </c>
      <c r="D157" t="n">
        <v>8.469200000000001</v>
      </c>
      <c r="E157" t="n">
        <v>11.81</v>
      </c>
      <c r="F157" t="n">
        <v>9.23</v>
      </c>
      <c r="G157" t="n">
        <v>69.19</v>
      </c>
      <c r="H157" t="n">
        <v>1.22</v>
      </c>
      <c r="I157" t="n">
        <v>8</v>
      </c>
      <c r="J157" t="n">
        <v>175.02</v>
      </c>
      <c r="K157" t="n">
        <v>50.28</v>
      </c>
      <c r="L157" t="n">
        <v>12</v>
      </c>
      <c r="M157" t="n">
        <v>6</v>
      </c>
      <c r="N157" t="n">
        <v>32.74</v>
      </c>
      <c r="O157" t="n">
        <v>21819.6</v>
      </c>
      <c r="P157" t="n">
        <v>104.65</v>
      </c>
      <c r="Q157" t="n">
        <v>195.42</v>
      </c>
      <c r="R157" t="n">
        <v>22.32</v>
      </c>
      <c r="S157" t="n">
        <v>14.2</v>
      </c>
      <c r="T157" t="n">
        <v>2324.6</v>
      </c>
      <c r="U157" t="n">
        <v>0.64</v>
      </c>
      <c r="V157" t="n">
        <v>0.76</v>
      </c>
      <c r="W157" t="n">
        <v>0.65</v>
      </c>
      <c r="X157" t="n">
        <v>0.14</v>
      </c>
      <c r="Y157" t="n">
        <v>0.5</v>
      </c>
      <c r="Z157" t="n">
        <v>10</v>
      </c>
    </row>
    <row r="158">
      <c r="A158" t="n">
        <v>12</v>
      </c>
      <c r="B158" t="n">
        <v>80</v>
      </c>
      <c r="C158" t="inlineStr">
        <is>
          <t xml:space="preserve">CONCLUIDO	</t>
        </is>
      </c>
      <c r="D158" t="n">
        <v>8.507</v>
      </c>
      <c r="E158" t="n">
        <v>11.76</v>
      </c>
      <c r="F158" t="n">
        <v>9.210000000000001</v>
      </c>
      <c r="G158" t="n">
        <v>78.90000000000001</v>
      </c>
      <c r="H158" t="n">
        <v>1.31</v>
      </c>
      <c r="I158" t="n">
        <v>7</v>
      </c>
      <c r="J158" t="n">
        <v>176.49</v>
      </c>
      <c r="K158" t="n">
        <v>50.28</v>
      </c>
      <c r="L158" t="n">
        <v>13</v>
      </c>
      <c r="M158" t="n">
        <v>5</v>
      </c>
      <c r="N158" t="n">
        <v>33.21</v>
      </c>
      <c r="O158" t="n">
        <v>22001.54</v>
      </c>
      <c r="P158" t="n">
        <v>104.34</v>
      </c>
      <c r="Q158" t="n">
        <v>195.42</v>
      </c>
      <c r="R158" t="n">
        <v>21.68</v>
      </c>
      <c r="S158" t="n">
        <v>14.2</v>
      </c>
      <c r="T158" t="n">
        <v>2011.04</v>
      </c>
      <c r="U158" t="n">
        <v>0.65</v>
      </c>
      <c r="V158" t="n">
        <v>0.77</v>
      </c>
      <c r="W158" t="n">
        <v>0.65</v>
      </c>
      <c r="X158" t="n">
        <v>0.12</v>
      </c>
      <c r="Y158" t="n">
        <v>0.5</v>
      </c>
      <c r="Z158" t="n">
        <v>10</v>
      </c>
    </row>
    <row r="159">
      <c r="A159" t="n">
        <v>13</v>
      </c>
      <c r="B159" t="n">
        <v>80</v>
      </c>
      <c r="C159" t="inlineStr">
        <is>
          <t xml:space="preserve">CONCLUIDO	</t>
        </is>
      </c>
      <c r="D159" t="n">
        <v>8.5106</v>
      </c>
      <c r="E159" t="n">
        <v>11.75</v>
      </c>
      <c r="F159" t="n">
        <v>9.199999999999999</v>
      </c>
      <c r="G159" t="n">
        <v>78.86</v>
      </c>
      <c r="H159" t="n">
        <v>1.4</v>
      </c>
      <c r="I159" t="n">
        <v>7</v>
      </c>
      <c r="J159" t="n">
        <v>177.97</v>
      </c>
      <c r="K159" t="n">
        <v>50.28</v>
      </c>
      <c r="L159" t="n">
        <v>14</v>
      </c>
      <c r="M159" t="n">
        <v>5</v>
      </c>
      <c r="N159" t="n">
        <v>33.69</v>
      </c>
      <c r="O159" t="n">
        <v>22184.13</v>
      </c>
      <c r="P159" t="n">
        <v>103.34</v>
      </c>
      <c r="Q159" t="n">
        <v>195.42</v>
      </c>
      <c r="R159" t="n">
        <v>21.58</v>
      </c>
      <c r="S159" t="n">
        <v>14.2</v>
      </c>
      <c r="T159" t="n">
        <v>1957.84</v>
      </c>
      <c r="U159" t="n">
        <v>0.66</v>
      </c>
      <c r="V159" t="n">
        <v>0.77</v>
      </c>
      <c r="W159" t="n">
        <v>0.65</v>
      </c>
      <c r="X159" t="n">
        <v>0.11</v>
      </c>
      <c r="Y159" t="n">
        <v>0.5</v>
      </c>
      <c r="Z159" t="n">
        <v>10</v>
      </c>
    </row>
    <row r="160">
      <c r="A160" t="n">
        <v>14</v>
      </c>
      <c r="B160" t="n">
        <v>80</v>
      </c>
      <c r="C160" t="inlineStr">
        <is>
          <t xml:space="preserve">CONCLUIDO	</t>
        </is>
      </c>
      <c r="D160" t="n">
        <v>8.5411</v>
      </c>
      <c r="E160" t="n">
        <v>11.71</v>
      </c>
      <c r="F160" t="n">
        <v>9.19</v>
      </c>
      <c r="G160" t="n">
        <v>91.90000000000001</v>
      </c>
      <c r="H160" t="n">
        <v>1.48</v>
      </c>
      <c r="I160" t="n">
        <v>6</v>
      </c>
      <c r="J160" t="n">
        <v>179.46</v>
      </c>
      <c r="K160" t="n">
        <v>50.28</v>
      </c>
      <c r="L160" t="n">
        <v>15</v>
      </c>
      <c r="M160" t="n">
        <v>4</v>
      </c>
      <c r="N160" t="n">
        <v>34.18</v>
      </c>
      <c r="O160" t="n">
        <v>22367.38</v>
      </c>
      <c r="P160" t="n">
        <v>102.34</v>
      </c>
      <c r="Q160" t="n">
        <v>195.42</v>
      </c>
      <c r="R160" t="n">
        <v>21.14</v>
      </c>
      <c r="S160" t="n">
        <v>14.2</v>
      </c>
      <c r="T160" t="n">
        <v>1742.89</v>
      </c>
      <c r="U160" t="n">
        <v>0.67</v>
      </c>
      <c r="V160" t="n">
        <v>0.77</v>
      </c>
      <c r="W160" t="n">
        <v>0.65</v>
      </c>
      <c r="X160" t="n">
        <v>0.1</v>
      </c>
      <c r="Y160" t="n">
        <v>0.5</v>
      </c>
      <c r="Z160" t="n">
        <v>10</v>
      </c>
    </row>
    <row r="161">
      <c r="A161" t="n">
        <v>15</v>
      </c>
      <c r="B161" t="n">
        <v>80</v>
      </c>
      <c r="C161" t="inlineStr">
        <is>
          <t xml:space="preserve">CONCLUIDO	</t>
        </is>
      </c>
      <c r="D161" t="n">
        <v>8.5482</v>
      </c>
      <c r="E161" t="n">
        <v>11.7</v>
      </c>
      <c r="F161" t="n">
        <v>9.18</v>
      </c>
      <c r="G161" t="n">
        <v>91.81</v>
      </c>
      <c r="H161" t="n">
        <v>1.57</v>
      </c>
      <c r="I161" t="n">
        <v>6</v>
      </c>
      <c r="J161" t="n">
        <v>180.95</v>
      </c>
      <c r="K161" t="n">
        <v>50.28</v>
      </c>
      <c r="L161" t="n">
        <v>16</v>
      </c>
      <c r="M161" t="n">
        <v>4</v>
      </c>
      <c r="N161" t="n">
        <v>34.67</v>
      </c>
      <c r="O161" t="n">
        <v>22551.28</v>
      </c>
      <c r="P161" t="n">
        <v>101.85</v>
      </c>
      <c r="Q161" t="n">
        <v>195.42</v>
      </c>
      <c r="R161" t="n">
        <v>20.89</v>
      </c>
      <c r="S161" t="n">
        <v>14.2</v>
      </c>
      <c r="T161" t="n">
        <v>1618.28</v>
      </c>
      <c r="U161" t="n">
        <v>0.68</v>
      </c>
      <c r="V161" t="n">
        <v>0.77</v>
      </c>
      <c r="W161" t="n">
        <v>0.65</v>
      </c>
      <c r="X161" t="n">
        <v>0.09</v>
      </c>
      <c r="Y161" t="n">
        <v>0.5</v>
      </c>
      <c r="Z161" t="n">
        <v>10</v>
      </c>
    </row>
    <row r="162">
      <c r="A162" t="n">
        <v>16</v>
      </c>
      <c r="B162" t="n">
        <v>80</v>
      </c>
      <c r="C162" t="inlineStr">
        <is>
          <t xml:space="preserve">CONCLUIDO	</t>
        </is>
      </c>
      <c r="D162" t="n">
        <v>8.5444</v>
      </c>
      <c r="E162" t="n">
        <v>11.7</v>
      </c>
      <c r="F162" t="n">
        <v>9.19</v>
      </c>
      <c r="G162" t="n">
        <v>91.86</v>
      </c>
      <c r="H162" t="n">
        <v>1.65</v>
      </c>
      <c r="I162" t="n">
        <v>6</v>
      </c>
      <c r="J162" t="n">
        <v>182.45</v>
      </c>
      <c r="K162" t="n">
        <v>50.28</v>
      </c>
      <c r="L162" t="n">
        <v>17</v>
      </c>
      <c r="M162" t="n">
        <v>4</v>
      </c>
      <c r="N162" t="n">
        <v>35.17</v>
      </c>
      <c r="O162" t="n">
        <v>22735.98</v>
      </c>
      <c r="P162" t="n">
        <v>101.38</v>
      </c>
      <c r="Q162" t="n">
        <v>195.42</v>
      </c>
      <c r="R162" t="n">
        <v>21.1</v>
      </c>
      <c r="S162" t="n">
        <v>14.2</v>
      </c>
      <c r="T162" t="n">
        <v>1726.35</v>
      </c>
      <c r="U162" t="n">
        <v>0.67</v>
      </c>
      <c r="V162" t="n">
        <v>0.77</v>
      </c>
      <c r="W162" t="n">
        <v>0.65</v>
      </c>
      <c r="X162" t="n">
        <v>0.1</v>
      </c>
      <c r="Y162" t="n">
        <v>0.5</v>
      </c>
      <c r="Z162" t="n">
        <v>10</v>
      </c>
    </row>
    <row r="163">
      <c r="A163" t="n">
        <v>17</v>
      </c>
      <c r="B163" t="n">
        <v>80</v>
      </c>
      <c r="C163" t="inlineStr">
        <is>
          <t xml:space="preserve">CONCLUIDO	</t>
        </is>
      </c>
      <c r="D163" t="n">
        <v>8.581799999999999</v>
      </c>
      <c r="E163" t="n">
        <v>11.65</v>
      </c>
      <c r="F163" t="n">
        <v>9.17</v>
      </c>
      <c r="G163" t="n">
        <v>110</v>
      </c>
      <c r="H163" t="n">
        <v>1.74</v>
      </c>
      <c r="I163" t="n">
        <v>5</v>
      </c>
      <c r="J163" t="n">
        <v>183.95</v>
      </c>
      <c r="K163" t="n">
        <v>50.28</v>
      </c>
      <c r="L163" t="n">
        <v>18</v>
      </c>
      <c r="M163" t="n">
        <v>3</v>
      </c>
      <c r="N163" t="n">
        <v>35.67</v>
      </c>
      <c r="O163" t="n">
        <v>22921.24</v>
      </c>
      <c r="P163" t="n">
        <v>99.90000000000001</v>
      </c>
      <c r="Q163" t="n">
        <v>195.42</v>
      </c>
      <c r="R163" t="n">
        <v>20.57</v>
      </c>
      <c r="S163" t="n">
        <v>14.2</v>
      </c>
      <c r="T163" t="n">
        <v>1465.41</v>
      </c>
      <c r="U163" t="n">
        <v>0.6899999999999999</v>
      </c>
      <c r="V163" t="n">
        <v>0.77</v>
      </c>
      <c r="W163" t="n">
        <v>0.64</v>
      </c>
      <c r="X163" t="n">
        <v>0.08</v>
      </c>
      <c r="Y163" t="n">
        <v>0.5</v>
      </c>
      <c r="Z163" t="n">
        <v>10</v>
      </c>
    </row>
    <row r="164">
      <c r="A164" t="n">
        <v>18</v>
      </c>
      <c r="B164" t="n">
        <v>80</v>
      </c>
      <c r="C164" t="inlineStr">
        <is>
          <t xml:space="preserve">CONCLUIDO	</t>
        </is>
      </c>
      <c r="D164" t="n">
        <v>8.5814</v>
      </c>
      <c r="E164" t="n">
        <v>11.65</v>
      </c>
      <c r="F164" t="n">
        <v>9.17</v>
      </c>
      <c r="G164" t="n">
        <v>110.01</v>
      </c>
      <c r="H164" t="n">
        <v>1.82</v>
      </c>
      <c r="I164" t="n">
        <v>5</v>
      </c>
      <c r="J164" t="n">
        <v>185.46</v>
      </c>
      <c r="K164" t="n">
        <v>50.28</v>
      </c>
      <c r="L164" t="n">
        <v>19</v>
      </c>
      <c r="M164" t="n">
        <v>3</v>
      </c>
      <c r="N164" t="n">
        <v>36.18</v>
      </c>
      <c r="O164" t="n">
        <v>23107.19</v>
      </c>
      <c r="P164" t="n">
        <v>99.55</v>
      </c>
      <c r="Q164" t="n">
        <v>195.42</v>
      </c>
      <c r="R164" t="n">
        <v>20.42</v>
      </c>
      <c r="S164" t="n">
        <v>14.2</v>
      </c>
      <c r="T164" t="n">
        <v>1389.06</v>
      </c>
      <c r="U164" t="n">
        <v>0.7</v>
      </c>
      <c r="V164" t="n">
        <v>0.77</v>
      </c>
      <c r="W164" t="n">
        <v>0.65</v>
      </c>
      <c r="X164" t="n">
        <v>0.08</v>
      </c>
      <c r="Y164" t="n">
        <v>0.5</v>
      </c>
      <c r="Z164" t="n">
        <v>10</v>
      </c>
    </row>
    <row r="165">
      <c r="A165" t="n">
        <v>19</v>
      </c>
      <c r="B165" t="n">
        <v>80</v>
      </c>
      <c r="C165" t="inlineStr">
        <is>
          <t xml:space="preserve">CONCLUIDO	</t>
        </is>
      </c>
      <c r="D165" t="n">
        <v>8.5778</v>
      </c>
      <c r="E165" t="n">
        <v>11.66</v>
      </c>
      <c r="F165" t="n">
        <v>9.17</v>
      </c>
      <c r="G165" t="n">
        <v>110.07</v>
      </c>
      <c r="H165" t="n">
        <v>1.9</v>
      </c>
      <c r="I165" t="n">
        <v>5</v>
      </c>
      <c r="J165" t="n">
        <v>186.97</v>
      </c>
      <c r="K165" t="n">
        <v>50.28</v>
      </c>
      <c r="L165" t="n">
        <v>20</v>
      </c>
      <c r="M165" t="n">
        <v>3</v>
      </c>
      <c r="N165" t="n">
        <v>36.69</v>
      </c>
      <c r="O165" t="n">
        <v>23293.82</v>
      </c>
      <c r="P165" t="n">
        <v>99.48</v>
      </c>
      <c r="Q165" t="n">
        <v>195.42</v>
      </c>
      <c r="R165" t="n">
        <v>20.67</v>
      </c>
      <c r="S165" t="n">
        <v>14.2</v>
      </c>
      <c r="T165" t="n">
        <v>1516.02</v>
      </c>
      <c r="U165" t="n">
        <v>0.6899999999999999</v>
      </c>
      <c r="V165" t="n">
        <v>0.77</v>
      </c>
      <c r="W165" t="n">
        <v>0.65</v>
      </c>
      <c r="X165" t="n">
        <v>0.09</v>
      </c>
      <c r="Y165" t="n">
        <v>0.5</v>
      </c>
      <c r="Z165" t="n">
        <v>10</v>
      </c>
    </row>
    <row r="166">
      <c r="A166" t="n">
        <v>20</v>
      </c>
      <c r="B166" t="n">
        <v>80</v>
      </c>
      <c r="C166" t="inlineStr">
        <is>
          <t xml:space="preserve">CONCLUIDO	</t>
        </is>
      </c>
      <c r="D166" t="n">
        <v>8.5831</v>
      </c>
      <c r="E166" t="n">
        <v>11.65</v>
      </c>
      <c r="F166" t="n">
        <v>9.17</v>
      </c>
      <c r="G166" t="n">
        <v>109.98</v>
      </c>
      <c r="H166" t="n">
        <v>1.98</v>
      </c>
      <c r="I166" t="n">
        <v>5</v>
      </c>
      <c r="J166" t="n">
        <v>188.49</v>
      </c>
      <c r="K166" t="n">
        <v>50.28</v>
      </c>
      <c r="L166" t="n">
        <v>21</v>
      </c>
      <c r="M166" t="n">
        <v>3</v>
      </c>
      <c r="N166" t="n">
        <v>37.21</v>
      </c>
      <c r="O166" t="n">
        <v>23481.16</v>
      </c>
      <c r="P166" t="n">
        <v>97.95999999999999</v>
      </c>
      <c r="Q166" t="n">
        <v>195.42</v>
      </c>
      <c r="R166" t="n">
        <v>20.49</v>
      </c>
      <c r="S166" t="n">
        <v>14.2</v>
      </c>
      <c r="T166" t="n">
        <v>1422.66</v>
      </c>
      <c r="U166" t="n">
        <v>0.6899999999999999</v>
      </c>
      <c r="V166" t="n">
        <v>0.77</v>
      </c>
      <c r="W166" t="n">
        <v>0.64</v>
      </c>
      <c r="X166" t="n">
        <v>0.08</v>
      </c>
      <c r="Y166" t="n">
        <v>0.5</v>
      </c>
      <c r="Z166" t="n">
        <v>10</v>
      </c>
    </row>
    <row r="167">
      <c r="A167" t="n">
        <v>21</v>
      </c>
      <c r="B167" t="n">
        <v>80</v>
      </c>
      <c r="C167" t="inlineStr">
        <is>
          <t xml:space="preserve">CONCLUIDO	</t>
        </is>
      </c>
      <c r="D167" t="n">
        <v>8.5776</v>
      </c>
      <c r="E167" t="n">
        <v>11.66</v>
      </c>
      <c r="F167" t="n">
        <v>9.17</v>
      </c>
      <c r="G167" t="n">
        <v>110.07</v>
      </c>
      <c r="H167" t="n">
        <v>2.05</v>
      </c>
      <c r="I167" t="n">
        <v>5</v>
      </c>
      <c r="J167" t="n">
        <v>190.01</v>
      </c>
      <c r="K167" t="n">
        <v>50.28</v>
      </c>
      <c r="L167" t="n">
        <v>22</v>
      </c>
      <c r="M167" t="n">
        <v>3</v>
      </c>
      <c r="N167" t="n">
        <v>37.74</v>
      </c>
      <c r="O167" t="n">
        <v>23669.2</v>
      </c>
      <c r="P167" t="n">
        <v>96.18000000000001</v>
      </c>
      <c r="Q167" t="n">
        <v>195.42</v>
      </c>
      <c r="R167" t="n">
        <v>20.58</v>
      </c>
      <c r="S167" t="n">
        <v>14.2</v>
      </c>
      <c r="T167" t="n">
        <v>1470.56</v>
      </c>
      <c r="U167" t="n">
        <v>0.6899999999999999</v>
      </c>
      <c r="V167" t="n">
        <v>0.77</v>
      </c>
      <c r="W167" t="n">
        <v>0.65</v>
      </c>
      <c r="X167" t="n">
        <v>0.09</v>
      </c>
      <c r="Y167" t="n">
        <v>0.5</v>
      </c>
      <c r="Z167" t="n">
        <v>10</v>
      </c>
    </row>
    <row r="168">
      <c r="A168" t="n">
        <v>22</v>
      </c>
      <c r="B168" t="n">
        <v>80</v>
      </c>
      <c r="C168" t="inlineStr">
        <is>
          <t xml:space="preserve">CONCLUIDO	</t>
        </is>
      </c>
      <c r="D168" t="n">
        <v>8.622999999999999</v>
      </c>
      <c r="E168" t="n">
        <v>11.6</v>
      </c>
      <c r="F168" t="n">
        <v>9.140000000000001</v>
      </c>
      <c r="G168" t="n">
        <v>137.15</v>
      </c>
      <c r="H168" t="n">
        <v>2.13</v>
      </c>
      <c r="I168" t="n">
        <v>4</v>
      </c>
      <c r="J168" t="n">
        <v>191.55</v>
      </c>
      <c r="K168" t="n">
        <v>50.28</v>
      </c>
      <c r="L168" t="n">
        <v>23</v>
      </c>
      <c r="M168" t="n">
        <v>2</v>
      </c>
      <c r="N168" t="n">
        <v>38.27</v>
      </c>
      <c r="O168" t="n">
        <v>23857.96</v>
      </c>
      <c r="P168" t="n">
        <v>94.90000000000001</v>
      </c>
      <c r="Q168" t="n">
        <v>195.42</v>
      </c>
      <c r="R168" t="n">
        <v>19.81</v>
      </c>
      <c r="S168" t="n">
        <v>14.2</v>
      </c>
      <c r="T168" t="n">
        <v>1086.92</v>
      </c>
      <c r="U168" t="n">
        <v>0.72</v>
      </c>
      <c r="V168" t="n">
        <v>0.77</v>
      </c>
      <c r="W168" t="n">
        <v>0.64</v>
      </c>
      <c r="X168" t="n">
        <v>0.06</v>
      </c>
      <c r="Y168" t="n">
        <v>0.5</v>
      </c>
      <c r="Z168" t="n">
        <v>10</v>
      </c>
    </row>
    <row r="169">
      <c r="A169" t="n">
        <v>23</v>
      </c>
      <c r="B169" t="n">
        <v>80</v>
      </c>
      <c r="C169" t="inlineStr">
        <is>
          <t xml:space="preserve">CONCLUIDO	</t>
        </is>
      </c>
      <c r="D169" t="n">
        <v>8.6166</v>
      </c>
      <c r="E169" t="n">
        <v>11.61</v>
      </c>
      <c r="F169" t="n">
        <v>9.15</v>
      </c>
      <c r="G169" t="n">
        <v>137.28</v>
      </c>
      <c r="H169" t="n">
        <v>2.21</v>
      </c>
      <c r="I169" t="n">
        <v>4</v>
      </c>
      <c r="J169" t="n">
        <v>193.08</v>
      </c>
      <c r="K169" t="n">
        <v>50.28</v>
      </c>
      <c r="L169" t="n">
        <v>24</v>
      </c>
      <c r="M169" t="n">
        <v>2</v>
      </c>
      <c r="N169" t="n">
        <v>38.8</v>
      </c>
      <c r="O169" t="n">
        <v>24047.45</v>
      </c>
      <c r="P169" t="n">
        <v>96.02</v>
      </c>
      <c r="Q169" t="n">
        <v>195.43</v>
      </c>
      <c r="R169" t="n">
        <v>20.03</v>
      </c>
      <c r="S169" t="n">
        <v>14.2</v>
      </c>
      <c r="T169" t="n">
        <v>1200.72</v>
      </c>
      <c r="U169" t="n">
        <v>0.71</v>
      </c>
      <c r="V169" t="n">
        <v>0.77</v>
      </c>
      <c r="W169" t="n">
        <v>0.64</v>
      </c>
      <c r="X169" t="n">
        <v>0.06</v>
      </c>
      <c r="Y169" t="n">
        <v>0.5</v>
      </c>
      <c r="Z169" t="n">
        <v>10</v>
      </c>
    </row>
    <row r="170">
      <c r="A170" t="n">
        <v>24</v>
      </c>
      <c r="B170" t="n">
        <v>80</v>
      </c>
      <c r="C170" t="inlineStr">
        <is>
          <t xml:space="preserve">CONCLUIDO	</t>
        </is>
      </c>
      <c r="D170" t="n">
        <v>8.6225</v>
      </c>
      <c r="E170" t="n">
        <v>11.6</v>
      </c>
      <c r="F170" t="n">
        <v>9.140000000000001</v>
      </c>
      <c r="G170" t="n">
        <v>137.16</v>
      </c>
      <c r="H170" t="n">
        <v>2.28</v>
      </c>
      <c r="I170" t="n">
        <v>4</v>
      </c>
      <c r="J170" t="n">
        <v>194.62</v>
      </c>
      <c r="K170" t="n">
        <v>50.28</v>
      </c>
      <c r="L170" t="n">
        <v>25</v>
      </c>
      <c r="M170" t="n">
        <v>2</v>
      </c>
      <c r="N170" t="n">
        <v>39.34</v>
      </c>
      <c r="O170" t="n">
        <v>24237.67</v>
      </c>
      <c r="P170" t="n">
        <v>95.38</v>
      </c>
      <c r="Q170" t="n">
        <v>195.42</v>
      </c>
      <c r="R170" t="n">
        <v>19.85</v>
      </c>
      <c r="S170" t="n">
        <v>14.2</v>
      </c>
      <c r="T170" t="n">
        <v>1110.5</v>
      </c>
      <c r="U170" t="n">
        <v>0.72</v>
      </c>
      <c r="V170" t="n">
        <v>0.77</v>
      </c>
      <c r="W170" t="n">
        <v>0.64</v>
      </c>
      <c r="X170" t="n">
        <v>0.06</v>
      </c>
      <c r="Y170" t="n">
        <v>0.5</v>
      </c>
      <c r="Z170" t="n">
        <v>10</v>
      </c>
    </row>
    <row r="171">
      <c r="A171" t="n">
        <v>25</v>
      </c>
      <c r="B171" t="n">
        <v>80</v>
      </c>
      <c r="C171" t="inlineStr">
        <is>
          <t xml:space="preserve">CONCLUIDO	</t>
        </is>
      </c>
      <c r="D171" t="n">
        <v>8.619</v>
      </c>
      <c r="E171" t="n">
        <v>11.6</v>
      </c>
      <c r="F171" t="n">
        <v>9.15</v>
      </c>
      <c r="G171" t="n">
        <v>137.23</v>
      </c>
      <c r="H171" t="n">
        <v>2.35</v>
      </c>
      <c r="I171" t="n">
        <v>4</v>
      </c>
      <c r="J171" t="n">
        <v>196.17</v>
      </c>
      <c r="K171" t="n">
        <v>50.28</v>
      </c>
      <c r="L171" t="n">
        <v>26</v>
      </c>
      <c r="M171" t="n">
        <v>1</v>
      </c>
      <c r="N171" t="n">
        <v>39.89</v>
      </c>
      <c r="O171" t="n">
        <v>24428.62</v>
      </c>
      <c r="P171" t="n">
        <v>95.5</v>
      </c>
      <c r="Q171" t="n">
        <v>195.42</v>
      </c>
      <c r="R171" t="n">
        <v>19.87</v>
      </c>
      <c r="S171" t="n">
        <v>14.2</v>
      </c>
      <c r="T171" t="n">
        <v>1121.27</v>
      </c>
      <c r="U171" t="n">
        <v>0.71</v>
      </c>
      <c r="V171" t="n">
        <v>0.77</v>
      </c>
      <c r="W171" t="n">
        <v>0.65</v>
      </c>
      <c r="X171" t="n">
        <v>0.06</v>
      </c>
      <c r="Y171" t="n">
        <v>0.5</v>
      </c>
      <c r="Z171" t="n">
        <v>10</v>
      </c>
    </row>
    <row r="172">
      <c r="A172" t="n">
        <v>26</v>
      </c>
      <c r="B172" t="n">
        <v>80</v>
      </c>
      <c r="C172" t="inlineStr">
        <is>
          <t xml:space="preserve">CONCLUIDO	</t>
        </is>
      </c>
      <c r="D172" t="n">
        <v>8.6172</v>
      </c>
      <c r="E172" t="n">
        <v>11.6</v>
      </c>
      <c r="F172" t="n">
        <v>9.15</v>
      </c>
      <c r="G172" t="n">
        <v>137.27</v>
      </c>
      <c r="H172" t="n">
        <v>2.42</v>
      </c>
      <c r="I172" t="n">
        <v>4</v>
      </c>
      <c r="J172" t="n">
        <v>197.73</v>
      </c>
      <c r="K172" t="n">
        <v>50.28</v>
      </c>
      <c r="L172" t="n">
        <v>27</v>
      </c>
      <c r="M172" t="n">
        <v>0</v>
      </c>
      <c r="N172" t="n">
        <v>40.45</v>
      </c>
      <c r="O172" t="n">
        <v>24620.33</v>
      </c>
      <c r="P172" t="n">
        <v>95.91</v>
      </c>
      <c r="Q172" t="n">
        <v>195.42</v>
      </c>
      <c r="R172" t="n">
        <v>19.95</v>
      </c>
      <c r="S172" t="n">
        <v>14.2</v>
      </c>
      <c r="T172" t="n">
        <v>1161.05</v>
      </c>
      <c r="U172" t="n">
        <v>0.71</v>
      </c>
      <c r="V172" t="n">
        <v>0.77</v>
      </c>
      <c r="W172" t="n">
        <v>0.65</v>
      </c>
      <c r="X172" t="n">
        <v>0.06</v>
      </c>
      <c r="Y172" t="n">
        <v>0.5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7.606</v>
      </c>
      <c r="E173" t="n">
        <v>13.15</v>
      </c>
      <c r="F173" t="n">
        <v>10.26</v>
      </c>
      <c r="G173" t="n">
        <v>10.61</v>
      </c>
      <c r="H173" t="n">
        <v>0.22</v>
      </c>
      <c r="I173" t="n">
        <v>58</v>
      </c>
      <c r="J173" t="n">
        <v>80.84</v>
      </c>
      <c r="K173" t="n">
        <v>35.1</v>
      </c>
      <c r="L173" t="n">
        <v>1</v>
      </c>
      <c r="M173" t="n">
        <v>56</v>
      </c>
      <c r="N173" t="n">
        <v>9.74</v>
      </c>
      <c r="O173" t="n">
        <v>10204.21</v>
      </c>
      <c r="P173" t="n">
        <v>79.04000000000001</v>
      </c>
      <c r="Q173" t="n">
        <v>195.42</v>
      </c>
      <c r="R173" t="n">
        <v>54.56</v>
      </c>
      <c r="S173" t="n">
        <v>14.2</v>
      </c>
      <c r="T173" t="n">
        <v>18195.84</v>
      </c>
      <c r="U173" t="n">
        <v>0.26</v>
      </c>
      <c r="V173" t="n">
        <v>0.6899999999999999</v>
      </c>
      <c r="W173" t="n">
        <v>0.73</v>
      </c>
      <c r="X173" t="n">
        <v>1.17</v>
      </c>
      <c r="Y173" t="n">
        <v>0.5</v>
      </c>
      <c r="Z173" t="n">
        <v>10</v>
      </c>
    </row>
    <row r="174">
      <c r="A174" t="n">
        <v>1</v>
      </c>
      <c r="B174" t="n">
        <v>35</v>
      </c>
      <c r="C174" t="inlineStr">
        <is>
          <t xml:space="preserve">CONCLUIDO	</t>
        </is>
      </c>
      <c r="D174" t="n">
        <v>8.353400000000001</v>
      </c>
      <c r="E174" t="n">
        <v>11.97</v>
      </c>
      <c r="F174" t="n">
        <v>9.609999999999999</v>
      </c>
      <c r="G174" t="n">
        <v>21.36</v>
      </c>
      <c r="H174" t="n">
        <v>0.43</v>
      </c>
      <c r="I174" t="n">
        <v>27</v>
      </c>
      <c r="J174" t="n">
        <v>82.04000000000001</v>
      </c>
      <c r="K174" t="n">
        <v>35.1</v>
      </c>
      <c r="L174" t="n">
        <v>2</v>
      </c>
      <c r="M174" t="n">
        <v>25</v>
      </c>
      <c r="N174" t="n">
        <v>9.94</v>
      </c>
      <c r="O174" t="n">
        <v>10352.53</v>
      </c>
      <c r="P174" t="n">
        <v>72.23999999999999</v>
      </c>
      <c r="Q174" t="n">
        <v>195.45</v>
      </c>
      <c r="R174" t="n">
        <v>34.47</v>
      </c>
      <c r="S174" t="n">
        <v>14.2</v>
      </c>
      <c r="T174" t="n">
        <v>8302.01</v>
      </c>
      <c r="U174" t="n">
        <v>0.41</v>
      </c>
      <c r="V174" t="n">
        <v>0.73</v>
      </c>
      <c r="W174" t="n">
        <v>0.68</v>
      </c>
      <c r="X174" t="n">
        <v>0.53</v>
      </c>
      <c r="Y174" t="n">
        <v>0.5</v>
      </c>
      <c r="Z174" t="n">
        <v>10</v>
      </c>
    </row>
    <row r="175">
      <c r="A175" t="n">
        <v>2</v>
      </c>
      <c r="B175" t="n">
        <v>35</v>
      </c>
      <c r="C175" t="inlineStr">
        <is>
          <t xml:space="preserve">CONCLUIDO	</t>
        </is>
      </c>
      <c r="D175" t="n">
        <v>8.603</v>
      </c>
      <c r="E175" t="n">
        <v>11.62</v>
      </c>
      <c r="F175" t="n">
        <v>9.42</v>
      </c>
      <c r="G175" t="n">
        <v>31.41</v>
      </c>
      <c r="H175" t="n">
        <v>0.63</v>
      </c>
      <c r="I175" t="n">
        <v>18</v>
      </c>
      <c r="J175" t="n">
        <v>83.25</v>
      </c>
      <c r="K175" t="n">
        <v>35.1</v>
      </c>
      <c r="L175" t="n">
        <v>3</v>
      </c>
      <c r="M175" t="n">
        <v>16</v>
      </c>
      <c r="N175" t="n">
        <v>10.15</v>
      </c>
      <c r="O175" t="n">
        <v>10501.19</v>
      </c>
      <c r="P175" t="n">
        <v>69.23999999999999</v>
      </c>
      <c r="Q175" t="n">
        <v>195.42</v>
      </c>
      <c r="R175" t="n">
        <v>28.44</v>
      </c>
      <c r="S175" t="n">
        <v>14.2</v>
      </c>
      <c r="T175" t="n">
        <v>5332.22</v>
      </c>
      <c r="U175" t="n">
        <v>0.5</v>
      </c>
      <c r="V175" t="n">
        <v>0.75</v>
      </c>
      <c r="W175" t="n">
        <v>0.67</v>
      </c>
      <c r="X175" t="n">
        <v>0.33</v>
      </c>
      <c r="Y175" t="n">
        <v>0.5</v>
      </c>
      <c r="Z175" t="n">
        <v>10</v>
      </c>
    </row>
    <row r="176">
      <c r="A176" t="n">
        <v>3</v>
      </c>
      <c r="B176" t="n">
        <v>35</v>
      </c>
      <c r="C176" t="inlineStr">
        <is>
          <t xml:space="preserve">CONCLUIDO	</t>
        </is>
      </c>
      <c r="D176" t="n">
        <v>8.7379</v>
      </c>
      <c r="E176" t="n">
        <v>11.44</v>
      </c>
      <c r="F176" t="n">
        <v>9.33</v>
      </c>
      <c r="G176" t="n">
        <v>43.06</v>
      </c>
      <c r="H176" t="n">
        <v>0.83</v>
      </c>
      <c r="I176" t="n">
        <v>13</v>
      </c>
      <c r="J176" t="n">
        <v>84.45999999999999</v>
      </c>
      <c r="K176" t="n">
        <v>35.1</v>
      </c>
      <c r="L176" t="n">
        <v>4</v>
      </c>
      <c r="M176" t="n">
        <v>11</v>
      </c>
      <c r="N176" t="n">
        <v>10.36</v>
      </c>
      <c r="O176" t="n">
        <v>10650.22</v>
      </c>
      <c r="P176" t="n">
        <v>66.63</v>
      </c>
      <c r="Q176" t="n">
        <v>195.42</v>
      </c>
      <c r="R176" t="n">
        <v>25.56</v>
      </c>
      <c r="S176" t="n">
        <v>14.2</v>
      </c>
      <c r="T176" t="n">
        <v>3919.34</v>
      </c>
      <c r="U176" t="n">
        <v>0.5600000000000001</v>
      </c>
      <c r="V176" t="n">
        <v>0.76</v>
      </c>
      <c r="W176" t="n">
        <v>0.66</v>
      </c>
      <c r="X176" t="n">
        <v>0.24</v>
      </c>
      <c r="Y176" t="n">
        <v>0.5</v>
      </c>
      <c r="Z176" t="n">
        <v>10</v>
      </c>
    </row>
    <row r="177">
      <c r="A177" t="n">
        <v>4</v>
      </c>
      <c r="B177" t="n">
        <v>35</v>
      </c>
      <c r="C177" t="inlineStr">
        <is>
          <t xml:space="preserve">CONCLUIDO	</t>
        </is>
      </c>
      <c r="D177" t="n">
        <v>8.8004</v>
      </c>
      <c r="E177" t="n">
        <v>11.36</v>
      </c>
      <c r="F177" t="n">
        <v>9.279999999999999</v>
      </c>
      <c r="G177" t="n">
        <v>50.63</v>
      </c>
      <c r="H177" t="n">
        <v>1.02</v>
      </c>
      <c r="I177" t="n">
        <v>11</v>
      </c>
      <c r="J177" t="n">
        <v>85.67</v>
      </c>
      <c r="K177" t="n">
        <v>35.1</v>
      </c>
      <c r="L177" t="n">
        <v>5</v>
      </c>
      <c r="M177" t="n">
        <v>9</v>
      </c>
      <c r="N177" t="n">
        <v>10.57</v>
      </c>
      <c r="O177" t="n">
        <v>10799.59</v>
      </c>
      <c r="P177" t="n">
        <v>64.34</v>
      </c>
      <c r="Q177" t="n">
        <v>195.42</v>
      </c>
      <c r="R177" t="n">
        <v>24.12</v>
      </c>
      <c r="S177" t="n">
        <v>14.2</v>
      </c>
      <c r="T177" t="n">
        <v>3207.83</v>
      </c>
      <c r="U177" t="n">
        <v>0.59</v>
      </c>
      <c r="V177" t="n">
        <v>0.76</v>
      </c>
      <c r="W177" t="n">
        <v>0.65</v>
      </c>
      <c r="X177" t="n">
        <v>0.19</v>
      </c>
      <c r="Y177" t="n">
        <v>0.5</v>
      </c>
      <c r="Z177" t="n">
        <v>10</v>
      </c>
    </row>
    <row r="178">
      <c r="A178" t="n">
        <v>5</v>
      </c>
      <c r="B178" t="n">
        <v>35</v>
      </c>
      <c r="C178" t="inlineStr">
        <is>
          <t xml:space="preserve">CONCLUIDO	</t>
        </is>
      </c>
      <c r="D178" t="n">
        <v>8.852</v>
      </c>
      <c r="E178" t="n">
        <v>11.3</v>
      </c>
      <c r="F178" t="n">
        <v>9.25</v>
      </c>
      <c r="G178" t="n">
        <v>61.67</v>
      </c>
      <c r="H178" t="n">
        <v>1.21</v>
      </c>
      <c r="I178" t="n">
        <v>9</v>
      </c>
      <c r="J178" t="n">
        <v>86.88</v>
      </c>
      <c r="K178" t="n">
        <v>35.1</v>
      </c>
      <c r="L178" t="n">
        <v>6</v>
      </c>
      <c r="M178" t="n">
        <v>6</v>
      </c>
      <c r="N178" t="n">
        <v>10.78</v>
      </c>
      <c r="O178" t="n">
        <v>10949.33</v>
      </c>
      <c r="P178" t="n">
        <v>61.68</v>
      </c>
      <c r="Q178" t="n">
        <v>195.42</v>
      </c>
      <c r="R178" t="n">
        <v>23.02</v>
      </c>
      <c r="S178" t="n">
        <v>14.2</v>
      </c>
      <c r="T178" t="n">
        <v>2667.59</v>
      </c>
      <c r="U178" t="n">
        <v>0.62</v>
      </c>
      <c r="V178" t="n">
        <v>0.76</v>
      </c>
      <c r="W178" t="n">
        <v>0.65</v>
      </c>
      <c r="X178" t="n">
        <v>0.16</v>
      </c>
      <c r="Y178" t="n">
        <v>0.5</v>
      </c>
      <c r="Z178" t="n">
        <v>10</v>
      </c>
    </row>
    <row r="179">
      <c r="A179" t="n">
        <v>6</v>
      </c>
      <c r="B179" t="n">
        <v>35</v>
      </c>
      <c r="C179" t="inlineStr">
        <is>
          <t xml:space="preserve">CONCLUIDO	</t>
        </is>
      </c>
      <c r="D179" t="n">
        <v>8.890000000000001</v>
      </c>
      <c r="E179" t="n">
        <v>11.25</v>
      </c>
      <c r="F179" t="n">
        <v>9.220000000000001</v>
      </c>
      <c r="G179" t="n">
        <v>69.14</v>
      </c>
      <c r="H179" t="n">
        <v>1.39</v>
      </c>
      <c r="I179" t="n">
        <v>8</v>
      </c>
      <c r="J179" t="n">
        <v>88.09999999999999</v>
      </c>
      <c r="K179" t="n">
        <v>35.1</v>
      </c>
      <c r="L179" t="n">
        <v>7</v>
      </c>
      <c r="M179" t="n">
        <v>5</v>
      </c>
      <c r="N179" t="n">
        <v>11</v>
      </c>
      <c r="O179" t="n">
        <v>11099.43</v>
      </c>
      <c r="P179" t="n">
        <v>59.3</v>
      </c>
      <c r="Q179" t="n">
        <v>195.42</v>
      </c>
      <c r="R179" t="n">
        <v>22.1</v>
      </c>
      <c r="S179" t="n">
        <v>14.2</v>
      </c>
      <c r="T179" t="n">
        <v>2212.9</v>
      </c>
      <c r="U179" t="n">
        <v>0.64</v>
      </c>
      <c r="V179" t="n">
        <v>0.77</v>
      </c>
      <c r="W179" t="n">
        <v>0.65</v>
      </c>
      <c r="X179" t="n">
        <v>0.13</v>
      </c>
      <c r="Y179" t="n">
        <v>0.5</v>
      </c>
      <c r="Z179" t="n">
        <v>10</v>
      </c>
    </row>
    <row r="180">
      <c r="A180" t="n">
        <v>7</v>
      </c>
      <c r="B180" t="n">
        <v>35</v>
      </c>
      <c r="C180" t="inlineStr">
        <is>
          <t xml:space="preserve">CONCLUIDO	</t>
        </is>
      </c>
      <c r="D180" t="n">
        <v>8.908899999999999</v>
      </c>
      <c r="E180" t="n">
        <v>11.22</v>
      </c>
      <c r="F180" t="n">
        <v>9.210000000000001</v>
      </c>
      <c r="G180" t="n">
        <v>78.95999999999999</v>
      </c>
      <c r="H180" t="n">
        <v>1.57</v>
      </c>
      <c r="I180" t="n">
        <v>7</v>
      </c>
      <c r="J180" t="n">
        <v>89.31999999999999</v>
      </c>
      <c r="K180" t="n">
        <v>35.1</v>
      </c>
      <c r="L180" t="n">
        <v>8</v>
      </c>
      <c r="M180" t="n">
        <v>0</v>
      </c>
      <c r="N180" t="n">
        <v>11.22</v>
      </c>
      <c r="O180" t="n">
        <v>11249.89</v>
      </c>
      <c r="P180" t="n">
        <v>59.13</v>
      </c>
      <c r="Q180" t="n">
        <v>195.42</v>
      </c>
      <c r="R180" t="n">
        <v>21.7</v>
      </c>
      <c r="S180" t="n">
        <v>14.2</v>
      </c>
      <c r="T180" t="n">
        <v>2020.09</v>
      </c>
      <c r="U180" t="n">
        <v>0.65</v>
      </c>
      <c r="V180" t="n">
        <v>0.77</v>
      </c>
      <c r="W180" t="n">
        <v>0.65</v>
      </c>
      <c r="X180" t="n">
        <v>0.12</v>
      </c>
      <c r="Y180" t="n">
        <v>0.5</v>
      </c>
      <c r="Z180" t="n">
        <v>10</v>
      </c>
    </row>
    <row r="181">
      <c r="A181" t="n">
        <v>0</v>
      </c>
      <c r="B181" t="n">
        <v>50</v>
      </c>
      <c r="C181" t="inlineStr">
        <is>
          <t xml:space="preserve">CONCLUIDO	</t>
        </is>
      </c>
      <c r="D181" t="n">
        <v>7.0594</v>
      </c>
      <c r="E181" t="n">
        <v>14.17</v>
      </c>
      <c r="F181" t="n">
        <v>10.53</v>
      </c>
      <c r="G181" t="n">
        <v>8.77</v>
      </c>
      <c r="H181" t="n">
        <v>0.16</v>
      </c>
      <c r="I181" t="n">
        <v>72</v>
      </c>
      <c r="J181" t="n">
        <v>107.41</v>
      </c>
      <c r="K181" t="n">
        <v>41.65</v>
      </c>
      <c r="L181" t="n">
        <v>1</v>
      </c>
      <c r="M181" t="n">
        <v>70</v>
      </c>
      <c r="N181" t="n">
        <v>14.77</v>
      </c>
      <c r="O181" t="n">
        <v>13481.73</v>
      </c>
      <c r="P181" t="n">
        <v>99.02</v>
      </c>
      <c r="Q181" t="n">
        <v>195.44</v>
      </c>
      <c r="R181" t="n">
        <v>62.6</v>
      </c>
      <c r="S181" t="n">
        <v>14.2</v>
      </c>
      <c r="T181" t="n">
        <v>22142.66</v>
      </c>
      <c r="U181" t="n">
        <v>0.23</v>
      </c>
      <c r="V181" t="n">
        <v>0.67</v>
      </c>
      <c r="W181" t="n">
        <v>0.76</v>
      </c>
      <c r="X181" t="n">
        <v>1.44</v>
      </c>
      <c r="Y181" t="n">
        <v>0.5</v>
      </c>
      <c r="Z181" t="n">
        <v>10</v>
      </c>
    </row>
    <row r="182">
      <c r="A182" t="n">
        <v>1</v>
      </c>
      <c r="B182" t="n">
        <v>50</v>
      </c>
      <c r="C182" t="inlineStr">
        <is>
          <t xml:space="preserve">CONCLUIDO	</t>
        </is>
      </c>
      <c r="D182" t="n">
        <v>7.974</v>
      </c>
      <c r="E182" t="n">
        <v>12.54</v>
      </c>
      <c r="F182" t="n">
        <v>9.75</v>
      </c>
      <c r="G182" t="n">
        <v>17.2</v>
      </c>
      <c r="H182" t="n">
        <v>0.32</v>
      </c>
      <c r="I182" t="n">
        <v>34</v>
      </c>
      <c r="J182" t="n">
        <v>108.68</v>
      </c>
      <c r="K182" t="n">
        <v>41.65</v>
      </c>
      <c r="L182" t="n">
        <v>2</v>
      </c>
      <c r="M182" t="n">
        <v>32</v>
      </c>
      <c r="N182" t="n">
        <v>15.03</v>
      </c>
      <c r="O182" t="n">
        <v>13638.32</v>
      </c>
      <c r="P182" t="n">
        <v>90.27</v>
      </c>
      <c r="Q182" t="n">
        <v>195.42</v>
      </c>
      <c r="R182" t="n">
        <v>38.26</v>
      </c>
      <c r="S182" t="n">
        <v>14.2</v>
      </c>
      <c r="T182" t="n">
        <v>10163.6</v>
      </c>
      <c r="U182" t="n">
        <v>0.37</v>
      </c>
      <c r="V182" t="n">
        <v>0.72</v>
      </c>
      <c r="W182" t="n">
        <v>0.7</v>
      </c>
      <c r="X182" t="n">
        <v>0.66</v>
      </c>
      <c r="Y182" t="n">
        <v>0.5</v>
      </c>
      <c r="Z182" t="n">
        <v>10</v>
      </c>
    </row>
    <row r="183">
      <c r="A183" t="n">
        <v>2</v>
      </c>
      <c r="B183" t="n">
        <v>50</v>
      </c>
      <c r="C183" t="inlineStr">
        <is>
          <t xml:space="preserve">CONCLUIDO	</t>
        </is>
      </c>
      <c r="D183" t="n">
        <v>8.312900000000001</v>
      </c>
      <c r="E183" t="n">
        <v>12.03</v>
      </c>
      <c r="F183" t="n">
        <v>9.5</v>
      </c>
      <c r="G183" t="n">
        <v>25.92</v>
      </c>
      <c r="H183" t="n">
        <v>0.48</v>
      </c>
      <c r="I183" t="n">
        <v>22</v>
      </c>
      <c r="J183" t="n">
        <v>109.96</v>
      </c>
      <c r="K183" t="n">
        <v>41.65</v>
      </c>
      <c r="L183" t="n">
        <v>3</v>
      </c>
      <c r="M183" t="n">
        <v>20</v>
      </c>
      <c r="N183" t="n">
        <v>15.31</v>
      </c>
      <c r="O183" t="n">
        <v>13795.21</v>
      </c>
      <c r="P183" t="n">
        <v>86.78</v>
      </c>
      <c r="Q183" t="n">
        <v>195.42</v>
      </c>
      <c r="R183" t="n">
        <v>30.95</v>
      </c>
      <c r="S183" t="n">
        <v>14.2</v>
      </c>
      <c r="T183" t="n">
        <v>6571.58</v>
      </c>
      <c r="U183" t="n">
        <v>0.46</v>
      </c>
      <c r="V183" t="n">
        <v>0.74</v>
      </c>
      <c r="W183" t="n">
        <v>0.67</v>
      </c>
      <c r="X183" t="n">
        <v>0.42</v>
      </c>
      <c r="Y183" t="n">
        <v>0.5</v>
      </c>
      <c r="Z183" t="n">
        <v>10</v>
      </c>
    </row>
    <row r="184">
      <c r="A184" t="n">
        <v>3</v>
      </c>
      <c r="B184" t="n">
        <v>50</v>
      </c>
      <c r="C184" t="inlineStr">
        <is>
          <t xml:space="preserve">CONCLUIDO	</t>
        </is>
      </c>
      <c r="D184" t="n">
        <v>8.4559</v>
      </c>
      <c r="E184" t="n">
        <v>11.83</v>
      </c>
      <c r="F184" t="n">
        <v>9.41</v>
      </c>
      <c r="G184" t="n">
        <v>33.22</v>
      </c>
      <c r="H184" t="n">
        <v>0.63</v>
      </c>
      <c r="I184" t="n">
        <v>17</v>
      </c>
      <c r="J184" t="n">
        <v>111.23</v>
      </c>
      <c r="K184" t="n">
        <v>41.65</v>
      </c>
      <c r="L184" t="n">
        <v>4</v>
      </c>
      <c r="M184" t="n">
        <v>15</v>
      </c>
      <c r="N184" t="n">
        <v>15.58</v>
      </c>
      <c r="O184" t="n">
        <v>13952.52</v>
      </c>
      <c r="P184" t="n">
        <v>84.63</v>
      </c>
      <c r="Q184" t="n">
        <v>195.42</v>
      </c>
      <c r="R184" t="n">
        <v>27.98</v>
      </c>
      <c r="S184" t="n">
        <v>14.2</v>
      </c>
      <c r="T184" t="n">
        <v>5109.39</v>
      </c>
      <c r="U184" t="n">
        <v>0.51</v>
      </c>
      <c r="V184" t="n">
        <v>0.75</v>
      </c>
      <c r="W184" t="n">
        <v>0.67</v>
      </c>
      <c r="X184" t="n">
        <v>0.32</v>
      </c>
      <c r="Y184" t="n">
        <v>0.5</v>
      </c>
      <c r="Z184" t="n">
        <v>10</v>
      </c>
    </row>
    <row r="185">
      <c r="A185" t="n">
        <v>4</v>
      </c>
      <c r="B185" t="n">
        <v>50</v>
      </c>
      <c r="C185" t="inlineStr">
        <is>
          <t xml:space="preserve">CONCLUIDO	</t>
        </is>
      </c>
      <c r="D185" t="n">
        <v>8.58</v>
      </c>
      <c r="E185" t="n">
        <v>11.66</v>
      </c>
      <c r="F185" t="n">
        <v>9.33</v>
      </c>
      <c r="G185" t="n">
        <v>43.06</v>
      </c>
      <c r="H185" t="n">
        <v>0.78</v>
      </c>
      <c r="I185" t="n">
        <v>13</v>
      </c>
      <c r="J185" t="n">
        <v>112.51</v>
      </c>
      <c r="K185" t="n">
        <v>41.65</v>
      </c>
      <c r="L185" t="n">
        <v>5</v>
      </c>
      <c r="M185" t="n">
        <v>11</v>
      </c>
      <c r="N185" t="n">
        <v>15.86</v>
      </c>
      <c r="O185" t="n">
        <v>14110.24</v>
      </c>
      <c r="P185" t="n">
        <v>82.73</v>
      </c>
      <c r="Q185" t="n">
        <v>195.43</v>
      </c>
      <c r="R185" t="n">
        <v>25.45</v>
      </c>
      <c r="S185" t="n">
        <v>14.2</v>
      </c>
      <c r="T185" t="n">
        <v>3863.8</v>
      </c>
      <c r="U185" t="n">
        <v>0.5600000000000001</v>
      </c>
      <c r="V185" t="n">
        <v>0.76</v>
      </c>
      <c r="W185" t="n">
        <v>0.66</v>
      </c>
      <c r="X185" t="n">
        <v>0.24</v>
      </c>
      <c r="Y185" t="n">
        <v>0.5</v>
      </c>
      <c r="Z185" t="n">
        <v>10</v>
      </c>
    </row>
    <row r="186">
      <c r="A186" t="n">
        <v>5</v>
      </c>
      <c r="B186" t="n">
        <v>50</v>
      </c>
      <c r="C186" t="inlineStr">
        <is>
          <t xml:space="preserve">CONCLUIDO	</t>
        </is>
      </c>
      <c r="D186" t="n">
        <v>8.644500000000001</v>
      </c>
      <c r="E186" t="n">
        <v>11.57</v>
      </c>
      <c r="F186" t="n">
        <v>9.289999999999999</v>
      </c>
      <c r="G186" t="n">
        <v>50.66</v>
      </c>
      <c r="H186" t="n">
        <v>0.93</v>
      </c>
      <c r="I186" t="n">
        <v>11</v>
      </c>
      <c r="J186" t="n">
        <v>113.79</v>
      </c>
      <c r="K186" t="n">
        <v>41.65</v>
      </c>
      <c r="L186" t="n">
        <v>6</v>
      </c>
      <c r="M186" t="n">
        <v>9</v>
      </c>
      <c r="N186" t="n">
        <v>16.14</v>
      </c>
      <c r="O186" t="n">
        <v>14268.39</v>
      </c>
      <c r="P186" t="n">
        <v>81.08</v>
      </c>
      <c r="Q186" t="n">
        <v>195.42</v>
      </c>
      <c r="R186" t="n">
        <v>24.19</v>
      </c>
      <c r="S186" t="n">
        <v>14.2</v>
      </c>
      <c r="T186" t="n">
        <v>3243.93</v>
      </c>
      <c r="U186" t="n">
        <v>0.59</v>
      </c>
      <c r="V186" t="n">
        <v>0.76</v>
      </c>
      <c r="W186" t="n">
        <v>0.66</v>
      </c>
      <c r="X186" t="n">
        <v>0.2</v>
      </c>
      <c r="Y186" t="n">
        <v>0.5</v>
      </c>
      <c r="Z186" t="n">
        <v>10</v>
      </c>
    </row>
    <row r="187">
      <c r="A187" t="n">
        <v>6</v>
      </c>
      <c r="B187" t="n">
        <v>50</v>
      </c>
      <c r="C187" t="inlineStr">
        <is>
          <t xml:space="preserve">CONCLUIDO	</t>
        </is>
      </c>
      <c r="D187" t="n">
        <v>8.6774</v>
      </c>
      <c r="E187" t="n">
        <v>11.52</v>
      </c>
      <c r="F187" t="n">
        <v>9.27</v>
      </c>
      <c r="G187" t="n">
        <v>55.59</v>
      </c>
      <c r="H187" t="n">
        <v>1.07</v>
      </c>
      <c r="I187" t="n">
        <v>10</v>
      </c>
      <c r="J187" t="n">
        <v>115.08</v>
      </c>
      <c r="K187" t="n">
        <v>41.65</v>
      </c>
      <c r="L187" t="n">
        <v>7</v>
      </c>
      <c r="M187" t="n">
        <v>8</v>
      </c>
      <c r="N187" t="n">
        <v>16.43</v>
      </c>
      <c r="O187" t="n">
        <v>14426.96</v>
      </c>
      <c r="P187" t="n">
        <v>79.77</v>
      </c>
      <c r="Q187" t="n">
        <v>195.42</v>
      </c>
      <c r="R187" t="n">
        <v>23.48</v>
      </c>
      <c r="S187" t="n">
        <v>14.2</v>
      </c>
      <c r="T187" t="n">
        <v>2892.69</v>
      </c>
      <c r="U187" t="n">
        <v>0.6</v>
      </c>
      <c r="V187" t="n">
        <v>0.76</v>
      </c>
      <c r="W187" t="n">
        <v>0.65</v>
      </c>
      <c r="X187" t="n">
        <v>0.18</v>
      </c>
      <c r="Y187" t="n">
        <v>0.5</v>
      </c>
      <c r="Z187" t="n">
        <v>10</v>
      </c>
    </row>
    <row r="188">
      <c r="A188" t="n">
        <v>7</v>
      </c>
      <c r="B188" t="n">
        <v>50</v>
      </c>
      <c r="C188" t="inlineStr">
        <is>
          <t xml:space="preserve">CONCLUIDO	</t>
        </is>
      </c>
      <c r="D188" t="n">
        <v>8.7364</v>
      </c>
      <c r="E188" t="n">
        <v>11.45</v>
      </c>
      <c r="F188" t="n">
        <v>9.23</v>
      </c>
      <c r="G188" t="n">
        <v>69.23999999999999</v>
      </c>
      <c r="H188" t="n">
        <v>1.21</v>
      </c>
      <c r="I188" t="n">
        <v>8</v>
      </c>
      <c r="J188" t="n">
        <v>116.37</v>
      </c>
      <c r="K188" t="n">
        <v>41.65</v>
      </c>
      <c r="L188" t="n">
        <v>8</v>
      </c>
      <c r="M188" t="n">
        <v>6</v>
      </c>
      <c r="N188" t="n">
        <v>16.72</v>
      </c>
      <c r="O188" t="n">
        <v>14585.96</v>
      </c>
      <c r="P188" t="n">
        <v>77.67</v>
      </c>
      <c r="Q188" t="n">
        <v>195.42</v>
      </c>
      <c r="R188" t="n">
        <v>22.58</v>
      </c>
      <c r="S188" t="n">
        <v>14.2</v>
      </c>
      <c r="T188" t="n">
        <v>2455.43</v>
      </c>
      <c r="U188" t="n">
        <v>0.63</v>
      </c>
      <c r="V188" t="n">
        <v>0.76</v>
      </c>
      <c r="W188" t="n">
        <v>0.65</v>
      </c>
      <c r="X188" t="n">
        <v>0.14</v>
      </c>
      <c r="Y188" t="n">
        <v>0.5</v>
      </c>
      <c r="Z188" t="n">
        <v>10</v>
      </c>
    </row>
    <row r="189">
      <c r="A189" t="n">
        <v>8</v>
      </c>
      <c r="B189" t="n">
        <v>50</v>
      </c>
      <c r="C189" t="inlineStr">
        <is>
          <t xml:space="preserve">CONCLUIDO	</t>
        </is>
      </c>
      <c r="D189" t="n">
        <v>8.740399999999999</v>
      </c>
      <c r="E189" t="n">
        <v>11.44</v>
      </c>
      <c r="F189" t="n">
        <v>9.23</v>
      </c>
      <c r="G189" t="n">
        <v>69.2</v>
      </c>
      <c r="H189" t="n">
        <v>1.35</v>
      </c>
      <c r="I189" t="n">
        <v>8</v>
      </c>
      <c r="J189" t="n">
        <v>117.66</v>
      </c>
      <c r="K189" t="n">
        <v>41.65</v>
      </c>
      <c r="L189" t="n">
        <v>9</v>
      </c>
      <c r="M189" t="n">
        <v>6</v>
      </c>
      <c r="N189" t="n">
        <v>17.01</v>
      </c>
      <c r="O189" t="n">
        <v>14745.39</v>
      </c>
      <c r="P189" t="n">
        <v>76.14</v>
      </c>
      <c r="Q189" t="n">
        <v>195.42</v>
      </c>
      <c r="R189" t="n">
        <v>22.21</v>
      </c>
      <c r="S189" t="n">
        <v>14.2</v>
      </c>
      <c r="T189" t="n">
        <v>2270.28</v>
      </c>
      <c r="U189" t="n">
        <v>0.64</v>
      </c>
      <c r="V189" t="n">
        <v>0.76</v>
      </c>
      <c r="W189" t="n">
        <v>0.65</v>
      </c>
      <c r="X189" t="n">
        <v>0.14</v>
      </c>
      <c r="Y189" t="n">
        <v>0.5</v>
      </c>
      <c r="Z189" t="n">
        <v>10</v>
      </c>
    </row>
    <row r="190">
      <c r="A190" t="n">
        <v>9</v>
      </c>
      <c r="B190" t="n">
        <v>50</v>
      </c>
      <c r="C190" t="inlineStr">
        <is>
          <t xml:space="preserve">CONCLUIDO	</t>
        </is>
      </c>
      <c r="D190" t="n">
        <v>8.7721</v>
      </c>
      <c r="E190" t="n">
        <v>11.4</v>
      </c>
      <c r="F190" t="n">
        <v>9.210000000000001</v>
      </c>
      <c r="G190" t="n">
        <v>78.93000000000001</v>
      </c>
      <c r="H190" t="n">
        <v>1.48</v>
      </c>
      <c r="I190" t="n">
        <v>7</v>
      </c>
      <c r="J190" t="n">
        <v>118.96</v>
      </c>
      <c r="K190" t="n">
        <v>41.65</v>
      </c>
      <c r="L190" t="n">
        <v>10</v>
      </c>
      <c r="M190" t="n">
        <v>5</v>
      </c>
      <c r="N190" t="n">
        <v>17.31</v>
      </c>
      <c r="O190" t="n">
        <v>14905.25</v>
      </c>
      <c r="P190" t="n">
        <v>74.78</v>
      </c>
      <c r="Q190" t="n">
        <v>195.42</v>
      </c>
      <c r="R190" t="n">
        <v>21.7</v>
      </c>
      <c r="S190" t="n">
        <v>14.2</v>
      </c>
      <c r="T190" t="n">
        <v>2017.79</v>
      </c>
      <c r="U190" t="n">
        <v>0.65</v>
      </c>
      <c r="V190" t="n">
        <v>0.77</v>
      </c>
      <c r="W190" t="n">
        <v>0.65</v>
      </c>
      <c r="X190" t="n">
        <v>0.12</v>
      </c>
      <c r="Y190" t="n">
        <v>0.5</v>
      </c>
      <c r="Z190" t="n">
        <v>10</v>
      </c>
    </row>
    <row r="191">
      <c r="A191" t="n">
        <v>10</v>
      </c>
      <c r="B191" t="n">
        <v>50</v>
      </c>
      <c r="C191" t="inlineStr">
        <is>
          <t xml:space="preserve">CONCLUIDO	</t>
        </is>
      </c>
      <c r="D191" t="n">
        <v>8.8056</v>
      </c>
      <c r="E191" t="n">
        <v>11.36</v>
      </c>
      <c r="F191" t="n">
        <v>9.19</v>
      </c>
      <c r="G191" t="n">
        <v>91.87</v>
      </c>
      <c r="H191" t="n">
        <v>1.61</v>
      </c>
      <c r="I191" t="n">
        <v>6</v>
      </c>
      <c r="J191" t="n">
        <v>120.26</v>
      </c>
      <c r="K191" t="n">
        <v>41.65</v>
      </c>
      <c r="L191" t="n">
        <v>11</v>
      </c>
      <c r="M191" t="n">
        <v>4</v>
      </c>
      <c r="N191" t="n">
        <v>17.61</v>
      </c>
      <c r="O191" t="n">
        <v>15065.56</v>
      </c>
      <c r="P191" t="n">
        <v>72.92</v>
      </c>
      <c r="Q191" t="n">
        <v>195.42</v>
      </c>
      <c r="R191" t="n">
        <v>21.13</v>
      </c>
      <c r="S191" t="n">
        <v>14.2</v>
      </c>
      <c r="T191" t="n">
        <v>1741.13</v>
      </c>
      <c r="U191" t="n">
        <v>0.67</v>
      </c>
      <c r="V191" t="n">
        <v>0.77</v>
      </c>
      <c r="W191" t="n">
        <v>0.65</v>
      </c>
      <c r="X191" t="n">
        <v>0.1</v>
      </c>
      <c r="Y191" t="n">
        <v>0.5</v>
      </c>
      <c r="Z191" t="n">
        <v>10</v>
      </c>
    </row>
    <row r="192">
      <c r="A192" t="n">
        <v>11</v>
      </c>
      <c r="B192" t="n">
        <v>50</v>
      </c>
      <c r="C192" t="inlineStr">
        <is>
          <t xml:space="preserve">CONCLUIDO	</t>
        </is>
      </c>
      <c r="D192" t="n">
        <v>8.8035</v>
      </c>
      <c r="E192" t="n">
        <v>11.36</v>
      </c>
      <c r="F192" t="n">
        <v>9.19</v>
      </c>
      <c r="G192" t="n">
        <v>91.90000000000001</v>
      </c>
      <c r="H192" t="n">
        <v>1.74</v>
      </c>
      <c r="I192" t="n">
        <v>6</v>
      </c>
      <c r="J192" t="n">
        <v>121.56</v>
      </c>
      <c r="K192" t="n">
        <v>41.65</v>
      </c>
      <c r="L192" t="n">
        <v>12</v>
      </c>
      <c r="M192" t="n">
        <v>2</v>
      </c>
      <c r="N192" t="n">
        <v>17.91</v>
      </c>
      <c r="O192" t="n">
        <v>15226.31</v>
      </c>
      <c r="P192" t="n">
        <v>71.79000000000001</v>
      </c>
      <c r="Q192" t="n">
        <v>195.42</v>
      </c>
      <c r="R192" t="n">
        <v>21.08</v>
      </c>
      <c r="S192" t="n">
        <v>14.2</v>
      </c>
      <c r="T192" t="n">
        <v>1715.1</v>
      </c>
      <c r="U192" t="n">
        <v>0.67</v>
      </c>
      <c r="V192" t="n">
        <v>0.77</v>
      </c>
      <c r="W192" t="n">
        <v>0.65</v>
      </c>
      <c r="X192" t="n">
        <v>0.1</v>
      </c>
      <c r="Y192" t="n">
        <v>0.5</v>
      </c>
      <c r="Z192" t="n">
        <v>10</v>
      </c>
    </row>
    <row r="193">
      <c r="A193" t="n">
        <v>12</v>
      </c>
      <c r="B193" t="n">
        <v>50</v>
      </c>
      <c r="C193" t="inlineStr">
        <is>
          <t xml:space="preserve">CONCLUIDO	</t>
        </is>
      </c>
      <c r="D193" t="n">
        <v>8.7996</v>
      </c>
      <c r="E193" t="n">
        <v>11.36</v>
      </c>
      <c r="F193" t="n">
        <v>9.19</v>
      </c>
      <c r="G193" t="n">
        <v>91.95</v>
      </c>
      <c r="H193" t="n">
        <v>1.87</v>
      </c>
      <c r="I193" t="n">
        <v>6</v>
      </c>
      <c r="J193" t="n">
        <v>122.87</v>
      </c>
      <c r="K193" t="n">
        <v>41.65</v>
      </c>
      <c r="L193" t="n">
        <v>13</v>
      </c>
      <c r="M193" t="n">
        <v>2</v>
      </c>
      <c r="N193" t="n">
        <v>18.22</v>
      </c>
      <c r="O193" t="n">
        <v>15387.5</v>
      </c>
      <c r="P193" t="n">
        <v>71.15000000000001</v>
      </c>
      <c r="Q193" t="n">
        <v>195.42</v>
      </c>
      <c r="R193" t="n">
        <v>21.17</v>
      </c>
      <c r="S193" t="n">
        <v>14.2</v>
      </c>
      <c r="T193" t="n">
        <v>1760.76</v>
      </c>
      <c r="U193" t="n">
        <v>0.67</v>
      </c>
      <c r="V193" t="n">
        <v>0.77</v>
      </c>
      <c r="W193" t="n">
        <v>0.65</v>
      </c>
      <c r="X193" t="n">
        <v>0.11</v>
      </c>
      <c r="Y193" t="n">
        <v>0.5</v>
      </c>
      <c r="Z193" t="n">
        <v>10</v>
      </c>
    </row>
    <row r="194">
      <c r="A194" t="n">
        <v>13</v>
      </c>
      <c r="B194" t="n">
        <v>50</v>
      </c>
      <c r="C194" t="inlineStr">
        <is>
          <t xml:space="preserve">CONCLUIDO	</t>
        </is>
      </c>
      <c r="D194" t="n">
        <v>8.8322</v>
      </c>
      <c r="E194" t="n">
        <v>11.32</v>
      </c>
      <c r="F194" t="n">
        <v>9.18</v>
      </c>
      <c r="G194" t="n">
        <v>110.1</v>
      </c>
      <c r="H194" t="n">
        <v>1.99</v>
      </c>
      <c r="I194" t="n">
        <v>5</v>
      </c>
      <c r="J194" t="n">
        <v>124.18</v>
      </c>
      <c r="K194" t="n">
        <v>41.65</v>
      </c>
      <c r="L194" t="n">
        <v>14</v>
      </c>
      <c r="M194" t="n">
        <v>0</v>
      </c>
      <c r="N194" t="n">
        <v>18.53</v>
      </c>
      <c r="O194" t="n">
        <v>15549.15</v>
      </c>
      <c r="P194" t="n">
        <v>70.94</v>
      </c>
      <c r="Q194" t="n">
        <v>195.43</v>
      </c>
      <c r="R194" t="n">
        <v>20.68</v>
      </c>
      <c r="S194" t="n">
        <v>14.2</v>
      </c>
      <c r="T194" t="n">
        <v>1521.03</v>
      </c>
      <c r="U194" t="n">
        <v>0.6899999999999999</v>
      </c>
      <c r="V194" t="n">
        <v>0.77</v>
      </c>
      <c r="W194" t="n">
        <v>0.65</v>
      </c>
      <c r="X194" t="n">
        <v>0.09</v>
      </c>
      <c r="Y194" t="n">
        <v>0.5</v>
      </c>
      <c r="Z194" t="n">
        <v>10</v>
      </c>
    </row>
    <row r="195">
      <c r="A195" t="n">
        <v>0</v>
      </c>
      <c r="B195" t="n">
        <v>25</v>
      </c>
      <c r="C195" t="inlineStr">
        <is>
          <t xml:space="preserve">CONCLUIDO	</t>
        </is>
      </c>
      <c r="D195" t="n">
        <v>8.015499999999999</v>
      </c>
      <c r="E195" t="n">
        <v>12.48</v>
      </c>
      <c r="F195" t="n">
        <v>10.03</v>
      </c>
      <c r="G195" t="n">
        <v>12.8</v>
      </c>
      <c r="H195" t="n">
        <v>0.28</v>
      </c>
      <c r="I195" t="n">
        <v>47</v>
      </c>
      <c r="J195" t="n">
        <v>61.76</v>
      </c>
      <c r="K195" t="n">
        <v>28.92</v>
      </c>
      <c r="L195" t="n">
        <v>1</v>
      </c>
      <c r="M195" t="n">
        <v>45</v>
      </c>
      <c r="N195" t="n">
        <v>6.84</v>
      </c>
      <c r="O195" t="n">
        <v>7851.41</v>
      </c>
      <c r="P195" t="n">
        <v>63.26</v>
      </c>
      <c r="Q195" t="n">
        <v>195.44</v>
      </c>
      <c r="R195" t="n">
        <v>47.25</v>
      </c>
      <c r="S195" t="n">
        <v>14.2</v>
      </c>
      <c r="T195" t="n">
        <v>14595.88</v>
      </c>
      <c r="U195" t="n">
        <v>0.3</v>
      </c>
      <c r="V195" t="n">
        <v>0.7</v>
      </c>
      <c r="W195" t="n">
        <v>0.72</v>
      </c>
      <c r="X195" t="n">
        <v>0.9399999999999999</v>
      </c>
      <c r="Y195" t="n">
        <v>0.5</v>
      </c>
      <c r="Z195" t="n">
        <v>10</v>
      </c>
    </row>
    <row r="196">
      <c r="A196" t="n">
        <v>1</v>
      </c>
      <c r="B196" t="n">
        <v>25</v>
      </c>
      <c r="C196" t="inlineStr">
        <is>
          <t xml:space="preserve">CONCLUIDO	</t>
        </is>
      </c>
      <c r="D196" t="n">
        <v>8.6157</v>
      </c>
      <c r="E196" t="n">
        <v>11.61</v>
      </c>
      <c r="F196" t="n">
        <v>9.51</v>
      </c>
      <c r="G196" t="n">
        <v>25.92</v>
      </c>
      <c r="H196" t="n">
        <v>0.55</v>
      </c>
      <c r="I196" t="n">
        <v>22</v>
      </c>
      <c r="J196" t="n">
        <v>62.92</v>
      </c>
      <c r="K196" t="n">
        <v>28.92</v>
      </c>
      <c r="L196" t="n">
        <v>2</v>
      </c>
      <c r="M196" t="n">
        <v>20</v>
      </c>
      <c r="N196" t="n">
        <v>7</v>
      </c>
      <c r="O196" t="n">
        <v>7994.37</v>
      </c>
      <c r="P196" t="n">
        <v>57.49</v>
      </c>
      <c r="Q196" t="n">
        <v>195.42</v>
      </c>
      <c r="R196" t="n">
        <v>31.13</v>
      </c>
      <c r="S196" t="n">
        <v>14.2</v>
      </c>
      <c r="T196" t="n">
        <v>6657</v>
      </c>
      <c r="U196" t="n">
        <v>0.46</v>
      </c>
      <c r="V196" t="n">
        <v>0.74</v>
      </c>
      <c r="W196" t="n">
        <v>0.67</v>
      </c>
      <c r="X196" t="n">
        <v>0.42</v>
      </c>
      <c r="Y196" t="n">
        <v>0.5</v>
      </c>
      <c r="Z196" t="n">
        <v>10</v>
      </c>
    </row>
    <row r="197">
      <c r="A197" t="n">
        <v>2</v>
      </c>
      <c r="B197" t="n">
        <v>25</v>
      </c>
      <c r="C197" t="inlineStr">
        <is>
          <t xml:space="preserve">CONCLUIDO	</t>
        </is>
      </c>
      <c r="D197" t="n">
        <v>8.8188</v>
      </c>
      <c r="E197" t="n">
        <v>11.34</v>
      </c>
      <c r="F197" t="n">
        <v>9.35</v>
      </c>
      <c r="G197" t="n">
        <v>40.07</v>
      </c>
      <c r="H197" t="n">
        <v>0.8100000000000001</v>
      </c>
      <c r="I197" t="n">
        <v>14</v>
      </c>
      <c r="J197" t="n">
        <v>64.08</v>
      </c>
      <c r="K197" t="n">
        <v>28.92</v>
      </c>
      <c r="L197" t="n">
        <v>3</v>
      </c>
      <c r="M197" t="n">
        <v>12</v>
      </c>
      <c r="N197" t="n">
        <v>7.16</v>
      </c>
      <c r="O197" t="n">
        <v>8137.65</v>
      </c>
      <c r="P197" t="n">
        <v>53.78</v>
      </c>
      <c r="Q197" t="n">
        <v>195.42</v>
      </c>
      <c r="R197" t="n">
        <v>26.15</v>
      </c>
      <c r="S197" t="n">
        <v>14.2</v>
      </c>
      <c r="T197" t="n">
        <v>4208.52</v>
      </c>
      <c r="U197" t="n">
        <v>0.54</v>
      </c>
      <c r="V197" t="n">
        <v>0.75</v>
      </c>
      <c r="W197" t="n">
        <v>0.66</v>
      </c>
      <c r="X197" t="n">
        <v>0.26</v>
      </c>
      <c r="Y197" t="n">
        <v>0.5</v>
      </c>
      <c r="Z197" t="n">
        <v>10</v>
      </c>
    </row>
    <row r="198">
      <c r="A198" t="n">
        <v>3</v>
      </c>
      <c r="B198" t="n">
        <v>25</v>
      </c>
      <c r="C198" t="inlineStr">
        <is>
          <t xml:space="preserve">CONCLUIDO	</t>
        </is>
      </c>
      <c r="D198" t="n">
        <v>8.902699999999999</v>
      </c>
      <c r="E198" t="n">
        <v>11.23</v>
      </c>
      <c r="F198" t="n">
        <v>9.279999999999999</v>
      </c>
      <c r="G198" t="n">
        <v>50.64</v>
      </c>
      <c r="H198" t="n">
        <v>1.07</v>
      </c>
      <c r="I198" t="n">
        <v>11</v>
      </c>
      <c r="J198" t="n">
        <v>65.25</v>
      </c>
      <c r="K198" t="n">
        <v>28.92</v>
      </c>
      <c r="L198" t="n">
        <v>4</v>
      </c>
      <c r="M198" t="n">
        <v>9</v>
      </c>
      <c r="N198" t="n">
        <v>7.33</v>
      </c>
      <c r="O198" t="n">
        <v>8281.25</v>
      </c>
      <c r="P198" t="n">
        <v>50.72</v>
      </c>
      <c r="Q198" t="n">
        <v>195.42</v>
      </c>
      <c r="R198" t="n">
        <v>24.17</v>
      </c>
      <c r="S198" t="n">
        <v>14.2</v>
      </c>
      <c r="T198" t="n">
        <v>3232.47</v>
      </c>
      <c r="U198" t="n">
        <v>0.59</v>
      </c>
      <c r="V198" t="n">
        <v>0.76</v>
      </c>
      <c r="W198" t="n">
        <v>0.65</v>
      </c>
      <c r="X198" t="n">
        <v>0.2</v>
      </c>
      <c r="Y198" t="n">
        <v>0.5</v>
      </c>
      <c r="Z198" t="n">
        <v>10</v>
      </c>
    </row>
    <row r="199">
      <c r="A199" t="n">
        <v>4</v>
      </c>
      <c r="B199" t="n">
        <v>25</v>
      </c>
      <c r="C199" t="inlineStr">
        <is>
          <t xml:space="preserve">CONCLUIDO	</t>
        </is>
      </c>
      <c r="D199" t="n">
        <v>8.9434</v>
      </c>
      <c r="E199" t="n">
        <v>11.18</v>
      </c>
      <c r="F199" t="n">
        <v>9.26</v>
      </c>
      <c r="G199" t="n">
        <v>61.74</v>
      </c>
      <c r="H199" t="n">
        <v>1.31</v>
      </c>
      <c r="I199" t="n">
        <v>9</v>
      </c>
      <c r="J199" t="n">
        <v>66.42</v>
      </c>
      <c r="K199" t="n">
        <v>28.92</v>
      </c>
      <c r="L199" t="n">
        <v>5</v>
      </c>
      <c r="M199" t="n">
        <v>1</v>
      </c>
      <c r="N199" t="n">
        <v>7.49</v>
      </c>
      <c r="O199" t="n">
        <v>8425.16</v>
      </c>
      <c r="P199" t="n">
        <v>49.59</v>
      </c>
      <c r="Q199" t="n">
        <v>195.42</v>
      </c>
      <c r="R199" t="n">
        <v>23.15</v>
      </c>
      <c r="S199" t="n">
        <v>14.2</v>
      </c>
      <c r="T199" t="n">
        <v>2736.37</v>
      </c>
      <c r="U199" t="n">
        <v>0.61</v>
      </c>
      <c r="V199" t="n">
        <v>0.76</v>
      </c>
      <c r="W199" t="n">
        <v>0.66</v>
      </c>
      <c r="X199" t="n">
        <v>0.17</v>
      </c>
      <c r="Y199" t="n">
        <v>0.5</v>
      </c>
      <c r="Z199" t="n">
        <v>10</v>
      </c>
    </row>
    <row r="200">
      <c r="A200" t="n">
        <v>5</v>
      </c>
      <c r="B200" t="n">
        <v>25</v>
      </c>
      <c r="C200" t="inlineStr">
        <is>
          <t xml:space="preserve">CONCLUIDO	</t>
        </is>
      </c>
      <c r="D200" t="n">
        <v>8.9419</v>
      </c>
      <c r="E200" t="n">
        <v>11.18</v>
      </c>
      <c r="F200" t="n">
        <v>9.26</v>
      </c>
      <c r="G200" t="n">
        <v>61.75</v>
      </c>
      <c r="H200" t="n">
        <v>1.55</v>
      </c>
      <c r="I200" t="n">
        <v>9</v>
      </c>
      <c r="J200" t="n">
        <v>67.59</v>
      </c>
      <c r="K200" t="n">
        <v>28.92</v>
      </c>
      <c r="L200" t="n">
        <v>6</v>
      </c>
      <c r="M200" t="n">
        <v>0</v>
      </c>
      <c r="N200" t="n">
        <v>7.66</v>
      </c>
      <c r="O200" t="n">
        <v>8569.4</v>
      </c>
      <c r="P200" t="n">
        <v>50.37</v>
      </c>
      <c r="Q200" t="n">
        <v>195.42</v>
      </c>
      <c r="R200" t="n">
        <v>23.16</v>
      </c>
      <c r="S200" t="n">
        <v>14.2</v>
      </c>
      <c r="T200" t="n">
        <v>2738.25</v>
      </c>
      <c r="U200" t="n">
        <v>0.61</v>
      </c>
      <c r="V200" t="n">
        <v>0.76</v>
      </c>
      <c r="W200" t="n">
        <v>0.66</v>
      </c>
      <c r="X200" t="n">
        <v>0.17</v>
      </c>
      <c r="Y200" t="n">
        <v>0.5</v>
      </c>
      <c r="Z200" t="n">
        <v>10</v>
      </c>
    </row>
    <row r="201">
      <c r="A201" t="n">
        <v>0</v>
      </c>
      <c r="B201" t="n">
        <v>85</v>
      </c>
      <c r="C201" t="inlineStr">
        <is>
          <t xml:space="preserve">CONCLUIDO	</t>
        </is>
      </c>
      <c r="D201" t="n">
        <v>5.8933</v>
      </c>
      <c r="E201" t="n">
        <v>16.97</v>
      </c>
      <c r="F201" t="n">
        <v>11.14</v>
      </c>
      <c r="G201" t="n">
        <v>6.55</v>
      </c>
      <c r="H201" t="n">
        <v>0.11</v>
      </c>
      <c r="I201" t="n">
        <v>102</v>
      </c>
      <c r="J201" t="n">
        <v>167.88</v>
      </c>
      <c r="K201" t="n">
        <v>51.39</v>
      </c>
      <c r="L201" t="n">
        <v>1</v>
      </c>
      <c r="M201" t="n">
        <v>100</v>
      </c>
      <c r="N201" t="n">
        <v>30.49</v>
      </c>
      <c r="O201" t="n">
        <v>20939.59</v>
      </c>
      <c r="P201" t="n">
        <v>140.97</v>
      </c>
      <c r="Q201" t="n">
        <v>195.51</v>
      </c>
      <c r="R201" t="n">
        <v>82.14</v>
      </c>
      <c r="S201" t="n">
        <v>14.2</v>
      </c>
      <c r="T201" t="n">
        <v>31766.19</v>
      </c>
      <c r="U201" t="n">
        <v>0.17</v>
      </c>
      <c r="V201" t="n">
        <v>0.63</v>
      </c>
      <c r="W201" t="n">
        <v>0.8</v>
      </c>
      <c r="X201" t="n">
        <v>2.05</v>
      </c>
      <c r="Y201" t="n">
        <v>0.5</v>
      </c>
      <c r="Z201" t="n">
        <v>10</v>
      </c>
    </row>
    <row r="202">
      <c r="A202" t="n">
        <v>1</v>
      </c>
      <c r="B202" t="n">
        <v>85</v>
      </c>
      <c r="C202" t="inlineStr">
        <is>
          <t xml:space="preserve">CONCLUIDO	</t>
        </is>
      </c>
      <c r="D202" t="n">
        <v>7.1446</v>
      </c>
      <c r="E202" t="n">
        <v>14</v>
      </c>
      <c r="F202" t="n">
        <v>10.03</v>
      </c>
      <c r="G202" t="n">
        <v>12.81</v>
      </c>
      <c r="H202" t="n">
        <v>0.21</v>
      </c>
      <c r="I202" t="n">
        <v>47</v>
      </c>
      <c r="J202" t="n">
        <v>169.33</v>
      </c>
      <c r="K202" t="n">
        <v>51.39</v>
      </c>
      <c r="L202" t="n">
        <v>2</v>
      </c>
      <c r="M202" t="n">
        <v>45</v>
      </c>
      <c r="N202" t="n">
        <v>30.94</v>
      </c>
      <c r="O202" t="n">
        <v>21118.46</v>
      </c>
      <c r="P202" t="n">
        <v>126.2</v>
      </c>
      <c r="Q202" t="n">
        <v>195.43</v>
      </c>
      <c r="R202" t="n">
        <v>47.44</v>
      </c>
      <c r="S202" t="n">
        <v>14.2</v>
      </c>
      <c r="T202" t="n">
        <v>14688.99</v>
      </c>
      <c r="U202" t="n">
        <v>0.3</v>
      </c>
      <c r="V202" t="n">
        <v>0.7</v>
      </c>
      <c r="W202" t="n">
        <v>0.71</v>
      </c>
      <c r="X202" t="n">
        <v>0.9399999999999999</v>
      </c>
      <c r="Y202" t="n">
        <v>0.5</v>
      </c>
      <c r="Z202" t="n">
        <v>10</v>
      </c>
    </row>
    <row r="203">
      <c r="A203" t="n">
        <v>2</v>
      </c>
      <c r="B203" t="n">
        <v>85</v>
      </c>
      <c r="C203" t="inlineStr">
        <is>
          <t xml:space="preserve">CONCLUIDO	</t>
        </is>
      </c>
      <c r="D203" t="n">
        <v>7.663</v>
      </c>
      <c r="E203" t="n">
        <v>13.05</v>
      </c>
      <c r="F203" t="n">
        <v>9.66</v>
      </c>
      <c r="G203" t="n">
        <v>19.32</v>
      </c>
      <c r="H203" t="n">
        <v>0.31</v>
      </c>
      <c r="I203" t="n">
        <v>30</v>
      </c>
      <c r="J203" t="n">
        <v>170.79</v>
      </c>
      <c r="K203" t="n">
        <v>51.39</v>
      </c>
      <c r="L203" t="n">
        <v>3</v>
      </c>
      <c r="M203" t="n">
        <v>28</v>
      </c>
      <c r="N203" t="n">
        <v>31.4</v>
      </c>
      <c r="O203" t="n">
        <v>21297.94</v>
      </c>
      <c r="P203" t="n">
        <v>120.88</v>
      </c>
      <c r="Q203" t="n">
        <v>195.44</v>
      </c>
      <c r="R203" t="n">
        <v>35.88</v>
      </c>
      <c r="S203" t="n">
        <v>14.2</v>
      </c>
      <c r="T203" t="n">
        <v>8995.24</v>
      </c>
      <c r="U203" t="n">
        <v>0.4</v>
      </c>
      <c r="V203" t="n">
        <v>0.73</v>
      </c>
      <c r="W203" t="n">
        <v>0.68</v>
      </c>
      <c r="X203" t="n">
        <v>0.57</v>
      </c>
      <c r="Y203" t="n">
        <v>0.5</v>
      </c>
      <c r="Z203" t="n">
        <v>10</v>
      </c>
    </row>
    <row r="204">
      <c r="A204" t="n">
        <v>3</v>
      </c>
      <c r="B204" t="n">
        <v>85</v>
      </c>
      <c r="C204" t="inlineStr">
        <is>
          <t xml:space="preserve">CONCLUIDO	</t>
        </is>
      </c>
      <c r="D204" t="n">
        <v>7.88</v>
      </c>
      <c r="E204" t="n">
        <v>12.69</v>
      </c>
      <c r="F204" t="n">
        <v>9.539999999999999</v>
      </c>
      <c r="G204" t="n">
        <v>24.88</v>
      </c>
      <c r="H204" t="n">
        <v>0.41</v>
      </c>
      <c r="I204" t="n">
        <v>23</v>
      </c>
      <c r="J204" t="n">
        <v>172.25</v>
      </c>
      <c r="K204" t="n">
        <v>51.39</v>
      </c>
      <c r="L204" t="n">
        <v>4</v>
      </c>
      <c r="M204" t="n">
        <v>21</v>
      </c>
      <c r="N204" t="n">
        <v>31.86</v>
      </c>
      <c r="O204" t="n">
        <v>21478.05</v>
      </c>
      <c r="P204" t="n">
        <v>118.66</v>
      </c>
      <c r="Q204" t="n">
        <v>195.43</v>
      </c>
      <c r="R204" t="n">
        <v>32.16</v>
      </c>
      <c r="S204" t="n">
        <v>14.2</v>
      </c>
      <c r="T204" t="n">
        <v>7168.93</v>
      </c>
      <c r="U204" t="n">
        <v>0.44</v>
      </c>
      <c r="V204" t="n">
        <v>0.74</v>
      </c>
      <c r="W204" t="n">
        <v>0.67</v>
      </c>
      <c r="X204" t="n">
        <v>0.45</v>
      </c>
      <c r="Y204" t="n">
        <v>0.5</v>
      </c>
      <c r="Z204" t="n">
        <v>10</v>
      </c>
    </row>
    <row r="205">
      <c r="A205" t="n">
        <v>4</v>
      </c>
      <c r="B205" t="n">
        <v>85</v>
      </c>
      <c r="C205" t="inlineStr">
        <is>
          <t xml:space="preserve">CONCLUIDO	</t>
        </is>
      </c>
      <c r="D205" t="n">
        <v>8.067</v>
      </c>
      <c r="E205" t="n">
        <v>12.4</v>
      </c>
      <c r="F205" t="n">
        <v>9.41</v>
      </c>
      <c r="G205" t="n">
        <v>31.38</v>
      </c>
      <c r="H205" t="n">
        <v>0.51</v>
      </c>
      <c r="I205" t="n">
        <v>18</v>
      </c>
      <c r="J205" t="n">
        <v>173.71</v>
      </c>
      <c r="K205" t="n">
        <v>51.39</v>
      </c>
      <c r="L205" t="n">
        <v>5</v>
      </c>
      <c r="M205" t="n">
        <v>16</v>
      </c>
      <c r="N205" t="n">
        <v>32.32</v>
      </c>
      <c r="O205" t="n">
        <v>21658.78</v>
      </c>
      <c r="P205" t="n">
        <v>116.66</v>
      </c>
      <c r="Q205" t="n">
        <v>195.42</v>
      </c>
      <c r="R205" t="n">
        <v>28.14</v>
      </c>
      <c r="S205" t="n">
        <v>14.2</v>
      </c>
      <c r="T205" t="n">
        <v>5182.21</v>
      </c>
      <c r="U205" t="n">
        <v>0.5</v>
      </c>
      <c r="V205" t="n">
        <v>0.75</v>
      </c>
      <c r="W205" t="n">
        <v>0.67</v>
      </c>
      <c r="X205" t="n">
        <v>0.33</v>
      </c>
      <c r="Y205" t="n">
        <v>0.5</v>
      </c>
      <c r="Z205" t="n">
        <v>10</v>
      </c>
    </row>
    <row r="206">
      <c r="A206" t="n">
        <v>5</v>
      </c>
      <c r="B206" t="n">
        <v>85</v>
      </c>
      <c r="C206" t="inlineStr">
        <is>
          <t xml:space="preserve">CONCLUIDO	</t>
        </is>
      </c>
      <c r="D206" t="n">
        <v>8.1531</v>
      </c>
      <c r="E206" t="n">
        <v>12.27</v>
      </c>
      <c r="F206" t="n">
        <v>9.380000000000001</v>
      </c>
      <c r="G206" t="n">
        <v>37.54</v>
      </c>
      <c r="H206" t="n">
        <v>0.61</v>
      </c>
      <c r="I206" t="n">
        <v>15</v>
      </c>
      <c r="J206" t="n">
        <v>175.18</v>
      </c>
      <c r="K206" t="n">
        <v>51.39</v>
      </c>
      <c r="L206" t="n">
        <v>6</v>
      </c>
      <c r="M206" t="n">
        <v>13</v>
      </c>
      <c r="N206" t="n">
        <v>32.79</v>
      </c>
      <c r="O206" t="n">
        <v>21840.16</v>
      </c>
      <c r="P206" t="n">
        <v>115.54</v>
      </c>
      <c r="Q206" t="n">
        <v>195.43</v>
      </c>
      <c r="R206" t="n">
        <v>27.33</v>
      </c>
      <c r="S206" t="n">
        <v>14.2</v>
      </c>
      <c r="T206" t="n">
        <v>4796.18</v>
      </c>
      <c r="U206" t="n">
        <v>0.52</v>
      </c>
      <c r="V206" t="n">
        <v>0.75</v>
      </c>
      <c r="W206" t="n">
        <v>0.66</v>
      </c>
      <c r="X206" t="n">
        <v>0.3</v>
      </c>
      <c r="Y206" t="n">
        <v>0.5</v>
      </c>
      <c r="Z206" t="n">
        <v>10</v>
      </c>
    </row>
    <row r="207">
      <c r="A207" t="n">
        <v>6</v>
      </c>
      <c r="B207" t="n">
        <v>85</v>
      </c>
      <c r="C207" t="inlineStr">
        <is>
          <t xml:space="preserve">CONCLUIDO	</t>
        </is>
      </c>
      <c r="D207" t="n">
        <v>8.231</v>
      </c>
      <c r="E207" t="n">
        <v>12.15</v>
      </c>
      <c r="F207" t="n">
        <v>9.34</v>
      </c>
      <c r="G207" t="n">
        <v>43.09</v>
      </c>
      <c r="H207" t="n">
        <v>0.7</v>
      </c>
      <c r="I207" t="n">
        <v>13</v>
      </c>
      <c r="J207" t="n">
        <v>176.66</v>
      </c>
      <c r="K207" t="n">
        <v>51.39</v>
      </c>
      <c r="L207" t="n">
        <v>7</v>
      </c>
      <c r="M207" t="n">
        <v>11</v>
      </c>
      <c r="N207" t="n">
        <v>33.27</v>
      </c>
      <c r="O207" t="n">
        <v>22022.17</v>
      </c>
      <c r="P207" t="n">
        <v>114.27</v>
      </c>
      <c r="Q207" t="n">
        <v>195.42</v>
      </c>
      <c r="R207" t="n">
        <v>25.63</v>
      </c>
      <c r="S207" t="n">
        <v>14.2</v>
      </c>
      <c r="T207" t="n">
        <v>3955.86</v>
      </c>
      <c r="U207" t="n">
        <v>0.55</v>
      </c>
      <c r="V207" t="n">
        <v>0.76</v>
      </c>
      <c r="W207" t="n">
        <v>0.66</v>
      </c>
      <c r="X207" t="n">
        <v>0.25</v>
      </c>
      <c r="Y207" t="n">
        <v>0.5</v>
      </c>
      <c r="Z207" t="n">
        <v>10</v>
      </c>
    </row>
    <row r="208">
      <c r="A208" t="n">
        <v>7</v>
      </c>
      <c r="B208" t="n">
        <v>85</v>
      </c>
      <c r="C208" t="inlineStr">
        <is>
          <t xml:space="preserve">CONCLUIDO	</t>
        </is>
      </c>
      <c r="D208" t="n">
        <v>8.268800000000001</v>
      </c>
      <c r="E208" t="n">
        <v>12.09</v>
      </c>
      <c r="F208" t="n">
        <v>9.31</v>
      </c>
      <c r="G208" t="n">
        <v>46.57</v>
      </c>
      <c r="H208" t="n">
        <v>0.8</v>
      </c>
      <c r="I208" t="n">
        <v>12</v>
      </c>
      <c r="J208" t="n">
        <v>178.14</v>
      </c>
      <c r="K208" t="n">
        <v>51.39</v>
      </c>
      <c r="L208" t="n">
        <v>8</v>
      </c>
      <c r="M208" t="n">
        <v>10</v>
      </c>
      <c r="N208" t="n">
        <v>33.75</v>
      </c>
      <c r="O208" t="n">
        <v>22204.83</v>
      </c>
      <c r="P208" t="n">
        <v>113.37</v>
      </c>
      <c r="Q208" t="n">
        <v>195.42</v>
      </c>
      <c r="R208" t="n">
        <v>25.16</v>
      </c>
      <c r="S208" t="n">
        <v>14.2</v>
      </c>
      <c r="T208" t="n">
        <v>3722.07</v>
      </c>
      <c r="U208" t="n">
        <v>0.5600000000000001</v>
      </c>
      <c r="V208" t="n">
        <v>0.76</v>
      </c>
      <c r="W208" t="n">
        <v>0.66</v>
      </c>
      <c r="X208" t="n">
        <v>0.23</v>
      </c>
      <c r="Y208" t="n">
        <v>0.5</v>
      </c>
      <c r="Z208" t="n">
        <v>10</v>
      </c>
    </row>
    <row r="209">
      <c r="A209" t="n">
        <v>8</v>
      </c>
      <c r="B209" t="n">
        <v>85</v>
      </c>
      <c r="C209" t="inlineStr">
        <is>
          <t xml:space="preserve">CONCLUIDO	</t>
        </is>
      </c>
      <c r="D209" t="n">
        <v>8.3424</v>
      </c>
      <c r="E209" t="n">
        <v>11.99</v>
      </c>
      <c r="F209" t="n">
        <v>9.279999999999999</v>
      </c>
      <c r="G209" t="n">
        <v>55.65</v>
      </c>
      <c r="H209" t="n">
        <v>0.89</v>
      </c>
      <c r="I209" t="n">
        <v>10</v>
      </c>
      <c r="J209" t="n">
        <v>179.63</v>
      </c>
      <c r="K209" t="n">
        <v>51.39</v>
      </c>
      <c r="L209" t="n">
        <v>9</v>
      </c>
      <c r="M209" t="n">
        <v>8</v>
      </c>
      <c r="N209" t="n">
        <v>34.24</v>
      </c>
      <c r="O209" t="n">
        <v>22388.15</v>
      </c>
      <c r="P209" t="n">
        <v>112.1</v>
      </c>
      <c r="Q209" t="n">
        <v>195.42</v>
      </c>
      <c r="R209" t="n">
        <v>23.68</v>
      </c>
      <c r="S209" t="n">
        <v>14.2</v>
      </c>
      <c r="T209" t="n">
        <v>2994.53</v>
      </c>
      <c r="U209" t="n">
        <v>0.6</v>
      </c>
      <c r="V209" t="n">
        <v>0.76</v>
      </c>
      <c r="W209" t="n">
        <v>0.66</v>
      </c>
      <c r="X209" t="n">
        <v>0.19</v>
      </c>
      <c r="Y209" t="n">
        <v>0.5</v>
      </c>
      <c r="Z209" t="n">
        <v>10</v>
      </c>
    </row>
    <row r="210">
      <c r="A210" t="n">
        <v>9</v>
      </c>
      <c r="B210" t="n">
        <v>85</v>
      </c>
      <c r="C210" t="inlineStr">
        <is>
          <t xml:space="preserve">CONCLUIDO	</t>
        </is>
      </c>
      <c r="D210" t="n">
        <v>8.3834</v>
      </c>
      <c r="E210" t="n">
        <v>11.93</v>
      </c>
      <c r="F210" t="n">
        <v>9.25</v>
      </c>
      <c r="G210" t="n">
        <v>61.67</v>
      </c>
      <c r="H210" t="n">
        <v>0.98</v>
      </c>
      <c r="I210" t="n">
        <v>9</v>
      </c>
      <c r="J210" t="n">
        <v>181.12</v>
      </c>
      <c r="K210" t="n">
        <v>51.39</v>
      </c>
      <c r="L210" t="n">
        <v>10</v>
      </c>
      <c r="M210" t="n">
        <v>7</v>
      </c>
      <c r="N210" t="n">
        <v>34.73</v>
      </c>
      <c r="O210" t="n">
        <v>22572.13</v>
      </c>
      <c r="P210" t="n">
        <v>111.12</v>
      </c>
      <c r="Q210" t="n">
        <v>195.42</v>
      </c>
      <c r="R210" t="n">
        <v>23.07</v>
      </c>
      <c r="S210" t="n">
        <v>14.2</v>
      </c>
      <c r="T210" t="n">
        <v>2696.1</v>
      </c>
      <c r="U210" t="n">
        <v>0.62</v>
      </c>
      <c r="V210" t="n">
        <v>0.76</v>
      </c>
      <c r="W210" t="n">
        <v>0.65</v>
      </c>
      <c r="X210" t="n">
        <v>0.16</v>
      </c>
      <c r="Y210" t="n">
        <v>0.5</v>
      </c>
      <c r="Z210" t="n">
        <v>10</v>
      </c>
    </row>
    <row r="211">
      <c r="A211" t="n">
        <v>10</v>
      </c>
      <c r="B211" t="n">
        <v>85</v>
      </c>
      <c r="C211" t="inlineStr">
        <is>
          <t xml:space="preserve">CONCLUIDO	</t>
        </is>
      </c>
      <c r="D211" t="n">
        <v>8.384600000000001</v>
      </c>
      <c r="E211" t="n">
        <v>11.93</v>
      </c>
      <c r="F211" t="n">
        <v>9.25</v>
      </c>
      <c r="G211" t="n">
        <v>61.66</v>
      </c>
      <c r="H211" t="n">
        <v>1.07</v>
      </c>
      <c r="I211" t="n">
        <v>9</v>
      </c>
      <c r="J211" t="n">
        <v>182.62</v>
      </c>
      <c r="K211" t="n">
        <v>51.39</v>
      </c>
      <c r="L211" t="n">
        <v>11</v>
      </c>
      <c r="M211" t="n">
        <v>7</v>
      </c>
      <c r="N211" t="n">
        <v>35.22</v>
      </c>
      <c r="O211" t="n">
        <v>22756.91</v>
      </c>
      <c r="P211" t="n">
        <v>110.64</v>
      </c>
      <c r="Q211" t="n">
        <v>195.42</v>
      </c>
      <c r="R211" t="n">
        <v>23.13</v>
      </c>
      <c r="S211" t="n">
        <v>14.2</v>
      </c>
      <c r="T211" t="n">
        <v>2722.03</v>
      </c>
      <c r="U211" t="n">
        <v>0.61</v>
      </c>
      <c r="V211" t="n">
        <v>0.76</v>
      </c>
      <c r="W211" t="n">
        <v>0.65</v>
      </c>
      <c r="X211" t="n">
        <v>0.16</v>
      </c>
      <c r="Y211" t="n">
        <v>0.5</v>
      </c>
      <c r="Z211" t="n">
        <v>10</v>
      </c>
    </row>
    <row r="212">
      <c r="A212" t="n">
        <v>11</v>
      </c>
      <c r="B212" t="n">
        <v>85</v>
      </c>
      <c r="C212" t="inlineStr">
        <is>
          <t xml:space="preserve">CONCLUIDO	</t>
        </is>
      </c>
      <c r="D212" t="n">
        <v>8.423</v>
      </c>
      <c r="E212" t="n">
        <v>11.87</v>
      </c>
      <c r="F212" t="n">
        <v>9.23</v>
      </c>
      <c r="G212" t="n">
        <v>69.20999999999999</v>
      </c>
      <c r="H212" t="n">
        <v>1.16</v>
      </c>
      <c r="I212" t="n">
        <v>8</v>
      </c>
      <c r="J212" t="n">
        <v>184.12</v>
      </c>
      <c r="K212" t="n">
        <v>51.39</v>
      </c>
      <c r="L212" t="n">
        <v>12</v>
      </c>
      <c r="M212" t="n">
        <v>6</v>
      </c>
      <c r="N212" t="n">
        <v>35.73</v>
      </c>
      <c r="O212" t="n">
        <v>22942.24</v>
      </c>
      <c r="P212" t="n">
        <v>109.81</v>
      </c>
      <c r="Q212" t="n">
        <v>195.42</v>
      </c>
      <c r="R212" t="n">
        <v>22.3</v>
      </c>
      <c r="S212" t="n">
        <v>14.2</v>
      </c>
      <c r="T212" t="n">
        <v>2314.7</v>
      </c>
      <c r="U212" t="n">
        <v>0.64</v>
      </c>
      <c r="V212" t="n">
        <v>0.76</v>
      </c>
      <c r="W212" t="n">
        <v>0.65</v>
      </c>
      <c r="X212" t="n">
        <v>0.14</v>
      </c>
      <c r="Y212" t="n">
        <v>0.5</v>
      </c>
      <c r="Z212" t="n">
        <v>10</v>
      </c>
    </row>
    <row r="213">
      <c r="A213" t="n">
        <v>12</v>
      </c>
      <c r="B213" t="n">
        <v>85</v>
      </c>
      <c r="C213" t="inlineStr">
        <is>
          <t xml:space="preserve">CONCLUIDO	</t>
        </is>
      </c>
      <c r="D213" t="n">
        <v>8.4664</v>
      </c>
      <c r="E213" t="n">
        <v>11.81</v>
      </c>
      <c r="F213" t="n">
        <v>9.199999999999999</v>
      </c>
      <c r="G213" t="n">
        <v>78.87</v>
      </c>
      <c r="H213" t="n">
        <v>1.24</v>
      </c>
      <c r="I213" t="n">
        <v>7</v>
      </c>
      <c r="J213" t="n">
        <v>185.63</v>
      </c>
      <c r="K213" t="n">
        <v>51.39</v>
      </c>
      <c r="L213" t="n">
        <v>13</v>
      </c>
      <c r="M213" t="n">
        <v>5</v>
      </c>
      <c r="N213" t="n">
        <v>36.24</v>
      </c>
      <c r="O213" t="n">
        <v>23128.27</v>
      </c>
      <c r="P213" t="n">
        <v>108.37</v>
      </c>
      <c r="Q213" t="n">
        <v>195.42</v>
      </c>
      <c r="R213" t="n">
        <v>21.6</v>
      </c>
      <c r="S213" t="n">
        <v>14.2</v>
      </c>
      <c r="T213" t="n">
        <v>1967.49</v>
      </c>
      <c r="U213" t="n">
        <v>0.66</v>
      </c>
      <c r="V213" t="n">
        <v>0.77</v>
      </c>
      <c r="W213" t="n">
        <v>0.65</v>
      </c>
      <c r="X213" t="n">
        <v>0.11</v>
      </c>
      <c r="Y213" t="n">
        <v>0.5</v>
      </c>
      <c r="Z213" t="n">
        <v>10</v>
      </c>
    </row>
    <row r="214">
      <c r="A214" t="n">
        <v>13</v>
      </c>
      <c r="B214" t="n">
        <v>85</v>
      </c>
      <c r="C214" t="inlineStr">
        <is>
          <t xml:space="preserve">CONCLUIDO	</t>
        </is>
      </c>
      <c r="D214" t="n">
        <v>8.462999999999999</v>
      </c>
      <c r="E214" t="n">
        <v>11.82</v>
      </c>
      <c r="F214" t="n">
        <v>9.210000000000001</v>
      </c>
      <c r="G214" t="n">
        <v>78.91</v>
      </c>
      <c r="H214" t="n">
        <v>1.33</v>
      </c>
      <c r="I214" t="n">
        <v>7</v>
      </c>
      <c r="J214" t="n">
        <v>187.14</v>
      </c>
      <c r="K214" t="n">
        <v>51.39</v>
      </c>
      <c r="L214" t="n">
        <v>14</v>
      </c>
      <c r="M214" t="n">
        <v>5</v>
      </c>
      <c r="N214" t="n">
        <v>36.75</v>
      </c>
      <c r="O214" t="n">
        <v>23314.98</v>
      </c>
      <c r="P214" t="n">
        <v>108.72</v>
      </c>
      <c r="Q214" t="n">
        <v>195.42</v>
      </c>
      <c r="R214" t="n">
        <v>21.76</v>
      </c>
      <c r="S214" t="n">
        <v>14.2</v>
      </c>
      <c r="T214" t="n">
        <v>2047.43</v>
      </c>
      <c r="U214" t="n">
        <v>0.65</v>
      </c>
      <c r="V214" t="n">
        <v>0.77</v>
      </c>
      <c r="W214" t="n">
        <v>0.65</v>
      </c>
      <c r="X214" t="n">
        <v>0.12</v>
      </c>
      <c r="Y214" t="n">
        <v>0.5</v>
      </c>
      <c r="Z214" t="n">
        <v>10</v>
      </c>
    </row>
    <row r="215">
      <c r="A215" t="n">
        <v>14</v>
      </c>
      <c r="B215" t="n">
        <v>85</v>
      </c>
      <c r="C215" t="inlineStr">
        <is>
          <t xml:space="preserve">CONCLUIDO	</t>
        </is>
      </c>
      <c r="D215" t="n">
        <v>8.4541</v>
      </c>
      <c r="E215" t="n">
        <v>11.83</v>
      </c>
      <c r="F215" t="n">
        <v>9.220000000000001</v>
      </c>
      <c r="G215" t="n">
        <v>79.02</v>
      </c>
      <c r="H215" t="n">
        <v>1.41</v>
      </c>
      <c r="I215" t="n">
        <v>7</v>
      </c>
      <c r="J215" t="n">
        <v>188.66</v>
      </c>
      <c r="K215" t="n">
        <v>51.39</v>
      </c>
      <c r="L215" t="n">
        <v>15</v>
      </c>
      <c r="M215" t="n">
        <v>5</v>
      </c>
      <c r="N215" t="n">
        <v>37.27</v>
      </c>
      <c r="O215" t="n">
        <v>23502.4</v>
      </c>
      <c r="P215" t="n">
        <v>107.62</v>
      </c>
      <c r="Q215" t="n">
        <v>195.42</v>
      </c>
      <c r="R215" t="n">
        <v>22.07</v>
      </c>
      <c r="S215" t="n">
        <v>14.2</v>
      </c>
      <c r="T215" t="n">
        <v>2204.68</v>
      </c>
      <c r="U215" t="n">
        <v>0.64</v>
      </c>
      <c r="V215" t="n">
        <v>0.77</v>
      </c>
      <c r="W215" t="n">
        <v>0.65</v>
      </c>
      <c r="X215" t="n">
        <v>0.13</v>
      </c>
      <c r="Y215" t="n">
        <v>0.5</v>
      </c>
      <c r="Z215" t="n">
        <v>10</v>
      </c>
    </row>
    <row r="216">
      <c r="A216" t="n">
        <v>15</v>
      </c>
      <c r="B216" t="n">
        <v>85</v>
      </c>
      <c r="C216" t="inlineStr">
        <is>
          <t xml:space="preserve">CONCLUIDO	</t>
        </is>
      </c>
      <c r="D216" t="n">
        <v>8.5006</v>
      </c>
      <c r="E216" t="n">
        <v>11.76</v>
      </c>
      <c r="F216" t="n">
        <v>9.19</v>
      </c>
      <c r="G216" t="n">
        <v>91.88</v>
      </c>
      <c r="H216" t="n">
        <v>1.49</v>
      </c>
      <c r="I216" t="n">
        <v>6</v>
      </c>
      <c r="J216" t="n">
        <v>190.19</v>
      </c>
      <c r="K216" t="n">
        <v>51.39</v>
      </c>
      <c r="L216" t="n">
        <v>16</v>
      </c>
      <c r="M216" t="n">
        <v>4</v>
      </c>
      <c r="N216" t="n">
        <v>37.79</v>
      </c>
      <c r="O216" t="n">
        <v>23690.52</v>
      </c>
      <c r="P216" t="n">
        <v>106.85</v>
      </c>
      <c r="Q216" t="n">
        <v>195.42</v>
      </c>
      <c r="R216" t="n">
        <v>21.22</v>
      </c>
      <c r="S216" t="n">
        <v>14.2</v>
      </c>
      <c r="T216" t="n">
        <v>1783.43</v>
      </c>
      <c r="U216" t="n">
        <v>0.67</v>
      </c>
      <c r="V216" t="n">
        <v>0.77</v>
      </c>
      <c r="W216" t="n">
        <v>0.65</v>
      </c>
      <c r="X216" t="n">
        <v>0.1</v>
      </c>
      <c r="Y216" t="n">
        <v>0.5</v>
      </c>
      <c r="Z216" t="n">
        <v>10</v>
      </c>
    </row>
    <row r="217">
      <c r="A217" t="n">
        <v>16</v>
      </c>
      <c r="B217" t="n">
        <v>85</v>
      </c>
      <c r="C217" t="inlineStr">
        <is>
          <t xml:space="preserve">CONCLUIDO	</t>
        </is>
      </c>
      <c r="D217" t="n">
        <v>8.4992</v>
      </c>
      <c r="E217" t="n">
        <v>11.77</v>
      </c>
      <c r="F217" t="n">
        <v>9.19</v>
      </c>
      <c r="G217" t="n">
        <v>91.90000000000001</v>
      </c>
      <c r="H217" t="n">
        <v>1.57</v>
      </c>
      <c r="I217" t="n">
        <v>6</v>
      </c>
      <c r="J217" t="n">
        <v>191.72</v>
      </c>
      <c r="K217" t="n">
        <v>51.39</v>
      </c>
      <c r="L217" t="n">
        <v>17</v>
      </c>
      <c r="M217" t="n">
        <v>4</v>
      </c>
      <c r="N217" t="n">
        <v>38.33</v>
      </c>
      <c r="O217" t="n">
        <v>23879.37</v>
      </c>
      <c r="P217" t="n">
        <v>106.28</v>
      </c>
      <c r="Q217" t="n">
        <v>195.42</v>
      </c>
      <c r="R217" t="n">
        <v>21.12</v>
      </c>
      <c r="S217" t="n">
        <v>14.2</v>
      </c>
      <c r="T217" t="n">
        <v>1731.95</v>
      </c>
      <c r="U217" t="n">
        <v>0.67</v>
      </c>
      <c r="V217" t="n">
        <v>0.77</v>
      </c>
      <c r="W217" t="n">
        <v>0.65</v>
      </c>
      <c r="X217" t="n">
        <v>0.1</v>
      </c>
      <c r="Y217" t="n">
        <v>0.5</v>
      </c>
      <c r="Z217" t="n">
        <v>10</v>
      </c>
    </row>
    <row r="218">
      <c r="A218" t="n">
        <v>17</v>
      </c>
      <c r="B218" t="n">
        <v>85</v>
      </c>
      <c r="C218" t="inlineStr">
        <is>
          <t xml:space="preserve">CONCLUIDO	</t>
        </is>
      </c>
      <c r="D218" t="n">
        <v>8.5008</v>
      </c>
      <c r="E218" t="n">
        <v>11.76</v>
      </c>
      <c r="F218" t="n">
        <v>9.19</v>
      </c>
      <c r="G218" t="n">
        <v>91.88</v>
      </c>
      <c r="H218" t="n">
        <v>1.65</v>
      </c>
      <c r="I218" t="n">
        <v>6</v>
      </c>
      <c r="J218" t="n">
        <v>193.26</v>
      </c>
      <c r="K218" t="n">
        <v>51.39</v>
      </c>
      <c r="L218" t="n">
        <v>18</v>
      </c>
      <c r="M218" t="n">
        <v>4</v>
      </c>
      <c r="N218" t="n">
        <v>38.86</v>
      </c>
      <c r="O218" t="n">
        <v>24068.93</v>
      </c>
      <c r="P218" t="n">
        <v>105.78</v>
      </c>
      <c r="Q218" t="n">
        <v>195.42</v>
      </c>
      <c r="R218" t="n">
        <v>21.1</v>
      </c>
      <c r="S218" t="n">
        <v>14.2</v>
      </c>
      <c r="T218" t="n">
        <v>1722.7</v>
      </c>
      <c r="U218" t="n">
        <v>0.67</v>
      </c>
      <c r="V218" t="n">
        <v>0.77</v>
      </c>
      <c r="W218" t="n">
        <v>0.65</v>
      </c>
      <c r="X218" t="n">
        <v>0.1</v>
      </c>
      <c r="Y218" t="n">
        <v>0.5</v>
      </c>
      <c r="Z218" t="n">
        <v>10</v>
      </c>
    </row>
    <row r="219">
      <c r="A219" t="n">
        <v>18</v>
      </c>
      <c r="B219" t="n">
        <v>85</v>
      </c>
      <c r="C219" t="inlineStr">
        <is>
          <t xml:space="preserve">CONCLUIDO	</t>
        </is>
      </c>
      <c r="D219" t="n">
        <v>8.5381</v>
      </c>
      <c r="E219" t="n">
        <v>11.71</v>
      </c>
      <c r="F219" t="n">
        <v>9.17</v>
      </c>
      <c r="G219" t="n">
        <v>110.04</v>
      </c>
      <c r="H219" t="n">
        <v>1.73</v>
      </c>
      <c r="I219" t="n">
        <v>5</v>
      </c>
      <c r="J219" t="n">
        <v>194.8</v>
      </c>
      <c r="K219" t="n">
        <v>51.39</v>
      </c>
      <c r="L219" t="n">
        <v>19</v>
      </c>
      <c r="M219" t="n">
        <v>3</v>
      </c>
      <c r="N219" t="n">
        <v>39.41</v>
      </c>
      <c r="O219" t="n">
        <v>24259.23</v>
      </c>
      <c r="P219" t="n">
        <v>104.62</v>
      </c>
      <c r="Q219" t="n">
        <v>195.42</v>
      </c>
      <c r="R219" t="n">
        <v>20.66</v>
      </c>
      <c r="S219" t="n">
        <v>14.2</v>
      </c>
      <c r="T219" t="n">
        <v>1507.14</v>
      </c>
      <c r="U219" t="n">
        <v>0.6899999999999999</v>
      </c>
      <c r="V219" t="n">
        <v>0.77</v>
      </c>
      <c r="W219" t="n">
        <v>0.64</v>
      </c>
      <c r="X219" t="n">
        <v>0.08</v>
      </c>
      <c r="Y219" t="n">
        <v>0.5</v>
      </c>
      <c r="Z219" t="n">
        <v>10</v>
      </c>
    </row>
    <row r="220">
      <c r="A220" t="n">
        <v>19</v>
      </c>
      <c r="B220" t="n">
        <v>85</v>
      </c>
      <c r="C220" t="inlineStr">
        <is>
          <t xml:space="preserve">CONCLUIDO	</t>
        </is>
      </c>
      <c r="D220" t="n">
        <v>8.541700000000001</v>
      </c>
      <c r="E220" t="n">
        <v>11.71</v>
      </c>
      <c r="F220" t="n">
        <v>9.17</v>
      </c>
      <c r="G220" t="n">
        <v>109.98</v>
      </c>
      <c r="H220" t="n">
        <v>1.81</v>
      </c>
      <c r="I220" t="n">
        <v>5</v>
      </c>
      <c r="J220" t="n">
        <v>196.35</v>
      </c>
      <c r="K220" t="n">
        <v>51.39</v>
      </c>
      <c r="L220" t="n">
        <v>20</v>
      </c>
      <c r="M220" t="n">
        <v>3</v>
      </c>
      <c r="N220" t="n">
        <v>39.96</v>
      </c>
      <c r="O220" t="n">
        <v>24450.27</v>
      </c>
      <c r="P220" t="n">
        <v>104.18</v>
      </c>
      <c r="Q220" t="n">
        <v>195.42</v>
      </c>
      <c r="R220" t="n">
        <v>20.51</v>
      </c>
      <c r="S220" t="n">
        <v>14.2</v>
      </c>
      <c r="T220" t="n">
        <v>1436.25</v>
      </c>
      <c r="U220" t="n">
        <v>0.6899999999999999</v>
      </c>
      <c r="V220" t="n">
        <v>0.77</v>
      </c>
      <c r="W220" t="n">
        <v>0.64</v>
      </c>
      <c r="X220" t="n">
        <v>0.08</v>
      </c>
      <c r="Y220" t="n">
        <v>0.5</v>
      </c>
      <c r="Z220" t="n">
        <v>10</v>
      </c>
    </row>
    <row r="221">
      <c r="A221" t="n">
        <v>20</v>
      </c>
      <c r="B221" t="n">
        <v>85</v>
      </c>
      <c r="C221" t="inlineStr">
        <is>
          <t xml:space="preserve">CONCLUIDO	</t>
        </is>
      </c>
      <c r="D221" t="n">
        <v>8.5373</v>
      </c>
      <c r="E221" t="n">
        <v>11.71</v>
      </c>
      <c r="F221" t="n">
        <v>9.17</v>
      </c>
      <c r="G221" t="n">
        <v>110.06</v>
      </c>
      <c r="H221" t="n">
        <v>1.88</v>
      </c>
      <c r="I221" t="n">
        <v>5</v>
      </c>
      <c r="J221" t="n">
        <v>197.9</v>
      </c>
      <c r="K221" t="n">
        <v>51.39</v>
      </c>
      <c r="L221" t="n">
        <v>21</v>
      </c>
      <c r="M221" t="n">
        <v>3</v>
      </c>
      <c r="N221" t="n">
        <v>40.51</v>
      </c>
      <c r="O221" t="n">
        <v>24642.07</v>
      </c>
      <c r="P221" t="n">
        <v>104.11</v>
      </c>
      <c r="Q221" t="n">
        <v>195.42</v>
      </c>
      <c r="R221" t="n">
        <v>20.65</v>
      </c>
      <c r="S221" t="n">
        <v>14.2</v>
      </c>
      <c r="T221" t="n">
        <v>1502.1</v>
      </c>
      <c r="U221" t="n">
        <v>0.6899999999999999</v>
      </c>
      <c r="V221" t="n">
        <v>0.77</v>
      </c>
      <c r="W221" t="n">
        <v>0.65</v>
      </c>
      <c r="X221" t="n">
        <v>0.08</v>
      </c>
      <c r="Y221" t="n">
        <v>0.5</v>
      </c>
      <c r="Z221" t="n">
        <v>10</v>
      </c>
    </row>
    <row r="222">
      <c r="A222" t="n">
        <v>21</v>
      </c>
      <c r="B222" t="n">
        <v>85</v>
      </c>
      <c r="C222" t="inlineStr">
        <is>
          <t xml:space="preserve">CONCLUIDO	</t>
        </is>
      </c>
      <c r="D222" t="n">
        <v>8.539899999999999</v>
      </c>
      <c r="E222" t="n">
        <v>11.71</v>
      </c>
      <c r="F222" t="n">
        <v>9.17</v>
      </c>
      <c r="G222" t="n">
        <v>110.01</v>
      </c>
      <c r="H222" t="n">
        <v>1.96</v>
      </c>
      <c r="I222" t="n">
        <v>5</v>
      </c>
      <c r="J222" t="n">
        <v>199.46</v>
      </c>
      <c r="K222" t="n">
        <v>51.39</v>
      </c>
      <c r="L222" t="n">
        <v>22</v>
      </c>
      <c r="M222" t="n">
        <v>3</v>
      </c>
      <c r="N222" t="n">
        <v>41.07</v>
      </c>
      <c r="O222" t="n">
        <v>24834.62</v>
      </c>
      <c r="P222" t="n">
        <v>102.96</v>
      </c>
      <c r="Q222" t="n">
        <v>195.42</v>
      </c>
      <c r="R222" t="n">
        <v>20.55</v>
      </c>
      <c r="S222" t="n">
        <v>14.2</v>
      </c>
      <c r="T222" t="n">
        <v>1453.91</v>
      </c>
      <c r="U222" t="n">
        <v>0.6899999999999999</v>
      </c>
      <c r="V222" t="n">
        <v>0.77</v>
      </c>
      <c r="W222" t="n">
        <v>0.64</v>
      </c>
      <c r="X222" t="n">
        <v>0.08</v>
      </c>
      <c r="Y222" t="n">
        <v>0.5</v>
      </c>
      <c r="Z222" t="n">
        <v>10</v>
      </c>
    </row>
    <row r="223">
      <c r="A223" t="n">
        <v>22</v>
      </c>
      <c r="B223" t="n">
        <v>85</v>
      </c>
      <c r="C223" t="inlineStr">
        <is>
          <t xml:space="preserve">CONCLUIDO	</t>
        </is>
      </c>
      <c r="D223" t="n">
        <v>8.540900000000001</v>
      </c>
      <c r="E223" t="n">
        <v>11.71</v>
      </c>
      <c r="F223" t="n">
        <v>9.17</v>
      </c>
      <c r="G223" t="n">
        <v>110</v>
      </c>
      <c r="H223" t="n">
        <v>2.03</v>
      </c>
      <c r="I223" t="n">
        <v>5</v>
      </c>
      <c r="J223" t="n">
        <v>201.03</v>
      </c>
      <c r="K223" t="n">
        <v>51.39</v>
      </c>
      <c r="L223" t="n">
        <v>23</v>
      </c>
      <c r="M223" t="n">
        <v>3</v>
      </c>
      <c r="N223" t="n">
        <v>41.64</v>
      </c>
      <c r="O223" t="n">
        <v>25027.94</v>
      </c>
      <c r="P223" t="n">
        <v>101.11</v>
      </c>
      <c r="Q223" t="n">
        <v>195.42</v>
      </c>
      <c r="R223" t="n">
        <v>20.43</v>
      </c>
      <c r="S223" t="n">
        <v>14.2</v>
      </c>
      <c r="T223" t="n">
        <v>1395.26</v>
      </c>
      <c r="U223" t="n">
        <v>0.7</v>
      </c>
      <c r="V223" t="n">
        <v>0.77</v>
      </c>
      <c r="W223" t="n">
        <v>0.65</v>
      </c>
      <c r="X223" t="n">
        <v>0.08</v>
      </c>
      <c r="Y223" t="n">
        <v>0.5</v>
      </c>
      <c r="Z223" t="n">
        <v>10</v>
      </c>
    </row>
    <row r="224">
      <c r="A224" t="n">
        <v>23</v>
      </c>
      <c r="B224" t="n">
        <v>85</v>
      </c>
      <c r="C224" t="inlineStr">
        <is>
          <t xml:space="preserve">CONCLUIDO	</t>
        </is>
      </c>
      <c r="D224" t="n">
        <v>8.581200000000001</v>
      </c>
      <c r="E224" t="n">
        <v>11.65</v>
      </c>
      <c r="F224" t="n">
        <v>9.15</v>
      </c>
      <c r="G224" t="n">
        <v>137.18</v>
      </c>
      <c r="H224" t="n">
        <v>2.1</v>
      </c>
      <c r="I224" t="n">
        <v>4</v>
      </c>
      <c r="J224" t="n">
        <v>202.61</v>
      </c>
      <c r="K224" t="n">
        <v>51.39</v>
      </c>
      <c r="L224" t="n">
        <v>24</v>
      </c>
      <c r="M224" t="n">
        <v>2</v>
      </c>
      <c r="N224" t="n">
        <v>42.21</v>
      </c>
      <c r="O224" t="n">
        <v>25222.04</v>
      </c>
      <c r="P224" t="n">
        <v>99.8</v>
      </c>
      <c r="Q224" t="n">
        <v>195.42</v>
      </c>
      <c r="R224" t="n">
        <v>19.75</v>
      </c>
      <c r="S224" t="n">
        <v>14.2</v>
      </c>
      <c r="T224" t="n">
        <v>1060.36</v>
      </c>
      <c r="U224" t="n">
        <v>0.72</v>
      </c>
      <c r="V224" t="n">
        <v>0.77</v>
      </c>
      <c r="W224" t="n">
        <v>0.65</v>
      </c>
      <c r="X224" t="n">
        <v>0.06</v>
      </c>
      <c r="Y224" t="n">
        <v>0.5</v>
      </c>
      <c r="Z224" t="n">
        <v>10</v>
      </c>
    </row>
    <row r="225">
      <c r="A225" t="n">
        <v>24</v>
      </c>
      <c r="B225" t="n">
        <v>85</v>
      </c>
      <c r="C225" t="inlineStr">
        <is>
          <t xml:space="preserve">CONCLUIDO	</t>
        </is>
      </c>
      <c r="D225" t="n">
        <v>8.5823</v>
      </c>
      <c r="E225" t="n">
        <v>11.65</v>
      </c>
      <c r="F225" t="n">
        <v>9.140000000000001</v>
      </c>
      <c r="G225" t="n">
        <v>137.16</v>
      </c>
      <c r="H225" t="n">
        <v>2.17</v>
      </c>
      <c r="I225" t="n">
        <v>4</v>
      </c>
      <c r="J225" t="n">
        <v>204.19</v>
      </c>
      <c r="K225" t="n">
        <v>51.39</v>
      </c>
      <c r="L225" t="n">
        <v>25</v>
      </c>
      <c r="M225" t="n">
        <v>2</v>
      </c>
      <c r="N225" t="n">
        <v>42.79</v>
      </c>
      <c r="O225" t="n">
        <v>25417.05</v>
      </c>
      <c r="P225" t="n">
        <v>100.58</v>
      </c>
      <c r="Q225" t="n">
        <v>195.42</v>
      </c>
      <c r="R225" t="n">
        <v>19.82</v>
      </c>
      <c r="S225" t="n">
        <v>14.2</v>
      </c>
      <c r="T225" t="n">
        <v>1093.87</v>
      </c>
      <c r="U225" t="n">
        <v>0.72</v>
      </c>
      <c r="V225" t="n">
        <v>0.77</v>
      </c>
      <c r="W225" t="n">
        <v>0.64</v>
      </c>
      <c r="X225" t="n">
        <v>0.06</v>
      </c>
      <c r="Y225" t="n">
        <v>0.5</v>
      </c>
      <c r="Z225" t="n">
        <v>10</v>
      </c>
    </row>
    <row r="226">
      <c r="A226" t="n">
        <v>25</v>
      </c>
      <c r="B226" t="n">
        <v>85</v>
      </c>
      <c r="C226" t="inlineStr">
        <is>
          <t xml:space="preserve">CONCLUIDO	</t>
        </is>
      </c>
      <c r="D226" t="n">
        <v>8.5784</v>
      </c>
      <c r="E226" t="n">
        <v>11.66</v>
      </c>
      <c r="F226" t="n">
        <v>9.15</v>
      </c>
      <c r="G226" t="n">
        <v>137.24</v>
      </c>
      <c r="H226" t="n">
        <v>2.24</v>
      </c>
      <c r="I226" t="n">
        <v>4</v>
      </c>
      <c r="J226" t="n">
        <v>205.77</v>
      </c>
      <c r="K226" t="n">
        <v>51.39</v>
      </c>
      <c r="L226" t="n">
        <v>26</v>
      </c>
      <c r="M226" t="n">
        <v>2</v>
      </c>
      <c r="N226" t="n">
        <v>43.38</v>
      </c>
      <c r="O226" t="n">
        <v>25612.75</v>
      </c>
      <c r="P226" t="n">
        <v>100.67</v>
      </c>
      <c r="Q226" t="n">
        <v>195.42</v>
      </c>
      <c r="R226" t="n">
        <v>20.03</v>
      </c>
      <c r="S226" t="n">
        <v>14.2</v>
      </c>
      <c r="T226" t="n">
        <v>1201.56</v>
      </c>
      <c r="U226" t="n">
        <v>0.71</v>
      </c>
      <c r="V226" t="n">
        <v>0.77</v>
      </c>
      <c r="W226" t="n">
        <v>0.64</v>
      </c>
      <c r="X226" t="n">
        <v>0.06</v>
      </c>
      <c r="Y226" t="n">
        <v>0.5</v>
      </c>
      <c r="Z226" t="n">
        <v>10</v>
      </c>
    </row>
    <row r="227">
      <c r="A227" t="n">
        <v>26</v>
      </c>
      <c r="B227" t="n">
        <v>85</v>
      </c>
      <c r="C227" t="inlineStr">
        <is>
          <t xml:space="preserve">CONCLUIDO	</t>
        </is>
      </c>
      <c r="D227" t="n">
        <v>8.5816</v>
      </c>
      <c r="E227" t="n">
        <v>11.65</v>
      </c>
      <c r="F227" t="n">
        <v>9.140000000000001</v>
      </c>
      <c r="G227" t="n">
        <v>137.17</v>
      </c>
      <c r="H227" t="n">
        <v>2.31</v>
      </c>
      <c r="I227" t="n">
        <v>4</v>
      </c>
      <c r="J227" t="n">
        <v>207.37</v>
      </c>
      <c r="K227" t="n">
        <v>51.39</v>
      </c>
      <c r="L227" t="n">
        <v>27</v>
      </c>
      <c r="M227" t="n">
        <v>2</v>
      </c>
      <c r="N227" t="n">
        <v>43.97</v>
      </c>
      <c r="O227" t="n">
        <v>25809.25</v>
      </c>
      <c r="P227" t="n">
        <v>100.23</v>
      </c>
      <c r="Q227" t="n">
        <v>195.42</v>
      </c>
      <c r="R227" t="n">
        <v>19.86</v>
      </c>
      <c r="S227" t="n">
        <v>14.2</v>
      </c>
      <c r="T227" t="n">
        <v>1112.16</v>
      </c>
      <c r="U227" t="n">
        <v>0.72</v>
      </c>
      <c r="V227" t="n">
        <v>0.77</v>
      </c>
      <c r="W227" t="n">
        <v>0.64</v>
      </c>
      <c r="X227" t="n">
        <v>0.06</v>
      </c>
      <c r="Y227" t="n">
        <v>0.5</v>
      </c>
      <c r="Z227" t="n">
        <v>10</v>
      </c>
    </row>
    <row r="228">
      <c r="A228" t="n">
        <v>27</v>
      </c>
      <c r="B228" t="n">
        <v>85</v>
      </c>
      <c r="C228" t="inlineStr">
        <is>
          <t xml:space="preserve">CONCLUIDO	</t>
        </is>
      </c>
      <c r="D228" t="n">
        <v>8.582100000000001</v>
      </c>
      <c r="E228" t="n">
        <v>11.65</v>
      </c>
      <c r="F228" t="n">
        <v>9.140000000000001</v>
      </c>
      <c r="G228" t="n">
        <v>137.16</v>
      </c>
      <c r="H228" t="n">
        <v>2.38</v>
      </c>
      <c r="I228" t="n">
        <v>4</v>
      </c>
      <c r="J228" t="n">
        <v>208.97</v>
      </c>
      <c r="K228" t="n">
        <v>51.39</v>
      </c>
      <c r="L228" t="n">
        <v>28</v>
      </c>
      <c r="M228" t="n">
        <v>2</v>
      </c>
      <c r="N228" t="n">
        <v>44.57</v>
      </c>
      <c r="O228" t="n">
        <v>26006.56</v>
      </c>
      <c r="P228" t="n">
        <v>99.09</v>
      </c>
      <c r="Q228" t="n">
        <v>195.42</v>
      </c>
      <c r="R228" t="n">
        <v>19.82</v>
      </c>
      <c r="S228" t="n">
        <v>14.2</v>
      </c>
      <c r="T228" t="n">
        <v>1093.59</v>
      </c>
      <c r="U228" t="n">
        <v>0.72</v>
      </c>
      <c r="V228" t="n">
        <v>0.77</v>
      </c>
      <c r="W228" t="n">
        <v>0.64</v>
      </c>
      <c r="X228" t="n">
        <v>0.06</v>
      </c>
      <c r="Y228" t="n">
        <v>0.5</v>
      </c>
      <c r="Z228" t="n">
        <v>10</v>
      </c>
    </row>
    <row r="229">
      <c r="A229" t="n">
        <v>28</v>
      </c>
      <c r="B229" t="n">
        <v>85</v>
      </c>
      <c r="C229" t="inlineStr">
        <is>
          <t xml:space="preserve">CONCLUIDO	</t>
        </is>
      </c>
      <c r="D229" t="n">
        <v>8.5814</v>
      </c>
      <c r="E229" t="n">
        <v>11.65</v>
      </c>
      <c r="F229" t="n">
        <v>9.140000000000001</v>
      </c>
      <c r="G229" t="n">
        <v>137.18</v>
      </c>
      <c r="H229" t="n">
        <v>2.45</v>
      </c>
      <c r="I229" t="n">
        <v>4</v>
      </c>
      <c r="J229" t="n">
        <v>210.57</v>
      </c>
      <c r="K229" t="n">
        <v>51.39</v>
      </c>
      <c r="L229" t="n">
        <v>29</v>
      </c>
      <c r="M229" t="n">
        <v>0</v>
      </c>
      <c r="N229" t="n">
        <v>45.18</v>
      </c>
      <c r="O229" t="n">
        <v>26204.71</v>
      </c>
      <c r="P229" t="n">
        <v>99.09</v>
      </c>
      <c r="Q229" t="n">
        <v>195.42</v>
      </c>
      <c r="R229" t="n">
        <v>19.7</v>
      </c>
      <c r="S229" t="n">
        <v>14.2</v>
      </c>
      <c r="T229" t="n">
        <v>1036.34</v>
      </c>
      <c r="U229" t="n">
        <v>0.72</v>
      </c>
      <c r="V229" t="n">
        <v>0.77</v>
      </c>
      <c r="W229" t="n">
        <v>0.65</v>
      </c>
      <c r="X229" t="n">
        <v>0.06</v>
      </c>
      <c r="Y229" t="n">
        <v>0.5</v>
      </c>
      <c r="Z229" t="n">
        <v>10</v>
      </c>
    </row>
    <row r="230">
      <c r="A230" t="n">
        <v>0</v>
      </c>
      <c r="B230" t="n">
        <v>20</v>
      </c>
      <c r="C230" t="inlineStr">
        <is>
          <t xml:space="preserve">CONCLUIDO	</t>
        </is>
      </c>
      <c r="D230" t="n">
        <v>8.2652</v>
      </c>
      <c r="E230" t="n">
        <v>12.1</v>
      </c>
      <c r="F230" t="n">
        <v>9.859999999999999</v>
      </c>
      <c r="G230" t="n">
        <v>14.79</v>
      </c>
      <c r="H230" t="n">
        <v>0.34</v>
      </c>
      <c r="I230" t="n">
        <v>40</v>
      </c>
      <c r="J230" t="n">
        <v>51.33</v>
      </c>
      <c r="K230" t="n">
        <v>24.83</v>
      </c>
      <c r="L230" t="n">
        <v>1</v>
      </c>
      <c r="M230" t="n">
        <v>38</v>
      </c>
      <c r="N230" t="n">
        <v>5.51</v>
      </c>
      <c r="O230" t="n">
        <v>6564.78</v>
      </c>
      <c r="P230" t="n">
        <v>53.9</v>
      </c>
      <c r="Q230" t="n">
        <v>195.45</v>
      </c>
      <c r="R230" t="n">
        <v>42.23</v>
      </c>
      <c r="S230" t="n">
        <v>14.2</v>
      </c>
      <c r="T230" t="n">
        <v>12119.04</v>
      </c>
      <c r="U230" t="n">
        <v>0.34</v>
      </c>
      <c r="V230" t="n">
        <v>0.72</v>
      </c>
      <c r="W230" t="n">
        <v>0.7</v>
      </c>
      <c r="X230" t="n">
        <v>0.77</v>
      </c>
      <c r="Y230" t="n">
        <v>0.5</v>
      </c>
      <c r="Z230" t="n">
        <v>10</v>
      </c>
    </row>
    <row r="231">
      <c r="A231" t="n">
        <v>1</v>
      </c>
      <c r="B231" t="n">
        <v>20</v>
      </c>
      <c r="C231" t="inlineStr">
        <is>
          <t xml:space="preserve">CONCLUIDO	</t>
        </is>
      </c>
      <c r="D231" t="n">
        <v>8.740399999999999</v>
      </c>
      <c r="E231" t="n">
        <v>11.44</v>
      </c>
      <c r="F231" t="n">
        <v>9.460000000000001</v>
      </c>
      <c r="G231" t="n">
        <v>29.88</v>
      </c>
      <c r="H231" t="n">
        <v>0.66</v>
      </c>
      <c r="I231" t="n">
        <v>19</v>
      </c>
      <c r="J231" t="n">
        <v>52.47</v>
      </c>
      <c r="K231" t="n">
        <v>24.83</v>
      </c>
      <c r="L231" t="n">
        <v>2</v>
      </c>
      <c r="M231" t="n">
        <v>17</v>
      </c>
      <c r="N231" t="n">
        <v>5.64</v>
      </c>
      <c r="O231" t="n">
        <v>6705.1</v>
      </c>
      <c r="P231" t="n">
        <v>48.74</v>
      </c>
      <c r="Q231" t="n">
        <v>195.43</v>
      </c>
      <c r="R231" t="n">
        <v>29.65</v>
      </c>
      <c r="S231" t="n">
        <v>14.2</v>
      </c>
      <c r="T231" t="n">
        <v>5932.74</v>
      </c>
      <c r="U231" t="n">
        <v>0.48</v>
      </c>
      <c r="V231" t="n">
        <v>0.75</v>
      </c>
      <c r="W231" t="n">
        <v>0.67</v>
      </c>
      <c r="X231" t="n">
        <v>0.37</v>
      </c>
      <c r="Y231" t="n">
        <v>0.5</v>
      </c>
      <c r="Z231" t="n">
        <v>10</v>
      </c>
    </row>
    <row r="232">
      <c r="A232" t="n">
        <v>2</v>
      </c>
      <c r="B232" t="n">
        <v>20</v>
      </c>
      <c r="C232" t="inlineStr">
        <is>
          <t xml:space="preserve">CONCLUIDO	</t>
        </is>
      </c>
      <c r="D232" t="n">
        <v>8.9215</v>
      </c>
      <c r="E232" t="n">
        <v>11.21</v>
      </c>
      <c r="F232" t="n">
        <v>9.31</v>
      </c>
      <c r="G232" t="n">
        <v>46.57</v>
      </c>
      <c r="H232" t="n">
        <v>0.97</v>
      </c>
      <c r="I232" t="n">
        <v>12</v>
      </c>
      <c r="J232" t="n">
        <v>53.61</v>
      </c>
      <c r="K232" t="n">
        <v>24.83</v>
      </c>
      <c r="L232" t="n">
        <v>3</v>
      </c>
      <c r="M232" t="n">
        <v>7</v>
      </c>
      <c r="N232" t="n">
        <v>5.78</v>
      </c>
      <c r="O232" t="n">
        <v>6845.59</v>
      </c>
      <c r="P232" t="n">
        <v>45.01</v>
      </c>
      <c r="Q232" t="n">
        <v>195.43</v>
      </c>
      <c r="R232" t="n">
        <v>24.94</v>
      </c>
      <c r="S232" t="n">
        <v>14.2</v>
      </c>
      <c r="T232" t="n">
        <v>3612.84</v>
      </c>
      <c r="U232" t="n">
        <v>0.57</v>
      </c>
      <c r="V232" t="n">
        <v>0.76</v>
      </c>
      <c r="W232" t="n">
        <v>0.66</v>
      </c>
      <c r="X232" t="n">
        <v>0.23</v>
      </c>
      <c r="Y232" t="n">
        <v>0.5</v>
      </c>
      <c r="Z232" t="n">
        <v>10</v>
      </c>
    </row>
    <row r="233">
      <c r="A233" t="n">
        <v>3</v>
      </c>
      <c r="B233" t="n">
        <v>20</v>
      </c>
      <c r="C233" t="inlineStr">
        <is>
          <t xml:space="preserve">CONCLUIDO	</t>
        </is>
      </c>
      <c r="D233" t="n">
        <v>8.9377</v>
      </c>
      <c r="E233" t="n">
        <v>11.19</v>
      </c>
      <c r="F233" t="n">
        <v>9.31</v>
      </c>
      <c r="G233" t="n">
        <v>50.76</v>
      </c>
      <c r="H233" t="n">
        <v>1.27</v>
      </c>
      <c r="I233" t="n">
        <v>11</v>
      </c>
      <c r="J233" t="n">
        <v>54.75</v>
      </c>
      <c r="K233" t="n">
        <v>24.83</v>
      </c>
      <c r="L233" t="n">
        <v>4</v>
      </c>
      <c r="M233" t="n">
        <v>0</v>
      </c>
      <c r="N233" t="n">
        <v>5.92</v>
      </c>
      <c r="O233" t="n">
        <v>6986.39</v>
      </c>
      <c r="P233" t="n">
        <v>44.36</v>
      </c>
      <c r="Q233" t="n">
        <v>195.42</v>
      </c>
      <c r="R233" t="n">
        <v>24.47</v>
      </c>
      <c r="S233" t="n">
        <v>14.2</v>
      </c>
      <c r="T233" t="n">
        <v>3382.93</v>
      </c>
      <c r="U233" t="n">
        <v>0.58</v>
      </c>
      <c r="V233" t="n">
        <v>0.76</v>
      </c>
      <c r="W233" t="n">
        <v>0.67</v>
      </c>
      <c r="X233" t="n">
        <v>0.22</v>
      </c>
      <c r="Y233" t="n">
        <v>0.5</v>
      </c>
      <c r="Z233" t="n">
        <v>10</v>
      </c>
    </row>
    <row r="234">
      <c r="A234" t="n">
        <v>0</v>
      </c>
      <c r="B234" t="n">
        <v>65</v>
      </c>
      <c r="C234" t="inlineStr">
        <is>
          <t xml:space="preserve">CONCLUIDO	</t>
        </is>
      </c>
      <c r="D234" t="n">
        <v>6.5464</v>
      </c>
      <c r="E234" t="n">
        <v>15.28</v>
      </c>
      <c r="F234" t="n">
        <v>10.78</v>
      </c>
      <c r="G234" t="n">
        <v>7.61</v>
      </c>
      <c r="H234" t="n">
        <v>0.13</v>
      </c>
      <c r="I234" t="n">
        <v>85</v>
      </c>
      <c r="J234" t="n">
        <v>133.21</v>
      </c>
      <c r="K234" t="n">
        <v>46.47</v>
      </c>
      <c r="L234" t="n">
        <v>1</v>
      </c>
      <c r="M234" t="n">
        <v>83</v>
      </c>
      <c r="N234" t="n">
        <v>20.75</v>
      </c>
      <c r="O234" t="n">
        <v>16663.42</v>
      </c>
      <c r="P234" t="n">
        <v>117.19</v>
      </c>
      <c r="Q234" t="n">
        <v>195.47</v>
      </c>
      <c r="R234" t="n">
        <v>70.94</v>
      </c>
      <c r="S234" t="n">
        <v>14.2</v>
      </c>
      <c r="T234" t="n">
        <v>26251.53</v>
      </c>
      <c r="U234" t="n">
        <v>0.2</v>
      </c>
      <c r="V234" t="n">
        <v>0.65</v>
      </c>
      <c r="W234" t="n">
        <v>0.77</v>
      </c>
      <c r="X234" t="n">
        <v>1.69</v>
      </c>
      <c r="Y234" t="n">
        <v>0.5</v>
      </c>
      <c r="Z234" t="n">
        <v>10</v>
      </c>
    </row>
    <row r="235">
      <c r="A235" t="n">
        <v>1</v>
      </c>
      <c r="B235" t="n">
        <v>65</v>
      </c>
      <c r="C235" t="inlineStr">
        <is>
          <t xml:space="preserve">CONCLUIDO	</t>
        </is>
      </c>
      <c r="D235" t="n">
        <v>7.6349</v>
      </c>
      <c r="E235" t="n">
        <v>13.1</v>
      </c>
      <c r="F235" t="n">
        <v>9.859999999999999</v>
      </c>
      <c r="G235" t="n">
        <v>15.16</v>
      </c>
      <c r="H235" t="n">
        <v>0.26</v>
      </c>
      <c r="I235" t="n">
        <v>39</v>
      </c>
      <c r="J235" t="n">
        <v>134.55</v>
      </c>
      <c r="K235" t="n">
        <v>46.47</v>
      </c>
      <c r="L235" t="n">
        <v>2</v>
      </c>
      <c r="M235" t="n">
        <v>37</v>
      </c>
      <c r="N235" t="n">
        <v>21.09</v>
      </c>
      <c r="O235" t="n">
        <v>16828.84</v>
      </c>
      <c r="P235" t="n">
        <v>106.1</v>
      </c>
      <c r="Q235" t="n">
        <v>195.45</v>
      </c>
      <c r="R235" t="n">
        <v>41.86</v>
      </c>
      <c r="S235" t="n">
        <v>14.2</v>
      </c>
      <c r="T235" t="n">
        <v>11940.14</v>
      </c>
      <c r="U235" t="n">
        <v>0.34</v>
      </c>
      <c r="V235" t="n">
        <v>0.72</v>
      </c>
      <c r="W235" t="n">
        <v>0.7</v>
      </c>
      <c r="X235" t="n">
        <v>0.77</v>
      </c>
      <c r="Y235" t="n">
        <v>0.5</v>
      </c>
      <c r="Z235" t="n">
        <v>10</v>
      </c>
    </row>
    <row r="236">
      <c r="A236" t="n">
        <v>2</v>
      </c>
      <c r="B236" t="n">
        <v>65</v>
      </c>
      <c r="C236" t="inlineStr">
        <is>
          <t xml:space="preserve">CONCLUIDO	</t>
        </is>
      </c>
      <c r="D236" t="n">
        <v>8.012499999999999</v>
      </c>
      <c r="E236" t="n">
        <v>12.48</v>
      </c>
      <c r="F236" t="n">
        <v>9.59</v>
      </c>
      <c r="G236" t="n">
        <v>22.14</v>
      </c>
      <c r="H236" t="n">
        <v>0.39</v>
      </c>
      <c r="I236" t="n">
        <v>26</v>
      </c>
      <c r="J236" t="n">
        <v>135.9</v>
      </c>
      <c r="K236" t="n">
        <v>46.47</v>
      </c>
      <c r="L236" t="n">
        <v>3</v>
      </c>
      <c r="M236" t="n">
        <v>24</v>
      </c>
      <c r="N236" t="n">
        <v>21.43</v>
      </c>
      <c r="O236" t="n">
        <v>16994.64</v>
      </c>
      <c r="P236" t="n">
        <v>102.39</v>
      </c>
      <c r="Q236" t="n">
        <v>195.43</v>
      </c>
      <c r="R236" t="n">
        <v>33.74</v>
      </c>
      <c r="S236" t="n">
        <v>14.2</v>
      </c>
      <c r="T236" t="n">
        <v>7942.41</v>
      </c>
      <c r="U236" t="n">
        <v>0.42</v>
      </c>
      <c r="V236" t="n">
        <v>0.74</v>
      </c>
      <c r="W236" t="n">
        <v>0.68</v>
      </c>
      <c r="X236" t="n">
        <v>0.5</v>
      </c>
      <c r="Y236" t="n">
        <v>0.5</v>
      </c>
      <c r="Z236" t="n">
        <v>10</v>
      </c>
    </row>
    <row r="237">
      <c r="A237" t="n">
        <v>3</v>
      </c>
      <c r="B237" t="n">
        <v>65</v>
      </c>
      <c r="C237" t="inlineStr">
        <is>
          <t xml:space="preserve">CONCLUIDO	</t>
        </is>
      </c>
      <c r="D237" t="n">
        <v>8.234999999999999</v>
      </c>
      <c r="E237" t="n">
        <v>12.14</v>
      </c>
      <c r="F237" t="n">
        <v>9.449999999999999</v>
      </c>
      <c r="G237" t="n">
        <v>29.83</v>
      </c>
      <c r="H237" t="n">
        <v>0.52</v>
      </c>
      <c r="I237" t="n">
        <v>19</v>
      </c>
      <c r="J237" t="n">
        <v>137.25</v>
      </c>
      <c r="K237" t="n">
        <v>46.47</v>
      </c>
      <c r="L237" t="n">
        <v>4</v>
      </c>
      <c r="M237" t="n">
        <v>17</v>
      </c>
      <c r="N237" t="n">
        <v>21.78</v>
      </c>
      <c r="O237" t="n">
        <v>17160.92</v>
      </c>
      <c r="P237" t="n">
        <v>99.92</v>
      </c>
      <c r="Q237" t="n">
        <v>195.42</v>
      </c>
      <c r="R237" t="n">
        <v>29.15</v>
      </c>
      <c r="S237" t="n">
        <v>14.2</v>
      </c>
      <c r="T237" t="n">
        <v>5681.95</v>
      </c>
      <c r="U237" t="n">
        <v>0.49</v>
      </c>
      <c r="V237" t="n">
        <v>0.75</v>
      </c>
      <c r="W237" t="n">
        <v>0.67</v>
      </c>
      <c r="X237" t="n">
        <v>0.36</v>
      </c>
      <c r="Y237" t="n">
        <v>0.5</v>
      </c>
      <c r="Z237" t="n">
        <v>10</v>
      </c>
    </row>
    <row r="238">
      <c r="A238" t="n">
        <v>4</v>
      </c>
      <c r="B238" t="n">
        <v>65</v>
      </c>
      <c r="C238" t="inlineStr">
        <is>
          <t xml:space="preserve">CONCLUIDO	</t>
        </is>
      </c>
      <c r="D238" t="n">
        <v>8.3262</v>
      </c>
      <c r="E238" t="n">
        <v>12.01</v>
      </c>
      <c r="F238" t="n">
        <v>9.390000000000001</v>
      </c>
      <c r="G238" t="n">
        <v>35.23</v>
      </c>
      <c r="H238" t="n">
        <v>0.64</v>
      </c>
      <c r="I238" t="n">
        <v>16</v>
      </c>
      <c r="J238" t="n">
        <v>138.6</v>
      </c>
      <c r="K238" t="n">
        <v>46.47</v>
      </c>
      <c r="L238" t="n">
        <v>5</v>
      </c>
      <c r="M238" t="n">
        <v>14</v>
      </c>
      <c r="N238" t="n">
        <v>22.13</v>
      </c>
      <c r="O238" t="n">
        <v>17327.69</v>
      </c>
      <c r="P238" t="n">
        <v>98.25</v>
      </c>
      <c r="Q238" t="n">
        <v>195.42</v>
      </c>
      <c r="R238" t="n">
        <v>27.61</v>
      </c>
      <c r="S238" t="n">
        <v>14.2</v>
      </c>
      <c r="T238" t="n">
        <v>4931.18</v>
      </c>
      <c r="U238" t="n">
        <v>0.51</v>
      </c>
      <c r="V238" t="n">
        <v>0.75</v>
      </c>
      <c r="W238" t="n">
        <v>0.66</v>
      </c>
      <c r="X238" t="n">
        <v>0.31</v>
      </c>
      <c r="Y238" t="n">
        <v>0.5</v>
      </c>
      <c r="Z238" t="n">
        <v>10</v>
      </c>
    </row>
    <row r="239">
      <c r="A239" t="n">
        <v>5</v>
      </c>
      <c r="B239" t="n">
        <v>65</v>
      </c>
      <c r="C239" t="inlineStr">
        <is>
          <t xml:space="preserve">CONCLUIDO	</t>
        </is>
      </c>
      <c r="D239" t="n">
        <v>8.4291</v>
      </c>
      <c r="E239" t="n">
        <v>11.86</v>
      </c>
      <c r="F239" t="n">
        <v>9.33</v>
      </c>
      <c r="G239" t="n">
        <v>43.06</v>
      </c>
      <c r="H239" t="n">
        <v>0.76</v>
      </c>
      <c r="I239" t="n">
        <v>13</v>
      </c>
      <c r="J239" t="n">
        <v>139.95</v>
      </c>
      <c r="K239" t="n">
        <v>46.47</v>
      </c>
      <c r="L239" t="n">
        <v>6</v>
      </c>
      <c r="M239" t="n">
        <v>11</v>
      </c>
      <c r="N239" t="n">
        <v>22.49</v>
      </c>
      <c r="O239" t="n">
        <v>17494.97</v>
      </c>
      <c r="P239" t="n">
        <v>96.84999999999999</v>
      </c>
      <c r="Q239" t="n">
        <v>195.42</v>
      </c>
      <c r="R239" t="n">
        <v>25.58</v>
      </c>
      <c r="S239" t="n">
        <v>14.2</v>
      </c>
      <c r="T239" t="n">
        <v>3927.36</v>
      </c>
      <c r="U239" t="n">
        <v>0.5600000000000001</v>
      </c>
      <c r="V239" t="n">
        <v>0.76</v>
      </c>
      <c r="W239" t="n">
        <v>0.66</v>
      </c>
      <c r="X239" t="n">
        <v>0.24</v>
      </c>
      <c r="Y239" t="n">
        <v>0.5</v>
      </c>
      <c r="Z239" t="n">
        <v>10</v>
      </c>
    </row>
    <row r="240">
      <c r="A240" t="n">
        <v>6</v>
      </c>
      <c r="B240" t="n">
        <v>65</v>
      </c>
      <c r="C240" t="inlineStr">
        <is>
          <t xml:space="preserve">CONCLUIDO	</t>
        </is>
      </c>
      <c r="D240" t="n">
        <v>8.4968</v>
      </c>
      <c r="E240" t="n">
        <v>11.77</v>
      </c>
      <c r="F240" t="n">
        <v>9.289999999999999</v>
      </c>
      <c r="G240" t="n">
        <v>50.67</v>
      </c>
      <c r="H240" t="n">
        <v>0.88</v>
      </c>
      <c r="I240" t="n">
        <v>11</v>
      </c>
      <c r="J240" t="n">
        <v>141.31</v>
      </c>
      <c r="K240" t="n">
        <v>46.47</v>
      </c>
      <c r="L240" t="n">
        <v>7</v>
      </c>
      <c r="M240" t="n">
        <v>9</v>
      </c>
      <c r="N240" t="n">
        <v>22.85</v>
      </c>
      <c r="O240" t="n">
        <v>17662.75</v>
      </c>
      <c r="P240" t="n">
        <v>95.34</v>
      </c>
      <c r="Q240" t="n">
        <v>195.42</v>
      </c>
      <c r="R240" t="n">
        <v>24.29</v>
      </c>
      <c r="S240" t="n">
        <v>14.2</v>
      </c>
      <c r="T240" t="n">
        <v>3293.98</v>
      </c>
      <c r="U240" t="n">
        <v>0.58</v>
      </c>
      <c r="V240" t="n">
        <v>0.76</v>
      </c>
      <c r="W240" t="n">
        <v>0.66</v>
      </c>
      <c r="X240" t="n">
        <v>0.2</v>
      </c>
      <c r="Y240" t="n">
        <v>0.5</v>
      </c>
      <c r="Z240" t="n">
        <v>10</v>
      </c>
    </row>
    <row r="241">
      <c r="A241" t="n">
        <v>7</v>
      </c>
      <c r="B241" t="n">
        <v>65</v>
      </c>
      <c r="C241" t="inlineStr">
        <is>
          <t xml:space="preserve">CONCLUIDO	</t>
        </is>
      </c>
      <c r="D241" t="n">
        <v>8.5328</v>
      </c>
      <c r="E241" t="n">
        <v>11.72</v>
      </c>
      <c r="F241" t="n">
        <v>9.27</v>
      </c>
      <c r="G241" t="n">
        <v>55.6</v>
      </c>
      <c r="H241" t="n">
        <v>0.99</v>
      </c>
      <c r="I241" t="n">
        <v>10</v>
      </c>
      <c r="J241" t="n">
        <v>142.68</v>
      </c>
      <c r="K241" t="n">
        <v>46.47</v>
      </c>
      <c r="L241" t="n">
        <v>8</v>
      </c>
      <c r="M241" t="n">
        <v>8</v>
      </c>
      <c r="N241" t="n">
        <v>23.21</v>
      </c>
      <c r="O241" t="n">
        <v>17831.04</v>
      </c>
      <c r="P241" t="n">
        <v>94.56999999999999</v>
      </c>
      <c r="Q241" t="n">
        <v>195.42</v>
      </c>
      <c r="R241" t="n">
        <v>23.57</v>
      </c>
      <c r="S241" t="n">
        <v>14.2</v>
      </c>
      <c r="T241" t="n">
        <v>2939.85</v>
      </c>
      <c r="U241" t="n">
        <v>0.6</v>
      </c>
      <c r="V241" t="n">
        <v>0.76</v>
      </c>
      <c r="W241" t="n">
        <v>0.65</v>
      </c>
      <c r="X241" t="n">
        <v>0.18</v>
      </c>
      <c r="Y241" t="n">
        <v>0.5</v>
      </c>
      <c r="Z241" t="n">
        <v>10</v>
      </c>
    </row>
    <row r="242">
      <c r="A242" t="n">
        <v>8</v>
      </c>
      <c r="B242" t="n">
        <v>65</v>
      </c>
      <c r="C242" t="inlineStr">
        <is>
          <t xml:space="preserve">CONCLUIDO	</t>
        </is>
      </c>
      <c r="D242" t="n">
        <v>8.570399999999999</v>
      </c>
      <c r="E242" t="n">
        <v>11.67</v>
      </c>
      <c r="F242" t="n">
        <v>9.24</v>
      </c>
      <c r="G242" t="n">
        <v>61.62</v>
      </c>
      <c r="H242" t="n">
        <v>1.11</v>
      </c>
      <c r="I242" t="n">
        <v>9</v>
      </c>
      <c r="J242" t="n">
        <v>144.05</v>
      </c>
      <c r="K242" t="n">
        <v>46.47</v>
      </c>
      <c r="L242" t="n">
        <v>9</v>
      </c>
      <c r="M242" t="n">
        <v>7</v>
      </c>
      <c r="N242" t="n">
        <v>23.58</v>
      </c>
      <c r="O242" t="n">
        <v>17999.83</v>
      </c>
      <c r="P242" t="n">
        <v>92.66</v>
      </c>
      <c r="Q242" t="n">
        <v>195.42</v>
      </c>
      <c r="R242" t="n">
        <v>22.9</v>
      </c>
      <c r="S242" t="n">
        <v>14.2</v>
      </c>
      <c r="T242" t="n">
        <v>2608.97</v>
      </c>
      <c r="U242" t="n">
        <v>0.62</v>
      </c>
      <c r="V242" t="n">
        <v>0.76</v>
      </c>
      <c r="W242" t="n">
        <v>0.65</v>
      </c>
      <c r="X242" t="n">
        <v>0.16</v>
      </c>
      <c r="Y242" t="n">
        <v>0.5</v>
      </c>
      <c r="Z242" t="n">
        <v>10</v>
      </c>
    </row>
    <row r="243">
      <c r="A243" t="n">
        <v>9</v>
      </c>
      <c r="B243" t="n">
        <v>65</v>
      </c>
      <c r="C243" t="inlineStr">
        <is>
          <t xml:space="preserve">CONCLUIDO	</t>
        </is>
      </c>
      <c r="D243" t="n">
        <v>8.6007</v>
      </c>
      <c r="E243" t="n">
        <v>11.63</v>
      </c>
      <c r="F243" t="n">
        <v>9.23</v>
      </c>
      <c r="G243" t="n">
        <v>69.22</v>
      </c>
      <c r="H243" t="n">
        <v>1.22</v>
      </c>
      <c r="I243" t="n">
        <v>8</v>
      </c>
      <c r="J243" t="n">
        <v>145.42</v>
      </c>
      <c r="K243" t="n">
        <v>46.47</v>
      </c>
      <c r="L243" t="n">
        <v>10</v>
      </c>
      <c r="M243" t="n">
        <v>6</v>
      </c>
      <c r="N243" t="n">
        <v>23.95</v>
      </c>
      <c r="O243" t="n">
        <v>18169.15</v>
      </c>
      <c r="P243" t="n">
        <v>91.97</v>
      </c>
      <c r="Q243" t="n">
        <v>195.42</v>
      </c>
      <c r="R243" t="n">
        <v>22.35</v>
      </c>
      <c r="S243" t="n">
        <v>14.2</v>
      </c>
      <c r="T243" t="n">
        <v>2338.33</v>
      </c>
      <c r="U243" t="n">
        <v>0.64</v>
      </c>
      <c r="V243" t="n">
        <v>0.76</v>
      </c>
      <c r="W243" t="n">
        <v>0.65</v>
      </c>
      <c r="X243" t="n">
        <v>0.14</v>
      </c>
      <c r="Y243" t="n">
        <v>0.5</v>
      </c>
      <c r="Z243" t="n">
        <v>10</v>
      </c>
    </row>
    <row r="244">
      <c r="A244" t="n">
        <v>10</v>
      </c>
      <c r="B244" t="n">
        <v>65</v>
      </c>
      <c r="C244" t="inlineStr">
        <is>
          <t xml:space="preserve">CONCLUIDO	</t>
        </is>
      </c>
      <c r="D244" t="n">
        <v>8.6333</v>
      </c>
      <c r="E244" t="n">
        <v>11.58</v>
      </c>
      <c r="F244" t="n">
        <v>9.210000000000001</v>
      </c>
      <c r="G244" t="n">
        <v>78.95999999999999</v>
      </c>
      <c r="H244" t="n">
        <v>1.33</v>
      </c>
      <c r="I244" t="n">
        <v>7</v>
      </c>
      <c r="J244" t="n">
        <v>146.8</v>
      </c>
      <c r="K244" t="n">
        <v>46.47</v>
      </c>
      <c r="L244" t="n">
        <v>11</v>
      </c>
      <c r="M244" t="n">
        <v>5</v>
      </c>
      <c r="N244" t="n">
        <v>24.33</v>
      </c>
      <c r="O244" t="n">
        <v>18338.99</v>
      </c>
      <c r="P244" t="n">
        <v>90.36</v>
      </c>
      <c r="Q244" t="n">
        <v>195.43</v>
      </c>
      <c r="R244" t="n">
        <v>21.87</v>
      </c>
      <c r="S244" t="n">
        <v>14.2</v>
      </c>
      <c r="T244" t="n">
        <v>2105.98</v>
      </c>
      <c r="U244" t="n">
        <v>0.65</v>
      </c>
      <c r="V244" t="n">
        <v>0.77</v>
      </c>
      <c r="W244" t="n">
        <v>0.65</v>
      </c>
      <c r="X244" t="n">
        <v>0.12</v>
      </c>
      <c r="Y244" t="n">
        <v>0.5</v>
      </c>
      <c r="Z244" t="n">
        <v>10</v>
      </c>
    </row>
    <row r="245">
      <c r="A245" t="n">
        <v>11</v>
      </c>
      <c r="B245" t="n">
        <v>65</v>
      </c>
      <c r="C245" t="inlineStr">
        <is>
          <t xml:space="preserve">CONCLUIDO	</t>
        </is>
      </c>
      <c r="D245" t="n">
        <v>8.6325</v>
      </c>
      <c r="E245" t="n">
        <v>11.58</v>
      </c>
      <c r="F245" t="n">
        <v>9.210000000000001</v>
      </c>
      <c r="G245" t="n">
        <v>78.97</v>
      </c>
      <c r="H245" t="n">
        <v>1.43</v>
      </c>
      <c r="I245" t="n">
        <v>7</v>
      </c>
      <c r="J245" t="n">
        <v>148.18</v>
      </c>
      <c r="K245" t="n">
        <v>46.47</v>
      </c>
      <c r="L245" t="n">
        <v>12</v>
      </c>
      <c r="M245" t="n">
        <v>5</v>
      </c>
      <c r="N245" t="n">
        <v>24.71</v>
      </c>
      <c r="O245" t="n">
        <v>18509.36</v>
      </c>
      <c r="P245" t="n">
        <v>90.06999999999999</v>
      </c>
      <c r="Q245" t="n">
        <v>195.42</v>
      </c>
      <c r="R245" t="n">
        <v>21.91</v>
      </c>
      <c r="S245" t="n">
        <v>14.2</v>
      </c>
      <c r="T245" t="n">
        <v>2123.39</v>
      </c>
      <c r="U245" t="n">
        <v>0.65</v>
      </c>
      <c r="V245" t="n">
        <v>0.77</v>
      </c>
      <c r="W245" t="n">
        <v>0.65</v>
      </c>
      <c r="X245" t="n">
        <v>0.13</v>
      </c>
      <c r="Y245" t="n">
        <v>0.5</v>
      </c>
      <c r="Z245" t="n">
        <v>10</v>
      </c>
    </row>
    <row r="246">
      <c r="A246" t="n">
        <v>12</v>
      </c>
      <c r="B246" t="n">
        <v>65</v>
      </c>
      <c r="C246" t="inlineStr">
        <is>
          <t xml:space="preserve">CONCLUIDO	</t>
        </is>
      </c>
      <c r="D246" t="n">
        <v>8.671799999999999</v>
      </c>
      <c r="E246" t="n">
        <v>11.53</v>
      </c>
      <c r="F246" t="n">
        <v>9.19</v>
      </c>
      <c r="G246" t="n">
        <v>91.88</v>
      </c>
      <c r="H246" t="n">
        <v>1.54</v>
      </c>
      <c r="I246" t="n">
        <v>6</v>
      </c>
      <c r="J246" t="n">
        <v>149.56</v>
      </c>
      <c r="K246" t="n">
        <v>46.47</v>
      </c>
      <c r="L246" t="n">
        <v>13</v>
      </c>
      <c r="M246" t="n">
        <v>4</v>
      </c>
      <c r="N246" t="n">
        <v>25.1</v>
      </c>
      <c r="O246" t="n">
        <v>18680.25</v>
      </c>
      <c r="P246" t="n">
        <v>88.41</v>
      </c>
      <c r="Q246" t="n">
        <v>195.42</v>
      </c>
      <c r="R246" t="n">
        <v>21.11</v>
      </c>
      <c r="S246" t="n">
        <v>14.2</v>
      </c>
      <c r="T246" t="n">
        <v>1730.66</v>
      </c>
      <c r="U246" t="n">
        <v>0.67</v>
      </c>
      <c r="V246" t="n">
        <v>0.77</v>
      </c>
      <c r="W246" t="n">
        <v>0.65</v>
      </c>
      <c r="X246" t="n">
        <v>0.1</v>
      </c>
      <c r="Y246" t="n">
        <v>0.5</v>
      </c>
      <c r="Z246" t="n">
        <v>10</v>
      </c>
    </row>
    <row r="247">
      <c r="A247" t="n">
        <v>13</v>
      </c>
      <c r="B247" t="n">
        <v>65</v>
      </c>
      <c r="C247" t="inlineStr">
        <is>
          <t xml:space="preserve">CONCLUIDO	</t>
        </is>
      </c>
      <c r="D247" t="n">
        <v>8.672599999999999</v>
      </c>
      <c r="E247" t="n">
        <v>11.53</v>
      </c>
      <c r="F247" t="n">
        <v>9.19</v>
      </c>
      <c r="G247" t="n">
        <v>91.87</v>
      </c>
      <c r="H247" t="n">
        <v>1.64</v>
      </c>
      <c r="I247" t="n">
        <v>6</v>
      </c>
      <c r="J247" t="n">
        <v>150.95</v>
      </c>
      <c r="K247" t="n">
        <v>46.47</v>
      </c>
      <c r="L247" t="n">
        <v>14</v>
      </c>
      <c r="M247" t="n">
        <v>4</v>
      </c>
      <c r="N247" t="n">
        <v>25.49</v>
      </c>
      <c r="O247" t="n">
        <v>18851.69</v>
      </c>
      <c r="P247" t="n">
        <v>87.48999999999999</v>
      </c>
      <c r="Q247" t="n">
        <v>195.42</v>
      </c>
      <c r="R247" t="n">
        <v>21.06</v>
      </c>
      <c r="S247" t="n">
        <v>14.2</v>
      </c>
      <c r="T247" t="n">
        <v>1706.42</v>
      </c>
      <c r="U247" t="n">
        <v>0.67</v>
      </c>
      <c r="V247" t="n">
        <v>0.77</v>
      </c>
      <c r="W247" t="n">
        <v>0.65</v>
      </c>
      <c r="X247" t="n">
        <v>0.1</v>
      </c>
      <c r="Y247" t="n">
        <v>0.5</v>
      </c>
      <c r="Z247" t="n">
        <v>10</v>
      </c>
    </row>
    <row r="248">
      <c r="A248" t="n">
        <v>14</v>
      </c>
      <c r="B248" t="n">
        <v>65</v>
      </c>
      <c r="C248" t="inlineStr">
        <is>
          <t xml:space="preserve">CONCLUIDO	</t>
        </is>
      </c>
      <c r="D248" t="n">
        <v>8.6732</v>
      </c>
      <c r="E248" t="n">
        <v>11.53</v>
      </c>
      <c r="F248" t="n">
        <v>9.19</v>
      </c>
      <c r="G248" t="n">
        <v>91.86</v>
      </c>
      <c r="H248" t="n">
        <v>1.74</v>
      </c>
      <c r="I248" t="n">
        <v>6</v>
      </c>
      <c r="J248" t="n">
        <v>152.35</v>
      </c>
      <c r="K248" t="n">
        <v>46.47</v>
      </c>
      <c r="L248" t="n">
        <v>15</v>
      </c>
      <c r="M248" t="n">
        <v>4</v>
      </c>
      <c r="N248" t="n">
        <v>25.88</v>
      </c>
      <c r="O248" t="n">
        <v>19023.66</v>
      </c>
      <c r="P248" t="n">
        <v>86.62</v>
      </c>
      <c r="Q248" t="n">
        <v>195.42</v>
      </c>
      <c r="R248" t="n">
        <v>21.07</v>
      </c>
      <c r="S248" t="n">
        <v>14.2</v>
      </c>
      <c r="T248" t="n">
        <v>1711.74</v>
      </c>
      <c r="U248" t="n">
        <v>0.67</v>
      </c>
      <c r="V248" t="n">
        <v>0.77</v>
      </c>
      <c r="W248" t="n">
        <v>0.65</v>
      </c>
      <c r="X248" t="n">
        <v>0.1</v>
      </c>
      <c r="Y248" t="n">
        <v>0.5</v>
      </c>
      <c r="Z248" t="n">
        <v>10</v>
      </c>
    </row>
    <row r="249">
      <c r="A249" t="n">
        <v>15</v>
      </c>
      <c r="B249" t="n">
        <v>65</v>
      </c>
      <c r="C249" t="inlineStr">
        <is>
          <t xml:space="preserve">CONCLUIDO	</t>
        </is>
      </c>
      <c r="D249" t="n">
        <v>8.7034</v>
      </c>
      <c r="E249" t="n">
        <v>11.49</v>
      </c>
      <c r="F249" t="n">
        <v>9.17</v>
      </c>
      <c r="G249" t="n">
        <v>110.08</v>
      </c>
      <c r="H249" t="n">
        <v>1.84</v>
      </c>
      <c r="I249" t="n">
        <v>5</v>
      </c>
      <c r="J249" t="n">
        <v>153.75</v>
      </c>
      <c r="K249" t="n">
        <v>46.47</v>
      </c>
      <c r="L249" t="n">
        <v>16</v>
      </c>
      <c r="M249" t="n">
        <v>3</v>
      </c>
      <c r="N249" t="n">
        <v>26.28</v>
      </c>
      <c r="O249" t="n">
        <v>19196.18</v>
      </c>
      <c r="P249" t="n">
        <v>85.25</v>
      </c>
      <c r="Q249" t="n">
        <v>195.42</v>
      </c>
      <c r="R249" t="n">
        <v>20.72</v>
      </c>
      <c r="S249" t="n">
        <v>14.2</v>
      </c>
      <c r="T249" t="n">
        <v>1537.5</v>
      </c>
      <c r="U249" t="n">
        <v>0.6899999999999999</v>
      </c>
      <c r="V249" t="n">
        <v>0.77</v>
      </c>
      <c r="W249" t="n">
        <v>0.65</v>
      </c>
      <c r="X249" t="n">
        <v>0.09</v>
      </c>
      <c r="Y249" t="n">
        <v>0.5</v>
      </c>
      <c r="Z249" t="n">
        <v>10</v>
      </c>
    </row>
    <row r="250">
      <c r="A250" t="n">
        <v>16</v>
      </c>
      <c r="B250" t="n">
        <v>65</v>
      </c>
      <c r="C250" t="inlineStr">
        <is>
          <t xml:space="preserve">CONCLUIDO	</t>
        </is>
      </c>
      <c r="D250" t="n">
        <v>8.700900000000001</v>
      </c>
      <c r="E250" t="n">
        <v>11.49</v>
      </c>
      <c r="F250" t="n">
        <v>9.18</v>
      </c>
      <c r="G250" t="n">
        <v>110.12</v>
      </c>
      <c r="H250" t="n">
        <v>1.94</v>
      </c>
      <c r="I250" t="n">
        <v>5</v>
      </c>
      <c r="J250" t="n">
        <v>155.15</v>
      </c>
      <c r="K250" t="n">
        <v>46.47</v>
      </c>
      <c r="L250" t="n">
        <v>17</v>
      </c>
      <c r="M250" t="n">
        <v>3</v>
      </c>
      <c r="N250" t="n">
        <v>26.68</v>
      </c>
      <c r="O250" t="n">
        <v>19369.26</v>
      </c>
      <c r="P250" t="n">
        <v>85.02</v>
      </c>
      <c r="Q250" t="n">
        <v>195.42</v>
      </c>
      <c r="R250" t="n">
        <v>20.76</v>
      </c>
      <c r="S250" t="n">
        <v>14.2</v>
      </c>
      <c r="T250" t="n">
        <v>1558.81</v>
      </c>
      <c r="U250" t="n">
        <v>0.68</v>
      </c>
      <c r="V250" t="n">
        <v>0.77</v>
      </c>
      <c r="W250" t="n">
        <v>0.65</v>
      </c>
      <c r="X250" t="n">
        <v>0.09</v>
      </c>
      <c r="Y250" t="n">
        <v>0.5</v>
      </c>
      <c r="Z250" t="n">
        <v>10</v>
      </c>
    </row>
    <row r="251">
      <c r="A251" t="n">
        <v>17</v>
      </c>
      <c r="B251" t="n">
        <v>65</v>
      </c>
      <c r="C251" t="inlineStr">
        <is>
          <t xml:space="preserve">CONCLUIDO	</t>
        </is>
      </c>
      <c r="D251" t="n">
        <v>8.714399999999999</v>
      </c>
      <c r="E251" t="n">
        <v>11.48</v>
      </c>
      <c r="F251" t="n">
        <v>9.16</v>
      </c>
      <c r="G251" t="n">
        <v>109.91</v>
      </c>
      <c r="H251" t="n">
        <v>2.04</v>
      </c>
      <c r="I251" t="n">
        <v>5</v>
      </c>
      <c r="J251" t="n">
        <v>156.56</v>
      </c>
      <c r="K251" t="n">
        <v>46.47</v>
      </c>
      <c r="L251" t="n">
        <v>18</v>
      </c>
      <c r="M251" t="n">
        <v>3</v>
      </c>
      <c r="N251" t="n">
        <v>27.09</v>
      </c>
      <c r="O251" t="n">
        <v>19542.89</v>
      </c>
      <c r="P251" t="n">
        <v>82.3</v>
      </c>
      <c r="Q251" t="n">
        <v>195.42</v>
      </c>
      <c r="R251" t="n">
        <v>20.24</v>
      </c>
      <c r="S251" t="n">
        <v>14.2</v>
      </c>
      <c r="T251" t="n">
        <v>1299.84</v>
      </c>
      <c r="U251" t="n">
        <v>0.7</v>
      </c>
      <c r="V251" t="n">
        <v>0.77</v>
      </c>
      <c r="W251" t="n">
        <v>0.64</v>
      </c>
      <c r="X251" t="n">
        <v>0.07000000000000001</v>
      </c>
      <c r="Y251" t="n">
        <v>0.5</v>
      </c>
      <c r="Z251" t="n">
        <v>10</v>
      </c>
    </row>
    <row r="252">
      <c r="A252" t="n">
        <v>18</v>
      </c>
      <c r="B252" t="n">
        <v>65</v>
      </c>
      <c r="C252" t="inlineStr">
        <is>
          <t xml:space="preserve">CONCLUIDO	</t>
        </is>
      </c>
      <c r="D252" t="n">
        <v>8.7043</v>
      </c>
      <c r="E252" t="n">
        <v>11.49</v>
      </c>
      <c r="F252" t="n">
        <v>9.17</v>
      </c>
      <c r="G252" t="n">
        <v>110.07</v>
      </c>
      <c r="H252" t="n">
        <v>2.13</v>
      </c>
      <c r="I252" t="n">
        <v>5</v>
      </c>
      <c r="J252" t="n">
        <v>157.97</v>
      </c>
      <c r="K252" t="n">
        <v>46.47</v>
      </c>
      <c r="L252" t="n">
        <v>19</v>
      </c>
      <c r="M252" t="n">
        <v>1</v>
      </c>
      <c r="N252" t="n">
        <v>27.5</v>
      </c>
      <c r="O252" t="n">
        <v>19717.08</v>
      </c>
      <c r="P252" t="n">
        <v>80.95999999999999</v>
      </c>
      <c r="Q252" t="n">
        <v>195.42</v>
      </c>
      <c r="R252" t="n">
        <v>20.56</v>
      </c>
      <c r="S252" t="n">
        <v>14.2</v>
      </c>
      <c r="T252" t="n">
        <v>1459.14</v>
      </c>
      <c r="U252" t="n">
        <v>0.6899999999999999</v>
      </c>
      <c r="V252" t="n">
        <v>0.77</v>
      </c>
      <c r="W252" t="n">
        <v>0.65</v>
      </c>
      <c r="X252" t="n">
        <v>0.08</v>
      </c>
      <c r="Y252" t="n">
        <v>0.5</v>
      </c>
      <c r="Z252" t="n">
        <v>10</v>
      </c>
    </row>
    <row r="253">
      <c r="A253" t="n">
        <v>19</v>
      </c>
      <c r="B253" t="n">
        <v>65</v>
      </c>
      <c r="C253" t="inlineStr">
        <is>
          <t xml:space="preserve">CONCLUIDO	</t>
        </is>
      </c>
      <c r="D253" t="n">
        <v>8.702</v>
      </c>
      <c r="E253" t="n">
        <v>11.49</v>
      </c>
      <c r="F253" t="n">
        <v>9.18</v>
      </c>
      <c r="G253" t="n">
        <v>110.1</v>
      </c>
      <c r="H253" t="n">
        <v>2.22</v>
      </c>
      <c r="I253" t="n">
        <v>5</v>
      </c>
      <c r="J253" t="n">
        <v>159.39</v>
      </c>
      <c r="K253" t="n">
        <v>46.47</v>
      </c>
      <c r="L253" t="n">
        <v>20</v>
      </c>
      <c r="M253" t="n">
        <v>0</v>
      </c>
      <c r="N253" t="n">
        <v>27.92</v>
      </c>
      <c r="O253" t="n">
        <v>19891.97</v>
      </c>
      <c r="P253" t="n">
        <v>80.67</v>
      </c>
      <c r="Q253" t="n">
        <v>195.42</v>
      </c>
      <c r="R253" t="n">
        <v>20.58</v>
      </c>
      <c r="S253" t="n">
        <v>14.2</v>
      </c>
      <c r="T253" t="n">
        <v>1470.99</v>
      </c>
      <c r="U253" t="n">
        <v>0.6899999999999999</v>
      </c>
      <c r="V253" t="n">
        <v>0.77</v>
      </c>
      <c r="W253" t="n">
        <v>0.65</v>
      </c>
      <c r="X253" t="n">
        <v>0.09</v>
      </c>
      <c r="Y253" t="n">
        <v>0.5</v>
      </c>
      <c r="Z253" t="n">
        <v>10</v>
      </c>
    </row>
    <row r="254">
      <c r="A254" t="n">
        <v>0</v>
      </c>
      <c r="B254" t="n">
        <v>75</v>
      </c>
      <c r="C254" t="inlineStr">
        <is>
          <t xml:space="preserve">CONCLUIDO	</t>
        </is>
      </c>
      <c r="D254" t="n">
        <v>6.2023</v>
      </c>
      <c r="E254" t="n">
        <v>16.12</v>
      </c>
      <c r="F254" t="n">
        <v>10.97</v>
      </c>
      <c r="G254" t="n">
        <v>7</v>
      </c>
      <c r="H254" t="n">
        <v>0.12</v>
      </c>
      <c r="I254" t="n">
        <v>94</v>
      </c>
      <c r="J254" t="n">
        <v>150.44</v>
      </c>
      <c r="K254" t="n">
        <v>49.1</v>
      </c>
      <c r="L254" t="n">
        <v>1</v>
      </c>
      <c r="M254" t="n">
        <v>92</v>
      </c>
      <c r="N254" t="n">
        <v>25.34</v>
      </c>
      <c r="O254" t="n">
        <v>18787.76</v>
      </c>
      <c r="P254" t="n">
        <v>129.26</v>
      </c>
      <c r="Q254" t="n">
        <v>195.46</v>
      </c>
      <c r="R254" t="n">
        <v>76.84</v>
      </c>
      <c r="S254" t="n">
        <v>14.2</v>
      </c>
      <c r="T254" t="n">
        <v>29155.31</v>
      </c>
      <c r="U254" t="n">
        <v>0.18</v>
      </c>
      <c r="V254" t="n">
        <v>0.64</v>
      </c>
      <c r="W254" t="n">
        <v>0.79</v>
      </c>
      <c r="X254" t="n">
        <v>1.89</v>
      </c>
      <c r="Y254" t="n">
        <v>0.5</v>
      </c>
      <c r="Z254" t="n">
        <v>10</v>
      </c>
    </row>
    <row r="255">
      <c r="A255" t="n">
        <v>1</v>
      </c>
      <c r="B255" t="n">
        <v>75</v>
      </c>
      <c r="C255" t="inlineStr">
        <is>
          <t xml:space="preserve">CONCLUIDO	</t>
        </is>
      </c>
      <c r="D255" t="n">
        <v>7.3855</v>
      </c>
      <c r="E255" t="n">
        <v>13.54</v>
      </c>
      <c r="F255" t="n">
        <v>9.949999999999999</v>
      </c>
      <c r="G255" t="n">
        <v>13.88</v>
      </c>
      <c r="H255" t="n">
        <v>0.23</v>
      </c>
      <c r="I255" t="n">
        <v>43</v>
      </c>
      <c r="J255" t="n">
        <v>151.83</v>
      </c>
      <c r="K255" t="n">
        <v>49.1</v>
      </c>
      <c r="L255" t="n">
        <v>2</v>
      </c>
      <c r="M255" t="n">
        <v>41</v>
      </c>
      <c r="N255" t="n">
        <v>25.73</v>
      </c>
      <c r="O255" t="n">
        <v>18959.54</v>
      </c>
      <c r="P255" t="n">
        <v>116.39</v>
      </c>
      <c r="Q255" t="n">
        <v>195.43</v>
      </c>
      <c r="R255" t="n">
        <v>44.8</v>
      </c>
      <c r="S255" t="n">
        <v>14.2</v>
      </c>
      <c r="T255" t="n">
        <v>13387.89</v>
      </c>
      <c r="U255" t="n">
        <v>0.32</v>
      </c>
      <c r="V255" t="n">
        <v>0.71</v>
      </c>
      <c r="W255" t="n">
        <v>0.71</v>
      </c>
      <c r="X255" t="n">
        <v>0.86</v>
      </c>
      <c r="Y255" t="n">
        <v>0.5</v>
      </c>
      <c r="Z255" t="n">
        <v>10</v>
      </c>
    </row>
    <row r="256">
      <c r="A256" t="n">
        <v>2</v>
      </c>
      <c r="B256" t="n">
        <v>75</v>
      </c>
      <c r="C256" t="inlineStr">
        <is>
          <t xml:space="preserve">CONCLUIDO	</t>
        </is>
      </c>
      <c r="D256" t="n">
        <v>7.8315</v>
      </c>
      <c r="E256" t="n">
        <v>12.77</v>
      </c>
      <c r="F256" t="n">
        <v>9.640000000000001</v>
      </c>
      <c r="G256" t="n">
        <v>20.65</v>
      </c>
      <c r="H256" t="n">
        <v>0.35</v>
      </c>
      <c r="I256" t="n">
        <v>28</v>
      </c>
      <c r="J256" t="n">
        <v>153.23</v>
      </c>
      <c r="K256" t="n">
        <v>49.1</v>
      </c>
      <c r="L256" t="n">
        <v>3</v>
      </c>
      <c r="M256" t="n">
        <v>26</v>
      </c>
      <c r="N256" t="n">
        <v>26.13</v>
      </c>
      <c r="O256" t="n">
        <v>19131.85</v>
      </c>
      <c r="P256" t="n">
        <v>111.83</v>
      </c>
      <c r="Q256" t="n">
        <v>195.42</v>
      </c>
      <c r="R256" t="n">
        <v>35.05</v>
      </c>
      <c r="S256" t="n">
        <v>14.2</v>
      </c>
      <c r="T256" t="n">
        <v>8587.6</v>
      </c>
      <c r="U256" t="n">
        <v>0.41</v>
      </c>
      <c r="V256" t="n">
        <v>0.73</v>
      </c>
      <c r="W256" t="n">
        <v>0.6899999999999999</v>
      </c>
      <c r="X256" t="n">
        <v>0.55</v>
      </c>
      <c r="Y256" t="n">
        <v>0.5</v>
      </c>
      <c r="Z256" t="n">
        <v>10</v>
      </c>
    </row>
    <row r="257">
      <c r="A257" t="n">
        <v>3</v>
      </c>
      <c r="B257" t="n">
        <v>75</v>
      </c>
      <c r="C257" t="inlineStr">
        <is>
          <t xml:space="preserve">CONCLUIDO	</t>
        </is>
      </c>
      <c r="D257" t="n">
        <v>8.0564</v>
      </c>
      <c r="E257" t="n">
        <v>12.41</v>
      </c>
      <c r="F257" t="n">
        <v>9.49</v>
      </c>
      <c r="G257" t="n">
        <v>27.13</v>
      </c>
      <c r="H257" t="n">
        <v>0.46</v>
      </c>
      <c r="I257" t="n">
        <v>21</v>
      </c>
      <c r="J257" t="n">
        <v>154.63</v>
      </c>
      <c r="K257" t="n">
        <v>49.1</v>
      </c>
      <c r="L257" t="n">
        <v>4</v>
      </c>
      <c r="M257" t="n">
        <v>19</v>
      </c>
      <c r="N257" t="n">
        <v>26.53</v>
      </c>
      <c r="O257" t="n">
        <v>19304.72</v>
      </c>
      <c r="P257" t="n">
        <v>109.61</v>
      </c>
      <c r="Q257" t="n">
        <v>195.42</v>
      </c>
      <c r="R257" t="n">
        <v>30.74</v>
      </c>
      <c r="S257" t="n">
        <v>14.2</v>
      </c>
      <c r="T257" t="n">
        <v>6468.95</v>
      </c>
      <c r="U257" t="n">
        <v>0.46</v>
      </c>
      <c r="V257" t="n">
        <v>0.74</v>
      </c>
      <c r="W257" t="n">
        <v>0.67</v>
      </c>
      <c r="X257" t="n">
        <v>0.41</v>
      </c>
      <c r="Y257" t="n">
        <v>0.5</v>
      </c>
      <c r="Z257" t="n">
        <v>10</v>
      </c>
    </row>
    <row r="258">
      <c r="A258" t="n">
        <v>4</v>
      </c>
      <c r="B258" t="n">
        <v>75</v>
      </c>
      <c r="C258" t="inlineStr">
        <is>
          <t xml:space="preserve">CONCLUIDO	</t>
        </is>
      </c>
      <c r="D258" t="n">
        <v>8.184799999999999</v>
      </c>
      <c r="E258" t="n">
        <v>12.22</v>
      </c>
      <c r="F258" t="n">
        <v>9.42</v>
      </c>
      <c r="G258" t="n">
        <v>33.25</v>
      </c>
      <c r="H258" t="n">
        <v>0.57</v>
      </c>
      <c r="I258" t="n">
        <v>17</v>
      </c>
      <c r="J258" t="n">
        <v>156.03</v>
      </c>
      <c r="K258" t="n">
        <v>49.1</v>
      </c>
      <c r="L258" t="n">
        <v>5</v>
      </c>
      <c r="M258" t="n">
        <v>15</v>
      </c>
      <c r="N258" t="n">
        <v>26.94</v>
      </c>
      <c r="O258" t="n">
        <v>19478.15</v>
      </c>
      <c r="P258" t="n">
        <v>107.86</v>
      </c>
      <c r="Q258" t="n">
        <v>195.42</v>
      </c>
      <c r="R258" t="n">
        <v>28.33</v>
      </c>
      <c r="S258" t="n">
        <v>14.2</v>
      </c>
      <c r="T258" t="n">
        <v>5284.07</v>
      </c>
      <c r="U258" t="n">
        <v>0.5</v>
      </c>
      <c r="V258" t="n">
        <v>0.75</v>
      </c>
      <c r="W258" t="n">
        <v>0.67</v>
      </c>
      <c r="X258" t="n">
        <v>0.33</v>
      </c>
      <c r="Y258" t="n">
        <v>0.5</v>
      </c>
      <c r="Z258" t="n">
        <v>10</v>
      </c>
    </row>
    <row r="259">
      <c r="A259" t="n">
        <v>5</v>
      </c>
      <c r="B259" t="n">
        <v>75</v>
      </c>
      <c r="C259" t="inlineStr">
        <is>
          <t xml:space="preserve">CONCLUIDO	</t>
        </is>
      </c>
      <c r="D259" t="n">
        <v>8.2928</v>
      </c>
      <c r="E259" t="n">
        <v>12.06</v>
      </c>
      <c r="F259" t="n">
        <v>9.35</v>
      </c>
      <c r="G259" t="n">
        <v>40.09</v>
      </c>
      <c r="H259" t="n">
        <v>0.67</v>
      </c>
      <c r="I259" t="n">
        <v>14</v>
      </c>
      <c r="J259" t="n">
        <v>157.44</v>
      </c>
      <c r="K259" t="n">
        <v>49.1</v>
      </c>
      <c r="L259" t="n">
        <v>6</v>
      </c>
      <c r="M259" t="n">
        <v>12</v>
      </c>
      <c r="N259" t="n">
        <v>27.35</v>
      </c>
      <c r="O259" t="n">
        <v>19652.13</v>
      </c>
      <c r="P259" t="n">
        <v>106.35</v>
      </c>
      <c r="Q259" t="n">
        <v>195.42</v>
      </c>
      <c r="R259" t="n">
        <v>26.38</v>
      </c>
      <c r="S259" t="n">
        <v>14.2</v>
      </c>
      <c r="T259" t="n">
        <v>4323.03</v>
      </c>
      <c r="U259" t="n">
        <v>0.54</v>
      </c>
      <c r="V259" t="n">
        <v>0.75</v>
      </c>
      <c r="W259" t="n">
        <v>0.66</v>
      </c>
      <c r="X259" t="n">
        <v>0.27</v>
      </c>
      <c r="Y259" t="n">
        <v>0.5</v>
      </c>
      <c r="Z259" t="n">
        <v>10</v>
      </c>
    </row>
    <row r="260">
      <c r="A260" t="n">
        <v>6</v>
      </c>
      <c r="B260" t="n">
        <v>75</v>
      </c>
      <c r="C260" t="inlineStr">
        <is>
          <t xml:space="preserve">CONCLUIDO	</t>
        </is>
      </c>
      <c r="D260" t="n">
        <v>8.3651</v>
      </c>
      <c r="E260" t="n">
        <v>11.95</v>
      </c>
      <c r="F260" t="n">
        <v>9.31</v>
      </c>
      <c r="G260" t="n">
        <v>46.56</v>
      </c>
      <c r="H260" t="n">
        <v>0.78</v>
      </c>
      <c r="I260" t="n">
        <v>12</v>
      </c>
      <c r="J260" t="n">
        <v>158.86</v>
      </c>
      <c r="K260" t="n">
        <v>49.1</v>
      </c>
      <c r="L260" t="n">
        <v>7</v>
      </c>
      <c r="M260" t="n">
        <v>10</v>
      </c>
      <c r="N260" t="n">
        <v>27.77</v>
      </c>
      <c r="O260" t="n">
        <v>19826.68</v>
      </c>
      <c r="P260" t="n">
        <v>105.39</v>
      </c>
      <c r="Q260" t="n">
        <v>195.42</v>
      </c>
      <c r="R260" t="n">
        <v>24.95</v>
      </c>
      <c r="S260" t="n">
        <v>14.2</v>
      </c>
      <c r="T260" t="n">
        <v>3619.05</v>
      </c>
      <c r="U260" t="n">
        <v>0.57</v>
      </c>
      <c r="V260" t="n">
        <v>0.76</v>
      </c>
      <c r="W260" t="n">
        <v>0.66</v>
      </c>
      <c r="X260" t="n">
        <v>0.22</v>
      </c>
      <c r="Y260" t="n">
        <v>0.5</v>
      </c>
      <c r="Z260" t="n">
        <v>10</v>
      </c>
    </row>
    <row r="261">
      <c r="A261" t="n">
        <v>7</v>
      </c>
      <c r="B261" t="n">
        <v>75</v>
      </c>
      <c r="C261" t="inlineStr">
        <is>
          <t xml:space="preserve">CONCLUIDO	</t>
        </is>
      </c>
      <c r="D261" t="n">
        <v>8.398300000000001</v>
      </c>
      <c r="E261" t="n">
        <v>11.91</v>
      </c>
      <c r="F261" t="n">
        <v>9.289999999999999</v>
      </c>
      <c r="G261" t="n">
        <v>50.7</v>
      </c>
      <c r="H261" t="n">
        <v>0.88</v>
      </c>
      <c r="I261" t="n">
        <v>11</v>
      </c>
      <c r="J261" t="n">
        <v>160.28</v>
      </c>
      <c r="K261" t="n">
        <v>49.1</v>
      </c>
      <c r="L261" t="n">
        <v>8</v>
      </c>
      <c r="M261" t="n">
        <v>9</v>
      </c>
      <c r="N261" t="n">
        <v>28.19</v>
      </c>
      <c r="O261" t="n">
        <v>20001.93</v>
      </c>
      <c r="P261" t="n">
        <v>104.18</v>
      </c>
      <c r="Q261" t="n">
        <v>195.43</v>
      </c>
      <c r="R261" t="n">
        <v>24.45</v>
      </c>
      <c r="S261" t="n">
        <v>14.2</v>
      </c>
      <c r="T261" t="n">
        <v>3375.24</v>
      </c>
      <c r="U261" t="n">
        <v>0.58</v>
      </c>
      <c r="V261" t="n">
        <v>0.76</v>
      </c>
      <c r="W261" t="n">
        <v>0.66</v>
      </c>
      <c r="X261" t="n">
        <v>0.21</v>
      </c>
      <c r="Y261" t="n">
        <v>0.5</v>
      </c>
      <c r="Z261" t="n">
        <v>10</v>
      </c>
    </row>
    <row r="262">
      <c r="A262" t="n">
        <v>8</v>
      </c>
      <c r="B262" t="n">
        <v>75</v>
      </c>
      <c r="C262" t="inlineStr">
        <is>
          <t xml:space="preserve">CONCLUIDO	</t>
        </is>
      </c>
      <c r="D262" t="n">
        <v>8.4459</v>
      </c>
      <c r="E262" t="n">
        <v>11.84</v>
      </c>
      <c r="F262" t="n">
        <v>9.26</v>
      </c>
      <c r="G262" t="n">
        <v>55.55</v>
      </c>
      <c r="H262" t="n">
        <v>0.99</v>
      </c>
      <c r="I262" t="n">
        <v>10</v>
      </c>
      <c r="J262" t="n">
        <v>161.71</v>
      </c>
      <c r="K262" t="n">
        <v>49.1</v>
      </c>
      <c r="L262" t="n">
        <v>9</v>
      </c>
      <c r="M262" t="n">
        <v>8</v>
      </c>
      <c r="N262" t="n">
        <v>28.61</v>
      </c>
      <c r="O262" t="n">
        <v>20177.64</v>
      </c>
      <c r="P262" t="n">
        <v>103.11</v>
      </c>
      <c r="Q262" t="n">
        <v>195.42</v>
      </c>
      <c r="R262" t="n">
        <v>23.39</v>
      </c>
      <c r="S262" t="n">
        <v>14.2</v>
      </c>
      <c r="T262" t="n">
        <v>2848.42</v>
      </c>
      <c r="U262" t="n">
        <v>0.61</v>
      </c>
      <c r="V262" t="n">
        <v>0.76</v>
      </c>
      <c r="W262" t="n">
        <v>0.65</v>
      </c>
      <c r="X262" t="n">
        <v>0.17</v>
      </c>
      <c r="Y262" t="n">
        <v>0.5</v>
      </c>
      <c r="Z262" t="n">
        <v>10</v>
      </c>
    </row>
    <row r="263">
      <c r="A263" t="n">
        <v>9</v>
      </c>
      <c r="B263" t="n">
        <v>75</v>
      </c>
      <c r="C263" t="inlineStr">
        <is>
          <t xml:space="preserve">CONCLUIDO	</t>
        </is>
      </c>
      <c r="D263" t="n">
        <v>8.476000000000001</v>
      </c>
      <c r="E263" t="n">
        <v>11.8</v>
      </c>
      <c r="F263" t="n">
        <v>9.25</v>
      </c>
      <c r="G263" t="n">
        <v>61.64</v>
      </c>
      <c r="H263" t="n">
        <v>1.09</v>
      </c>
      <c r="I263" t="n">
        <v>9</v>
      </c>
      <c r="J263" t="n">
        <v>163.13</v>
      </c>
      <c r="K263" t="n">
        <v>49.1</v>
      </c>
      <c r="L263" t="n">
        <v>10</v>
      </c>
      <c r="M263" t="n">
        <v>7</v>
      </c>
      <c r="N263" t="n">
        <v>29.04</v>
      </c>
      <c r="O263" t="n">
        <v>20353.94</v>
      </c>
      <c r="P263" t="n">
        <v>101.81</v>
      </c>
      <c r="Q263" t="n">
        <v>195.42</v>
      </c>
      <c r="R263" t="n">
        <v>23.01</v>
      </c>
      <c r="S263" t="n">
        <v>14.2</v>
      </c>
      <c r="T263" t="n">
        <v>2663.95</v>
      </c>
      <c r="U263" t="n">
        <v>0.62</v>
      </c>
      <c r="V263" t="n">
        <v>0.76</v>
      </c>
      <c r="W263" t="n">
        <v>0.65</v>
      </c>
      <c r="X263" t="n">
        <v>0.16</v>
      </c>
      <c r="Y263" t="n">
        <v>0.5</v>
      </c>
      <c r="Z263" t="n">
        <v>10</v>
      </c>
    </row>
    <row r="264">
      <c r="A264" t="n">
        <v>10</v>
      </c>
      <c r="B264" t="n">
        <v>75</v>
      </c>
      <c r="C264" t="inlineStr">
        <is>
          <t xml:space="preserve">CONCLUIDO	</t>
        </is>
      </c>
      <c r="D264" t="n">
        <v>8.5114</v>
      </c>
      <c r="E264" t="n">
        <v>11.75</v>
      </c>
      <c r="F264" t="n">
        <v>9.23</v>
      </c>
      <c r="G264" t="n">
        <v>69.20999999999999</v>
      </c>
      <c r="H264" t="n">
        <v>1.18</v>
      </c>
      <c r="I264" t="n">
        <v>8</v>
      </c>
      <c r="J264" t="n">
        <v>164.57</v>
      </c>
      <c r="K264" t="n">
        <v>49.1</v>
      </c>
      <c r="L264" t="n">
        <v>11</v>
      </c>
      <c r="M264" t="n">
        <v>6</v>
      </c>
      <c r="N264" t="n">
        <v>29.47</v>
      </c>
      <c r="O264" t="n">
        <v>20530.82</v>
      </c>
      <c r="P264" t="n">
        <v>101.08</v>
      </c>
      <c r="Q264" t="n">
        <v>195.42</v>
      </c>
      <c r="R264" t="n">
        <v>22.35</v>
      </c>
      <c r="S264" t="n">
        <v>14.2</v>
      </c>
      <c r="T264" t="n">
        <v>2339.5</v>
      </c>
      <c r="U264" t="n">
        <v>0.64</v>
      </c>
      <c r="V264" t="n">
        <v>0.76</v>
      </c>
      <c r="W264" t="n">
        <v>0.65</v>
      </c>
      <c r="X264" t="n">
        <v>0.14</v>
      </c>
      <c r="Y264" t="n">
        <v>0.5</v>
      </c>
      <c r="Z264" t="n">
        <v>10</v>
      </c>
    </row>
    <row r="265">
      <c r="A265" t="n">
        <v>11</v>
      </c>
      <c r="B265" t="n">
        <v>75</v>
      </c>
      <c r="C265" t="inlineStr">
        <is>
          <t xml:space="preserve">CONCLUIDO	</t>
        </is>
      </c>
      <c r="D265" t="n">
        <v>8.549200000000001</v>
      </c>
      <c r="E265" t="n">
        <v>11.7</v>
      </c>
      <c r="F265" t="n">
        <v>9.210000000000001</v>
      </c>
      <c r="G265" t="n">
        <v>78.91</v>
      </c>
      <c r="H265" t="n">
        <v>1.28</v>
      </c>
      <c r="I265" t="n">
        <v>7</v>
      </c>
      <c r="J265" t="n">
        <v>166.01</v>
      </c>
      <c r="K265" t="n">
        <v>49.1</v>
      </c>
      <c r="L265" t="n">
        <v>12</v>
      </c>
      <c r="M265" t="n">
        <v>5</v>
      </c>
      <c r="N265" t="n">
        <v>29.91</v>
      </c>
      <c r="O265" t="n">
        <v>20708.3</v>
      </c>
      <c r="P265" t="n">
        <v>99.58</v>
      </c>
      <c r="Q265" t="n">
        <v>195.42</v>
      </c>
      <c r="R265" t="n">
        <v>21.75</v>
      </c>
      <c r="S265" t="n">
        <v>14.2</v>
      </c>
      <c r="T265" t="n">
        <v>2044.05</v>
      </c>
      <c r="U265" t="n">
        <v>0.65</v>
      </c>
      <c r="V265" t="n">
        <v>0.77</v>
      </c>
      <c r="W265" t="n">
        <v>0.65</v>
      </c>
      <c r="X265" t="n">
        <v>0.12</v>
      </c>
      <c r="Y265" t="n">
        <v>0.5</v>
      </c>
      <c r="Z265" t="n">
        <v>10</v>
      </c>
    </row>
    <row r="266">
      <c r="A266" t="n">
        <v>12</v>
      </c>
      <c r="B266" t="n">
        <v>75</v>
      </c>
      <c r="C266" t="inlineStr">
        <is>
          <t xml:space="preserve">CONCLUIDO	</t>
        </is>
      </c>
      <c r="D266" t="n">
        <v>8.5505</v>
      </c>
      <c r="E266" t="n">
        <v>11.7</v>
      </c>
      <c r="F266" t="n">
        <v>9.210000000000001</v>
      </c>
      <c r="G266" t="n">
        <v>78.90000000000001</v>
      </c>
      <c r="H266" t="n">
        <v>1.38</v>
      </c>
      <c r="I266" t="n">
        <v>7</v>
      </c>
      <c r="J266" t="n">
        <v>167.45</v>
      </c>
      <c r="K266" t="n">
        <v>49.1</v>
      </c>
      <c r="L266" t="n">
        <v>13</v>
      </c>
      <c r="M266" t="n">
        <v>5</v>
      </c>
      <c r="N266" t="n">
        <v>30.36</v>
      </c>
      <c r="O266" t="n">
        <v>20886.38</v>
      </c>
      <c r="P266" t="n">
        <v>99.79000000000001</v>
      </c>
      <c r="Q266" t="n">
        <v>195.42</v>
      </c>
      <c r="R266" t="n">
        <v>21.76</v>
      </c>
      <c r="S266" t="n">
        <v>14.2</v>
      </c>
      <c r="T266" t="n">
        <v>2047.38</v>
      </c>
      <c r="U266" t="n">
        <v>0.65</v>
      </c>
      <c r="V266" t="n">
        <v>0.77</v>
      </c>
      <c r="W266" t="n">
        <v>0.65</v>
      </c>
      <c r="X266" t="n">
        <v>0.12</v>
      </c>
      <c r="Y266" t="n">
        <v>0.5</v>
      </c>
      <c r="Z266" t="n">
        <v>10</v>
      </c>
    </row>
    <row r="267">
      <c r="A267" t="n">
        <v>13</v>
      </c>
      <c r="B267" t="n">
        <v>75</v>
      </c>
      <c r="C267" t="inlineStr">
        <is>
          <t xml:space="preserve">CONCLUIDO	</t>
        </is>
      </c>
      <c r="D267" t="n">
        <v>8.586399999999999</v>
      </c>
      <c r="E267" t="n">
        <v>11.65</v>
      </c>
      <c r="F267" t="n">
        <v>9.19</v>
      </c>
      <c r="G267" t="n">
        <v>91.87</v>
      </c>
      <c r="H267" t="n">
        <v>1.47</v>
      </c>
      <c r="I267" t="n">
        <v>6</v>
      </c>
      <c r="J267" t="n">
        <v>168.9</v>
      </c>
      <c r="K267" t="n">
        <v>49.1</v>
      </c>
      <c r="L267" t="n">
        <v>14</v>
      </c>
      <c r="M267" t="n">
        <v>4</v>
      </c>
      <c r="N267" t="n">
        <v>30.81</v>
      </c>
      <c r="O267" t="n">
        <v>21065.06</v>
      </c>
      <c r="P267" t="n">
        <v>97.67</v>
      </c>
      <c r="Q267" t="n">
        <v>195.42</v>
      </c>
      <c r="R267" t="n">
        <v>21.12</v>
      </c>
      <c r="S267" t="n">
        <v>14.2</v>
      </c>
      <c r="T267" t="n">
        <v>1735.82</v>
      </c>
      <c r="U267" t="n">
        <v>0.67</v>
      </c>
      <c r="V267" t="n">
        <v>0.77</v>
      </c>
      <c r="W267" t="n">
        <v>0.65</v>
      </c>
      <c r="X267" t="n">
        <v>0.1</v>
      </c>
      <c r="Y267" t="n">
        <v>0.5</v>
      </c>
      <c r="Z267" t="n">
        <v>10</v>
      </c>
    </row>
    <row r="268">
      <c r="A268" t="n">
        <v>14</v>
      </c>
      <c r="B268" t="n">
        <v>75</v>
      </c>
      <c r="C268" t="inlineStr">
        <is>
          <t xml:space="preserve">CONCLUIDO	</t>
        </is>
      </c>
      <c r="D268" t="n">
        <v>8.586399999999999</v>
      </c>
      <c r="E268" t="n">
        <v>11.65</v>
      </c>
      <c r="F268" t="n">
        <v>9.19</v>
      </c>
      <c r="G268" t="n">
        <v>91.87</v>
      </c>
      <c r="H268" t="n">
        <v>1.56</v>
      </c>
      <c r="I268" t="n">
        <v>6</v>
      </c>
      <c r="J268" t="n">
        <v>170.35</v>
      </c>
      <c r="K268" t="n">
        <v>49.1</v>
      </c>
      <c r="L268" t="n">
        <v>15</v>
      </c>
      <c r="M268" t="n">
        <v>4</v>
      </c>
      <c r="N268" t="n">
        <v>31.26</v>
      </c>
      <c r="O268" t="n">
        <v>21244.37</v>
      </c>
      <c r="P268" t="n">
        <v>97.64</v>
      </c>
      <c r="Q268" t="n">
        <v>195.42</v>
      </c>
      <c r="R268" t="n">
        <v>21.13</v>
      </c>
      <c r="S268" t="n">
        <v>14.2</v>
      </c>
      <c r="T268" t="n">
        <v>1736.88</v>
      </c>
      <c r="U268" t="n">
        <v>0.67</v>
      </c>
      <c r="V268" t="n">
        <v>0.77</v>
      </c>
      <c r="W268" t="n">
        <v>0.65</v>
      </c>
      <c r="X268" t="n">
        <v>0.1</v>
      </c>
      <c r="Y268" t="n">
        <v>0.5</v>
      </c>
      <c r="Z268" t="n">
        <v>10</v>
      </c>
    </row>
    <row r="269">
      <c r="A269" t="n">
        <v>15</v>
      </c>
      <c r="B269" t="n">
        <v>75</v>
      </c>
      <c r="C269" t="inlineStr">
        <is>
          <t xml:space="preserve">CONCLUIDO	</t>
        </is>
      </c>
      <c r="D269" t="n">
        <v>8.586600000000001</v>
      </c>
      <c r="E269" t="n">
        <v>11.65</v>
      </c>
      <c r="F269" t="n">
        <v>9.19</v>
      </c>
      <c r="G269" t="n">
        <v>91.86</v>
      </c>
      <c r="H269" t="n">
        <v>1.65</v>
      </c>
      <c r="I269" t="n">
        <v>6</v>
      </c>
      <c r="J269" t="n">
        <v>171.81</v>
      </c>
      <c r="K269" t="n">
        <v>49.1</v>
      </c>
      <c r="L269" t="n">
        <v>16</v>
      </c>
      <c r="M269" t="n">
        <v>4</v>
      </c>
      <c r="N269" t="n">
        <v>31.72</v>
      </c>
      <c r="O269" t="n">
        <v>21424.29</v>
      </c>
      <c r="P269" t="n">
        <v>96.93000000000001</v>
      </c>
      <c r="Q269" t="n">
        <v>195.42</v>
      </c>
      <c r="R269" t="n">
        <v>21.15</v>
      </c>
      <c r="S269" t="n">
        <v>14.2</v>
      </c>
      <c r="T269" t="n">
        <v>1747.16</v>
      </c>
      <c r="U269" t="n">
        <v>0.67</v>
      </c>
      <c r="V269" t="n">
        <v>0.77</v>
      </c>
      <c r="W269" t="n">
        <v>0.65</v>
      </c>
      <c r="X269" t="n">
        <v>0.1</v>
      </c>
      <c r="Y269" t="n">
        <v>0.5</v>
      </c>
      <c r="Z269" t="n">
        <v>10</v>
      </c>
    </row>
    <row r="270">
      <c r="A270" t="n">
        <v>16</v>
      </c>
      <c r="B270" t="n">
        <v>75</v>
      </c>
      <c r="C270" t="inlineStr">
        <is>
          <t xml:space="preserve">CONCLUIDO	</t>
        </is>
      </c>
      <c r="D270" t="n">
        <v>8.580399999999999</v>
      </c>
      <c r="E270" t="n">
        <v>11.65</v>
      </c>
      <c r="F270" t="n">
        <v>9.19</v>
      </c>
      <c r="G270" t="n">
        <v>91.95</v>
      </c>
      <c r="H270" t="n">
        <v>1.74</v>
      </c>
      <c r="I270" t="n">
        <v>6</v>
      </c>
      <c r="J270" t="n">
        <v>173.28</v>
      </c>
      <c r="K270" t="n">
        <v>49.1</v>
      </c>
      <c r="L270" t="n">
        <v>17</v>
      </c>
      <c r="M270" t="n">
        <v>4</v>
      </c>
      <c r="N270" t="n">
        <v>32.18</v>
      </c>
      <c r="O270" t="n">
        <v>21604.83</v>
      </c>
      <c r="P270" t="n">
        <v>95.81</v>
      </c>
      <c r="Q270" t="n">
        <v>195.42</v>
      </c>
      <c r="R270" t="n">
        <v>21.33</v>
      </c>
      <c r="S270" t="n">
        <v>14.2</v>
      </c>
      <c r="T270" t="n">
        <v>1841.14</v>
      </c>
      <c r="U270" t="n">
        <v>0.67</v>
      </c>
      <c r="V270" t="n">
        <v>0.77</v>
      </c>
      <c r="W270" t="n">
        <v>0.65</v>
      </c>
      <c r="X270" t="n">
        <v>0.11</v>
      </c>
      <c r="Y270" t="n">
        <v>0.5</v>
      </c>
      <c r="Z270" t="n">
        <v>10</v>
      </c>
    </row>
    <row r="271">
      <c r="A271" t="n">
        <v>17</v>
      </c>
      <c r="B271" t="n">
        <v>75</v>
      </c>
      <c r="C271" t="inlineStr">
        <is>
          <t xml:space="preserve">CONCLUIDO	</t>
        </is>
      </c>
      <c r="D271" t="n">
        <v>8.626099999999999</v>
      </c>
      <c r="E271" t="n">
        <v>11.59</v>
      </c>
      <c r="F271" t="n">
        <v>9.16</v>
      </c>
      <c r="G271" t="n">
        <v>109.96</v>
      </c>
      <c r="H271" t="n">
        <v>1.83</v>
      </c>
      <c r="I271" t="n">
        <v>5</v>
      </c>
      <c r="J271" t="n">
        <v>174.75</v>
      </c>
      <c r="K271" t="n">
        <v>49.1</v>
      </c>
      <c r="L271" t="n">
        <v>18</v>
      </c>
      <c r="M271" t="n">
        <v>3</v>
      </c>
      <c r="N271" t="n">
        <v>32.65</v>
      </c>
      <c r="O271" t="n">
        <v>21786.02</v>
      </c>
      <c r="P271" t="n">
        <v>94.63</v>
      </c>
      <c r="Q271" t="n">
        <v>195.42</v>
      </c>
      <c r="R271" t="n">
        <v>20.42</v>
      </c>
      <c r="S271" t="n">
        <v>14.2</v>
      </c>
      <c r="T271" t="n">
        <v>1387.68</v>
      </c>
      <c r="U271" t="n">
        <v>0.7</v>
      </c>
      <c r="V271" t="n">
        <v>0.77</v>
      </c>
      <c r="W271" t="n">
        <v>0.64</v>
      </c>
      <c r="X271" t="n">
        <v>0.08</v>
      </c>
      <c r="Y271" t="n">
        <v>0.5</v>
      </c>
      <c r="Z271" t="n">
        <v>10</v>
      </c>
    </row>
    <row r="272">
      <c r="A272" t="n">
        <v>18</v>
      </c>
      <c r="B272" t="n">
        <v>75</v>
      </c>
      <c r="C272" t="inlineStr">
        <is>
          <t xml:space="preserve">CONCLUIDO	</t>
        </is>
      </c>
      <c r="D272" t="n">
        <v>8.618600000000001</v>
      </c>
      <c r="E272" t="n">
        <v>11.6</v>
      </c>
      <c r="F272" t="n">
        <v>9.17</v>
      </c>
      <c r="G272" t="n">
        <v>110.08</v>
      </c>
      <c r="H272" t="n">
        <v>1.91</v>
      </c>
      <c r="I272" t="n">
        <v>5</v>
      </c>
      <c r="J272" t="n">
        <v>176.22</v>
      </c>
      <c r="K272" t="n">
        <v>49.1</v>
      </c>
      <c r="L272" t="n">
        <v>19</v>
      </c>
      <c r="M272" t="n">
        <v>3</v>
      </c>
      <c r="N272" t="n">
        <v>33.13</v>
      </c>
      <c r="O272" t="n">
        <v>21967.84</v>
      </c>
      <c r="P272" t="n">
        <v>94.76000000000001</v>
      </c>
      <c r="Q272" t="n">
        <v>195.42</v>
      </c>
      <c r="R272" t="n">
        <v>20.72</v>
      </c>
      <c r="S272" t="n">
        <v>14.2</v>
      </c>
      <c r="T272" t="n">
        <v>1538.29</v>
      </c>
      <c r="U272" t="n">
        <v>0.6899999999999999</v>
      </c>
      <c r="V272" t="n">
        <v>0.77</v>
      </c>
      <c r="W272" t="n">
        <v>0.65</v>
      </c>
      <c r="X272" t="n">
        <v>0.09</v>
      </c>
      <c r="Y272" t="n">
        <v>0.5</v>
      </c>
      <c r="Z272" t="n">
        <v>10</v>
      </c>
    </row>
    <row r="273">
      <c r="A273" t="n">
        <v>19</v>
      </c>
      <c r="B273" t="n">
        <v>75</v>
      </c>
      <c r="C273" t="inlineStr">
        <is>
          <t xml:space="preserve">CONCLUIDO	</t>
        </is>
      </c>
      <c r="D273" t="n">
        <v>8.6228</v>
      </c>
      <c r="E273" t="n">
        <v>11.6</v>
      </c>
      <c r="F273" t="n">
        <v>9.17</v>
      </c>
      <c r="G273" t="n">
        <v>110.02</v>
      </c>
      <c r="H273" t="n">
        <v>2</v>
      </c>
      <c r="I273" t="n">
        <v>5</v>
      </c>
      <c r="J273" t="n">
        <v>177.7</v>
      </c>
      <c r="K273" t="n">
        <v>49.1</v>
      </c>
      <c r="L273" t="n">
        <v>20</v>
      </c>
      <c r="M273" t="n">
        <v>3</v>
      </c>
      <c r="N273" t="n">
        <v>33.61</v>
      </c>
      <c r="O273" t="n">
        <v>22150.3</v>
      </c>
      <c r="P273" t="n">
        <v>92.95</v>
      </c>
      <c r="Q273" t="n">
        <v>195.42</v>
      </c>
      <c r="R273" t="n">
        <v>20.49</v>
      </c>
      <c r="S273" t="n">
        <v>14.2</v>
      </c>
      <c r="T273" t="n">
        <v>1426.14</v>
      </c>
      <c r="U273" t="n">
        <v>0.6899999999999999</v>
      </c>
      <c r="V273" t="n">
        <v>0.77</v>
      </c>
      <c r="W273" t="n">
        <v>0.65</v>
      </c>
      <c r="X273" t="n">
        <v>0.08</v>
      </c>
      <c r="Y273" t="n">
        <v>0.5</v>
      </c>
      <c r="Z273" t="n">
        <v>10</v>
      </c>
    </row>
    <row r="274">
      <c r="A274" t="n">
        <v>20</v>
      </c>
      <c r="B274" t="n">
        <v>75</v>
      </c>
      <c r="C274" t="inlineStr">
        <is>
          <t xml:space="preserve">CONCLUIDO	</t>
        </is>
      </c>
      <c r="D274" t="n">
        <v>8.622299999999999</v>
      </c>
      <c r="E274" t="n">
        <v>11.6</v>
      </c>
      <c r="F274" t="n">
        <v>9.17</v>
      </c>
      <c r="G274" t="n">
        <v>110.02</v>
      </c>
      <c r="H274" t="n">
        <v>2.08</v>
      </c>
      <c r="I274" t="n">
        <v>5</v>
      </c>
      <c r="J274" t="n">
        <v>179.18</v>
      </c>
      <c r="K274" t="n">
        <v>49.1</v>
      </c>
      <c r="L274" t="n">
        <v>21</v>
      </c>
      <c r="M274" t="n">
        <v>3</v>
      </c>
      <c r="N274" t="n">
        <v>34.09</v>
      </c>
      <c r="O274" t="n">
        <v>22333.43</v>
      </c>
      <c r="P274" t="n">
        <v>91.19</v>
      </c>
      <c r="Q274" t="n">
        <v>195.42</v>
      </c>
      <c r="R274" t="n">
        <v>20.58</v>
      </c>
      <c r="S274" t="n">
        <v>14.2</v>
      </c>
      <c r="T274" t="n">
        <v>1471.52</v>
      </c>
      <c r="U274" t="n">
        <v>0.6899999999999999</v>
      </c>
      <c r="V274" t="n">
        <v>0.77</v>
      </c>
      <c r="W274" t="n">
        <v>0.64</v>
      </c>
      <c r="X274" t="n">
        <v>0.08</v>
      </c>
      <c r="Y274" t="n">
        <v>0.5</v>
      </c>
      <c r="Z274" t="n">
        <v>10</v>
      </c>
    </row>
    <row r="275">
      <c r="A275" t="n">
        <v>21</v>
      </c>
      <c r="B275" t="n">
        <v>75</v>
      </c>
      <c r="C275" t="inlineStr">
        <is>
          <t xml:space="preserve">CONCLUIDO	</t>
        </is>
      </c>
      <c r="D275" t="n">
        <v>8.6615</v>
      </c>
      <c r="E275" t="n">
        <v>11.55</v>
      </c>
      <c r="F275" t="n">
        <v>9.15</v>
      </c>
      <c r="G275" t="n">
        <v>137.2</v>
      </c>
      <c r="H275" t="n">
        <v>2.16</v>
      </c>
      <c r="I275" t="n">
        <v>4</v>
      </c>
      <c r="J275" t="n">
        <v>180.67</v>
      </c>
      <c r="K275" t="n">
        <v>49.1</v>
      </c>
      <c r="L275" t="n">
        <v>22</v>
      </c>
      <c r="M275" t="n">
        <v>2</v>
      </c>
      <c r="N275" t="n">
        <v>34.58</v>
      </c>
      <c r="O275" t="n">
        <v>22517.21</v>
      </c>
      <c r="P275" t="n">
        <v>90.15000000000001</v>
      </c>
      <c r="Q275" t="n">
        <v>195.42</v>
      </c>
      <c r="R275" t="n">
        <v>19.88</v>
      </c>
      <c r="S275" t="n">
        <v>14.2</v>
      </c>
      <c r="T275" t="n">
        <v>1123.73</v>
      </c>
      <c r="U275" t="n">
        <v>0.71</v>
      </c>
      <c r="V275" t="n">
        <v>0.77</v>
      </c>
      <c r="W275" t="n">
        <v>0.64</v>
      </c>
      <c r="X275" t="n">
        <v>0.06</v>
      </c>
      <c r="Y275" t="n">
        <v>0.5</v>
      </c>
      <c r="Z275" t="n">
        <v>10</v>
      </c>
    </row>
    <row r="276">
      <c r="A276" t="n">
        <v>22</v>
      </c>
      <c r="B276" t="n">
        <v>75</v>
      </c>
      <c r="C276" t="inlineStr">
        <is>
          <t xml:space="preserve">CONCLUIDO	</t>
        </is>
      </c>
      <c r="D276" t="n">
        <v>8.6578</v>
      </c>
      <c r="E276" t="n">
        <v>11.55</v>
      </c>
      <c r="F276" t="n">
        <v>9.15</v>
      </c>
      <c r="G276" t="n">
        <v>137.28</v>
      </c>
      <c r="H276" t="n">
        <v>2.24</v>
      </c>
      <c r="I276" t="n">
        <v>4</v>
      </c>
      <c r="J276" t="n">
        <v>182.17</v>
      </c>
      <c r="K276" t="n">
        <v>49.1</v>
      </c>
      <c r="L276" t="n">
        <v>23</v>
      </c>
      <c r="M276" t="n">
        <v>1</v>
      </c>
      <c r="N276" t="n">
        <v>35.08</v>
      </c>
      <c r="O276" t="n">
        <v>22701.78</v>
      </c>
      <c r="P276" t="n">
        <v>91.09</v>
      </c>
      <c r="Q276" t="n">
        <v>195.42</v>
      </c>
      <c r="R276" t="n">
        <v>19.98</v>
      </c>
      <c r="S276" t="n">
        <v>14.2</v>
      </c>
      <c r="T276" t="n">
        <v>1176.64</v>
      </c>
      <c r="U276" t="n">
        <v>0.71</v>
      </c>
      <c r="V276" t="n">
        <v>0.77</v>
      </c>
      <c r="W276" t="n">
        <v>0.65</v>
      </c>
      <c r="X276" t="n">
        <v>0.06</v>
      </c>
      <c r="Y276" t="n">
        <v>0.5</v>
      </c>
      <c r="Z276" t="n">
        <v>10</v>
      </c>
    </row>
    <row r="277">
      <c r="A277" t="n">
        <v>23</v>
      </c>
      <c r="B277" t="n">
        <v>75</v>
      </c>
      <c r="C277" t="inlineStr">
        <is>
          <t xml:space="preserve">CONCLUIDO	</t>
        </is>
      </c>
      <c r="D277" t="n">
        <v>8.655099999999999</v>
      </c>
      <c r="E277" t="n">
        <v>11.55</v>
      </c>
      <c r="F277" t="n">
        <v>9.16</v>
      </c>
      <c r="G277" t="n">
        <v>137.33</v>
      </c>
      <c r="H277" t="n">
        <v>2.32</v>
      </c>
      <c r="I277" t="n">
        <v>4</v>
      </c>
      <c r="J277" t="n">
        <v>183.67</v>
      </c>
      <c r="K277" t="n">
        <v>49.1</v>
      </c>
      <c r="L277" t="n">
        <v>24</v>
      </c>
      <c r="M277" t="n">
        <v>0</v>
      </c>
      <c r="N277" t="n">
        <v>35.58</v>
      </c>
      <c r="O277" t="n">
        <v>22886.92</v>
      </c>
      <c r="P277" t="n">
        <v>91.66</v>
      </c>
      <c r="Q277" t="n">
        <v>195.42</v>
      </c>
      <c r="R277" t="n">
        <v>20.07</v>
      </c>
      <c r="S277" t="n">
        <v>14.2</v>
      </c>
      <c r="T277" t="n">
        <v>1218.53</v>
      </c>
      <c r="U277" t="n">
        <v>0.71</v>
      </c>
      <c r="V277" t="n">
        <v>0.77</v>
      </c>
      <c r="W277" t="n">
        <v>0.65</v>
      </c>
      <c r="X277" t="n">
        <v>0.07000000000000001</v>
      </c>
      <c r="Y277" t="n">
        <v>0.5</v>
      </c>
      <c r="Z277" t="n">
        <v>10</v>
      </c>
    </row>
    <row r="278">
      <c r="A278" t="n">
        <v>0</v>
      </c>
      <c r="B278" t="n">
        <v>95</v>
      </c>
      <c r="C278" t="inlineStr">
        <is>
          <t xml:space="preserve">CONCLUIDO	</t>
        </is>
      </c>
      <c r="D278" t="n">
        <v>5.5742</v>
      </c>
      <c r="E278" t="n">
        <v>17.94</v>
      </c>
      <c r="F278" t="n">
        <v>11.34</v>
      </c>
      <c r="G278" t="n">
        <v>6.13</v>
      </c>
      <c r="H278" t="n">
        <v>0.1</v>
      </c>
      <c r="I278" t="n">
        <v>111</v>
      </c>
      <c r="J278" t="n">
        <v>185.69</v>
      </c>
      <c r="K278" t="n">
        <v>53.44</v>
      </c>
      <c r="L278" t="n">
        <v>1</v>
      </c>
      <c r="M278" t="n">
        <v>109</v>
      </c>
      <c r="N278" t="n">
        <v>36.26</v>
      </c>
      <c r="O278" t="n">
        <v>23136.14</v>
      </c>
      <c r="P278" t="n">
        <v>153.19</v>
      </c>
      <c r="Q278" t="n">
        <v>195.48</v>
      </c>
      <c r="R278" t="n">
        <v>88.26000000000001</v>
      </c>
      <c r="S278" t="n">
        <v>14.2</v>
      </c>
      <c r="T278" t="n">
        <v>34780.47</v>
      </c>
      <c r="U278" t="n">
        <v>0.16</v>
      </c>
      <c r="V278" t="n">
        <v>0.62</v>
      </c>
      <c r="W278" t="n">
        <v>0.82</v>
      </c>
      <c r="X278" t="n">
        <v>2.25</v>
      </c>
      <c r="Y278" t="n">
        <v>0.5</v>
      </c>
      <c r="Z278" t="n">
        <v>10</v>
      </c>
    </row>
    <row r="279">
      <c r="A279" t="n">
        <v>1</v>
      </c>
      <c r="B279" t="n">
        <v>95</v>
      </c>
      <c r="C279" t="inlineStr">
        <is>
          <t xml:space="preserve">CONCLUIDO	</t>
        </is>
      </c>
      <c r="D279" t="n">
        <v>6.9408</v>
      </c>
      <c r="E279" t="n">
        <v>14.41</v>
      </c>
      <c r="F279" t="n">
        <v>10.08</v>
      </c>
      <c r="G279" t="n">
        <v>12.09</v>
      </c>
      <c r="H279" t="n">
        <v>0.19</v>
      </c>
      <c r="I279" t="n">
        <v>50</v>
      </c>
      <c r="J279" t="n">
        <v>187.21</v>
      </c>
      <c r="K279" t="n">
        <v>53.44</v>
      </c>
      <c r="L279" t="n">
        <v>2</v>
      </c>
      <c r="M279" t="n">
        <v>48</v>
      </c>
      <c r="N279" t="n">
        <v>36.77</v>
      </c>
      <c r="O279" t="n">
        <v>23322.88</v>
      </c>
      <c r="P279" t="n">
        <v>135.41</v>
      </c>
      <c r="Q279" t="n">
        <v>195.46</v>
      </c>
      <c r="R279" t="n">
        <v>48.92</v>
      </c>
      <c r="S279" t="n">
        <v>14.2</v>
      </c>
      <c r="T279" t="n">
        <v>15412.94</v>
      </c>
      <c r="U279" t="n">
        <v>0.29</v>
      </c>
      <c r="V279" t="n">
        <v>0.7</v>
      </c>
      <c r="W279" t="n">
        <v>0.71</v>
      </c>
      <c r="X279" t="n">
        <v>0.99</v>
      </c>
      <c r="Y279" t="n">
        <v>0.5</v>
      </c>
      <c r="Z279" t="n">
        <v>10</v>
      </c>
    </row>
    <row r="280">
      <c r="A280" t="n">
        <v>2</v>
      </c>
      <c r="B280" t="n">
        <v>95</v>
      </c>
      <c r="C280" t="inlineStr">
        <is>
          <t xml:space="preserve">CONCLUIDO	</t>
        </is>
      </c>
      <c r="D280" t="n">
        <v>7.4816</v>
      </c>
      <c r="E280" t="n">
        <v>13.37</v>
      </c>
      <c r="F280" t="n">
        <v>9.710000000000001</v>
      </c>
      <c r="G280" t="n">
        <v>18.2</v>
      </c>
      <c r="H280" t="n">
        <v>0.28</v>
      </c>
      <c r="I280" t="n">
        <v>32</v>
      </c>
      <c r="J280" t="n">
        <v>188.73</v>
      </c>
      <c r="K280" t="n">
        <v>53.44</v>
      </c>
      <c r="L280" t="n">
        <v>3</v>
      </c>
      <c r="M280" t="n">
        <v>30</v>
      </c>
      <c r="N280" t="n">
        <v>37.29</v>
      </c>
      <c r="O280" t="n">
        <v>23510.33</v>
      </c>
      <c r="P280" t="n">
        <v>129.96</v>
      </c>
      <c r="Q280" t="n">
        <v>195.42</v>
      </c>
      <c r="R280" t="n">
        <v>37.19</v>
      </c>
      <c r="S280" t="n">
        <v>14.2</v>
      </c>
      <c r="T280" t="n">
        <v>9641.25</v>
      </c>
      <c r="U280" t="n">
        <v>0.38</v>
      </c>
      <c r="V280" t="n">
        <v>0.73</v>
      </c>
      <c r="W280" t="n">
        <v>0.6899999999999999</v>
      </c>
      <c r="X280" t="n">
        <v>0.62</v>
      </c>
      <c r="Y280" t="n">
        <v>0.5</v>
      </c>
      <c r="Z280" t="n">
        <v>10</v>
      </c>
    </row>
    <row r="281">
      <c r="A281" t="n">
        <v>3</v>
      </c>
      <c r="B281" t="n">
        <v>95</v>
      </c>
      <c r="C281" t="inlineStr">
        <is>
          <t xml:space="preserve">CONCLUIDO	</t>
        </is>
      </c>
      <c r="D281" t="n">
        <v>7.7601</v>
      </c>
      <c r="E281" t="n">
        <v>12.89</v>
      </c>
      <c r="F281" t="n">
        <v>9.52</v>
      </c>
      <c r="G281" t="n">
        <v>23.81</v>
      </c>
      <c r="H281" t="n">
        <v>0.37</v>
      </c>
      <c r="I281" t="n">
        <v>24</v>
      </c>
      <c r="J281" t="n">
        <v>190.25</v>
      </c>
      <c r="K281" t="n">
        <v>53.44</v>
      </c>
      <c r="L281" t="n">
        <v>4</v>
      </c>
      <c r="M281" t="n">
        <v>22</v>
      </c>
      <c r="N281" t="n">
        <v>37.82</v>
      </c>
      <c r="O281" t="n">
        <v>23698.48</v>
      </c>
      <c r="P281" t="n">
        <v>126.89</v>
      </c>
      <c r="Q281" t="n">
        <v>195.42</v>
      </c>
      <c r="R281" t="n">
        <v>31.52</v>
      </c>
      <c r="S281" t="n">
        <v>14.2</v>
      </c>
      <c r="T281" t="n">
        <v>6845.7</v>
      </c>
      <c r="U281" t="n">
        <v>0.45</v>
      </c>
      <c r="V281" t="n">
        <v>0.74</v>
      </c>
      <c r="W281" t="n">
        <v>0.67</v>
      </c>
      <c r="X281" t="n">
        <v>0.44</v>
      </c>
      <c r="Y281" t="n">
        <v>0.5</v>
      </c>
      <c r="Z281" t="n">
        <v>10</v>
      </c>
    </row>
    <row r="282">
      <c r="A282" t="n">
        <v>4</v>
      </c>
      <c r="B282" t="n">
        <v>95</v>
      </c>
      <c r="C282" t="inlineStr">
        <is>
          <t xml:space="preserve">CONCLUIDO	</t>
        </is>
      </c>
      <c r="D282" t="n">
        <v>7.9272</v>
      </c>
      <c r="E282" t="n">
        <v>12.61</v>
      </c>
      <c r="F282" t="n">
        <v>9.44</v>
      </c>
      <c r="G282" t="n">
        <v>29.81</v>
      </c>
      <c r="H282" t="n">
        <v>0.46</v>
      </c>
      <c r="I282" t="n">
        <v>19</v>
      </c>
      <c r="J282" t="n">
        <v>191.78</v>
      </c>
      <c r="K282" t="n">
        <v>53.44</v>
      </c>
      <c r="L282" t="n">
        <v>5</v>
      </c>
      <c r="M282" t="n">
        <v>17</v>
      </c>
      <c r="N282" t="n">
        <v>38.35</v>
      </c>
      <c r="O282" t="n">
        <v>23887.36</v>
      </c>
      <c r="P282" t="n">
        <v>125.32</v>
      </c>
      <c r="Q282" t="n">
        <v>195.42</v>
      </c>
      <c r="R282" t="n">
        <v>29</v>
      </c>
      <c r="S282" t="n">
        <v>14.2</v>
      </c>
      <c r="T282" t="n">
        <v>5608.34</v>
      </c>
      <c r="U282" t="n">
        <v>0.49</v>
      </c>
      <c r="V282" t="n">
        <v>0.75</v>
      </c>
      <c r="W282" t="n">
        <v>0.67</v>
      </c>
      <c r="X282" t="n">
        <v>0.35</v>
      </c>
      <c r="Y282" t="n">
        <v>0.5</v>
      </c>
      <c r="Z282" t="n">
        <v>10</v>
      </c>
    </row>
    <row r="283">
      <c r="A283" t="n">
        <v>5</v>
      </c>
      <c r="B283" t="n">
        <v>95</v>
      </c>
      <c r="C283" t="inlineStr">
        <is>
          <t xml:space="preserve">CONCLUIDO	</t>
        </is>
      </c>
      <c r="D283" t="n">
        <v>8.0334</v>
      </c>
      <c r="E283" t="n">
        <v>12.45</v>
      </c>
      <c r="F283" t="n">
        <v>9.380000000000001</v>
      </c>
      <c r="G283" t="n">
        <v>35.19</v>
      </c>
      <c r="H283" t="n">
        <v>0.55</v>
      </c>
      <c r="I283" t="n">
        <v>16</v>
      </c>
      <c r="J283" t="n">
        <v>193.32</v>
      </c>
      <c r="K283" t="n">
        <v>53.44</v>
      </c>
      <c r="L283" t="n">
        <v>6</v>
      </c>
      <c r="M283" t="n">
        <v>14</v>
      </c>
      <c r="N283" t="n">
        <v>38.89</v>
      </c>
      <c r="O283" t="n">
        <v>24076.95</v>
      </c>
      <c r="P283" t="n">
        <v>123.87</v>
      </c>
      <c r="Q283" t="n">
        <v>195.42</v>
      </c>
      <c r="R283" t="n">
        <v>27.15</v>
      </c>
      <c r="S283" t="n">
        <v>14.2</v>
      </c>
      <c r="T283" t="n">
        <v>4699.98</v>
      </c>
      <c r="U283" t="n">
        <v>0.52</v>
      </c>
      <c r="V283" t="n">
        <v>0.75</v>
      </c>
      <c r="W283" t="n">
        <v>0.67</v>
      </c>
      <c r="X283" t="n">
        <v>0.3</v>
      </c>
      <c r="Y283" t="n">
        <v>0.5</v>
      </c>
      <c r="Z283" t="n">
        <v>10</v>
      </c>
    </row>
    <row r="284">
      <c r="A284" t="n">
        <v>6</v>
      </c>
      <c r="B284" t="n">
        <v>95</v>
      </c>
      <c r="C284" t="inlineStr">
        <is>
          <t xml:space="preserve">CONCLUIDO	</t>
        </is>
      </c>
      <c r="D284" t="n">
        <v>8.1068</v>
      </c>
      <c r="E284" t="n">
        <v>12.34</v>
      </c>
      <c r="F284" t="n">
        <v>9.35</v>
      </c>
      <c r="G284" t="n">
        <v>40.05</v>
      </c>
      <c r="H284" t="n">
        <v>0.64</v>
      </c>
      <c r="I284" t="n">
        <v>14</v>
      </c>
      <c r="J284" t="n">
        <v>194.86</v>
      </c>
      <c r="K284" t="n">
        <v>53.44</v>
      </c>
      <c r="L284" t="n">
        <v>7</v>
      </c>
      <c r="M284" t="n">
        <v>12</v>
      </c>
      <c r="N284" t="n">
        <v>39.43</v>
      </c>
      <c r="O284" t="n">
        <v>24267.28</v>
      </c>
      <c r="P284" t="n">
        <v>123.01</v>
      </c>
      <c r="Q284" t="n">
        <v>195.42</v>
      </c>
      <c r="R284" t="n">
        <v>26.08</v>
      </c>
      <c r="S284" t="n">
        <v>14.2</v>
      </c>
      <c r="T284" t="n">
        <v>4175.54</v>
      </c>
      <c r="U284" t="n">
        <v>0.54</v>
      </c>
      <c r="V284" t="n">
        <v>0.76</v>
      </c>
      <c r="W284" t="n">
        <v>0.66</v>
      </c>
      <c r="X284" t="n">
        <v>0.26</v>
      </c>
      <c r="Y284" t="n">
        <v>0.5</v>
      </c>
      <c r="Z284" t="n">
        <v>10</v>
      </c>
    </row>
    <row r="285">
      <c r="A285" t="n">
        <v>7</v>
      </c>
      <c r="B285" t="n">
        <v>95</v>
      </c>
      <c r="C285" t="inlineStr">
        <is>
          <t xml:space="preserve">CONCLUIDO	</t>
        </is>
      </c>
      <c r="D285" t="n">
        <v>8.1837</v>
      </c>
      <c r="E285" t="n">
        <v>12.22</v>
      </c>
      <c r="F285" t="n">
        <v>9.300000000000001</v>
      </c>
      <c r="G285" t="n">
        <v>46.52</v>
      </c>
      <c r="H285" t="n">
        <v>0.72</v>
      </c>
      <c r="I285" t="n">
        <v>12</v>
      </c>
      <c r="J285" t="n">
        <v>196.41</v>
      </c>
      <c r="K285" t="n">
        <v>53.44</v>
      </c>
      <c r="L285" t="n">
        <v>8</v>
      </c>
      <c r="M285" t="n">
        <v>10</v>
      </c>
      <c r="N285" t="n">
        <v>39.98</v>
      </c>
      <c r="O285" t="n">
        <v>24458.36</v>
      </c>
      <c r="P285" t="n">
        <v>122.02</v>
      </c>
      <c r="Q285" t="n">
        <v>195.42</v>
      </c>
      <c r="R285" t="n">
        <v>24.74</v>
      </c>
      <c r="S285" t="n">
        <v>14.2</v>
      </c>
      <c r="T285" t="n">
        <v>3515.52</v>
      </c>
      <c r="U285" t="n">
        <v>0.57</v>
      </c>
      <c r="V285" t="n">
        <v>0.76</v>
      </c>
      <c r="W285" t="n">
        <v>0.66</v>
      </c>
      <c r="X285" t="n">
        <v>0.22</v>
      </c>
      <c r="Y285" t="n">
        <v>0.5</v>
      </c>
      <c r="Z285" t="n">
        <v>10</v>
      </c>
    </row>
    <row r="286">
      <c r="A286" t="n">
        <v>8</v>
      </c>
      <c r="B286" t="n">
        <v>95</v>
      </c>
      <c r="C286" t="inlineStr">
        <is>
          <t xml:space="preserve">CONCLUIDO	</t>
        </is>
      </c>
      <c r="D286" t="n">
        <v>8.2226</v>
      </c>
      <c r="E286" t="n">
        <v>12.16</v>
      </c>
      <c r="F286" t="n">
        <v>9.279999999999999</v>
      </c>
      <c r="G286" t="n">
        <v>50.64</v>
      </c>
      <c r="H286" t="n">
        <v>0.8100000000000001</v>
      </c>
      <c r="I286" t="n">
        <v>11</v>
      </c>
      <c r="J286" t="n">
        <v>197.97</v>
      </c>
      <c r="K286" t="n">
        <v>53.44</v>
      </c>
      <c r="L286" t="n">
        <v>9</v>
      </c>
      <c r="M286" t="n">
        <v>9</v>
      </c>
      <c r="N286" t="n">
        <v>40.53</v>
      </c>
      <c r="O286" t="n">
        <v>24650.18</v>
      </c>
      <c r="P286" t="n">
        <v>121.12</v>
      </c>
      <c r="Q286" t="n">
        <v>195.42</v>
      </c>
      <c r="R286" t="n">
        <v>24.15</v>
      </c>
      <c r="S286" t="n">
        <v>14.2</v>
      </c>
      <c r="T286" t="n">
        <v>3225.56</v>
      </c>
      <c r="U286" t="n">
        <v>0.59</v>
      </c>
      <c r="V286" t="n">
        <v>0.76</v>
      </c>
      <c r="W286" t="n">
        <v>0.65</v>
      </c>
      <c r="X286" t="n">
        <v>0.2</v>
      </c>
      <c r="Y286" t="n">
        <v>0.5</v>
      </c>
      <c r="Z286" t="n">
        <v>10</v>
      </c>
    </row>
    <row r="287">
      <c r="A287" t="n">
        <v>9</v>
      </c>
      <c r="B287" t="n">
        <v>95</v>
      </c>
      <c r="C287" t="inlineStr">
        <is>
          <t xml:space="preserve">CONCLUIDO	</t>
        </is>
      </c>
      <c r="D287" t="n">
        <v>8.261799999999999</v>
      </c>
      <c r="E287" t="n">
        <v>12.1</v>
      </c>
      <c r="F287" t="n">
        <v>9.26</v>
      </c>
      <c r="G287" t="n">
        <v>55.58</v>
      </c>
      <c r="H287" t="n">
        <v>0.89</v>
      </c>
      <c r="I287" t="n">
        <v>10</v>
      </c>
      <c r="J287" t="n">
        <v>199.53</v>
      </c>
      <c r="K287" t="n">
        <v>53.44</v>
      </c>
      <c r="L287" t="n">
        <v>10</v>
      </c>
      <c r="M287" t="n">
        <v>8</v>
      </c>
      <c r="N287" t="n">
        <v>41.1</v>
      </c>
      <c r="O287" t="n">
        <v>24842.77</v>
      </c>
      <c r="P287" t="n">
        <v>120.41</v>
      </c>
      <c r="Q287" t="n">
        <v>195.43</v>
      </c>
      <c r="R287" t="n">
        <v>23.5</v>
      </c>
      <c r="S287" t="n">
        <v>14.2</v>
      </c>
      <c r="T287" t="n">
        <v>2902.53</v>
      </c>
      <c r="U287" t="n">
        <v>0.6</v>
      </c>
      <c r="V287" t="n">
        <v>0.76</v>
      </c>
      <c r="W287" t="n">
        <v>0.65</v>
      </c>
      <c r="X287" t="n">
        <v>0.18</v>
      </c>
      <c r="Y287" t="n">
        <v>0.5</v>
      </c>
      <c r="Z287" t="n">
        <v>10</v>
      </c>
    </row>
    <row r="288">
      <c r="A288" t="n">
        <v>10</v>
      </c>
      <c r="B288" t="n">
        <v>95</v>
      </c>
      <c r="C288" t="inlineStr">
        <is>
          <t xml:space="preserve">CONCLUIDO	</t>
        </is>
      </c>
      <c r="D288" t="n">
        <v>8.290699999999999</v>
      </c>
      <c r="E288" t="n">
        <v>12.06</v>
      </c>
      <c r="F288" t="n">
        <v>9.26</v>
      </c>
      <c r="G288" t="n">
        <v>61.72</v>
      </c>
      <c r="H288" t="n">
        <v>0.97</v>
      </c>
      <c r="I288" t="n">
        <v>9</v>
      </c>
      <c r="J288" t="n">
        <v>201.1</v>
      </c>
      <c r="K288" t="n">
        <v>53.44</v>
      </c>
      <c r="L288" t="n">
        <v>11</v>
      </c>
      <c r="M288" t="n">
        <v>7</v>
      </c>
      <c r="N288" t="n">
        <v>41.66</v>
      </c>
      <c r="O288" t="n">
        <v>25036.12</v>
      </c>
      <c r="P288" t="n">
        <v>119.67</v>
      </c>
      <c r="Q288" t="n">
        <v>195.43</v>
      </c>
      <c r="R288" t="n">
        <v>23.13</v>
      </c>
      <c r="S288" t="n">
        <v>14.2</v>
      </c>
      <c r="T288" t="n">
        <v>2725.55</v>
      </c>
      <c r="U288" t="n">
        <v>0.61</v>
      </c>
      <c r="V288" t="n">
        <v>0.76</v>
      </c>
      <c r="W288" t="n">
        <v>0.66</v>
      </c>
      <c r="X288" t="n">
        <v>0.17</v>
      </c>
      <c r="Y288" t="n">
        <v>0.5</v>
      </c>
      <c r="Z288" t="n">
        <v>10</v>
      </c>
    </row>
    <row r="289">
      <c r="A289" t="n">
        <v>11</v>
      </c>
      <c r="B289" t="n">
        <v>95</v>
      </c>
      <c r="C289" t="inlineStr">
        <is>
          <t xml:space="preserve">CONCLUIDO	</t>
        </is>
      </c>
      <c r="D289" t="n">
        <v>8.2928</v>
      </c>
      <c r="E289" t="n">
        <v>12.06</v>
      </c>
      <c r="F289" t="n">
        <v>9.26</v>
      </c>
      <c r="G289" t="n">
        <v>61.7</v>
      </c>
      <c r="H289" t="n">
        <v>1.05</v>
      </c>
      <c r="I289" t="n">
        <v>9</v>
      </c>
      <c r="J289" t="n">
        <v>202.67</v>
      </c>
      <c r="K289" t="n">
        <v>53.44</v>
      </c>
      <c r="L289" t="n">
        <v>12</v>
      </c>
      <c r="M289" t="n">
        <v>7</v>
      </c>
      <c r="N289" t="n">
        <v>42.24</v>
      </c>
      <c r="O289" t="n">
        <v>25230.25</v>
      </c>
      <c r="P289" t="n">
        <v>119.1</v>
      </c>
      <c r="Q289" t="n">
        <v>195.43</v>
      </c>
      <c r="R289" t="n">
        <v>23.24</v>
      </c>
      <c r="S289" t="n">
        <v>14.2</v>
      </c>
      <c r="T289" t="n">
        <v>2780.4</v>
      </c>
      <c r="U289" t="n">
        <v>0.61</v>
      </c>
      <c r="V289" t="n">
        <v>0.76</v>
      </c>
      <c r="W289" t="n">
        <v>0.65</v>
      </c>
      <c r="X289" t="n">
        <v>0.17</v>
      </c>
      <c r="Y289" t="n">
        <v>0.5</v>
      </c>
      <c r="Z289" t="n">
        <v>10</v>
      </c>
    </row>
    <row r="290">
      <c r="A290" t="n">
        <v>12</v>
      </c>
      <c r="B290" t="n">
        <v>95</v>
      </c>
      <c r="C290" t="inlineStr">
        <is>
          <t xml:space="preserve">CONCLUIDO	</t>
        </is>
      </c>
      <c r="D290" t="n">
        <v>8.3407</v>
      </c>
      <c r="E290" t="n">
        <v>11.99</v>
      </c>
      <c r="F290" t="n">
        <v>9.220000000000001</v>
      </c>
      <c r="G290" t="n">
        <v>69.17</v>
      </c>
      <c r="H290" t="n">
        <v>1.13</v>
      </c>
      <c r="I290" t="n">
        <v>8</v>
      </c>
      <c r="J290" t="n">
        <v>204.25</v>
      </c>
      <c r="K290" t="n">
        <v>53.44</v>
      </c>
      <c r="L290" t="n">
        <v>13</v>
      </c>
      <c r="M290" t="n">
        <v>6</v>
      </c>
      <c r="N290" t="n">
        <v>42.82</v>
      </c>
      <c r="O290" t="n">
        <v>25425.3</v>
      </c>
      <c r="P290" t="n">
        <v>118.25</v>
      </c>
      <c r="Q290" t="n">
        <v>195.42</v>
      </c>
      <c r="R290" t="n">
        <v>22.23</v>
      </c>
      <c r="S290" t="n">
        <v>14.2</v>
      </c>
      <c r="T290" t="n">
        <v>2281.23</v>
      </c>
      <c r="U290" t="n">
        <v>0.64</v>
      </c>
      <c r="V290" t="n">
        <v>0.77</v>
      </c>
      <c r="W290" t="n">
        <v>0.65</v>
      </c>
      <c r="X290" t="n">
        <v>0.14</v>
      </c>
      <c r="Y290" t="n">
        <v>0.5</v>
      </c>
      <c r="Z290" t="n">
        <v>10</v>
      </c>
    </row>
    <row r="291">
      <c r="A291" t="n">
        <v>13</v>
      </c>
      <c r="B291" t="n">
        <v>95</v>
      </c>
      <c r="C291" t="inlineStr">
        <is>
          <t xml:space="preserve">CONCLUIDO	</t>
        </is>
      </c>
      <c r="D291" t="n">
        <v>8.3848</v>
      </c>
      <c r="E291" t="n">
        <v>11.93</v>
      </c>
      <c r="F291" t="n">
        <v>9.199999999999999</v>
      </c>
      <c r="G291" t="n">
        <v>78.83</v>
      </c>
      <c r="H291" t="n">
        <v>1.21</v>
      </c>
      <c r="I291" t="n">
        <v>7</v>
      </c>
      <c r="J291" t="n">
        <v>205.84</v>
      </c>
      <c r="K291" t="n">
        <v>53.44</v>
      </c>
      <c r="L291" t="n">
        <v>14</v>
      </c>
      <c r="M291" t="n">
        <v>5</v>
      </c>
      <c r="N291" t="n">
        <v>43.4</v>
      </c>
      <c r="O291" t="n">
        <v>25621.03</v>
      </c>
      <c r="P291" t="n">
        <v>117.04</v>
      </c>
      <c r="Q291" t="n">
        <v>195.42</v>
      </c>
      <c r="R291" t="n">
        <v>21.45</v>
      </c>
      <c r="S291" t="n">
        <v>14.2</v>
      </c>
      <c r="T291" t="n">
        <v>1892.25</v>
      </c>
      <c r="U291" t="n">
        <v>0.66</v>
      </c>
      <c r="V291" t="n">
        <v>0.77</v>
      </c>
      <c r="W291" t="n">
        <v>0.65</v>
      </c>
      <c r="X291" t="n">
        <v>0.11</v>
      </c>
      <c r="Y291" t="n">
        <v>0.5</v>
      </c>
      <c r="Z291" t="n">
        <v>10</v>
      </c>
    </row>
    <row r="292">
      <c r="A292" t="n">
        <v>14</v>
      </c>
      <c r="B292" t="n">
        <v>95</v>
      </c>
      <c r="C292" t="inlineStr">
        <is>
          <t xml:space="preserve">CONCLUIDO	</t>
        </is>
      </c>
      <c r="D292" t="n">
        <v>8.377000000000001</v>
      </c>
      <c r="E292" t="n">
        <v>11.94</v>
      </c>
      <c r="F292" t="n">
        <v>9.210000000000001</v>
      </c>
      <c r="G292" t="n">
        <v>78.93000000000001</v>
      </c>
      <c r="H292" t="n">
        <v>1.28</v>
      </c>
      <c r="I292" t="n">
        <v>7</v>
      </c>
      <c r="J292" t="n">
        <v>207.43</v>
      </c>
      <c r="K292" t="n">
        <v>53.44</v>
      </c>
      <c r="L292" t="n">
        <v>15</v>
      </c>
      <c r="M292" t="n">
        <v>5</v>
      </c>
      <c r="N292" t="n">
        <v>44</v>
      </c>
      <c r="O292" t="n">
        <v>25817.56</v>
      </c>
      <c r="P292" t="n">
        <v>117.47</v>
      </c>
      <c r="Q292" t="n">
        <v>195.42</v>
      </c>
      <c r="R292" t="n">
        <v>21.68</v>
      </c>
      <c r="S292" t="n">
        <v>14.2</v>
      </c>
      <c r="T292" t="n">
        <v>2008.95</v>
      </c>
      <c r="U292" t="n">
        <v>0.66</v>
      </c>
      <c r="V292" t="n">
        <v>0.77</v>
      </c>
      <c r="W292" t="n">
        <v>0.65</v>
      </c>
      <c r="X292" t="n">
        <v>0.12</v>
      </c>
      <c r="Y292" t="n">
        <v>0.5</v>
      </c>
      <c r="Z292" t="n">
        <v>10</v>
      </c>
    </row>
    <row r="293">
      <c r="A293" t="n">
        <v>15</v>
      </c>
      <c r="B293" t="n">
        <v>95</v>
      </c>
      <c r="C293" t="inlineStr">
        <is>
          <t xml:space="preserve">CONCLUIDO	</t>
        </is>
      </c>
      <c r="D293" t="n">
        <v>8.3775</v>
      </c>
      <c r="E293" t="n">
        <v>11.94</v>
      </c>
      <c r="F293" t="n">
        <v>9.210000000000001</v>
      </c>
      <c r="G293" t="n">
        <v>78.92</v>
      </c>
      <c r="H293" t="n">
        <v>1.36</v>
      </c>
      <c r="I293" t="n">
        <v>7</v>
      </c>
      <c r="J293" t="n">
        <v>209.03</v>
      </c>
      <c r="K293" t="n">
        <v>53.44</v>
      </c>
      <c r="L293" t="n">
        <v>16</v>
      </c>
      <c r="M293" t="n">
        <v>5</v>
      </c>
      <c r="N293" t="n">
        <v>44.6</v>
      </c>
      <c r="O293" t="n">
        <v>26014.91</v>
      </c>
      <c r="P293" t="n">
        <v>116.73</v>
      </c>
      <c r="Q293" t="n">
        <v>195.42</v>
      </c>
      <c r="R293" t="n">
        <v>21.75</v>
      </c>
      <c r="S293" t="n">
        <v>14.2</v>
      </c>
      <c r="T293" t="n">
        <v>2045.83</v>
      </c>
      <c r="U293" t="n">
        <v>0.65</v>
      </c>
      <c r="V293" t="n">
        <v>0.77</v>
      </c>
      <c r="W293" t="n">
        <v>0.65</v>
      </c>
      <c r="X293" t="n">
        <v>0.12</v>
      </c>
      <c r="Y293" t="n">
        <v>0.5</v>
      </c>
      <c r="Z293" t="n">
        <v>10</v>
      </c>
    </row>
    <row r="294">
      <c r="A294" t="n">
        <v>16</v>
      </c>
      <c r="B294" t="n">
        <v>95</v>
      </c>
      <c r="C294" t="inlineStr">
        <is>
          <t xml:space="preserve">CONCLUIDO	</t>
        </is>
      </c>
      <c r="D294" t="n">
        <v>8.4175</v>
      </c>
      <c r="E294" t="n">
        <v>11.88</v>
      </c>
      <c r="F294" t="n">
        <v>9.19</v>
      </c>
      <c r="G294" t="n">
        <v>91.88</v>
      </c>
      <c r="H294" t="n">
        <v>1.43</v>
      </c>
      <c r="I294" t="n">
        <v>6</v>
      </c>
      <c r="J294" t="n">
        <v>210.64</v>
      </c>
      <c r="K294" t="n">
        <v>53.44</v>
      </c>
      <c r="L294" t="n">
        <v>17</v>
      </c>
      <c r="M294" t="n">
        <v>4</v>
      </c>
      <c r="N294" t="n">
        <v>45.21</v>
      </c>
      <c r="O294" t="n">
        <v>26213.09</v>
      </c>
      <c r="P294" t="n">
        <v>115.73</v>
      </c>
      <c r="Q294" t="n">
        <v>195.42</v>
      </c>
      <c r="R294" t="n">
        <v>21.14</v>
      </c>
      <c r="S294" t="n">
        <v>14.2</v>
      </c>
      <c r="T294" t="n">
        <v>1743.71</v>
      </c>
      <c r="U294" t="n">
        <v>0.67</v>
      </c>
      <c r="V294" t="n">
        <v>0.77</v>
      </c>
      <c r="W294" t="n">
        <v>0.65</v>
      </c>
      <c r="X294" t="n">
        <v>0.1</v>
      </c>
      <c r="Y294" t="n">
        <v>0.5</v>
      </c>
      <c r="Z294" t="n">
        <v>10</v>
      </c>
    </row>
    <row r="295">
      <c r="A295" t="n">
        <v>17</v>
      </c>
      <c r="B295" t="n">
        <v>95</v>
      </c>
      <c r="C295" t="inlineStr">
        <is>
          <t xml:space="preserve">CONCLUIDO	</t>
        </is>
      </c>
      <c r="D295" t="n">
        <v>8.4236</v>
      </c>
      <c r="E295" t="n">
        <v>11.87</v>
      </c>
      <c r="F295" t="n">
        <v>9.18</v>
      </c>
      <c r="G295" t="n">
        <v>91.79000000000001</v>
      </c>
      <c r="H295" t="n">
        <v>1.51</v>
      </c>
      <c r="I295" t="n">
        <v>6</v>
      </c>
      <c r="J295" t="n">
        <v>212.25</v>
      </c>
      <c r="K295" t="n">
        <v>53.44</v>
      </c>
      <c r="L295" t="n">
        <v>18</v>
      </c>
      <c r="M295" t="n">
        <v>4</v>
      </c>
      <c r="N295" t="n">
        <v>45.82</v>
      </c>
      <c r="O295" t="n">
        <v>26412.11</v>
      </c>
      <c r="P295" t="n">
        <v>115.53</v>
      </c>
      <c r="Q295" t="n">
        <v>195.42</v>
      </c>
      <c r="R295" t="n">
        <v>20.87</v>
      </c>
      <c r="S295" t="n">
        <v>14.2</v>
      </c>
      <c r="T295" t="n">
        <v>1607.93</v>
      </c>
      <c r="U295" t="n">
        <v>0.68</v>
      </c>
      <c r="V295" t="n">
        <v>0.77</v>
      </c>
      <c r="W295" t="n">
        <v>0.65</v>
      </c>
      <c r="X295" t="n">
        <v>0.09</v>
      </c>
      <c r="Y295" t="n">
        <v>0.5</v>
      </c>
      <c r="Z295" t="n">
        <v>10</v>
      </c>
    </row>
    <row r="296">
      <c r="A296" t="n">
        <v>18</v>
      </c>
      <c r="B296" t="n">
        <v>95</v>
      </c>
      <c r="C296" t="inlineStr">
        <is>
          <t xml:space="preserve">CONCLUIDO	</t>
        </is>
      </c>
      <c r="D296" t="n">
        <v>8.416700000000001</v>
      </c>
      <c r="E296" t="n">
        <v>11.88</v>
      </c>
      <c r="F296" t="n">
        <v>9.19</v>
      </c>
      <c r="G296" t="n">
        <v>91.89</v>
      </c>
      <c r="H296" t="n">
        <v>1.58</v>
      </c>
      <c r="I296" t="n">
        <v>6</v>
      </c>
      <c r="J296" t="n">
        <v>213.87</v>
      </c>
      <c r="K296" t="n">
        <v>53.44</v>
      </c>
      <c r="L296" t="n">
        <v>19</v>
      </c>
      <c r="M296" t="n">
        <v>4</v>
      </c>
      <c r="N296" t="n">
        <v>46.44</v>
      </c>
      <c r="O296" t="n">
        <v>26611.98</v>
      </c>
      <c r="P296" t="n">
        <v>115.17</v>
      </c>
      <c r="Q296" t="n">
        <v>195.42</v>
      </c>
      <c r="R296" t="n">
        <v>21.13</v>
      </c>
      <c r="S296" t="n">
        <v>14.2</v>
      </c>
      <c r="T296" t="n">
        <v>1739.48</v>
      </c>
      <c r="U296" t="n">
        <v>0.67</v>
      </c>
      <c r="V296" t="n">
        <v>0.77</v>
      </c>
      <c r="W296" t="n">
        <v>0.65</v>
      </c>
      <c r="X296" t="n">
        <v>0.1</v>
      </c>
      <c r="Y296" t="n">
        <v>0.5</v>
      </c>
      <c r="Z296" t="n">
        <v>10</v>
      </c>
    </row>
    <row r="297">
      <c r="A297" t="n">
        <v>19</v>
      </c>
      <c r="B297" t="n">
        <v>95</v>
      </c>
      <c r="C297" t="inlineStr">
        <is>
          <t xml:space="preserve">CONCLUIDO	</t>
        </is>
      </c>
      <c r="D297" t="n">
        <v>8.4216</v>
      </c>
      <c r="E297" t="n">
        <v>11.87</v>
      </c>
      <c r="F297" t="n">
        <v>9.18</v>
      </c>
      <c r="G297" t="n">
        <v>91.81999999999999</v>
      </c>
      <c r="H297" t="n">
        <v>1.65</v>
      </c>
      <c r="I297" t="n">
        <v>6</v>
      </c>
      <c r="J297" t="n">
        <v>215.5</v>
      </c>
      <c r="K297" t="n">
        <v>53.44</v>
      </c>
      <c r="L297" t="n">
        <v>20</v>
      </c>
      <c r="M297" t="n">
        <v>4</v>
      </c>
      <c r="N297" t="n">
        <v>47.07</v>
      </c>
      <c r="O297" t="n">
        <v>26812.71</v>
      </c>
      <c r="P297" t="n">
        <v>114.34</v>
      </c>
      <c r="Q297" t="n">
        <v>195.42</v>
      </c>
      <c r="R297" t="n">
        <v>21.07</v>
      </c>
      <c r="S297" t="n">
        <v>14.2</v>
      </c>
      <c r="T297" t="n">
        <v>1706.84</v>
      </c>
      <c r="U297" t="n">
        <v>0.67</v>
      </c>
      <c r="V297" t="n">
        <v>0.77</v>
      </c>
      <c r="W297" t="n">
        <v>0.64</v>
      </c>
      <c r="X297" t="n">
        <v>0.09</v>
      </c>
      <c r="Y297" t="n">
        <v>0.5</v>
      </c>
      <c r="Z297" t="n">
        <v>10</v>
      </c>
    </row>
    <row r="298">
      <c r="A298" t="n">
        <v>20</v>
      </c>
      <c r="B298" t="n">
        <v>95</v>
      </c>
      <c r="C298" t="inlineStr">
        <is>
          <t xml:space="preserve">CONCLUIDO	</t>
        </is>
      </c>
      <c r="D298" t="n">
        <v>8.456899999999999</v>
      </c>
      <c r="E298" t="n">
        <v>11.82</v>
      </c>
      <c r="F298" t="n">
        <v>9.17</v>
      </c>
      <c r="G298" t="n">
        <v>110.04</v>
      </c>
      <c r="H298" t="n">
        <v>1.72</v>
      </c>
      <c r="I298" t="n">
        <v>5</v>
      </c>
      <c r="J298" t="n">
        <v>217.14</v>
      </c>
      <c r="K298" t="n">
        <v>53.44</v>
      </c>
      <c r="L298" t="n">
        <v>21</v>
      </c>
      <c r="M298" t="n">
        <v>3</v>
      </c>
      <c r="N298" t="n">
        <v>47.7</v>
      </c>
      <c r="O298" t="n">
        <v>27014.3</v>
      </c>
      <c r="P298" t="n">
        <v>113.73</v>
      </c>
      <c r="Q298" t="n">
        <v>195.42</v>
      </c>
      <c r="R298" t="n">
        <v>20.68</v>
      </c>
      <c r="S298" t="n">
        <v>14.2</v>
      </c>
      <c r="T298" t="n">
        <v>1516.84</v>
      </c>
      <c r="U298" t="n">
        <v>0.6899999999999999</v>
      </c>
      <c r="V298" t="n">
        <v>0.77</v>
      </c>
      <c r="W298" t="n">
        <v>0.64</v>
      </c>
      <c r="X298" t="n">
        <v>0.08</v>
      </c>
      <c r="Y298" t="n">
        <v>0.5</v>
      </c>
      <c r="Z298" t="n">
        <v>10</v>
      </c>
    </row>
    <row r="299">
      <c r="A299" t="n">
        <v>21</v>
      </c>
      <c r="B299" t="n">
        <v>95</v>
      </c>
      <c r="C299" t="inlineStr">
        <is>
          <t xml:space="preserve">CONCLUIDO	</t>
        </is>
      </c>
      <c r="D299" t="n">
        <v>8.458399999999999</v>
      </c>
      <c r="E299" t="n">
        <v>11.82</v>
      </c>
      <c r="F299" t="n">
        <v>9.17</v>
      </c>
      <c r="G299" t="n">
        <v>110.01</v>
      </c>
      <c r="H299" t="n">
        <v>1.79</v>
      </c>
      <c r="I299" t="n">
        <v>5</v>
      </c>
      <c r="J299" t="n">
        <v>218.78</v>
      </c>
      <c r="K299" t="n">
        <v>53.44</v>
      </c>
      <c r="L299" t="n">
        <v>22</v>
      </c>
      <c r="M299" t="n">
        <v>3</v>
      </c>
      <c r="N299" t="n">
        <v>48.34</v>
      </c>
      <c r="O299" t="n">
        <v>27216.79</v>
      </c>
      <c r="P299" t="n">
        <v>113.46</v>
      </c>
      <c r="Q299" t="n">
        <v>195.42</v>
      </c>
      <c r="R299" t="n">
        <v>20.59</v>
      </c>
      <c r="S299" t="n">
        <v>14.2</v>
      </c>
      <c r="T299" t="n">
        <v>1475.85</v>
      </c>
      <c r="U299" t="n">
        <v>0.6899999999999999</v>
      </c>
      <c r="V299" t="n">
        <v>0.77</v>
      </c>
      <c r="W299" t="n">
        <v>0.64</v>
      </c>
      <c r="X299" t="n">
        <v>0.08</v>
      </c>
      <c r="Y299" t="n">
        <v>0.5</v>
      </c>
      <c r="Z299" t="n">
        <v>10</v>
      </c>
    </row>
    <row r="300">
      <c r="A300" t="n">
        <v>22</v>
      </c>
      <c r="B300" t="n">
        <v>95</v>
      </c>
      <c r="C300" t="inlineStr">
        <is>
          <t xml:space="preserve">CONCLUIDO	</t>
        </is>
      </c>
      <c r="D300" t="n">
        <v>8.4551</v>
      </c>
      <c r="E300" t="n">
        <v>11.83</v>
      </c>
      <c r="F300" t="n">
        <v>9.17</v>
      </c>
      <c r="G300" t="n">
        <v>110.07</v>
      </c>
      <c r="H300" t="n">
        <v>1.85</v>
      </c>
      <c r="I300" t="n">
        <v>5</v>
      </c>
      <c r="J300" t="n">
        <v>220.43</v>
      </c>
      <c r="K300" t="n">
        <v>53.44</v>
      </c>
      <c r="L300" t="n">
        <v>23</v>
      </c>
      <c r="M300" t="n">
        <v>3</v>
      </c>
      <c r="N300" t="n">
        <v>48.99</v>
      </c>
      <c r="O300" t="n">
        <v>27420.16</v>
      </c>
      <c r="P300" t="n">
        <v>113.46</v>
      </c>
      <c r="Q300" t="n">
        <v>195.42</v>
      </c>
      <c r="R300" t="n">
        <v>20.71</v>
      </c>
      <c r="S300" t="n">
        <v>14.2</v>
      </c>
      <c r="T300" t="n">
        <v>1536.33</v>
      </c>
      <c r="U300" t="n">
        <v>0.6899999999999999</v>
      </c>
      <c r="V300" t="n">
        <v>0.77</v>
      </c>
      <c r="W300" t="n">
        <v>0.64</v>
      </c>
      <c r="X300" t="n">
        <v>0.09</v>
      </c>
      <c r="Y300" t="n">
        <v>0.5</v>
      </c>
      <c r="Z300" t="n">
        <v>10</v>
      </c>
    </row>
    <row r="301">
      <c r="A301" t="n">
        <v>23</v>
      </c>
      <c r="B301" t="n">
        <v>95</v>
      </c>
      <c r="C301" t="inlineStr">
        <is>
          <t xml:space="preserve">CONCLUIDO	</t>
        </is>
      </c>
      <c r="D301" t="n">
        <v>8.4582</v>
      </c>
      <c r="E301" t="n">
        <v>11.82</v>
      </c>
      <c r="F301" t="n">
        <v>9.17</v>
      </c>
      <c r="G301" t="n">
        <v>110.02</v>
      </c>
      <c r="H301" t="n">
        <v>1.92</v>
      </c>
      <c r="I301" t="n">
        <v>5</v>
      </c>
      <c r="J301" t="n">
        <v>222.08</v>
      </c>
      <c r="K301" t="n">
        <v>53.44</v>
      </c>
      <c r="L301" t="n">
        <v>24</v>
      </c>
      <c r="M301" t="n">
        <v>3</v>
      </c>
      <c r="N301" t="n">
        <v>49.65</v>
      </c>
      <c r="O301" t="n">
        <v>27624.44</v>
      </c>
      <c r="P301" t="n">
        <v>112.6</v>
      </c>
      <c r="Q301" t="n">
        <v>195.42</v>
      </c>
      <c r="R301" t="n">
        <v>20.57</v>
      </c>
      <c r="S301" t="n">
        <v>14.2</v>
      </c>
      <c r="T301" t="n">
        <v>1464.15</v>
      </c>
      <c r="U301" t="n">
        <v>0.6899999999999999</v>
      </c>
      <c r="V301" t="n">
        <v>0.77</v>
      </c>
      <c r="W301" t="n">
        <v>0.64</v>
      </c>
      <c r="X301" t="n">
        <v>0.08</v>
      </c>
      <c r="Y301" t="n">
        <v>0.5</v>
      </c>
      <c r="Z301" t="n">
        <v>10</v>
      </c>
    </row>
    <row r="302">
      <c r="A302" t="n">
        <v>24</v>
      </c>
      <c r="B302" t="n">
        <v>95</v>
      </c>
      <c r="C302" t="inlineStr">
        <is>
          <t xml:space="preserve">CONCLUIDO	</t>
        </is>
      </c>
      <c r="D302" t="n">
        <v>8.461</v>
      </c>
      <c r="E302" t="n">
        <v>11.82</v>
      </c>
      <c r="F302" t="n">
        <v>9.16</v>
      </c>
      <c r="G302" t="n">
        <v>109.97</v>
      </c>
      <c r="H302" t="n">
        <v>1.99</v>
      </c>
      <c r="I302" t="n">
        <v>5</v>
      </c>
      <c r="J302" t="n">
        <v>223.75</v>
      </c>
      <c r="K302" t="n">
        <v>53.44</v>
      </c>
      <c r="L302" t="n">
        <v>25</v>
      </c>
      <c r="M302" t="n">
        <v>3</v>
      </c>
      <c r="N302" t="n">
        <v>50.31</v>
      </c>
      <c r="O302" t="n">
        <v>27829.77</v>
      </c>
      <c r="P302" t="n">
        <v>110.97</v>
      </c>
      <c r="Q302" t="n">
        <v>195.42</v>
      </c>
      <c r="R302" t="n">
        <v>20.38</v>
      </c>
      <c r="S302" t="n">
        <v>14.2</v>
      </c>
      <c r="T302" t="n">
        <v>1371.61</v>
      </c>
      <c r="U302" t="n">
        <v>0.7</v>
      </c>
      <c r="V302" t="n">
        <v>0.77</v>
      </c>
      <c r="W302" t="n">
        <v>0.65</v>
      </c>
      <c r="X302" t="n">
        <v>0.08</v>
      </c>
      <c r="Y302" t="n">
        <v>0.5</v>
      </c>
      <c r="Z302" t="n">
        <v>10</v>
      </c>
    </row>
    <row r="303">
      <c r="A303" t="n">
        <v>25</v>
      </c>
      <c r="B303" t="n">
        <v>95</v>
      </c>
      <c r="C303" t="inlineStr">
        <is>
          <t xml:space="preserve">CONCLUIDO	</t>
        </is>
      </c>
      <c r="D303" t="n">
        <v>8.4594</v>
      </c>
      <c r="E303" t="n">
        <v>11.82</v>
      </c>
      <c r="F303" t="n">
        <v>9.17</v>
      </c>
      <c r="G303" t="n">
        <v>110</v>
      </c>
      <c r="H303" t="n">
        <v>2.05</v>
      </c>
      <c r="I303" t="n">
        <v>5</v>
      </c>
      <c r="J303" t="n">
        <v>225.42</v>
      </c>
      <c r="K303" t="n">
        <v>53.44</v>
      </c>
      <c r="L303" t="n">
        <v>26</v>
      </c>
      <c r="M303" t="n">
        <v>3</v>
      </c>
      <c r="N303" t="n">
        <v>50.98</v>
      </c>
      <c r="O303" t="n">
        <v>28035.92</v>
      </c>
      <c r="P303" t="n">
        <v>109.94</v>
      </c>
      <c r="Q303" t="n">
        <v>195.42</v>
      </c>
      <c r="R303" t="n">
        <v>20.49</v>
      </c>
      <c r="S303" t="n">
        <v>14.2</v>
      </c>
      <c r="T303" t="n">
        <v>1426.33</v>
      </c>
      <c r="U303" t="n">
        <v>0.6899999999999999</v>
      </c>
      <c r="V303" t="n">
        <v>0.77</v>
      </c>
      <c r="W303" t="n">
        <v>0.65</v>
      </c>
      <c r="X303" t="n">
        <v>0.08</v>
      </c>
      <c r="Y303" t="n">
        <v>0.5</v>
      </c>
      <c r="Z303" t="n">
        <v>10</v>
      </c>
    </row>
    <row r="304">
      <c r="A304" t="n">
        <v>26</v>
      </c>
      <c r="B304" t="n">
        <v>95</v>
      </c>
      <c r="C304" t="inlineStr">
        <is>
          <t xml:space="preserve">CONCLUIDO	</t>
        </is>
      </c>
      <c r="D304" t="n">
        <v>8.498200000000001</v>
      </c>
      <c r="E304" t="n">
        <v>11.77</v>
      </c>
      <c r="F304" t="n">
        <v>9.15</v>
      </c>
      <c r="G304" t="n">
        <v>137.25</v>
      </c>
      <c r="H304" t="n">
        <v>2.11</v>
      </c>
      <c r="I304" t="n">
        <v>4</v>
      </c>
      <c r="J304" t="n">
        <v>227.1</v>
      </c>
      <c r="K304" t="n">
        <v>53.44</v>
      </c>
      <c r="L304" t="n">
        <v>27</v>
      </c>
      <c r="M304" t="n">
        <v>2</v>
      </c>
      <c r="N304" t="n">
        <v>51.66</v>
      </c>
      <c r="O304" t="n">
        <v>28243</v>
      </c>
      <c r="P304" t="n">
        <v>110.09</v>
      </c>
      <c r="Q304" t="n">
        <v>195.42</v>
      </c>
      <c r="R304" t="n">
        <v>19.94</v>
      </c>
      <c r="S304" t="n">
        <v>14.2</v>
      </c>
      <c r="T304" t="n">
        <v>1152.97</v>
      </c>
      <c r="U304" t="n">
        <v>0.71</v>
      </c>
      <c r="V304" t="n">
        <v>0.77</v>
      </c>
      <c r="W304" t="n">
        <v>0.64</v>
      </c>
      <c r="X304" t="n">
        <v>0.06</v>
      </c>
      <c r="Y304" t="n">
        <v>0.5</v>
      </c>
      <c r="Z304" t="n">
        <v>10</v>
      </c>
    </row>
    <row r="305">
      <c r="A305" t="n">
        <v>27</v>
      </c>
      <c r="B305" t="n">
        <v>95</v>
      </c>
      <c r="C305" t="inlineStr">
        <is>
          <t xml:space="preserve">CONCLUIDO	</t>
        </is>
      </c>
      <c r="D305" t="n">
        <v>8.4992</v>
      </c>
      <c r="E305" t="n">
        <v>11.77</v>
      </c>
      <c r="F305" t="n">
        <v>9.15</v>
      </c>
      <c r="G305" t="n">
        <v>137.22</v>
      </c>
      <c r="H305" t="n">
        <v>2.18</v>
      </c>
      <c r="I305" t="n">
        <v>4</v>
      </c>
      <c r="J305" t="n">
        <v>228.79</v>
      </c>
      <c r="K305" t="n">
        <v>53.44</v>
      </c>
      <c r="L305" t="n">
        <v>28</v>
      </c>
      <c r="M305" t="n">
        <v>2</v>
      </c>
      <c r="N305" t="n">
        <v>52.35</v>
      </c>
      <c r="O305" t="n">
        <v>28451.04</v>
      </c>
      <c r="P305" t="n">
        <v>110.83</v>
      </c>
      <c r="Q305" t="n">
        <v>195.42</v>
      </c>
      <c r="R305" t="n">
        <v>19.95</v>
      </c>
      <c r="S305" t="n">
        <v>14.2</v>
      </c>
      <c r="T305" t="n">
        <v>1160.96</v>
      </c>
      <c r="U305" t="n">
        <v>0.71</v>
      </c>
      <c r="V305" t="n">
        <v>0.77</v>
      </c>
      <c r="W305" t="n">
        <v>0.64</v>
      </c>
      <c r="X305" t="n">
        <v>0.06</v>
      </c>
      <c r="Y305" t="n">
        <v>0.5</v>
      </c>
      <c r="Z305" t="n">
        <v>10</v>
      </c>
    </row>
    <row r="306">
      <c r="A306" t="n">
        <v>28</v>
      </c>
      <c r="B306" t="n">
        <v>95</v>
      </c>
      <c r="C306" t="inlineStr">
        <is>
          <t xml:space="preserve">CONCLUIDO	</t>
        </is>
      </c>
      <c r="D306" t="n">
        <v>8.4986</v>
      </c>
      <c r="E306" t="n">
        <v>11.77</v>
      </c>
      <c r="F306" t="n">
        <v>9.15</v>
      </c>
      <c r="G306" t="n">
        <v>137.24</v>
      </c>
      <c r="H306" t="n">
        <v>2.24</v>
      </c>
      <c r="I306" t="n">
        <v>4</v>
      </c>
      <c r="J306" t="n">
        <v>230.48</v>
      </c>
      <c r="K306" t="n">
        <v>53.44</v>
      </c>
      <c r="L306" t="n">
        <v>29</v>
      </c>
      <c r="M306" t="n">
        <v>2</v>
      </c>
      <c r="N306" t="n">
        <v>53.05</v>
      </c>
      <c r="O306" t="n">
        <v>28660.06</v>
      </c>
      <c r="P306" t="n">
        <v>110.45</v>
      </c>
      <c r="Q306" t="n">
        <v>195.42</v>
      </c>
      <c r="R306" t="n">
        <v>19.97</v>
      </c>
      <c r="S306" t="n">
        <v>14.2</v>
      </c>
      <c r="T306" t="n">
        <v>1170.41</v>
      </c>
      <c r="U306" t="n">
        <v>0.71</v>
      </c>
      <c r="V306" t="n">
        <v>0.77</v>
      </c>
      <c r="W306" t="n">
        <v>0.64</v>
      </c>
      <c r="X306" t="n">
        <v>0.06</v>
      </c>
      <c r="Y306" t="n">
        <v>0.5</v>
      </c>
      <c r="Z306" t="n">
        <v>10</v>
      </c>
    </row>
    <row r="307">
      <c r="A307" t="n">
        <v>29</v>
      </c>
      <c r="B307" t="n">
        <v>95</v>
      </c>
      <c r="C307" t="inlineStr">
        <is>
          <t xml:space="preserve">CONCLUIDO	</t>
        </is>
      </c>
      <c r="D307" t="n">
        <v>8.500400000000001</v>
      </c>
      <c r="E307" t="n">
        <v>11.76</v>
      </c>
      <c r="F307" t="n">
        <v>9.15</v>
      </c>
      <c r="G307" t="n">
        <v>137.2</v>
      </c>
      <c r="H307" t="n">
        <v>2.3</v>
      </c>
      <c r="I307" t="n">
        <v>4</v>
      </c>
      <c r="J307" t="n">
        <v>232.18</v>
      </c>
      <c r="K307" t="n">
        <v>53.44</v>
      </c>
      <c r="L307" t="n">
        <v>30</v>
      </c>
      <c r="M307" t="n">
        <v>2</v>
      </c>
      <c r="N307" t="n">
        <v>53.75</v>
      </c>
      <c r="O307" t="n">
        <v>28870.05</v>
      </c>
      <c r="P307" t="n">
        <v>110.22</v>
      </c>
      <c r="Q307" t="n">
        <v>195.42</v>
      </c>
      <c r="R307" t="n">
        <v>19.88</v>
      </c>
      <c r="S307" t="n">
        <v>14.2</v>
      </c>
      <c r="T307" t="n">
        <v>1122.94</v>
      </c>
      <c r="U307" t="n">
        <v>0.71</v>
      </c>
      <c r="V307" t="n">
        <v>0.77</v>
      </c>
      <c r="W307" t="n">
        <v>0.64</v>
      </c>
      <c r="X307" t="n">
        <v>0.06</v>
      </c>
      <c r="Y307" t="n">
        <v>0.5</v>
      </c>
      <c r="Z307" t="n">
        <v>10</v>
      </c>
    </row>
    <row r="308">
      <c r="A308" t="n">
        <v>30</v>
      </c>
      <c r="B308" t="n">
        <v>95</v>
      </c>
      <c r="C308" t="inlineStr">
        <is>
          <t xml:space="preserve">CONCLUIDO	</t>
        </is>
      </c>
      <c r="D308" t="n">
        <v>8.500400000000001</v>
      </c>
      <c r="E308" t="n">
        <v>11.76</v>
      </c>
      <c r="F308" t="n">
        <v>9.15</v>
      </c>
      <c r="G308" t="n">
        <v>137.2</v>
      </c>
      <c r="H308" t="n">
        <v>2.36</v>
      </c>
      <c r="I308" t="n">
        <v>4</v>
      </c>
      <c r="J308" t="n">
        <v>233.89</v>
      </c>
      <c r="K308" t="n">
        <v>53.44</v>
      </c>
      <c r="L308" t="n">
        <v>31</v>
      </c>
      <c r="M308" t="n">
        <v>2</v>
      </c>
      <c r="N308" t="n">
        <v>54.46</v>
      </c>
      <c r="O308" t="n">
        <v>29081.05</v>
      </c>
      <c r="P308" t="n">
        <v>109.43</v>
      </c>
      <c r="Q308" t="n">
        <v>195.42</v>
      </c>
      <c r="R308" t="n">
        <v>19.82</v>
      </c>
      <c r="S308" t="n">
        <v>14.2</v>
      </c>
      <c r="T308" t="n">
        <v>1092.49</v>
      </c>
      <c r="U308" t="n">
        <v>0.72</v>
      </c>
      <c r="V308" t="n">
        <v>0.77</v>
      </c>
      <c r="W308" t="n">
        <v>0.65</v>
      </c>
      <c r="X308" t="n">
        <v>0.06</v>
      </c>
      <c r="Y308" t="n">
        <v>0.5</v>
      </c>
      <c r="Z308" t="n">
        <v>10</v>
      </c>
    </row>
    <row r="309">
      <c r="A309" t="n">
        <v>31</v>
      </c>
      <c r="B309" t="n">
        <v>95</v>
      </c>
      <c r="C309" t="inlineStr">
        <is>
          <t xml:space="preserve">CONCLUIDO	</t>
        </is>
      </c>
      <c r="D309" t="n">
        <v>8.501799999999999</v>
      </c>
      <c r="E309" t="n">
        <v>11.76</v>
      </c>
      <c r="F309" t="n">
        <v>9.140000000000001</v>
      </c>
      <c r="G309" t="n">
        <v>137.17</v>
      </c>
      <c r="H309" t="n">
        <v>2.41</v>
      </c>
      <c r="I309" t="n">
        <v>4</v>
      </c>
      <c r="J309" t="n">
        <v>235.61</v>
      </c>
      <c r="K309" t="n">
        <v>53.44</v>
      </c>
      <c r="L309" t="n">
        <v>32</v>
      </c>
      <c r="M309" t="n">
        <v>2</v>
      </c>
      <c r="N309" t="n">
        <v>55.18</v>
      </c>
      <c r="O309" t="n">
        <v>29293.06</v>
      </c>
      <c r="P309" t="n">
        <v>108.5</v>
      </c>
      <c r="Q309" t="n">
        <v>195.42</v>
      </c>
      <c r="R309" t="n">
        <v>19.79</v>
      </c>
      <c r="S309" t="n">
        <v>14.2</v>
      </c>
      <c r="T309" t="n">
        <v>1080.77</v>
      </c>
      <c r="U309" t="n">
        <v>0.72</v>
      </c>
      <c r="V309" t="n">
        <v>0.77</v>
      </c>
      <c r="W309" t="n">
        <v>0.64</v>
      </c>
      <c r="X309" t="n">
        <v>0.06</v>
      </c>
      <c r="Y309" t="n">
        <v>0.5</v>
      </c>
      <c r="Z309" t="n">
        <v>10</v>
      </c>
    </row>
    <row r="310">
      <c r="A310" t="n">
        <v>32</v>
      </c>
      <c r="B310" t="n">
        <v>95</v>
      </c>
      <c r="C310" t="inlineStr">
        <is>
          <t xml:space="preserve">CONCLUIDO	</t>
        </is>
      </c>
      <c r="D310" t="n">
        <v>8.507199999999999</v>
      </c>
      <c r="E310" t="n">
        <v>11.75</v>
      </c>
      <c r="F310" t="n">
        <v>9.140000000000001</v>
      </c>
      <c r="G310" t="n">
        <v>137.06</v>
      </c>
      <c r="H310" t="n">
        <v>2.47</v>
      </c>
      <c r="I310" t="n">
        <v>4</v>
      </c>
      <c r="J310" t="n">
        <v>237.34</v>
      </c>
      <c r="K310" t="n">
        <v>53.44</v>
      </c>
      <c r="L310" t="n">
        <v>33</v>
      </c>
      <c r="M310" t="n">
        <v>2</v>
      </c>
      <c r="N310" t="n">
        <v>55.91</v>
      </c>
      <c r="O310" t="n">
        <v>29506.09</v>
      </c>
      <c r="P310" t="n">
        <v>106.62</v>
      </c>
      <c r="Q310" t="n">
        <v>195.42</v>
      </c>
      <c r="R310" t="n">
        <v>19.55</v>
      </c>
      <c r="S310" t="n">
        <v>14.2</v>
      </c>
      <c r="T310" t="n">
        <v>958.39</v>
      </c>
      <c r="U310" t="n">
        <v>0.73</v>
      </c>
      <c r="V310" t="n">
        <v>0.77</v>
      </c>
      <c r="W310" t="n">
        <v>0.64</v>
      </c>
      <c r="X310" t="n">
        <v>0.05</v>
      </c>
      <c r="Y310" t="n">
        <v>0.5</v>
      </c>
      <c r="Z310" t="n">
        <v>10</v>
      </c>
    </row>
    <row r="311">
      <c r="A311" t="n">
        <v>33</v>
      </c>
      <c r="B311" t="n">
        <v>95</v>
      </c>
      <c r="C311" t="inlineStr">
        <is>
          <t xml:space="preserve">CONCLUIDO	</t>
        </is>
      </c>
      <c r="D311" t="n">
        <v>8.5078</v>
      </c>
      <c r="E311" t="n">
        <v>11.75</v>
      </c>
      <c r="F311" t="n">
        <v>9.140000000000001</v>
      </c>
      <c r="G311" t="n">
        <v>137.05</v>
      </c>
      <c r="H311" t="n">
        <v>2.53</v>
      </c>
      <c r="I311" t="n">
        <v>4</v>
      </c>
      <c r="J311" t="n">
        <v>239.08</v>
      </c>
      <c r="K311" t="n">
        <v>53.44</v>
      </c>
      <c r="L311" t="n">
        <v>34</v>
      </c>
      <c r="M311" t="n">
        <v>2</v>
      </c>
      <c r="N311" t="n">
        <v>56.64</v>
      </c>
      <c r="O311" t="n">
        <v>29720.17</v>
      </c>
      <c r="P311" t="n">
        <v>105.77</v>
      </c>
      <c r="Q311" t="n">
        <v>195.42</v>
      </c>
      <c r="R311" t="n">
        <v>19.54</v>
      </c>
      <c r="S311" t="n">
        <v>14.2</v>
      </c>
      <c r="T311" t="n">
        <v>952.52</v>
      </c>
      <c r="U311" t="n">
        <v>0.73</v>
      </c>
      <c r="V311" t="n">
        <v>0.77</v>
      </c>
      <c r="W311" t="n">
        <v>0.64</v>
      </c>
      <c r="X311" t="n">
        <v>0.05</v>
      </c>
      <c r="Y311" t="n">
        <v>0.5</v>
      </c>
      <c r="Z311" t="n">
        <v>10</v>
      </c>
    </row>
    <row r="312">
      <c r="A312" t="n">
        <v>34</v>
      </c>
      <c r="B312" t="n">
        <v>95</v>
      </c>
      <c r="C312" t="inlineStr">
        <is>
          <t xml:space="preserve">CONCLUIDO	</t>
        </is>
      </c>
      <c r="D312" t="n">
        <v>8.508599999999999</v>
      </c>
      <c r="E312" t="n">
        <v>11.75</v>
      </c>
      <c r="F312" t="n">
        <v>9.140000000000001</v>
      </c>
      <c r="G312" t="n">
        <v>137.03</v>
      </c>
      <c r="H312" t="n">
        <v>2.58</v>
      </c>
      <c r="I312" t="n">
        <v>4</v>
      </c>
      <c r="J312" t="n">
        <v>240.82</v>
      </c>
      <c r="K312" t="n">
        <v>53.44</v>
      </c>
      <c r="L312" t="n">
        <v>35</v>
      </c>
      <c r="M312" t="n">
        <v>1</v>
      </c>
      <c r="N312" t="n">
        <v>57.39</v>
      </c>
      <c r="O312" t="n">
        <v>29935.43</v>
      </c>
      <c r="P312" t="n">
        <v>104.86</v>
      </c>
      <c r="Q312" t="n">
        <v>195.42</v>
      </c>
      <c r="R312" t="n">
        <v>19.43</v>
      </c>
      <c r="S312" t="n">
        <v>14.2</v>
      </c>
      <c r="T312" t="n">
        <v>897.05</v>
      </c>
      <c r="U312" t="n">
        <v>0.73</v>
      </c>
      <c r="V312" t="n">
        <v>0.77</v>
      </c>
      <c r="W312" t="n">
        <v>0.64</v>
      </c>
      <c r="X312" t="n">
        <v>0.05</v>
      </c>
      <c r="Y312" t="n">
        <v>0.5</v>
      </c>
      <c r="Z312" t="n">
        <v>10</v>
      </c>
    </row>
    <row r="313">
      <c r="A313" t="n">
        <v>35</v>
      </c>
      <c r="B313" t="n">
        <v>95</v>
      </c>
      <c r="C313" t="inlineStr">
        <is>
          <t xml:space="preserve">CONCLUIDO	</t>
        </is>
      </c>
      <c r="D313" t="n">
        <v>8.508599999999999</v>
      </c>
      <c r="E313" t="n">
        <v>11.75</v>
      </c>
      <c r="F313" t="n">
        <v>9.140000000000001</v>
      </c>
      <c r="G313" t="n">
        <v>137.03</v>
      </c>
      <c r="H313" t="n">
        <v>2.64</v>
      </c>
      <c r="I313" t="n">
        <v>4</v>
      </c>
      <c r="J313" t="n">
        <v>242.57</v>
      </c>
      <c r="K313" t="n">
        <v>53.44</v>
      </c>
      <c r="L313" t="n">
        <v>36</v>
      </c>
      <c r="M313" t="n">
        <v>1</v>
      </c>
      <c r="N313" t="n">
        <v>58.14</v>
      </c>
      <c r="O313" t="n">
        <v>30151.65</v>
      </c>
      <c r="P313" t="n">
        <v>104.36</v>
      </c>
      <c r="Q313" t="n">
        <v>195.42</v>
      </c>
      <c r="R313" t="n">
        <v>19.44</v>
      </c>
      <c r="S313" t="n">
        <v>14.2</v>
      </c>
      <c r="T313" t="n">
        <v>906.02</v>
      </c>
      <c r="U313" t="n">
        <v>0.73</v>
      </c>
      <c r="V313" t="n">
        <v>0.77</v>
      </c>
      <c r="W313" t="n">
        <v>0.64</v>
      </c>
      <c r="X313" t="n">
        <v>0.05</v>
      </c>
      <c r="Y313" t="n">
        <v>0.5</v>
      </c>
      <c r="Z313" t="n">
        <v>10</v>
      </c>
    </row>
    <row r="314">
      <c r="A314" t="n">
        <v>36</v>
      </c>
      <c r="B314" t="n">
        <v>95</v>
      </c>
      <c r="C314" t="inlineStr">
        <is>
          <t xml:space="preserve">CONCLUIDO	</t>
        </is>
      </c>
      <c r="D314" t="n">
        <v>8.5068</v>
      </c>
      <c r="E314" t="n">
        <v>11.76</v>
      </c>
      <c r="F314" t="n">
        <v>9.140000000000001</v>
      </c>
      <c r="G314" t="n">
        <v>137.07</v>
      </c>
      <c r="H314" t="n">
        <v>2.69</v>
      </c>
      <c r="I314" t="n">
        <v>4</v>
      </c>
      <c r="J314" t="n">
        <v>244.34</v>
      </c>
      <c r="K314" t="n">
        <v>53.44</v>
      </c>
      <c r="L314" t="n">
        <v>37</v>
      </c>
      <c r="M314" t="n">
        <v>0</v>
      </c>
      <c r="N314" t="n">
        <v>58.9</v>
      </c>
      <c r="O314" t="n">
        <v>30368.96</v>
      </c>
      <c r="P314" t="n">
        <v>104.48</v>
      </c>
      <c r="Q314" t="n">
        <v>195.42</v>
      </c>
      <c r="R314" t="n">
        <v>19.47</v>
      </c>
      <c r="S314" t="n">
        <v>14.2</v>
      </c>
      <c r="T314" t="n">
        <v>921.61</v>
      </c>
      <c r="U314" t="n">
        <v>0.73</v>
      </c>
      <c r="V314" t="n">
        <v>0.77</v>
      </c>
      <c r="W314" t="n">
        <v>0.65</v>
      </c>
      <c r="X314" t="n">
        <v>0.05</v>
      </c>
      <c r="Y314" t="n">
        <v>0.5</v>
      </c>
      <c r="Z314" t="n">
        <v>10</v>
      </c>
    </row>
    <row r="315">
      <c r="A315" t="n">
        <v>0</v>
      </c>
      <c r="B315" t="n">
        <v>55</v>
      </c>
      <c r="C315" t="inlineStr">
        <is>
          <t xml:space="preserve">CONCLUIDO	</t>
        </is>
      </c>
      <c r="D315" t="n">
        <v>6.8633</v>
      </c>
      <c r="E315" t="n">
        <v>14.57</v>
      </c>
      <c r="F315" t="n">
        <v>10.65</v>
      </c>
      <c r="G315" t="n">
        <v>8.300000000000001</v>
      </c>
      <c r="H315" t="n">
        <v>0.15</v>
      </c>
      <c r="I315" t="n">
        <v>77</v>
      </c>
      <c r="J315" t="n">
        <v>116.05</v>
      </c>
      <c r="K315" t="n">
        <v>43.4</v>
      </c>
      <c r="L315" t="n">
        <v>1</v>
      </c>
      <c r="M315" t="n">
        <v>75</v>
      </c>
      <c r="N315" t="n">
        <v>16.65</v>
      </c>
      <c r="O315" t="n">
        <v>14546.17</v>
      </c>
      <c r="P315" t="n">
        <v>105.51</v>
      </c>
      <c r="Q315" t="n">
        <v>195.42</v>
      </c>
      <c r="R315" t="n">
        <v>66.39</v>
      </c>
      <c r="S315" t="n">
        <v>14.2</v>
      </c>
      <c r="T315" t="n">
        <v>24012.23</v>
      </c>
      <c r="U315" t="n">
        <v>0.21</v>
      </c>
      <c r="V315" t="n">
        <v>0.66</v>
      </c>
      <c r="W315" t="n">
        <v>0.77</v>
      </c>
      <c r="X315" t="n">
        <v>1.56</v>
      </c>
      <c r="Y315" t="n">
        <v>0.5</v>
      </c>
      <c r="Z315" t="n">
        <v>10</v>
      </c>
    </row>
    <row r="316">
      <c r="A316" t="n">
        <v>1</v>
      </c>
      <c r="B316" t="n">
        <v>55</v>
      </c>
      <c r="C316" t="inlineStr">
        <is>
          <t xml:space="preserve">CONCLUIDO	</t>
        </is>
      </c>
      <c r="D316" t="n">
        <v>7.8546</v>
      </c>
      <c r="E316" t="n">
        <v>12.73</v>
      </c>
      <c r="F316" t="n">
        <v>9.789999999999999</v>
      </c>
      <c r="G316" t="n">
        <v>16.31</v>
      </c>
      <c r="H316" t="n">
        <v>0.3</v>
      </c>
      <c r="I316" t="n">
        <v>36</v>
      </c>
      <c r="J316" t="n">
        <v>117.34</v>
      </c>
      <c r="K316" t="n">
        <v>43.4</v>
      </c>
      <c r="L316" t="n">
        <v>2</v>
      </c>
      <c r="M316" t="n">
        <v>34</v>
      </c>
      <c r="N316" t="n">
        <v>16.94</v>
      </c>
      <c r="O316" t="n">
        <v>14705.49</v>
      </c>
      <c r="P316" t="n">
        <v>95.88</v>
      </c>
      <c r="Q316" t="n">
        <v>195.43</v>
      </c>
      <c r="R316" t="n">
        <v>39.87</v>
      </c>
      <c r="S316" t="n">
        <v>14.2</v>
      </c>
      <c r="T316" t="n">
        <v>10961.7</v>
      </c>
      <c r="U316" t="n">
        <v>0.36</v>
      </c>
      <c r="V316" t="n">
        <v>0.72</v>
      </c>
      <c r="W316" t="n">
        <v>0.6899999999999999</v>
      </c>
      <c r="X316" t="n">
        <v>0.7</v>
      </c>
      <c r="Y316" t="n">
        <v>0.5</v>
      </c>
      <c r="Z316" t="n">
        <v>10</v>
      </c>
    </row>
    <row r="317">
      <c r="A317" t="n">
        <v>2</v>
      </c>
      <c r="B317" t="n">
        <v>55</v>
      </c>
      <c r="C317" t="inlineStr">
        <is>
          <t xml:space="preserve">CONCLUIDO	</t>
        </is>
      </c>
      <c r="D317" t="n">
        <v>8.2149</v>
      </c>
      <c r="E317" t="n">
        <v>12.17</v>
      </c>
      <c r="F317" t="n">
        <v>9.539999999999999</v>
      </c>
      <c r="G317" t="n">
        <v>24.89</v>
      </c>
      <c r="H317" t="n">
        <v>0.45</v>
      </c>
      <c r="I317" t="n">
        <v>23</v>
      </c>
      <c r="J317" t="n">
        <v>118.63</v>
      </c>
      <c r="K317" t="n">
        <v>43.4</v>
      </c>
      <c r="L317" t="n">
        <v>3</v>
      </c>
      <c r="M317" t="n">
        <v>21</v>
      </c>
      <c r="N317" t="n">
        <v>17.23</v>
      </c>
      <c r="O317" t="n">
        <v>14865.24</v>
      </c>
      <c r="P317" t="n">
        <v>92.08</v>
      </c>
      <c r="Q317" t="n">
        <v>195.42</v>
      </c>
      <c r="R317" t="n">
        <v>31.75</v>
      </c>
      <c r="S317" t="n">
        <v>14.2</v>
      </c>
      <c r="T317" t="n">
        <v>6964.07</v>
      </c>
      <c r="U317" t="n">
        <v>0.45</v>
      </c>
      <c r="V317" t="n">
        <v>0.74</v>
      </c>
      <c r="W317" t="n">
        <v>0.68</v>
      </c>
      <c r="X317" t="n">
        <v>0.45</v>
      </c>
      <c r="Y317" t="n">
        <v>0.5</v>
      </c>
      <c r="Z317" t="n">
        <v>10</v>
      </c>
    </row>
    <row r="318">
      <c r="A318" t="n">
        <v>3</v>
      </c>
      <c r="B318" t="n">
        <v>55</v>
      </c>
      <c r="C318" t="inlineStr">
        <is>
          <t xml:space="preserve">CONCLUIDO	</t>
        </is>
      </c>
      <c r="D318" t="n">
        <v>8.3787</v>
      </c>
      <c r="E318" t="n">
        <v>11.94</v>
      </c>
      <c r="F318" t="n">
        <v>9.42</v>
      </c>
      <c r="G318" t="n">
        <v>31.4</v>
      </c>
      <c r="H318" t="n">
        <v>0.59</v>
      </c>
      <c r="I318" t="n">
        <v>18</v>
      </c>
      <c r="J318" t="n">
        <v>119.93</v>
      </c>
      <c r="K318" t="n">
        <v>43.4</v>
      </c>
      <c r="L318" t="n">
        <v>4</v>
      </c>
      <c r="M318" t="n">
        <v>16</v>
      </c>
      <c r="N318" t="n">
        <v>17.53</v>
      </c>
      <c r="O318" t="n">
        <v>15025.44</v>
      </c>
      <c r="P318" t="n">
        <v>89.83</v>
      </c>
      <c r="Q318" t="n">
        <v>195.42</v>
      </c>
      <c r="R318" t="n">
        <v>28.34</v>
      </c>
      <c r="S318" t="n">
        <v>14.2</v>
      </c>
      <c r="T318" t="n">
        <v>5283.42</v>
      </c>
      <c r="U318" t="n">
        <v>0.5</v>
      </c>
      <c r="V318" t="n">
        <v>0.75</v>
      </c>
      <c r="W318" t="n">
        <v>0.67</v>
      </c>
      <c r="X318" t="n">
        <v>0.33</v>
      </c>
      <c r="Y318" t="n">
        <v>0.5</v>
      </c>
      <c r="Z318" t="n">
        <v>10</v>
      </c>
    </row>
    <row r="319">
      <c r="A319" t="n">
        <v>4</v>
      </c>
      <c r="B319" t="n">
        <v>55</v>
      </c>
      <c r="C319" t="inlineStr">
        <is>
          <t xml:space="preserve">CONCLUIDO	</t>
        </is>
      </c>
      <c r="D319" t="n">
        <v>8.4984</v>
      </c>
      <c r="E319" t="n">
        <v>11.77</v>
      </c>
      <c r="F319" t="n">
        <v>9.35</v>
      </c>
      <c r="G319" t="n">
        <v>40.06</v>
      </c>
      <c r="H319" t="n">
        <v>0.73</v>
      </c>
      <c r="I319" t="n">
        <v>14</v>
      </c>
      <c r="J319" t="n">
        <v>121.23</v>
      </c>
      <c r="K319" t="n">
        <v>43.4</v>
      </c>
      <c r="L319" t="n">
        <v>5</v>
      </c>
      <c r="M319" t="n">
        <v>12</v>
      </c>
      <c r="N319" t="n">
        <v>17.83</v>
      </c>
      <c r="O319" t="n">
        <v>15186.08</v>
      </c>
      <c r="P319" t="n">
        <v>88.14</v>
      </c>
      <c r="Q319" t="n">
        <v>195.42</v>
      </c>
      <c r="R319" t="n">
        <v>26.23</v>
      </c>
      <c r="S319" t="n">
        <v>14.2</v>
      </c>
      <c r="T319" t="n">
        <v>4250.74</v>
      </c>
      <c r="U319" t="n">
        <v>0.54</v>
      </c>
      <c r="V319" t="n">
        <v>0.75</v>
      </c>
      <c r="W319" t="n">
        <v>0.66</v>
      </c>
      <c r="X319" t="n">
        <v>0.26</v>
      </c>
      <c r="Y319" t="n">
        <v>0.5</v>
      </c>
      <c r="Z319" t="n">
        <v>10</v>
      </c>
    </row>
    <row r="320">
      <c r="A320" t="n">
        <v>5</v>
      </c>
      <c r="B320" t="n">
        <v>55</v>
      </c>
      <c r="C320" t="inlineStr">
        <is>
          <t xml:space="preserve">CONCLUIDO	</t>
        </is>
      </c>
      <c r="D320" t="n">
        <v>8.561</v>
      </c>
      <c r="E320" t="n">
        <v>11.68</v>
      </c>
      <c r="F320" t="n">
        <v>9.31</v>
      </c>
      <c r="G320" t="n">
        <v>46.55</v>
      </c>
      <c r="H320" t="n">
        <v>0.86</v>
      </c>
      <c r="I320" t="n">
        <v>12</v>
      </c>
      <c r="J320" t="n">
        <v>122.54</v>
      </c>
      <c r="K320" t="n">
        <v>43.4</v>
      </c>
      <c r="L320" t="n">
        <v>6</v>
      </c>
      <c r="M320" t="n">
        <v>10</v>
      </c>
      <c r="N320" t="n">
        <v>18.14</v>
      </c>
      <c r="O320" t="n">
        <v>15347.16</v>
      </c>
      <c r="P320" t="n">
        <v>86.81999999999999</v>
      </c>
      <c r="Q320" t="n">
        <v>195.42</v>
      </c>
      <c r="R320" t="n">
        <v>24.87</v>
      </c>
      <c r="S320" t="n">
        <v>14.2</v>
      </c>
      <c r="T320" t="n">
        <v>3577.84</v>
      </c>
      <c r="U320" t="n">
        <v>0.57</v>
      </c>
      <c r="V320" t="n">
        <v>0.76</v>
      </c>
      <c r="W320" t="n">
        <v>0.66</v>
      </c>
      <c r="X320" t="n">
        <v>0.22</v>
      </c>
      <c r="Y320" t="n">
        <v>0.5</v>
      </c>
      <c r="Z320" t="n">
        <v>10</v>
      </c>
    </row>
    <row r="321">
      <c r="A321" t="n">
        <v>6</v>
      </c>
      <c r="B321" t="n">
        <v>55</v>
      </c>
      <c r="C321" t="inlineStr">
        <is>
          <t xml:space="preserve">CONCLUIDO	</t>
        </is>
      </c>
      <c r="D321" t="n">
        <v>8.6279</v>
      </c>
      <c r="E321" t="n">
        <v>11.59</v>
      </c>
      <c r="F321" t="n">
        <v>9.27</v>
      </c>
      <c r="G321" t="n">
        <v>55.6</v>
      </c>
      <c r="H321" t="n">
        <v>1</v>
      </c>
      <c r="I321" t="n">
        <v>10</v>
      </c>
      <c r="J321" t="n">
        <v>123.85</v>
      </c>
      <c r="K321" t="n">
        <v>43.4</v>
      </c>
      <c r="L321" t="n">
        <v>7</v>
      </c>
      <c r="M321" t="n">
        <v>8</v>
      </c>
      <c r="N321" t="n">
        <v>18.45</v>
      </c>
      <c r="O321" t="n">
        <v>15508.69</v>
      </c>
      <c r="P321" t="n">
        <v>85.05</v>
      </c>
      <c r="Q321" t="n">
        <v>195.42</v>
      </c>
      <c r="R321" t="n">
        <v>23.6</v>
      </c>
      <c r="S321" t="n">
        <v>14.2</v>
      </c>
      <c r="T321" t="n">
        <v>2953</v>
      </c>
      <c r="U321" t="n">
        <v>0.6</v>
      </c>
      <c r="V321" t="n">
        <v>0.76</v>
      </c>
      <c r="W321" t="n">
        <v>0.65</v>
      </c>
      <c r="X321" t="n">
        <v>0.18</v>
      </c>
      <c r="Y321" t="n">
        <v>0.5</v>
      </c>
      <c r="Z321" t="n">
        <v>10</v>
      </c>
    </row>
    <row r="322">
      <c r="A322" t="n">
        <v>7</v>
      </c>
      <c r="B322" t="n">
        <v>55</v>
      </c>
      <c r="C322" t="inlineStr">
        <is>
          <t xml:space="preserve">CONCLUIDO	</t>
        </is>
      </c>
      <c r="D322" t="n">
        <v>8.661099999999999</v>
      </c>
      <c r="E322" t="n">
        <v>11.55</v>
      </c>
      <c r="F322" t="n">
        <v>9.25</v>
      </c>
      <c r="G322" t="n">
        <v>61.64</v>
      </c>
      <c r="H322" t="n">
        <v>1.13</v>
      </c>
      <c r="I322" t="n">
        <v>9</v>
      </c>
      <c r="J322" t="n">
        <v>125.16</v>
      </c>
      <c r="K322" t="n">
        <v>43.4</v>
      </c>
      <c r="L322" t="n">
        <v>8</v>
      </c>
      <c r="M322" t="n">
        <v>7</v>
      </c>
      <c r="N322" t="n">
        <v>18.76</v>
      </c>
      <c r="O322" t="n">
        <v>15670.68</v>
      </c>
      <c r="P322" t="n">
        <v>83.38</v>
      </c>
      <c r="Q322" t="n">
        <v>195.42</v>
      </c>
      <c r="R322" t="n">
        <v>22.95</v>
      </c>
      <c r="S322" t="n">
        <v>14.2</v>
      </c>
      <c r="T322" t="n">
        <v>2632.28</v>
      </c>
      <c r="U322" t="n">
        <v>0.62</v>
      </c>
      <c r="V322" t="n">
        <v>0.76</v>
      </c>
      <c r="W322" t="n">
        <v>0.65</v>
      </c>
      <c r="X322" t="n">
        <v>0.16</v>
      </c>
      <c r="Y322" t="n">
        <v>0.5</v>
      </c>
      <c r="Z322" t="n">
        <v>10</v>
      </c>
    </row>
    <row r="323">
      <c r="A323" t="n">
        <v>8</v>
      </c>
      <c r="B323" t="n">
        <v>55</v>
      </c>
      <c r="C323" t="inlineStr">
        <is>
          <t xml:space="preserve">CONCLUIDO	</t>
        </is>
      </c>
      <c r="D323" t="n">
        <v>8.698399999999999</v>
      </c>
      <c r="E323" t="n">
        <v>11.5</v>
      </c>
      <c r="F323" t="n">
        <v>9.220000000000001</v>
      </c>
      <c r="G323" t="n">
        <v>69.16</v>
      </c>
      <c r="H323" t="n">
        <v>1.26</v>
      </c>
      <c r="I323" t="n">
        <v>8</v>
      </c>
      <c r="J323" t="n">
        <v>126.48</v>
      </c>
      <c r="K323" t="n">
        <v>43.4</v>
      </c>
      <c r="L323" t="n">
        <v>9</v>
      </c>
      <c r="M323" t="n">
        <v>6</v>
      </c>
      <c r="N323" t="n">
        <v>19.08</v>
      </c>
      <c r="O323" t="n">
        <v>15833.12</v>
      </c>
      <c r="P323" t="n">
        <v>82.05</v>
      </c>
      <c r="Q323" t="n">
        <v>195.42</v>
      </c>
      <c r="R323" t="n">
        <v>22.19</v>
      </c>
      <c r="S323" t="n">
        <v>14.2</v>
      </c>
      <c r="T323" t="n">
        <v>2258.93</v>
      </c>
      <c r="U323" t="n">
        <v>0.64</v>
      </c>
      <c r="V323" t="n">
        <v>0.77</v>
      </c>
      <c r="W323" t="n">
        <v>0.65</v>
      </c>
      <c r="X323" t="n">
        <v>0.13</v>
      </c>
      <c r="Y323" t="n">
        <v>0.5</v>
      </c>
      <c r="Z323" t="n">
        <v>10</v>
      </c>
    </row>
    <row r="324">
      <c r="A324" t="n">
        <v>9</v>
      </c>
      <c r="B324" t="n">
        <v>55</v>
      </c>
      <c r="C324" t="inlineStr">
        <is>
          <t xml:space="preserve">CONCLUIDO	</t>
        </is>
      </c>
      <c r="D324" t="n">
        <v>8.728999999999999</v>
      </c>
      <c r="E324" t="n">
        <v>11.46</v>
      </c>
      <c r="F324" t="n">
        <v>9.199999999999999</v>
      </c>
      <c r="G324" t="n">
        <v>78.90000000000001</v>
      </c>
      <c r="H324" t="n">
        <v>1.38</v>
      </c>
      <c r="I324" t="n">
        <v>7</v>
      </c>
      <c r="J324" t="n">
        <v>127.8</v>
      </c>
      <c r="K324" t="n">
        <v>43.4</v>
      </c>
      <c r="L324" t="n">
        <v>10</v>
      </c>
      <c r="M324" t="n">
        <v>5</v>
      </c>
      <c r="N324" t="n">
        <v>19.4</v>
      </c>
      <c r="O324" t="n">
        <v>15996.02</v>
      </c>
      <c r="P324" t="n">
        <v>80.81999999999999</v>
      </c>
      <c r="Q324" t="n">
        <v>195.42</v>
      </c>
      <c r="R324" t="n">
        <v>21.7</v>
      </c>
      <c r="S324" t="n">
        <v>14.2</v>
      </c>
      <c r="T324" t="n">
        <v>2018.98</v>
      </c>
      <c r="U324" t="n">
        <v>0.65</v>
      </c>
      <c r="V324" t="n">
        <v>0.77</v>
      </c>
      <c r="W324" t="n">
        <v>0.65</v>
      </c>
      <c r="X324" t="n">
        <v>0.12</v>
      </c>
      <c r="Y324" t="n">
        <v>0.5</v>
      </c>
      <c r="Z324" t="n">
        <v>10</v>
      </c>
    </row>
    <row r="325">
      <c r="A325" t="n">
        <v>10</v>
      </c>
      <c r="B325" t="n">
        <v>55</v>
      </c>
      <c r="C325" t="inlineStr">
        <is>
          <t xml:space="preserve">CONCLUIDO	</t>
        </is>
      </c>
      <c r="D325" t="n">
        <v>8.7226</v>
      </c>
      <c r="E325" t="n">
        <v>11.46</v>
      </c>
      <c r="F325" t="n">
        <v>9.210000000000001</v>
      </c>
      <c r="G325" t="n">
        <v>78.97</v>
      </c>
      <c r="H325" t="n">
        <v>1.5</v>
      </c>
      <c r="I325" t="n">
        <v>7</v>
      </c>
      <c r="J325" t="n">
        <v>129.13</v>
      </c>
      <c r="K325" t="n">
        <v>43.4</v>
      </c>
      <c r="L325" t="n">
        <v>11</v>
      </c>
      <c r="M325" t="n">
        <v>5</v>
      </c>
      <c r="N325" t="n">
        <v>19.73</v>
      </c>
      <c r="O325" t="n">
        <v>16159.39</v>
      </c>
      <c r="P325" t="n">
        <v>79.52</v>
      </c>
      <c r="Q325" t="n">
        <v>195.42</v>
      </c>
      <c r="R325" t="n">
        <v>21.94</v>
      </c>
      <c r="S325" t="n">
        <v>14.2</v>
      </c>
      <c r="T325" t="n">
        <v>2139.94</v>
      </c>
      <c r="U325" t="n">
        <v>0.65</v>
      </c>
      <c r="V325" t="n">
        <v>0.77</v>
      </c>
      <c r="W325" t="n">
        <v>0.65</v>
      </c>
      <c r="X325" t="n">
        <v>0.13</v>
      </c>
      <c r="Y325" t="n">
        <v>0.5</v>
      </c>
      <c r="Z325" t="n">
        <v>10</v>
      </c>
    </row>
    <row r="326">
      <c r="A326" t="n">
        <v>11</v>
      </c>
      <c r="B326" t="n">
        <v>55</v>
      </c>
      <c r="C326" t="inlineStr">
        <is>
          <t xml:space="preserve">CONCLUIDO	</t>
        </is>
      </c>
      <c r="D326" t="n">
        <v>8.7608</v>
      </c>
      <c r="E326" t="n">
        <v>11.41</v>
      </c>
      <c r="F326" t="n">
        <v>9.19</v>
      </c>
      <c r="G326" t="n">
        <v>91.87</v>
      </c>
      <c r="H326" t="n">
        <v>1.63</v>
      </c>
      <c r="I326" t="n">
        <v>6</v>
      </c>
      <c r="J326" t="n">
        <v>130.45</v>
      </c>
      <c r="K326" t="n">
        <v>43.4</v>
      </c>
      <c r="L326" t="n">
        <v>12</v>
      </c>
      <c r="M326" t="n">
        <v>4</v>
      </c>
      <c r="N326" t="n">
        <v>20.05</v>
      </c>
      <c r="O326" t="n">
        <v>16323.22</v>
      </c>
      <c r="P326" t="n">
        <v>78.41</v>
      </c>
      <c r="Q326" t="n">
        <v>195.42</v>
      </c>
      <c r="R326" t="n">
        <v>21.15</v>
      </c>
      <c r="S326" t="n">
        <v>14.2</v>
      </c>
      <c r="T326" t="n">
        <v>1749.69</v>
      </c>
      <c r="U326" t="n">
        <v>0.67</v>
      </c>
      <c r="V326" t="n">
        <v>0.77</v>
      </c>
      <c r="W326" t="n">
        <v>0.65</v>
      </c>
      <c r="X326" t="n">
        <v>0.1</v>
      </c>
      <c r="Y326" t="n">
        <v>0.5</v>
      </c>
      <c r="Z326" t="n">
        <v>10</v>
      </c>
    </row>
    <row r="327">
      <c r="A327" t="n">
        <v>12</v>
      </c>
      <c r="B327" t="n">
        <v>55</v>
      </c>
      <c r="C327" t="inlineStr">
        <is>
          <t xml:space="preserve">CONCLUIDO	</t>
        </is>
      </c>
      <c r="D327" t="n">
        <v>8.7615</v>
      </c>
      <c r="E327" t="n">
        <v>11.41</v>
      </c>
      <c r="F327" t="n">
        <v>9.19</v>
      </c>
      <c r="G327" t="n">
        <v>91.86</v>
      </c>
      <c r="H327" t="n">
        <v>1.74</v>
      </c>
      <c r="I327" t="n">
        <v>6</v>
      </c>
      <c r="J327" t="n">
        <v>131.79</v>
      </c>
      <c r="K327" t="n">
        <v>43.4</v>
      </c>
      <c r="L327" t="n">
        <v>13</v>
      </c>
      <c r="M327" t="n">
        <v>4</v>
      </c>
      <c r="N327" t="n">
        <v>20.39</v>
      </c>
      <c r="O327" t="n">
        <v>16487.53</v>
      </c>
      <c r="P327" t="n">
        <v>76.98</v>
      </c>
      <c r="Q327" t="n">
        <v>195.42</v>
      </c>
      <c r="R327" t="n">
        <v>21.1</v>
      </c>
      <c r="S327" t="n">
        <v>14.2</v>
      </c>
      <c r="T327" t="n">
        <v>1723.49</v>
      </c>
      <c r="U327" t="n">
        <v>0.67</v>
      </c>
      <c r="V327" t="n">
        <v>0.77</v>
      </c>
      <c r="W327" t="n">
        <v>0.65</v>
      </c>
      <c r="X327" t="n">
        <v>0.1</v>
      </c>
      <c r="Y327" t="n">
        <v>0.5</v>
      </c>
      <c r="Z327" t="n">
        <v>10</v>
      </c>
    </row>
    <row r="328">
      <c r="A328" t="n">
        <v>13</v>
      </c>
      <c r="B328" t="n">
        <v>55</v>
      </c>
      <c r="C328" t="inlineStr">
        <is>
          <t xml:space="preserve">CONCLUIDO	</t>
        </is>
      </c>
      <c r="D328" t="n">
        <v>8.785600000000001</v>
      </c>
      <c r="E328" t="n">
        <v>11.38</v>
      </c>
      <c r="F328" t="n">
        <v>9.18</v>
      </c>
      <c r="G328" t="n">
        <v>110.14</v>
      </c>
      <c r="H328" t="n">
        <v>1.86</v>
      </c>
      <c r="I328" t="n">
        <v>5</v>
      </c>
      <c r="J328" t="n">
        <v>133.12</v>
      </c>
      <c r="K328" t="n">
        <v>43.4</v>
      </c>
      <c r="L328" t="n">
        <v>14</v>
      </c>
      <c r="M328" t="n">
        <v>1</v>
      </c>
      <c r="N328" t="n">
        <v>20.72</v>
      </c>
      <c r="O328" t="n">
        <v>16652.31</v>
      </c>
      <c r="P328" t="n">
        <v>76.09</v>
      </c>
      <c r="Q328" t="n">
        <v>195.42</v>
      </c>
      <c r="R328" t="n">
        <v>20.81</v>
      </c>
      <c r="S328" t="n">
        <v>14.2</v>
      </c>
      <c r="T328" t="n">
        <v>1586.59</v>
      </c>
      <c r="U328" t="n">
        <v>0.68</v>
      </c>
      <c r="V328" t="n">
        <v>0.77</v>
      </c>
      <c r="W328" t="n">
        <v>0.65</v>
      </c>
      <c r="X328" t="n">
        <v>0.09</v>
      </c>
      <c r="Y328" t="n">
        <v>0.5</v>
      </c>
      <c r="Z328" t="n">
        <v>10</v>
      </c>
    </row>
    <row r="329">
      <c r="A329" t="n">
        <v>14</v>
      </c>
      <c r="B329" t="n">
        <v>55</v>
      </c>
      <c r="C329" t="inlineStr">
        <is>
          <t xml:space="preserve">CONCLUIDO	</t>
        </is>
      </c>
      <c r="D329" t="n">
        <v>8.789300000000001</v>
      </c>
      <c r="E329" t="n">
        <v>11.38</v>
      </c>
      <c r="F329" t="n">
        <v>9.17</v>
      </c>
      <c r="G329" t="n">
        <v>110.09</v>
      </c>
      <c r="H329" t="n">
        <v>1.97</v>
      </c>
      <c r="I329" t="n">
        <v>5</v>
      </c>
      <c r="J329" t="n">
        <v>134.46</v>
      </c>
      <c r="K329" t="n">
        <v>43.4</v>
      </c>
      <c r="L329" t="n">
        <v>15</v>
      </c>
      <c r="M329" t="n">
        <v>1</v>
      </c>
      <c r="N329" t="n">
        <v>21.06</v>
      </c>
      <c r="O329" t="n">
        <v>16817.7</v>
      </c>
      <c r="P329" t="n">
        <v>76.09999999999999</v>
      </c>
      <c r="Q329" t="n">
        <v>195.42</v>
      </c>
      <c r="R329" t="n">
        <v>20.68</v>
      </c>
      <c r="S329" t="n">
        <v>14.2</v>
      </c>
      <c r="T329" t="n">
        <v>1519.08</v>
      </c>
      <c r="U329" t="n">
        <v>0.6899999999999999</v>
      </c>
      <c r="V329" t="n">
        <v>0.77</v>
      </c>
      <c r="W329" t="n">
        <v>0.65</v>
      </c>
      <c r="X329" t="n">
        <v>0.09</v>
      </c>
      <c r="Y329" t="n">
        <v>0.5</v>
      </c>
      <c r="Z329" t="n">
        <v>10</v>
      </c>
    </row>
    <row r="330">
      <c r="A330" t="n">
        <v>15</v>
      </c>
      <c r="B330" t="n">
        <v>55</v>
      </c>
      <c r="C330" t="inlineStr">
        <is>
          <t xml:space="preserve">CONCLUIDO	</t>
        </is>
      </c>
      <c r="D330" t="n">
        <v>8.791399999999999</v>
      </c>
      <c r="E330" t="n">
        <v>11.37</v>
      </c>
      <c r="F330" t="n">
        <v>9.17</v>
      </c>
      <c r="G330" t="n">
        <v>110.05</v>
      </c>
      <c r="H330" t="n">
        <v>2.08</v>
      </c>
      <c r="I330" t="n">
        <v>5</v>
      </c>
      <c r="J330" t="n">
        <v>135.81</v>
      </c>
      <c r="K330" t="n">
        <v>43.4</v>
      </c>
      <c r="L330" t="n">
        <v>16</v>
      </c>
      <c r="M330" t="n">
        <v>0</v>
      </c>
      <c r="N330" t="n">
        <v>21.41</v>
      </c>
      <c r="O330" t="n">
        <v>16983.46</v>
      </c>
      <c r="P330" t="n">
        <v>76.5</v>
      </c>
      <c r="Q330" t="n">
        <v>195.42</v>
      </c>
      <c r="R330" t="n">
        <v>20.49</v>
      </c>
      <c r="S330" t="n">
        <v>14.2</v>
      </c>
      <c r="T330" t="n">
        <v>1422.26</v>
      </c>
      <c r="U330" t="n">
        <v>0.6899999999999999</v>
      </c>
      <c r="V330" t="n">
        <v>0.77</v>
      </c>
      <c r="W330" t="n">
        <v>0.65</v>
      </c>
      <c r="X330" t="n">
        <v>0.08</v>
      </c>
      <c r="Y330" t="n">
        <v>0.5</v>
      </c>
      <c r="Z3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INDEX(resultados!$A$2:$ZZ$330, 1, MATCH($B$1, resultados!$A$1:$ZZ$1, 0))</f>
        <v/>
      </c>
      <c r="B7">
        <f>INDEX(resultados!$A$2:$ZZ$330, 1, MATCH($B$2, resultados!$A$1:$ZZ$1, 0))</f>
        <v/>
      </c>
      <c r="C7">
        <f>INDEX(resultados!$A$2:$ZZ$330, 1, MATCH($B$3, resultados!$A$1:$ZZ$1, 0))</f>
        <v/>
      </c>
    </row>
    <row r="8">
      <c r="A8">
        <f>INDEX(resultados!$A$2:$ZZ$330, 2, MATCH($B$1, resultados!$A$1:$ZZ$1, 0))</f>
        <v/>
      </c>
      <c r="B8">
        <f>INDEX(resultados!$A$2:$ZZ$330, 2, MATCH($B$2, resultados!$A$1:$ZZ$1, 0))</f>
        <v/>
      </c>
      <c r="C8">
        <f>INDEX(resultados!$A$2:$ZZ$330, 2, MATCH($B$3, resultados!$A$1:$ZZ$1, 0))</f>
        <v/>
      </c>
    </row>
    <row r="9">
      <c r="A9">
        <f>INDEX(resultados!$A$2:$ZZ$330, 3, MATCH($B$1, resultados!$A$1:$ZZ$1, 0))</f>
        <v/>
      </c>
      <c r="B9">
        <f>INDEX(resultados!$A$2:$ZZ$330, 3, MATCH($B$2, resultados!$A$1:$ZZ$1, 0))</f>
        <v/>
      </c>
      <c r="C9">
        <f>INDEX(resultados!$A$2:$ZZ$330, 3, MATCH($B$3, resultados!$A$1:$ZZ$1, 0))</f>
        <v/>
      </c>
    </row>
    <row r="10">
      <c r="A10">
        <f>INDEX(resultados!$A$2:$ZZ$330, 4, MATCH($B$1, resultados!$A$1:$ZZ$1, 0))</f>
        <v/>
      </c>
      <c r="B10">
        <f>INDEX(resultados!$A$2:$ZZ$330, 4, MATCH($B$2, resultados!$A$1:$ZZ$1, 0))</f>
        <v/>
      </c>
      <c r="C10">
        <f>INDEX(resultados!$A$2:$ZZ$330, 4, MATCH($B$3, resultados!$A$1:$ZZ$1, 0))</f>
        <v/>
      </c>
    </row>
    <row r="11">
      <c r="A11">
        <f>INDEX(resultados!$A$2:$ZZ$330, 5, MATCH($B$1, resultados!$A$1:$ZZ$1, 0))</f>
        <v/>
      </c>
      <c r="B11">
        <f>INDEX(resultados!$A$2:$ZZ$330, 5, MATCH($B$2, resultados!$A$1:$ZZ$1, 0))</f>
        <v/>
      </c>
      <c r="C11">
        <f>INDEX(resultados!$A$2:$ZZ$330, 5, MATCH($B$3, resultados!$A$1:$ZZ$1, 0))</f>
        <v/>
      </c>
    </row>
    <row r="12">
      <c r="A12">
        <f>INDEX(resultados!$A$2:$ZZ$330, 6, MATCH($B$1, resultados!$A$1:$ZZ$1, 0))</f>
        <v/>
      </c>
      <c r="B12">
        <f>INDEX(resultados!$A$2:$ZZ$330, 6, MATCH($B$2, resultados!$A$1:$ZZ$1, 0))</f>
        <v/>
      </c>
      <c r="C12">
        <f>INDEX(resultados!$A$2:$ZZ$330, 6, MATCH($B$3, resultados!$A$1:$ZZ$1, 0))</f>
        <v/>
      </c>
    </row>
    <row r="13">
      <c r="A13">
        <f>INDEX(resultados!$A$2:$ZZ$330, 7, MATCH($B$1, resultados!$A$1:$ZZ$1, 0))</f>
        <v/>
      </c>
      <c r="B13">
        <f>INDEX(resultados!$A$2:$ZZ$330, 7, MATCH($B$2, resultados!$A$1:$ZZ$1, 0))</f>
        <v/>
      </c>
      <c r="C13">
        <f>INDEX(resultados!$A$2:$ZZ$330, 7, MATCH($B$3, resultados!$A$1:$ZZ$1, 0))</f>
        <v/>
      </c>
    </row>
    <row r="14">
      <c r="A14">
        <f>INDEX(resultados!$A$2:$ZZ$330, 8, MATCH($B$1, resultados!$A$1:$ZZ$1, 0))</f>
        <v/>
      </c>
      <c r="B14">
        <f>INDEX(resultados!$A$2:$ZZ$330, 8, MATCH($B$2, resultados!$A$1:$ZZ$1, 0))</f>
        <v/>
      </c>
      <c r="C14">
        <f>INDEX(resultados!$A$2:$ZZ$330, 8, MATCH($B$3, resultados!$A$1:$ZZ$1, 0))</f>
        <v/>
      </c>
    </row>
    <row r="15">
      <c r="A15">
        <f>INDEX(resultados!$A$2:$ZZ$330, 9, MATCH($B$1, resultados!$A$1:$ZZ$1, 0))</f>
        <v/>
      </c>
      <c r="B15">
        <f>INDEX(resultados!$A$2:$ZZ$330, 9, MATCH($B$2, resultados!$A$1:$ZZ$1, 0))</f>
        <v/>
      </c>
      <c r="C15">
        <f>INDEX(resultados!$A$2:$ZZ$330, 9, MATCH($B$3, resultados!$A$1:$ZZ$1, 0))</f>
        <v/>
      </c>
    </row>
    <row r="16">
      <c r="A16">
        <f>INDEX(resultados!$A$2:$ZZ$330, 10, MATCH($B$1, resultados!$A$1:$ZZ$1, 0))</f>
        <v/>
      </c>
      <c r="B16">
        <f>INDEX(resultados!$A$2:$ZZ$330, 10, MATCH($B$2, resultados!$A$1:$ZZ$1, 0))</f>
        <v/>
      </c>
      <c r="C16">
        <f>INDEX(resultados!$A$2:$ZZ$330, 10, MATCH($B$3, resultados!$A$1:$ZZ$1, 0))</f>
        <v/>
      </c>
    </row>
    <row r="17">
      <c r="A17">
        <f>INDEX(resultados!$A$2:$ZZ$330, 11, MATCH($B$1, resultados!$A$1:$ZZ$1, 0))</f>
        <v/>
      </c>
      <c r="B17">
        <f>INDEX(resultados!$A$2:$ZZ$330, 11, MATCH($B$2, resultados!$A$1:$ZZ$1, 0))</f>
        <v/>
      </c>
      <c r="C17">
        <f>INDEX(resultados!$A$2:$ZZ$330, 11, MATCH($B$3, resultados!$A$1:$ZZ$1, 0))</f>
        <v/>
      </c>
    </row>
    <row r="18">
      <c r="A18">
        <f>INDEX(resultados!$A$2:$ZZ$330, 12, MATCH($B$1, resultados!$A$1:$ZZ$1, 0))</f>
        <v/>
      </c>
      <c r="B18">
        <f>INDEX(resultados!$A$2:$ZZ$330, 12, MATCH($B$2, resultados!$A$1:$ZZ$1, 0))</f>
        <v/>
      </c>
      <c r="C18">
        <f>INDEX(resultados!$A$2:$ZZ$330, 12, MATCH($B$3, resultados!$A$1:$ZZ$1, 0))</f>
        <v/>
      </c>
    </row>
    <row r="19">
      <c r="A19">
        <f>INDEX(resultados!$A$2:$ZZ$330, 13, MATCH($B$1, resultados!$A$1:$ZZ$1, 0))</f>
        <v/>
      </c>
      <c r="B19">
        <f>INDEX(resultados!$A$2:$ZZ$330, 13, MATCH($B$2, resultados!$A$1:$ZZ$1, 0))</f>
        <v/>
      </c>
      <c r="C19">
        <f>INDEX(resultados!$A$2:$ZZ$330, 13, MATCH($B$3, resultados!$A$1:$ZZ$1, 0))</f>
        <v/>
      </c>
    </row>
    <row r="20">
      <c r="A20">
        <f>INDEX(resultados!$A$2:$ZZ$330, 14, MATCH($B$1, resultados!$A$1:$ZZ$1, 0))</f>
        <v/>
      </c>
      <c r="B20">
        <f>INDEX(resultados!$A$2:$ZZ$330, 14, MATCH($B$2, resultados!$A$1:$ZZ$1, 0))</f>
        <v/>
      </c>
      <c r="C20">
        <f>INDEX(resultados!$A$2:$ZZ$330, 14, MATCH($B$3, resultados!$A$1:$ZZ$1, 0))</f>
        <v/>
      </c>
    </row>
    <row r="21">
      <c r="A21">
        <f>INDEX(resultados!$A$2:$ZZ$330, 15, MATCH($B$1, resultados!$A$1:$ZZ$1, 0))</f>
        <v/>
      </c>
      <c r="B21">
        <f>INDEX(resultados!$A$2:$ZZ$330, 15, MATCH($B$2, resultados!$A$1:$ZZ$1, 0))</f>
        <v/>
      </c>
      <c r="C21">
        <f>INDEX(resultados!$A$2:$ZZ$330, 15, MATCH($B$3, resultados!$A$1:$ZZ$1, 0))</f>
        <v/>
      </c>
    </row>
    <row r="22">
      <c r="A22">
        <f>INDEX(resultados!$A$2:$ZZ$330, 16, MATCH($B$1, resultados!$A$1:$ZZ$1, 0))</f>
        <v/>
      </c>
      <c r="B22">
        <f>INDEX(resultados!$A$2:$ZZ$330, 16, MATCH($B$2, resultados!$A$1:$ZZ$1, 0))</f>
        <v/>
      </c>
      <c r="C22">
        <f>INDEX(resultados!$A$2:$ZZ$330, 16, MATCH($B$3, resultados!$A$1:$ZZ$1, 0))</f>
        <v/>
      </c>
    </row>
    <row r="23">
      <c r="A23">
        <f>INDEX(resultados!$A$2:$ZZ$330, 17, MATCH($B$1, resultados!$A$1:$ZZ$1, 0))</f>
        <v/>
      </c>
      <c r="B23">
        <f>INDEX(resultados!$A$2:$ZZ$330, 17, MATCH($B$2, resultados!$A$1:$ZZ$1, 0))</f>
        <v/>
      </c>
      <c r="C23">
        <f>INDEX(resultados!$A$2:$ZZ$330, 17, MATCH($B$3, resultados!$A$1:$ZZ$1, 0))</f>
        <v/>
      </c>
    </row>
    <row r="24">
      <c r="A24">
        <f>INDEX(resultados!$A$2:$ZZ$330, 18, MATCH($B$1, resultados!$A$1:$ZZ$1, 0))</f>
        <v/>
      </c>
      <c r="B24">
        <f>INDEX(resultados!$A$2:$ZZ$330, 18, MATCH($B$2, resultados!$A$1:$ZZ$1, 0))</f>
        <v/>
      </c>
      <c r="C24">
        <f>INDEX(resultados!$A$2:$ZZ$330, 18, MATCH($B$3, resultados!$A$1:$ZZ$1, 0))</f>
        <v/>
      </c>
    </row>
    <row r="25">
      <c r="A25">
        <f>INDEX(resultados!$A$2:$ZZ$330, 19, MATCH($B$1, resultados!$A$1:$ZZ$1, 0))</f>
        <v/>
      </c>
      <c r="B25">
        <f>INDEX(resultados!$A$2:$ZZ$330, 19, MATCH($B$2, resultados!$A$1:$ZZ$1, 0))</f>
        <v/>
      </c>
      <c r="C25">
        <f>INDEX(resultados!$A$2:$ZZ$330, 19, MATCH($B$3, resultados!$A$1:$ZZ$1, 0))</f>
        <v/>
      </c>
    </row>
    <row r="26">
      <c r="A26">
        <f>INDEX(resultados!$A$2:$ZZ$330, 20, MATCH($B$1, resultados!$A$1:$ZZ$1, 0))</f>
        <v/>
      </c>
      <c r="B26">
        <f>INDEX(resultados!$A$2:$ZZ$330, 20, MATCH($B$2, resultados!$A$1:$ZZ$1, 0))</f>
        <v/>
      </c>
      <c r="C26">
        <f>INDEX(resultados!$A$2:$ZZ$330, 20, MATCH($B$3, resultados!$A$1:$ZZ$1, 0))</f>
        <v/>
      </c>
    </row>
    <row r="27">
      <c r="A27">
        <f>INDEX(resultados!$A$2:$ZZ$330, 21, MATCH($B$1, resultados!$A$1:$ZZ$1, 0))</f>
        <v/>
      </c>
      <c r="B27">
        <f>INDEX(resultados!$A$2:$ZZ$330, 21, MATCH($B$2, resultados!$A$1:$ZZ$1, 0))</f>
        <v/>
      </c>
      <c r="C27">
        <f>INDEX(resultados!$A$2:$ZZ$330, 21, MATCH($B$3, resultados!$A$1:$ZZ$1, 0))</f>
        <v/>
      </c>
    </row>
    <row r="28">
      <c r="A28">
        <f>INDEX(resultados!$A$2:$ZZ$330, 22, MATCH($B$1, resultados!$A$1:$ZZ$1, 0))</f>
        <v/>
      </c>
      <c r="B28">
        <f>INDEX(resultados!$A$2:$ZZ$330, 22, MATCH($B$2, resultados!$A$1:$ZZ$1, 0))</f>
        <v/>
      </c>
      <c r="C28">
        <f>INDEX(resultados!$A$2:$ZZ$330, 22, MATCH($B$3, resultados!$A$1:$ZZ$1, 0))</f>
        <v/>
      </c>
    </row>
    <row r="29">
      <c r="A29">
        <f>INDEX(resultados!$A$2:$ZZ$330, 23, MATCH($B$1, resultados!$A$1:$ZZ$1, 0))</f>
        <v/>
      </c>
      <c r="B29">
        <f>INDEX(resultados!$A$2:$ZZ$330, 23, MATCH($B$2, resultados!$A$1:$ZZ$1, 0))</f>
        <v/>
      </c>
      <c r="C29">
        <f>INDEX(resultados!$A$2:$ZZ$330, 23, MATCH($B$3, resultados!$A$1:$ZZ$1, 0))</f>
        <v/>
      </c>
    </row>
    <row r="30">
      <c r="A30">
        <f>INDEX(resultados!$A$2:$ZZ$330, 24, MATCH($B$1, resultados!$A$1:$ZZ$1, 0))</f>
        <v/>
      </c>
      <c r="B30">
        <f>INDEX(resultados!$A$2:$ZZ$330, 24, MATCH($B$2, resultados!$A$1:$ZZ$1, 0))</f>
        <v/>
      </c>
      <c r="C30">
        <f>INDEX(resultados!$A$2:$ZZ$330, 24, MATCH($B$3, resultados!$A$1:$ZZ$1, 0))</f>
        <v/>
      </c>
    </row>
    <row r="31">
      <c r="A31">
        <f>INDEX(resultados!$A$2:$ZZ$330, 25, MATCH($B$1, resultados!$A$1:$ZZ$1, 0))</f>
        <v/>
      </c>
      <c r="B31">
        <f>INDEX(resultados!$A$2:$ZZ$330, 25, MATCH($B$2, resultados!$A$1:$ZZ$1, 0))</f>
        <v/>
      </c>
      <c r="C31">
        <f>INDEX(resultados!$A$2:$ZZ$330, 25, MATCH($B$3, resultados!$A$1:$ZZ$1, 0))</f>
        <v/>
      </c>
    </row>
    <row r="32">
      <c r="A32">
        <f>INDEX(resultados!$A$2:$ZZ$330, 26, MATCH($B$1, resultados!$A$1:$ZZ$1, 0))</f>
        <v/>
      </c>
      <c r="B32">
        <f>INDEX(resultados!$A$2:$ZZ$330, 26, MATCH($B$2, resultados!$A$1:$ZZ$1, 0))</f>
        <v/>
      </c>
      <c r="C32">
        <f>INDEX(resultados!$A$2:$ZZ$330, 26, MATCH($B$3, resultados!$A$1:$ZZ$1, 0))</f>
        <v/>
      </c>
    </row>
    <row r="33">
      <c r="A33">
        <f>INDEX(resultados!$A$2:$ZZ$330, 27, MATCH($B$1, resultados!$A$1:$ZZ$1, 0))</f>
        <v/>
      </c>
      <c r="B33">
        <f>INDEX(resultados!$A$2:$ZZ$330, 27, MATCH($B$2, resultados!$A$1:$ZZ$1, 0))</f>
        <v/>
      </c>
      <c r="C33">
        <f>INDEX(resultados!$A$2:$ZZ$330, 27, MATCH($B$3, resultados!$A$1:$ZZ$1, 0))</f>
        <v/>
      </c>
    </row>
    <row r="34">
      <c r="A34">
        <f>INDEX(resultados!$A$2:$ZZ$330, 28, MATCH($B$1, resultados!$A$1:$ZZ$1, 0))</f>
        <v/>
      </c>
      <c r="B34">
        <f>INDEX(resultados!$A$2:$ZZ$330, 28, MATCH($B$2, resultados!$A$1:$ZZ$1, 0))</f>
        <v/>
      </c>
      <c r="C34">
        <f>INDEX(resultados!$A$2:$ZZ$330, 28, MATCH($B$3, resultados!$A$1:$ZZ$1, 0))</f>
        <v/>
      </c>
    </row>
    <row r="35">
      <c r="A35">
        <f>INDEX(resultados!$A$2:$ZZ$330, 29, MATCH($B$1, resultados!$A$1:$ZZ$1, 0))</f>
        <v/>
      </c>
      <c r="B35">
        <f>INDEX(resultados!$A$2:$ZZ$330, 29, MATCH($B$2, resultados!$A$1:$ZZ$1, 0))</f>
        <v/>
      </c>
      <c r="C35">
        <f>INDEX(resultados!$A$2:$ZZ$330, 29, MATCH($B$3, resultados!$A$1:$ZZ$1, 0))</f>
        <v/>
      </c>
    </row>
    <row r="36">
      <c r="A36">
        <f>INDEX(resultados!$A$2:$ZZ$330, 30, MATCH($B$1, resultados!$A$1:$ZZ$1, 0))</f>
        <v/>
      </c>
      <c r="B36">
        <f>INDEX(resultados!$A$2:$ZZ$330, 30, MATCH($B$2, resultados!$A$1:$ZZ$1, 0))</f>
        <v/>
      </c>
      <c r="C36">
        <f>INDEX(resultados!$A$2:$ZZ$330, 30, MATCH($B$3, resultados!$A$1:$ZZ$1, 0))</f>
        <v/>
      </c>
    </row>
    <row r="37">
      <c r="A37">
        <f>INDEX(resultados!$A$2:$ZZ$330, 31, MATCH($B$1, resultados!$A$1:$ZZ$1, 0))</f>
        <v/>
      </c>
      <c r="B37">
        <f>INDEX(resultados!$A$2:$ZZ$330, 31, MATCH($B$2, resultados!$A$1:$ZZ$1, 0))</f>
        <v/>
      </c>
      <c r="C37">
        <f>INDEX(resultados!$A$2:$ZZ$330, 31, MATCH($B$3, resultados!$A$1:$ZZ$1, 0))</f>
        <v/>
      </c>
    </row>
    <row r="38">
      <c r="A38">
        <f>INDEX(resultados!$A$2:$ZZ$330, 32, MATCH($B$1, resultados!$A$1:$ZZ$1, 0))</f>
        <v/>
      </c>
      <c r="B38">
        <f>INDEX(resultados!$A$2:$ZZ$330, 32, MATCH($B$2, resultados!$A$1:$ZZ$1, 0))</f>
        <v/>
      </c>
      <c r="C38">
        <f>INDEX(resultados!$A$2:$ZZ$330, 32, MATCH($B$3, resultados!$A$1:$ZZ$1, 0))</f>
        <v/>
      </c>
    </row>
    <row r="39">
      <c r="A39">
        <f>INDEX(resultados!$A$2:$ZZ$330, 33, MATCH($B$1, resultados!$A$1:$ZZ$1, 0))</f>
        <v/>
      </c>
      <c r="B39">
        <f>INDEX(resultados!$A$2:$ZZ$330, 33, MATCH($B$2, resultados!$A$1:$ZZ$1, 0))</f>
        <v/>
      </c>
      <c r="C39">
        <f>INDEX(resultados!$A$2:$ZZ$330, 33, MATCH($B$3, resultados!$A$1:$ZZ$1, 0))</f>
        <v/>
      </c>
    </row>
    <row r="40">
      <c r="A40">
        <f>INDEX(resultados!$A$2:$ZZ$330, 34, MATCH($B$1, resultados!$A$1:$ZZ$1, 0))</f>
        <v/>
      </c>
      <c r="B40">
        <f>INDEX(resultados!$A$2:$ZZ$330, 34, MATCH($B$2, resultados!$A$1:$ZZ$1, 0))</f>
        <v/>
      </c>
      <c r="C40">
        <f>INDEX(resultados!$A$2:$ZZ$330, 34, MATCH($B$3, resultados!$A$1:$ZZ$1, 0))</f>
        <v/>
      </c>
    </row>
    <row r="41">
      <c r="A41">
        <f>INDEX(resultados!$A$2:$ZZ$330, 35, MATCH($B$1, resultados!$A$1:$ZZ$1, 0))</f>
        <v/>
      </c>
      <c r="B41">
        <f>INDEX(resultados!$A$2:$ZZ$330, 35, MATCH($B$2, resultados!$A$1:$ZZ$1, 0))</f>
        <v/>
      </c>
      <c r="C41">
        <f>INDEX(resultados!$A$2:$ZZ$330, 35, MATCH($B$3, resultados!$A$1:$ZZ$1, 0))</f>
        <v/>
      </c>
    </row>
    <row r="42">
      <c r="A42">
        <f>INDEX(resultados!$A$2:$ZZ$330, 36, MATCH($B$1, resultados!$A$1:$ZZ$1, 0))</f>
        <v/>
      </c>
      <c r="B42">
        <f>INDEX(resultados!$A$2:$ZZ$330, 36, MATCH($B$2, resultados!$A$1:$ZZ$1, 0))</f>
        <v/>
      </c>
      <c r="C42">
        <f>INDEX(resultados!$A$2:$ZZ$330, 36, MATCH($B$3, resultados!$A$1:$ZZ$1, 0))</f>
        <v/>
      </c>
    </row>
    <row r="43">
      <c r="A43">
        <f>INDEX(resultados!$A$2:$ZZ$330, 37, MATCH($B$1, resultados!$A$1:$ZZ$1, 0))</f>
        <v/>
      </c>
      <c r="B43">
        <f>INDEX(resultados!$A$2:$ZZ$330, 37, MATCH($B$2, resultados!$A$1:$ZZ$1, 0))</f>
        <v/>
      </c>
      <c r="C43">
        <f>INDEX(resultados!$A$2:$ZZ$330, 37, MATCH($B$3, resultados!$A$1:$ZZ$1, 0))</f>
        <v/>
      </c>
    </row>
    <row r="44">
      <c r="A44">
        <f>INDEX(resultados!$A$2:$ZZ$330, 38, MATCH($B$1, resultados!$A$1:$ZZ$1, 0))</f>
        <v/>
      </c>
      <c r="B44">
        <f>INDEX(resultados!$A$2:$ZZ$330, 38, MATCH($B$2, resultados!$A$1:$ZZ$1, 0))</f>
        <v/>
      </c>
      <c r="C44">
        <f>INDEX(resultados!$A$2:$ZZ$330, 38, MATCH($B$3, resultados!$A$1:$ZZ$1, 0))</f>
        <v/>
      </c>
    </row>
    <row r="45">
      <c r="A45">
        <f>INDEX(resultados!$A$2:$ZZ$330, 39, MATCH($B$1, resultados!$A$1:$ZZ$1, 0))</f>
        <v/>
      </c>
      <c r="B45">
        <f>INDEX(resultados!$A$2:$ZZ$330, 39, MATCH($B$2, resultados!$A$1:$ZZ$1, 0))</f>
        <v/>
      </c>
      <c r="C45">
        <f>INDEX(resultados!$A$2:$ZZ$330, 39, MATCH($B$3, resultados!$A$1:$ZZ$1, 0))</f>
        <v/>
      </c>
    </row>
    <row r="46">
      <c r="A46">
        <f>INDEX(resultados!$A$2:$ZZ$330, 40, MATCH($B$1, resultados!$A$1:$ZZ$1, 0))</f>
        <v/>
      </c>
      <c r="B46">
        <f>INDEX(resultados!$A$2:$ZZ$330, 40, MATCH($B$2, resultados!$A$1:$ZZ$1, 0))</f>
        <v/>
      </c>
      <c r="C46">
        <f>INDEX(resultados!$A$2:$ZZ$330, 40, MATCH($B$3, resultados!$A$1:$ZZ$1, 0))</f>
        <v/>
      </c>
    </row>
    <row r="47">
      <c r="A47">
        <f>INDEX(resultados!$A$2:$ZZ$330, 41, MATCH($B$1, resultados!$A$1:$ZZ$1, 0))</f>
        <v/>
      </c>
      <c r="B47">
        <f>INDEX(resultados!$A$2:$ZZ$330, 41, MATCH($B$2, resultados!$A$1:$ZZ$1, 0))</f>
        <v/>
      </c>
      <c r="C47">
        <f>INDEX(resultados!$A$2:$ZZ$330, 41, MATCH($B$3, resultados!$A$1:$ZZ$1, 0))</f>
        <v/>
      </c>
    </row>
    <row r="48">
      <c r="A48">
        <f>INDEX(resultados!$A$2:$ZZ$330, 42, MATCH($B$1, resultados!$A$1:$ZZ$1, 0))</f>
        <v/>
      </c>
      <c r="B48">
        <f>INDEX(resultados!$A$2:$ZZ$330, 42, MATCH($B$2, resultados!$A$1:$ZZ$1, 0))</f>
        <v/>
      </c>
      <c r="C48">
        <f>INDEX(resultados!$A$2:$ZZ$330, 42, MATCH($B$3, resultados!$A$1:$ZZ$1, 0))</f>
        <v/>
      </c>
    </row>
    <row r="49">
      <c r="A49">
        <f>INDEX(resultados!$A$2:$ZZ$330, 43, MATCH($B$1, resultados!$A$1:$ZZ$1, 0))</f>
        <v/>
      </c>
      <c r="B49">
        <f>INDEX(resultados!$A$2:$ZZ$330, 43, MATCH($B$2, resultados!$A$1:$ZZ$1, 0))</f>
        <v/>
      </c>
      <c r="C49">
        <f>INDEX(resultados!$A$2:$ZZ$330, 43, MATCH($B$3, resultados!$A$1:$ZZ$1, 0))</f>
        <v/>
      </c>
    </row>
    <row r="50">
      <c r="A50">
        <f>INDEX(resultados!$A$2:$ZZ$330, 44, MATCH($B$1, resultados!$A$1:$ZZ$1, 0))</f>
        <v/>
      </c>
      <c r="B50">
        <f>INDEX(resultados!$A$2:$ZZ$330, 44, MATCH($B$2, resultados!$A$1:$ZZ$1, 0))</f>
        <v/>
      </c>
      <c r="C50">
        <f>INDEX(resultados!$A$2:$ZZ$330, 44, MATCH($B$3, resultados!$A$1:$ZZ$1, 0))</f>
        <v/>
      </c>
    </row>
    <row r="51">
      <c r="A51">
        <f>INDEX(resultados!$A$2:$ZZ$330, 45, MATCH($B$1, resultados!$A$1:$ZZ$1, 0))</f>
        <v/>
      </c>
      <c r="B51">
        <f>INDEX(resultados!$A$2:$ZZ$330, 45, MATCH($B$2, resultados!$A$1:$ZZ$1, 0))</f>
        <v/>
      </c>
      <c r="C51">
        <f>INDEX(resultados!$A$2:$ZZ$330, 45, MATCH($B$3, resultados!$A$1:$ZZ$1, 0))</f>
        <v/>
      </c>
    </row>
    <row r="52">
      <c r="A52">
        <f>INDEX(resultados!$A$2:$ZZ$330, 46, MATCH($B$1, resultados!$A$1:$ZZ$1, 0))</f>
        <v/>
      </c>
      <c r="B52">
        <f>INDEX(resultados!$A$2:$ZZ$330, 46, MATCH($B$2, resultados!$A$1:$ZZ$1, 0))</f>
        <v/>
      </c>
      <c r="C52">
        <f>INDEX(resultados!$A$2:$ZZ$330, 46, MATCH($B$3, resultados!$A$1:$ZZ$1, 0))</f>
        <v/>
      </c>
    </row>
    <row r="53">
      <c r="A53">
        <f>INDEX(resultados!$A$2:$ZZ$330, 47, MATCH($B$1, resultados!$A$1:$ZZ$1, 0))</f>
        <v/>
      </c>
      <c r="B53">
        <f>INDEX(resultados!$A$2:$ZZ$330, 47, MATCH($B$2, resultados!$A$1:$ZZ$1, 0))</f>
        <v/>
      </c>
      <c r="C53">
        <f>INDEX(resultados!$A$2:$ZZ$330, 47, MATCH($B$3, resultados!$A$1:$ZZ$1, 0))</f>
        <v/>
      </c>
    </row>
    <row r="54">
      <c r="A54">
        <f>INDEX(resultados!$A$2:$ZZ$330, 48, MATCH($B$1, resultados!$A$1:$ZZ$1, 0))</f>
        <v/>
      </c>
      <c r="B54">
        <f>INDEX(resultados!$A$2:$ZZ$330, 48, MATCH($B$2, resultados!$A$1:$ZZ$1, 0))</f>
        <v/>
      </c>
      <c r="C54">
        <f>INDEX(resultados!$A$2:$ZZ$330, 48, MATCH($B$3, resultados!$A$1:$ZZ$1, 0))</f>
        <v/>
      </c>
    </row>
    <row r="55">
      <c r="A55">
        <f>INDEX(resultados!$A$2:$ZZ$330, 49, MATCH($B$1, resultados!$A$1:$ZZ$1, 0))</f>
        <v/>
      </c>
      <c r="B55">
        <f>INDEX(resultados!$A$2:$ZZ$330, 49, MATCH($B$2, resultados!$A$1:$ZZ$1, 0))</f>
        <v/>
      </c>
      <c r="C55">
        <f>INDEX(resultados!$A$2:$ZZ$330, 49, MATCH($B$3, resultados!$A$1:$ZZ$1, 0))</f>
        <v/>
      </c>
    </row>
    <row r="56">
      <c r="A56">
        <f>INDEX(resultados!$A$2:$ZZ$330, 50, MATCH($B$1, resultados!$A$1:$ZZ$1, 0))</f>
        <v/>
      </c>
      <c r="B56">
        <f>INDEX(resultados!$A$2:$ZZ$330, 50, MATCH($B$2, resultados!$A$1:$ZZ$1, 0))</f>
        <v/>
      </c>
      <c r="C56">
        <f>INDEX(resultados!$A$2:$ZZ$330, 50, MATCH($B$3, resultados!$A$1:$ZZ$1, 0))</f>
        <v/>
      </c>
    </row>
    <row r="57">
      <c r="A57">
        <f>INDEX(resultados!$A$2:$ZZ$330, 51, MATCH($B$1, resultados!$A$1:$ZZ$1, 0))</f>
        <v/>
      </c>
      <c r="B57">
        <f>INDEX(resultados!$A$2:$ZZ$330, 51, MATCH($B$2, resultados!$A$1:$ZZ$1, 0))</f>
        <v/>
      </c>
      <c r="C57">
        <f>INDEX(resultados!$A$2:$ZZ$330, 51, MATCH($B$3, resultados!$A$1:$ZZ$1, 0))</f>
        <v/>
      </c>
    </row>
    <row r="58">
      <c r="A58">
        <f>INDEX(resultados!$A$2:$ZZ$330, 52, MATCH($B$1, resultados!$A$1:$ZZ$1, 0))</f>
        <v/>
      </c>
      <c r="B58">
        <f>INDEX(resultados!$A$2:$ZZ$330, 52, MATCH($B$2, resultados!$A$1:$ZZ$1, 0))</f>
        <v/>
      </c>
      <c r="C58">
        <f>INDEX(resultados!$A$2:$ZZ$330, 52, MATCH($B$3, resultados!$A$1:$ZZ$1, 0))</f>
        <v/>
      </c>
    </row>
    <row r="59">
      <c r="A59">
        <f>INDEX(resultados!$A$2:$ZZ$330, 53, MATCH($B$1, resultados!$A$1:$ZZ$1, 0))</f>
        <v/>
      </c>
      <c r="B59">
        <f>INDEX(resultados!$A$2:$ZZ$330, 53, MATCH($B$2, resultados!$A$1:$ZZ$1, 0))</f>
        <v/>
      </c>
      <c r="C59">
        <f>INDEX(resultados!$A$2:$ZZ$330, 53, MATCH($B$3, resultados!$A$1:$ZZ$1, 0))</f>
        <v/>
      </c>
    </row>
    <row r="60">
      <c r="A60">
        <f>INDEX(resultados!$A$2:$ZZ$330, 54, MATCH($B$1, resultados!$A$1:$ZZ$1, 0))</f>
        <v/>
      </c>
      <c r="B60">
        <f>INDEX(resultados!$A$2:$ZZ$330, 54, MATCH($B$2, resultados!$A$1:$ZZ$1, 0))</f>
        <v/>
      </c>
      <c r="C60">
        <f>INDEX(resultados!$A$2:$ZZ$330, 54, MATCH($B$3, resultados!$A$1:$ZZ$1, 0))</f>
        <v/>
      </c>
    </row>
    <row r="61">
      <c r="A61">
        <f>INDEX(resultados!$A$2:$ZZ$330, 55, MATCH($B$1, resultados!$A$1:$ZZ$1, 0))</f>
        <v/>
      </c>
      <c r="B61">
        <f>INDEX(resultados!$A$2:$ZZ$330, 55, MATCH($B$2, resultados!$A$1:$ZZ$1, 0))</f>
        <v/>
      </c>
      <c r="C61">
        <f>INDEX(resultados!$A$2:$ZZ$330, 55, MATCH($B$3, resultados!$A$1:$ZZ$1, 0))</f>
        <v/>
      </c>
    </row>
    <row r="62">
      <c r="A62">
        <f>INDEX(resultados!$A$2:$ZZ$330, 56, MATCH($B$1, resultados!$A$1:$ZZ$1, 0))</f>
        <v/>
      </c>
      <c r="B62">
        <f>INDEX(resultados!$A$2:$ZZ$330, 56, MATCH($B$2, resultados!$A$1:$ZZ$1, 0))</f>
        <v/>
      </c>
      <c r="C62">
        <f>INDEX(resultados!$A$2:$ZZ$330, 56, MATCH($B$3, resultados!$A$1:$ZZ$1, 0))</f>
        <v/>
      </c>
    </row>
    <row r="63">
      <c r="A63">
        <f>INDEX(resultados!$A$2:$ZZ$330, 57, MATCH($B$1, resultados!$A$1:$ZZ$1, 0))</f>
        <v/>
      </c>
      <c r="B63">
        <f>INDEX(resultados!$A$2:$ZZ$330, 57, MATCH($B$2, resultados!$A$1:$ZZ$1, 0))</f>
        <v/>
      </c>
      <c r="C63">
        <f>INDEX(resultados!$A$2:$ZZ$330, 57, MATCH($B$3, resultados!$A$1:$ZZ$1, 0))</f>
        <v/>
      </c>
    </row>
    <row r="64">
      <c r="A64">
        <f>INDEX(resultados!$A$2:$ZZ$330, 58, MATCH($B$1, resultados!$A$1:$ZZ$1, 0))</f>
        <v/>
      </c>
      <c r="B64">
        <f>INDEX(resultados!$A$2:$ZZ$330, 58, MATCH($B$2, resultados!$A$1:$ZZ$1, 0))</f>
        <v/>
      </c>
      <c r="C64">
        <f>INDEX(resultados!$A$2:$ZZ$330, 58, MATCH($B$3, resultados!$A$1:$ZZ$1, 0))</f>
        <v/>
      </c>
    </row>
    <row r="65">
      <c r="A65">
        <f>INDEX(resultados!$A$2:$ZZ$330, 59, MATCH($B$1, resultados!$A$1:$ZZ$1, 0))</f>
        <v/>
      </c>
      <c r="B65">
        <f>INDEX(resultados!$A$2:$ZZ$330, 59, MATCH($B$2, resultados!$A$1:$ZZ$1, 0))</f>
        <v/>
      </c>
      <c r="C65">
        <f>INDEX(resultados!$A$2:$ZZ$330, 59, MATCH($B$3, resultados!$A$1:$ZZ$1, 0))</f>
        <v/>
      </c>
    </row>
    <row r="66">
      <c r="A66">
        <f>INDEX(resultados!$A$2:$ZZ$330, 60, MATCH($B$1, resultados!$A$1:$ZZ$1, 0))</f>
        <v/>
      </c>
      <c r="B66">
        <f>INDEX(resultados!$A$2:$ZZ$330, 60, MATCH($B$2, resultados!$A$1:$ZZ$1, 0))</f>
        <v/>
      </c>
      <c r="C66">
        <f>INDEX(resultados!$A$2:$ZZ$330, 60, MATCH($B$3, resultados!$A$1:$ZZ$1, 0))</f>
        <v/>
      </c>
    </row>
    <row r="67">
      <c r="A67">
        <f>INDEX(resultados!$A$2:$ZZ$330, 61, MATCH($B$1, resultados!$A$1:$ZZ$1, 0))</f>
        <v/>
      </c>
      <c r="B67">
        <f>INDEX(resultados!$A$2:$ZZ$330, 61, MATCH($B$2, resultados!$A$1:$ZZ$1, 0))</f>
        <v/>
      </c>
      <c r="C67">
        <f>INDEX(resultados!$A$2:$ZZ$330, 61, MATCH($B$3, resultados!$A$1:$ZZ$1, 0))</f>
        <v/>
      </c>
    </row>
    <row r="68">
      <c r="A68">
        <f>INDEX(resultados!$A$2:$ZZ$330, 62, MATCH($B$1, resultados!$A$1:$ZZ$1, 0))</f>
        <v/>
      </c>
      <c r="B68">
        <f>INDEX(resultados!$A$2:$ZZ$330, 62, MATCH($B$2, resultados!$A$1:$ZZ$1, 0))</f>
        <v/>
      </c>
      <c r="C68">
        <f>INDEX(resultados!$A$2:$ZZ$330, 62, MATCH($B$3, resultados!$A$1:$ZZ$1, 0))</f>
        <v/>
      </c>
    </row>
    <row r="69">
      <c r="A69">
        <f>INDEX(resultados!$A$2:$ZZ$330, 63, MATCH($B$1, resultados!$A$1:$ZZ$1, 0))</f>
        <v/>
      </c>
      <c r="B69">
        <f>INDEX(resultados!$A$2:$ZZ$330, 63, MATCH($B$2, resultados!$A$1:$ZZ$1, 0))</f>
        <v/>
      </c>
      <c r="C69">
        <f>INDEX(resultados!$A$2:$ZZ$330, 63, MATCH($B$3, resultados!$A$1:$ZZ$1, 0))</f>
        <v/>
      </c>
    </row>
    <row r="70">
      <c r="A70">
        <f>INDEX(resultados!$A$2:$ZZ$330, 64, MATCH($B$1, resultados!$A$1:$ZZ$1, 0))</f>
        <v/>
      </c>
      <c r="B70">
        <f>INDEX(resultados!$A$2:$ZZ$330, 64, MATCH($B$2, resultados!$A$1:$ZZ$1, 0))</f>
        <v/>
      </c>
      <c r="C70">
        <f>INDEX(resultados!$A$2:$ZZ$330, 64, MATCH($B$3, resultados!$A$1:$ZZ$1, 0))</f>
        <v/>
      </c>
    </row>
    <row r="71">
      <c r="A71">
        <f>INDEX(resultados!$A$2:$ZZ$330, 65, MATCH($B$1, resultados!$A$1:$ZZ$1, 0))</f>
        <v/>
      </c>
      <c r="B71">
        <f>INDEX(resultados!$A$2:$ZZ$330, 65, MATCH($B$2, resultados!$A$1:$ZZ$1, 0))</f>
        <v/>
      </c>
      <c r="C71">
        <f>INDEX(resultados!$A$2:$ZZ$330, 65, MATCH($B$3, resultados!$A$1:$ZZ$1, 0))</f>
        <v/>
      </c>
    </row>
    <row r="72">
      <c r="A72">
        <f>INDEX(resultados!$A$2:$ZZ$330, 66, MATCH($B$1, resultados!$A$1:$ZZ$1, 0))</f>
        <v/>
      </c>
      <c r="B72">
        <f>INDEX(resultados!$A$2:$ZZ$330, 66, MATCH($B$2, resultados!$A$1:$ZZ$1, 0))</f>
        <v/>
      </c>
      <c r="C72">
        <f>INDEX(resultados!$A$2:$ZZ$330, 66, MATCH($B$3, resultados!$A$1:$ZZ$1, 0))</f>
        <v/>
      </c>
    </row>
    <row r="73">
      <c r="A73">
        <f>INDEX(resultados!$A$2:$ZZ$330, 67, MATCH($B$1, resultados!$A$1:$ZZ$1, 0))</f>
        <v/>
      </c>
      <c r="B73">
        <f>INDEX(resultados!$A$2:$ZZ$330, 67, MATCH($B$2, resultados!$A$1:$ZZ$1, 0))</f>
        <v/>
      </c>
      <c r="C73">
        <f>INDEX(resultados!$A$2:$ZZ$330, 67, MATCH($B$3, resultados!$A$1:$ZZ$1, 0))</f>
        <v/>
      </c>
    </row>
    <row r="74">
      <c r="A74">
        <f>INDEX(resultados!$A$2:$ZZ$330, 68, MATCH($B$1, resultados!$A$1:$ZZ$1, 0))</f>
        <v/>
      </c>
      <c r="B74">
        <f>INDEX(resultados!$A$2:$ZZ$330, 68, MATCH($B$2, resultados!$A$1:$ZZ$1, 0))</f>
        <v/>
      </c>
      <c r="C74">
        <f>INDEX(resultados!$A$2:$ZZ$330, 68, MATCH($B$3, resultados!$A$1:$ZZ$1, 0))</f>
        <v/>
      </c>
    </row>
    <row r="75">
      <c r="A75">
        <f>INDEX(resultados!$A$2:$ZZ$330, 69, MATCH($B$1, resultados!$A$1:$ZZ$1, 0))</f>
        <v/>
      </c>
      <c r="B75">
        <f>INDEX(resultados!$A$2:$ZZ$330, 69, MATCH($B$2, resultados!$A$1:$ZZ$1, 0))</f>
        <v/>
      </c>
      <c r="C75">
        <f>INDEX(resultados!$A$2:$ZZ$330, 69, MATCH($B$3, resultados!$A$1:$ZZ$1, 0))</f>
        <v/>
      </c>
    </row>
    <row r="76">
      <c r="A76">
        <f>INDEX(resultados!$A$2:$ZZ$330, 70, MATCH($B$1, resultados!$A$1:$ZZ$1, 0))</f>
        <v/>
      </c>
      <c r="B76">
        <f>INDEX(resultados!$A$2:$ZZ$330, 70, MATCH($B$2, resultados!$A$1:$ZZ$1, 0))</f>
        <v/>
      </c>
      <c r="C76">
        <f>INDEX(resultados!$A$2:$ZZ$330, 70, MATCH($B$3, resultados!$A$1:$ZZ$1, 0))</f>
        <v/>
      </c>
    </row>
    <row r="77">
      <c r="A77">
        <f>INDEX(resultados!$A$2:$ZZ$330, 71, MATCH($B$1, resultados!$A$1:$ZZ$1, 0))</f>
        <v/>
      </c>
      <c r="B77">
        <f>INDEX(resultados!$A$2:$ZZ$330, 71, MATCH($B$2, resultados!$A$1:$ZZ$1, 0))</f>
        <v/>
      </c>
      <c r="C77">
        <f>INDEX(resultados!$A$2:$ZZ$330, 71, MATCH($B$3, resultados!$A$1:$ZZ$1, 0))</f>
        <v/>
      </c>
    </row>
    <row r="78">
      <c r="A78">
        <f>INDEX(resultados!$A$2:$ZZ$330, 72, MATCH($B$1, resultados!$A$1:$ZZ$1, 0))</f>
        <v/>
      </c>
      <c r="B78">
        <f>INDEX(resultados!$A$2:$ZZ$330, 72, MATCH($B$2, resultados!$A$1:$ZZ$1, 0))</f>
        <v/>
      </c>
      <c r="C78">
        <f>INDEX(resultados!$A$2:$ZZ$330, 72, MATCH($B$3, resultados!$A$1:$ZZ$1, 0))</f>
        <v/>
      </c>
    </row>
    <row r="79">
      <c r="A79">
        <f>INDEX(resultados!$A$2:$ZZ$330, 73, MATCH($B$1, resultados!$A$1:$ZZ$1, 0))</f>
        <v/>
      </c>
      <c r="B79">
        <f>INDEX(resultados!$A$2:$ZZ$330, 73, MATCH($B$2, resultados!$A$1:$ZZ$1, 0))</f>
        <v/>
      </c>
      <c r="C79">
        <f>INDEX(resultados!$A$2:$ZZ$330, 73, MATCH($B$3, resultados!$A$1:$ZZ$1, 0))</f>
        <v/>
      </c>
    </row>
    <row r="80">
      <c r="A80">
        <f>INDEX(resultados!$A$2:$ZZ$330, 74, MATCH($B$1, resultados!$A$1:$ZZ$1, 0))</f>
        <v/>
      </c>
      <c r="B80">
        <f>INDEX(resultados!$A$2:$ZZ$330, 74, MATCH($B$2, resultados!$A$1:$ZZ$1, 0))</f>
        <v/>
      </c>
      <c r="C80">
        <f>INDEX(resultados!$A$2:$ZZ$330, 74, MATCH($B$3, resultados!$A$1:$ZZ$1, 0))</f>
        <v/>
      </c>
    </row>
    <row r="81">
      <c r="A81">
        <f>INDEX(resultados!$A$2:$ZZ$330, 75, MATCH($B$1, resultados!$A$1:$ZZ$1, 0))</f>
        <v/>
      </c>
      <c r="B81">
        <f>INDEX(resultados!$A$2:$ZZ$330, 75, MATCH($B$2, resultados!$A$1:$ZZ$1, 0))</f>
        <v/>
      </c>
      <c r="C81">
        <f>INDEX(resultados!$A$2:$ZZ$330, 75, MATCH($B$3, resultados!$A$1:$ZZ$1, 0))</f>
        <v/>
      </c>
    </row>
    <row r="82">
      <c r="A82">
        <f>INDEX(resultados!$A$2:$ZZ$330, 76, MATCH($B$1, resultados!$A$1:$ZZ$1, 0))</f>
        <v/>
      </c>
      <c r="B82">
        <f>INDEX(resultados!$A$2:$ZZ$330, 76, MATCH($B$2, resultados!$A$1:$ZZ$1, 0))</f>
        <v/>
      </c>
      <c r="C82">
        <f>INDEX(resultados!$A$2:$ZZ$330, 76, MATCH($B$3, resultados!$A$1:$ZZ$1, 0))</f>
        <v/>
      </c>
    </row>
    <row r="83">
      <c r="A83">
        <f>INDEX(resultados!$A$2:$ZZ$330, 77, MATCH($B$1, resultados!$A$1:$ZZ$1, 0))</f>
        <v/>
      </c>
      <c r="B83">
        <f>INDEX(resultados!$A$2:$ZZ$330, 77, MATCH($B$2, resultados!$A$1:$ZZ$1, 0))</f>
        <v/>
      </c>
      <c r="C83">
        <f>INDEX(resultados!$A$2:$ZZ$330, 77, MATCH($B$3, resultados!$A$1:$ZZ$1, 0))</f>
        <v/>
      </c>
    </row>
    <row r="84">
      <c r="A84">
        <f>INDEX(resultados!$A$2:$ZZ$330, 78, MATCH($B$1, resultados!$A$1:$ZZ$1, 0))</f>
        <v/>
      </c>
      <c r="B84">
        <f>INDEX(resultados!$A$2:$ZZ$330, 78, MATCH($B$2, resultados!$A$1:$ZZ$1, 0))</f>
        <v/>
      </c>
      <c r="C84">
        <f>INDEX(resultados!$A$2:$ZZ$330, 78, MATCH($B$3, resultados!$A$1:$ZZ$1, 0))</f>
        <v/>
      </c>
    </row>
    <row r="85">
      <c r="A85">
        <f>INDEX(resultados!$A$2:$ZZ$330, 79, MATCH($B$1, resultados!$A$1:$ZZ$1, 0))</f>
        <v/>
      </c>
      <c r="B85">
        <f>INDEX(resultados!$A$2:$ZZ$330, 79, MATCH($B$2, resultados!$A$1:$ZZ$1, 0))</f>
        <v/>
      </c>
      <c r="C85">
        <f>INDEX(resultados!$A$2:$ZZ$330, 79, MATCH($B$3, resultados!$A$1:$ZZ$1, 0))</f>
        <v/>
      </c>
    </row>
    <row r="86">
      <c r="A86">
        <f>INDEX(resultados!$A$2:$ZZ$330, 80, MATCH($B$1, resultados!$A$1:$ZZ$1, 0))</f>
        <v/>
      </c>
      <c r="B86">
        <f>INDEX(resultados!$A$2:$ZZ$330, 80, MATCH($B$2, resultados!$A$1:$ZZ$1, 0))</f>
        <v/>
      </c>
      <c r="C86">
        <f>INDEX(resultados!$A$2:$ZZ$330, 80, MATCH($B$3, resultados!$A$1:$ZZ$1, 0))</f>
        <v/>
      </c>
    </row>
    <row r="87">
      <c r="A87">
        <f>INDEX(resultados!$A$2:$ZZ$330, 81, MATCH($B$1, resultados!$A$1:$ZZ$1, 0))</f>
        <v/>
      </c>
      <c r="B87">
        <f>INDEX(resultados!$A$2:$ZZ$330, 81, MATCH($B$2, resultados!$A$1:$ZZ$1, 0))</f>
        <v/>
      </c>
      <c r="C87">
        <f>INDEX(resultados!$A$2:$ZZ$330, 81, MATCH($B$3, resultados!$A$1:$ZZ$1, 0))</f>
        <v/>
      </c>
    </row>
    <row r="88">
      <c r="A88">
        <f>INDEX(resultados!$A$2:$ZZ$330, 82, MATCH($B$1, resultados!$A$1:$ZZ$1, 0))</f>
        <v/>
      </c>
      <c r="B88">
        <f>INDEX(resultados!$A$2:$ZZ$330, 82, MATCH($B$2, resultados!$A$1:$ZZ$1, 0))</f>
        <v/>
      </c>
      <c r="C88">
        <f>INDEX(resultados!$A$2:$ZZ$330, 82, MATCH($B$3, resultados!$A$1:$ZZ$1, 0))</f>
        <v/>
      </c>
    </row>
    <row r="89">
      <c r="A89">
        <f>INDEX(resultados!$A$2:$ZZ$330, 83, MATCH($B$1, resultados!$A$1:$ZZ$1, 0))</f>
        <v/>
      </c>
      <c r="B89">
        <f>INDEX(resultados!$A$2:$ZZ$330, 83, MATCH($B$2, resultados!$A$1:$ZZ$1, 0))</f>
        <v/>
      </c>
      <c r="C89">
        <f>INDEX(resultados!$A$2:$ZZ$330, 83, MATCH($B$3, resultados!$A$1:$ZZ$1, 0))</f>
        <v/>
      </c>
    </row>
    <row r="90">
      <c r="A90">
        <f>INDEX(resultados!$A$2:$ZZ$330, 84, MATCH($B$1, resultados!$A$1:$ZZ$1, 0))</f>
        <v/>
      </c>
      <c r="B90">
        <f>INDEX(resultados!$A$2:$ZZ$330, 84, MATCH($B$2, resultados!$A$1:$ZZ$1, 0))</f>
        <v/>
      </c>
      <c r="C90">
        <f>INDEX(resultados!$A$2:$ZZ$330, 84, MATCH($B$3, resultados!$A$1:$ZZ$1, 0))</f>
        <v/>
      </c>
    </row>
    <row r="91">
      <c r="A91">
        <f>INDEX(resultados!$A$2:$ZZ$330, 85, MATCH($B$1, resultados!$A$1:$ZZ$1, 0))</f>
        <v/>
      </c>
      <c r="B91">
        <f>INDEX(resultados!$A$2:$ZZ$330, 85, MATCH($B$2, resultados!$A$1:$ZZ$1, 0))</f>
        <v/>
      </c>
      <c r="C91">
        <f>INDEX(resultados!$A$2:$ZZ$330, 85, MATCH($B$3, resultados!$A$1:$ZZ$1, 0))</f>
        <v/>
      </c>
    </row>
    <row r="92">
      <c r="A92">
        <f>INDEX(resultados!$A$2:$ZZ$330, 86, MATCH($B$1, resultados!$A$1:$ZZ$1, 0))</f>
        <v/>
      </c>
      <c r="B92">
        <f>INDEX(resultados!$A$2:$ZZ$330, 86, MATCH($B$2, resultados!$A$1:$ZZ$1, 0))</f>
        <v/>
      </c>
      <c r="C92">
        <f>INDEX(resultados!$A$2:$ZZ$330, 86, MATCH($B$3, resultados!$A$1:$ZZ$1, 0))</f>
        <v/>
      </c>
    </row>
    <row r="93">
      <c r="A93">
        <f>INDEX(resultados!$A$2:$ZZ$330, 87, MATCH($B$1, resultados!$A$1:$ZZ$1, 0))</f>
        <v/>
      </c>
      <c r="B93">
        <f>INDEX(resultados!$A$2:$ZZ$330, 87, MATCH($B$2, resultados!$A$1:$ZZ$1, 0))</f>
        <v/>
      </c>
      <c r="C93">
        <f>INDEX(resultados!$A$2:$ZZ$330, 87, MATCH($B$3, resultados!$A$1:$ZZ$1, 0))</f>
        <v/>
      </c>
    </row>
    <row r="94">
      <c r="A94">
        <f>INDEX(resultados!$A$2:$ZZ$330, 88, MATCH($B$1, resultados!$A$1:$ZZ$1, 0))</f>
        <v/>
      </c>
      <c r="B94">
        <f>INDEX(resultados!$A$2:$ZZ$330, 88, MATCH($B$2, resultados!$A$1:$ZZ$1, 0))</f>
        <v/>
      </c>
      <c r="C94">
        <f>INDEX(resultados!$A$2:$ZZ$330, 88, MATCH($B$3, resultados!$A$1:$ZZ$1, 0))</f>
        <v/>
      </c>
    </row>
    <row r="95">
      <c r="A95">
        <f>INDEX(resultados!$A$2:$ZZ$330, 89, MATCH($B$1, resultados!$A$1:$ZZ$1, 0))</f>
        <v/>
      </c>
      <c r="B95">
        <f>INDEX(resultados!$A$2:$ZZ$330, 89, MATCH($B$2, resultados!$A$1:$ZZ$1, 0))</f>
        <v/>
      </c>
      <c r="C95">
        <f>INDEX(resultados!$A$2:$ZZ$330, 89, MATCH($B$3, resultados!$A$1:$ZZ$1, 0))</f>
        <v/>
      </c>
    </row>
    <row r="96">
      <c r="A96">
        <f>INDEX(resultados!$A$2:$ZZ$330, 90, MATCH($B$1, resultados!$A$1:$ZZ$1, 0))</f>
        <v/>
      </c>
      <c r="B96">
        <f>INDEX(resultados!$A$2:$ZZ$330, 90, MATCH($B$2, resultados!$A$1:$ZZ$1, 0))</f>
        <v/>
      </c>
      <c r="C96">
        <f>INDEX(resultados!$A$2:$ZZ$330, 90, MATCH($B$3, resultados!$A$1:$ZZ$1, 0))</f>
        <v/>
      </c>
    </row>
    <row r="97">
      <c r="A97">
        <f>INDEX(resultados!$A$2:$ZZ$330, 91, MATCH($B$1, resultados!$A$1:$ZZ$1, 0))</f>
        <v/>
      </c>
      <c r="B97">
        <f>INDEX(resultados!$A$2:$ZZ$330, 91, MATCH($B$2, resultados!$A$1:$ZZ$1, 0))</f>
        <v/>
      </c>
      <c r="C97">
        <f>INDEX(resultados!$A$2:$ZZ$330, 91, MATCH($B$3, resultados!$A$1:$ZZ$1, 0))</f>
        <v/>
      </c>
    </row>
    <row r="98">
      <c r="A98">
        <f>INDEX(resultados!$A$2:$ZZ$330, 92, MATCH($B$1, resultados!$A$1:$ZZ$1, 0))</f>
        <v/>
      </c>
      <c r="B98">
        <f>INDEX(resultados!$A$2:$ZZ$330, 92, MATCH($B$2, resultados!$A$1:$ZZ$1, 0))</f>
        <v/>
      </c>
      <c r="C98">
        <f>INDEX(resultados!$A$2:$ZZ$330, 92, MATCH($B$3, resultados!$A$1:$ZZ$1, 0))</f>
        <v/>
      </c>
    </row>
    <row r="99">
      <c r="A99">
        <f>INDEX(resultados!$A$2:$ZZ$330, 93, MATCH($B$1, resultados!$A$1:$ZZ$1, 0))</f>
        <v/>
      </c>
      <c r="B99">
        <f>INDEX(resultados!$A$2:$ZZ$330, 93, MATCH($B$2, resultados!$A$1:$ZZ$1, 0))</f>
        <v/>
      </c>
      <c r="C99">
        <f>INDEX(resultados!$A$2:$ZZ$330, 93, MATCH($B$3, resultados!$A$1:$ZZ$1, 0))</f>
        <v/>
      </c>
    </row>
    <row r="100">
      <c r="A100">
        <f>INDEX(resultados!$A$2:$ZZ$330, 94, MATCH($B$1, resultados!$A$1:$ZZ$1, 0))</f>
        <v/>
      </c>
      <c r="B100">
        <f>INDEX(resultados!$A$2:$ZZ$330, 94, MATCH($B$2, resultados!$A$1:$ZZ$1, 0))</f>
        <v/>
      </c>
      <c r="C100">
        <f>INDEX(resultados!$A$2:$ZZ$330, 94, MATCH($B$3, resultados!$A$1:$ZZ$1, 0))</f>
        <v/>
      </c>
    </row>
    <row r="101">
      <c r="A101">
        <f>INDEX(resultados!$A$2:$ZZ$330, 95, MATCH($B$1, resultados!$A$1:$ZZ$1, 0))</f>
        <v/>
      </c>
      <c r="B101">
        <f>INDEX(resultados!$A$2:$ZZ$330, 95, MATCH($B$2, resultados!$A$1:$ZZ$1, 0))</f>
        <v/>
      </c>
      <c r="C101">
        <f>INDEX(resultados!$A$2:$ZZ$330, 95, MATCH($B$3, resultados!$A$1:$ZZ$1, 0))</f>
        <v/>
      </c>
    </row>
    <row r="102">
      <c r="A102">
        <f>INDEX(resultados!$A$2:$ZZ$330, 96, MATCH($B$1, resultados!$A$1:$ZZ$1, 0))</f>
        <v/>
      </c>
      <c r="B102">
        <f>INDEX(resultados!$A$2:$ZZ$330, 96, MATCH($B$2, resultados!$A$1:$ZZ$1, 0))</f>
        <v/>
      </c>
      <c r="C102">
        <f>INDEX(resultados!$A$2:$ZZ$330, 96, MATCH($B$3, resultados!$A$1:$ZZ$1, 0))</f>
        <v/>
      </c>
    </row>
    <row r="103">
      <c r="A103">
        <f>INDEX(resultados!$A$2:$ZZ$330, 97, MATCH($B$1, resultados!$A$1:$ZZ$1, 0))</f>
        <v/>
      </c>
      <c r="B103">
        <f>INDEX(resultados!$A$2:$ZZ$330, 97, MATCH($B$2, resultados!$A$1:$ZZ$1, 0))</f>
        <v/>
      </c>
      <c r="C103">
        <f>INDEX(resultados!$A$2:$ZZ$330, 97, MATCH($B$3, resultados!$A$1:$ZZ$1, 0))</f>
        <v/>
      </c>
    </row>
    <row r="104">
      <c r="A104">
        <f>INDEX(resultados!$A$2:$ZZ$330, 98, MATCH($B$1, resultados!$A$1:$ZZ$1, 0))</f>
        <v/>
      </c>
      <c r="B104">
        <f>INDEX(resultados!$A$2:$ZZ$330, 98, MATCH($B$2, resultados!$A$1:$ZZ$1, 0))</f>
        <v/>
      </c>
      <c r="C104">
        <f>INDEX(resultados!$A$2:$ZZ$330, 98, MATCH($B$3, resultados!$A$1:$ZZ$1, 0))</f>
        <v/>
      </c>
    </row>
    <row r="105">
      <c r="A105">
        <f>INDEX(resultados!$A$2:$ZZ$330, 99, MATCH($B$1, resultados!$A$1:$ZZ$1, 0))</f>
        <v/>
      </c>
      <c r="B105">
        <f>INDEX(resultados!$A$2:$ZZ$330, 99, MATCH($B$2, resultados!$A$1:$ZZ$1, 0))</f>
        <v/>
      </c>
      <c r="C105">
        <f>INDEX(resultados!$A$2:$ZZ$330, 99, MATCH($B$3, resultados!$A$1:$ZZ$1, 0))</f>
        <v/>
      </c>
    </row>
    <row r="106">
      <c r="A106">
        <f>INDEX(resultados!$A$2:$ZZ$330, 100, MATCH($B$1, resultados!$A$1:$ZZ$1, 0))</f>
        <v/>
      </c>
      <c r="B106">
        <f>INDEX(resultados!$A$2:$ZZ$330, 100, MATCH($B$2, resultados!$A$1:$ZZ$1, 0))</f>
        <v/>
      </c>
      <c r="C106">
        <f>INDEX(resultados!$A$2:$ZZ$330, 100, MATCH($B$3, resultados!$A$1:$ZZ$1, 0))</f>
        <v/>
      </c>
    </row>
    <row r="107">
      <c r="A107">
        <f>INDEX(resultados!$A$2:$ZZ$330, 101, MATCH($B$1, resultados!$A$1:$ZZ$1, 0))</f>
        <v/>
      </c>
      <c r="B107">
        <f>INDEX(resultados!$A$2:$ZZ$330, 101, MATCH($B$2, resultados!$A$1:$ZZ$1, 0))</f>
        <v/>
      </c>
      <c r="C107">
        <f>INDEX(resultados!$A$2:$ZZ$330, 101, MATCH($B$3, resultados!$A$1:$ZZ$1, 0))</f>
        <v/>
      </c>
    </row>
    <row r="108">
      <c r="A108">
        <f>INDEX(resultados!$A$2:$ZZ$330, 102, MATCH($B$1, resultados!$A$1:$ZZ$1, 0))</f>
        <v/>
      </c>
      <c r="B108">
        <f>INDEX(resultados!$A$2:$ZZ$330, 102, MATCH($B$2, resultados!$A$1:$ZZ$1, 0))</f>
        <v/>
      </c>
      <c r="C108">
        <f>INDEX(resultados!$A$2:$ZZ$330, 102, MATCH($B$3, resultados!$A$1:$ZZ$1, 0))</f>
        <v/>
      </c>
    </row>
    <row r="109">
      <c r="A109">
        <f>INDEX(resultados!$A$2:$ZZ$330, 103, MATCH($B$1, resultados!$A$1:$ZZ$1, 0))</f>
        <v/>
      </c>
      <c r="B109">
        <f>INDEX(resultados!$A$2:$ZZ$330, 103, MATCH($B$2, resultados!$A$1:$ZZ$1, 0))</f>
        <v/>
      </c>
      <c r="C109">
        <f>INDEX(resultados!$A$2:$ZZ$330, 103, MATCH($B$3, resultados!$A$1:$ZZ$1, 0))</f>
        <v/>
      </c>
    </row>
    <row r="110">
      <c r="A110">
        <f>INDEX(resultados!$A$2:$ZZ$330, 104, MATCH($B$1, resultados!$A$1:$ZZ$1, 0))</f>
        <v/>
      </c>
      <c r="B110">
        <f>INDEX(resultados!$A$2:$ZZ$330, 104, MATCH($B$2, resultados!$A$1:$ZZ$1, 0))</f>
        <v/>
      </c>
      <c r="C110">
        <f>INDEX(resultados!$A$2:$ZZ$330, 104, MATCH($B$3, resultados!$A$1:$ZZ$1, 0))</f>
        <v/>
      </c>
    </row>
    <row r="111">
      <c r="A111">
        <f>INDEX(resultados!$A$2:$ZZ$330, 105, MATCH($B$1, resultados!$A$1:$ZZ$1, 0))</f>
        <v/>
      </c>
      <c r="B111">
        <f>INDEX(resultados!$A$2:$ZZ$330, 105, MATCH($B$2, resultados!$A$1:$ZZ$1, 0))</f>
        <v/>
      </c>
      <c r="C111">
        <f>INDEX(resultados!$A$2:$ZZ$330, 105, MATCH($B$3, resultados!$A$1:$ZZ$1, 0))</f>
        <v/>
      </c>
    </row>
    <row r="112">
      <c r="A112">
        <f>INDEX(resultados!$A$2:$ZZ$330, 106, MATCH($B$1, resultados!$A$1:$ZZ$1, 0))</f>
        <v/>
      </c>
      <c r="B112">
        <f>INDEX(resultados!$A$2:$ZZ$330, 106, MATCH($B$2, resultados!$A$1:$ZZ$1, 0))</f>
        <v/>
      </c>
      <c r="C112">
        <f>INDEX(resultados!$A$2:$ZZ$330, 106, MATCH($B$3, resultados!$A$1:$ZZ$1, 0))</f>
        <v/>
      </c>
    </row>
    <row r="113">
      <c r="A113">
        <f>INDEX(resultados!$A$2:$ZZ$330, 107, MATCH($B$1, resultados!$A$1:$ZZ$1, 0))</f>
        <v/>
      </c>
      <c r="B113">
        <f>INDEX(resultados!$A$2:$ZZ$330, 107, MATCH($B$2, resultados!$A$1:$ZZ$1, 0))</f>
        <v/>
      </c>
      <c r="C113">
        <f>INDEX(resultados!$A$2:$ZZ$330, 107, MATCH($B$3, resultados!$A$1:$ZZ$1, 0))</f>
        <v/>
      </c>
    </row>
    <row r="114">
      <c r="A114">
        <f>INDEX(resultados!$A$2:$ZZ$330, 108, MATCH($B$1, resultados!$A$1:$ZZ$1, 0))</f>
        <v/>
      </c>
      <c r="B114">
        <f>INDEX(resultados!$A$2:$ZZ$330, 108, MATCH($B$2, resultados!$A$1:$ZZ$1, 0))</f>
        <v/>
      </c>
      <c r="C114">
        <f>INDEX(resultados!$A$2:$ZZ$330, 108, MATCH($B$3, resultados!$A$1:$ZZ$1, 0))</f>
        <v/>
      </c>
    </row>
    <row r="115">
      <c r="A115">
        <f>INDEX(resultados!$A$2:$ZZ$330, 109, MATCH($B$1, resultados!$A$1:$ZZ$1, 0))</f>
        <v/>
      </c>
      <c r="B115">
        <f>INDEX(resultados!$A$2:$ZZ$330, 109, MATCH($B$2, resultados!$A$1:$ZZ$1, 0))</f>
        <v/>
      </c>
      <c r="C115">
        <f>INDEX(resultados!$A$2:$ZZ$330, 109, MATCH($B$3, resultados!$A$1:$ZZ$1, 0))</f>
        <v/>
      </c>
    </row>
    <row r="116">
      <c r="A116">
        <f>INDEX(resultados!$A$2:$ZZ$330, 110, MATCH($B$1, resultados!$A$1:$ZZ$1, 0))</f>
        <v/>
      </c>
      <c r="B116">
        <f>INDEX(resultados!$A$2:$ZZ$330, 110, MATCH($B$2, resultados!$A$1:$ZZ$1, 0))</f>
        <v/>
      </c>
      <c r="C116">
        <f>INDEX(resultados!$A$2:$ZZ$330, 110, MATCH($B$3, resultados!$A$1:$ZZ$1, 0))</f>
        <v/>
      </c>
    </row>
    <row r="117">
      <c r="A117">
        <f>INDEX(resultados!$A$2:$ZZ$330, 111, MATCH($B$1, resultados!$A$1:$ZZ$1, 0))</f>
        <v/>
      </c>
      <c r="B117">
        <f>INDEX(resultados!$A$2:$ZZ$330, 111, MATCH($B$2, resultados!$A$1:$ZZ$1, 0))</f>
        <v/>
      </c>
      <c r="C117">
        <f>INDEX(resultados!$A$2:$ZZ$330, 111, MATCH($B$3, resultados!$A$1:$ZZ$1, 0))</f>
        <v/>
      </c>
    </row>
    <row r="118">
      <c r="A118">
        <f>INDEX(resultados!$A$2:$ZZ$330, 112, MATCH($B$1, resultados!$A$1:$ZZ$1, 0))</f>
        <v/>
      </c>
      <c r="B118">
        <f>INDEX(resultados!$A$2:$ZZ$330, 112, MATCH($B$2, resultados!$A$1:$ZZ$1, 0))</f>
        <v/>
      </c>
      <c r="C118">
        <f>INDEX(resultados!$A$2:$ZZ$330, 112, MATCH($B$3, resultados!$A$1:$ZZ$1, 0))</f>
        <v/>
      </c>
    </row>
    <row r="119">
      <c r="A119">
        <f>INDEX(resultados!$A$2:$ZZ$330, 113, MATCH($B$1, resultados!$A$1:$ZZ$1, 0))</f>
        <v/>
      </c>
      <c r="B119">
        <f>INDEX(resultados!$A$2:$ZZ$330, 113, MATCH($B$2, resultados!$A$1:$ZZ$1, 0))</f>
        <v/>
      </c>
      <c r="C119">
        <f>INDEX(resultados!$A$2:$ZZ$330, 113, MATCH($B$3, resultados!$A$1:$ZZ$1, 0))</f>
        <v/>
      </c>
    </row>
    <row r="120">
      <c r="A120">
        <f>INDEX(resultados!$A$2:$ZZ$330, 114, MATCH($B$1, resultados!$A$1:$ZZ$1, 0))</f>
        <v/>
      </c>
      <c r="B120">
        <f>INDEX(resultados!$A$2:$ZZ$330, 114, MATCH($B$2, resultados!$A$1:$ZZ$1, 0))</f>
        <v/>
      </c>
      <c r="C120">
        <f>INDEX(resultados!$A$2:$ZZ$330, 114, MATCH($B$3, resultados!$A$1:$ZZ$1, 0))</f>
        <v/>
      </c>
    </row>
    <row r="121">
      <c r="A121">
        <f>INDEX(resultados!$A$2:$ZZ$330, 115, MATCH($B$1, resultados!$A$1:$ZZ$1, 0))</f>
        <v/>
      </c>
      <c r="B121">
        <f>INDEX(resultados!$A$2:$ZZ$330, 115, MATCH($B$2, resultados!$A$1:$ZZ$1, 0))</f>
        <v/>
      </c>
      <c r="C121">
        <f>INDEX(resultados!$A$2:$ZZ$330, 115, MATCH($B$3, resultados!$A$1:$ZZ$1, 0))</f>
        <v/>
      </c>
    </row>
    <row r="122">
      <c r="A122">
        <f>INDEX(resultados!$A$2:$ZZ$330, 116, MATCH($B$1, resultados!$A$1:$ZZ$1, 0))</f>
        <v/>
      </c>
      <c r="B122">
        <f>INDEX(resultados!$A$2:$ZZ$330, 116, MATCH($B$2, resultados!$A$1:$ZZ$1, 0))</f>
        <v/>
      </c>
      <c r="C122">
        <f>INDEX(resultados!$A$2:$ZZ$330, 116, MATCH($B$3, resultados!$A$1:$ZZ$1, 0))</f>
        <v/>
      </c>
    </row>
    <row r="123">
      <c r="A123">
        <f>INDEX(resultados!$A$2:$ZZ$330, 117, MATCH($B$1, resultados!$A$1:$ZZ$1, 0))</f>
        <v/>
      </c>
      <c r="B123">
        <f>INDEX(resultados!$A$2:$ZZ$330, 117, MATCH($B$2, resultados!$A$1:$ZZ$1, 0))</f>
        <v/>
      </c>
      <c r="C123">
        <f>INDEX(resultados!$A$2:$ZZ$330, 117, MATCH($B$3, resultados!$A$1:$ZZ$1, 0))</f>
        <v/>
      </c>
    </row>
    <row r="124">
      <c r="A124">
        <f>INDEX(resultados!$A$2:$ZZ$330, 118, MATCH($B$1, resultados!$A$1:$ZZ$1, 0))</f>
        <v/>
      </c>
      <c r="B124">
        <f>INDEX(resultados!$A$2:$ZZ$330, 118, MATCH($B$2, resultados!$A$1:$ZZ$1, 0))</f>
        <v/>
      </c>
      <c r="C124">
        <f>INDEX(resultados!$A$2:$ZZ$330, 118, MATCH($B$3, resultados!$A$1:$ZZ$1, 0))</f>
        <v/>
      </c>
    </row>
    <row r="125">
      <c r="A125">
        <f>INDEX(resultados!$A$2:$ZZ$330, 119, MATCH($B$1, resultados!$A$1:$ZZ$1, 0))</f>
        <v/>
      </c>
      <c r="B125">
        <f>INDEX(resultados!$A$2:$ZZ$330, 119, MATCH($B$2, resultados!$A$1:$ZZ$1, 0))</f>
        <v/>
      </c>
      <c r="C125">
        <f>INDEX(resultados!$A$2:$ZZ$330, 119, MATCH($B$3, resultados!$A$1:$ZZ$1, 0))</f>
        <v/>
      </c>
    </row>
    <row r="126">
      <c r="A126">
        <f>INDEX(resultados!$A$2:$ZZ$330, 120, MATCH($B$1, resultados!$A$1:$ZZ$1, 0))</f>
        <v/>
      </c>
      <c r="B126">
        <f>INDEX(resultados!$A$2:$ZZ$330, 120, MATCH($B$2, resultados!$A$1:$ZZ$1, 0))</f>
        <v/>
      </c>
      <c r="C126">
        <f>INDEX(resultados!$A$2:$ZZ$330, 120, MATCH($B$3, resultados!$A$1:$ZZ$1, 0))</f>
        <v/>
      </c>
    </row>
    <row r="127">
      <c r="A127">
        <f>INDEX(resultados!$A$2:$ZZ$330, 121, MATCH($B$1, resultados!$A$1:$ZZ$1, 0))</f>
        <v/>
      </c>
      <c r="B127">
        <f>INDEX(resultados!$A$2:$ZZ$330, 121, MATCH($B$2, resultados!$A$1:$ZZ$1, 0))</f>
        <v/>
      </c>
      <c r="C127">
        <f>INDEX(resultados!$A$2:$ZZ$330, 121, MATCH($B$3, resultados!$A$1:$ZZ$1, 0))</f>
        <v/>
      </c>
    </row>
    <row r="128">
      <c r="A128">
        <f>INDEX(resultados!$A$2:$ZZ$330, 122, MATCH($B$1, resultados!$A$1:$ZZ$1, 0))</f>
        <v/>
      </c>
      <c r="B128">
        <f>INDEX(resultados!$A$2:$ZZ$330, 122, MATCH($B$2, resultados!$A$1:$ZZ$1, 0))</f>
        <v/>
      </c>
      <c r="C128">
        <f>INDEX(resultados!$A$2:$ZZ$330, 122, MATCH($B$3, resultados!$A$1:$ZZ$1, 0))</f>
        <v/>
      </c>
    </row>
    <row r="129">
      <c r="A129">
        <f>INDEX(resultados!$A$2:$ZZ$330, 123, MATCH($B$1, resultados!$A$1:$ZZ$1, 0))</f>
        <v/>
      </c>
      <c r="B129">
        <f>INDEX(resultados!$A$2:$ZZ$330, 123, MATCH($B$2, resultados!$A$1:$ZZ$1, 0))</f>
        <v/>
      </c>
      <c r="C129">
        <f>INDEX(resultados!$A$2:$ZZ$330, 123, MATCH($B$3, resultados!$A$1:$ZZ$1, 0))</f>
        <v/>
      </c>
    </row>
    <row r="130">
      <c r="A130">
        <f>INDEX(resultados!$A$2:$ZZ$330, 124, MATCH($B$1, resultados!$A$1:$ZZ$1, 0))</f>
        <v/>
      </c>
      <c r="B130">
        <f>INDEX(resultados!$A$2:$ZZ$330, 124, MATCH($B$2, resultados!$A$1:$ZZ$1, 0))</f>
        <v/>
      </c>
      <c r="C130">
        <f>INDEX(resultados!$A$2:$ZZ$330, 124, MATCH($B$3, resultados!$A$1:$ZZ$1, 0))</f>
        <v/>
      </c>
    </row>
    <row r="131">
      <c r="A131">
        <f>INDEX(resultados!$A$2:$ZZ$330, 125, MATCH($B$1, resultados!$A$1:$ZZ$1, 0))</f>
        <v/>
      </c>
      <c r="B131">
        <f>INDEX(resultados!$A$2:$ZZ$330, 125, MATCH($B$2, resultados!$A$1:$ZZ$1, 0))</f>
        <v/>
      </c>
      <c r="C131">
        <f>INDEX(resultados!$A$2:$ZZ$330, 125, MATCH($B$3, resultados!$A$1:$ZZ$1, 0))</f>
        <v/>
      </c>
    </row>
    <row r="132">
      <c r="A132">
        <f>INDEX(resultados!$A$2:$ZZ$330, 126, MATCH($B$1, resultados!$A$1:$ZZ$1, 0))</f>
        <v/>
      </c>
      <c r="B132">
        <f>INDEX(resultados!$A$2:$ZZ$330, 126, MATCH($B$2, resultados!$A$1:$ZZ$1, 0))</f>
        <v/>
      </c>
      <c r="C132">
        <f>INDEX(resultados!$A$2:$ZZ$330, 126, MATCH($B$3, resultados!$A$1:$ZZ$1, 0))</f>
        <v/>
      </c>
    </row>
    <row r="133">
      <c r="A133">
        <f>INDEX(resultados!$A$2:$ZZ$330, 127, MATCH($B$1, resultados!$A$1:$ZZ$1, 0))</f>
        <v/>
      </c>
      <c r="B133">
        <f>INDEX(resultados!$A$2:$ZZ$330, 127, MATCH($B$2, resultados!$A$1:$ZZ$1, 0))</f>
        <v/>
      </c>
      <c r="C133">
        <f>INDEX(resultados!$A$2:$ZZ$330, 127, MATCH($B$3, resultados!$A$1:$ZZ$1, 0))</f>
        <v/>
      </c>
    </row>
    <row r="134">
      <c r="A134">
        <f>INDEX(resultados!$A$2:$ZZ$330, 128, MATCH($B$1, resultados!$A$1:$ZZ$1, 0))</f>
        <v/>
      </c>
      <c r="B134">
        <f>INDEX(resultados!$A$2:$ZZ$330, 128, MATCH($B$2, resultados!$A$1:$ZZ$1, 0))</f>
        <v/>
      </c>
      <c r="C134">
        <f>INDEX(resultados!$A$2:$ZZ$330, 128, MATCH($B$3, resultados!$A$1:$ZZ$1, 0))</f>
        <v/>
      </c>
    </row>
    <row r="135">
      <c r="A135">
        <f>INDEX(resultados!$A$2:$ZZ$330, 129, MATCH($B$1, resultados!$A$1:$ZZ$1, 0))</f>
        <v/>
      </c>
      <c r="B135">
        <f>INDEX(resultados!$A$2:$ZZ$330, 129, MATCH($B$2, resultados!$A$1:$ZZ$1, 0))</f>
        <v/>
      </c>
      <c r="C135">
        <f>INDEX(resultados!$A$2:$ZZ$330, 129, MATCH($B$3, resultados!$A$1:$ZZ$1, 0))</f>
        <v/>
      </c>
    </row>
    <row r="136">
      <c r="A136">
        <f>INDEX(resultados!$A$2:$ZZ$330, 130, MATCH($B$1, resultados!$A$1:$ZZ$1, 0))</f>
        <v/>
      </c>
      <c r="B136">
        <f>INDEX(resultados!$A$2:$ZZ$330, 130, MATCH($B$2, resultados!$A$1:$ZZ$1, 0))</f>
        <v/>
      </c>
      <c r="C136">
        <f>INDEX(resultados!$A$2:$ZZ$330, 130, MATCH($B$3, resultados!$A$1:$ZZ$1, 0))</f>
        <v/>
      </c>
    </row>
    <row r="137">
      <c r="A137">
        <f>INDEX(resultados!$A$2:$ZZ$330, 131, MATCH($B$1, resultados!$A$1:$ZZ$1, 0))</f>
        <v/>
      </c>
      <c r="B137">
        <f>INDEX(resultados!$A$2:$ZZ$330, 131, MATCH($B$2, resultados!$A$1:$ZZ$1, 0))</f>
        <v/>
      </c>
      <c r="C137">
        <f>INDEX(resultados!$A$2:$ZZ$330, 131, MATCH($B$3, resultados!$A$1:$ZZ$1, 0))</f>
        <v/>
      </c>
    </row>
    <row r="138">
      <c r="A138">
        <f>INDEX(resultados!$A$2:$ZZ$330, 132, MATCH($B$1, resultados!$A$1:$ZZ$1, 0))</f>
        <v/>
      </c>
      <c r="B138">
        <f>INDEX(resultados!$A$2:$ZZ$330, 132, MATCH($B$2, resultados!$A$1:$ZZ$1, 0))</f>
        <v/>
      </c>
      <c r="C138">
        <f>INDEX(resultados!$A$2:$ZZ$330, 132, MATCH($B$3, resultados!$A$1:$ZZ$1, 0))</f>
        <v/>
      </c>
    </row>
    <row r="139">
      <c r="A139">
        <f>INDEX(resultados!$A$2:$ZZ$330, 133, MATCH($B$1, resultados!$A$1:$ZZ$1, 0))</f>
        <v/>
      </c>
      <c r="B139">
        <f>INDEX(resultados!$A$2:$ZZ$330, 133, MATCH($B$2, resultados!$A$1:$ZZ$1, 0))</f>
        <v/>
      </c>
      <c r="C139">
        <f>INDEX(resultados!$A$2:$ZZ$330, 133, MATCH($B$3, resultados!$A$1:$ZZ$1, 0))</f>
        <v/>
      </c>
    </row>
    <row r="140">
      <c r="A140">
        <f>INDEX(resultados!$A$2:$ZZ$330, 134, MATCH($B$1, resultados!$A$1:$ZZ$1, 0))</f>
        <v/>
      </c>
      <c r="B140">
        <f>INDEX(resultados!$A$2:$ZZ$330, 134, MATCH($B$2, resultados!$A$1:$ZZ$1, 0))</f>
        <v/>
      </c>
      <c r="C140">
        <f>INDEX(resultados!$A$2:$ZZ$330, 134, MATCH($B$3, resultados!$A$1:$ZZ$1, 0))</f>
        <v/>
      </c>
    </row>
    <row r="141">
      <c r="A141">
        <f>INDEX(resultados!$A$2:$ZZ$330, 135, MATCH($B$1, resultados!$A$1:$ZZ$1, 0))</f>
        <v/>
      </c>
      <c r="B141">
        <f>INDEX(resultados!$A$2:$ZZ$330, 135, MATCH($B$2, resultados!$A$1:$ZZ$1, 0))</f>
        <v/>
      </c>
      <c r="C141">
        <f>INDEX(resultados!$A$2:$ZZ$330, 135, MATCH($B$3, resultados!$A$1:$ZZ$1, 0))</f>
        <v/>
      </c>
    </row>
    <row r="142">
      <c r="A142">
        <f>INDEX(resultados!$A$2:$ZZ$330, 136, MATCH($B$1, resultados!$A$1:$ZZ$1, 0))</f>
        <v/>
      </c>
      <c r="B142">
        <f>INDEX(resultados!$A$2:$ZZ$330, 136, MATCH($B$2, resultados!$A$1:$ZZ$1, 0))</f>
        <v/>
      </c>
      <c r="C142">
        <f>INDEX(resultados!$A$2:$ZZ$330, 136, MATCH($B$3, resultados!$A$1:$ZZ$1, 0))</f>
        <v/>
      </c>
    </row>
    <row r="143">
      <c r="A143">
        <f>INDEX(resultados!$A$2:$ZZ$330, 137, MATCH($B$1, resultados!$A$1:$ZZ$1, 0))</f>
        <v/>
      </c>
      <c r="B143">
        <f>INDEX(resultados!$A$2:$ZZ$330, 137, MATCH($B$2, resultados!$A$1:$ZZ$1, 0))</f>
        <v/>
      </c>
      <c r="C143">
        <f>INDEX(resultados!$A$2:$ZZ$330, 137, MATCH($B$3, resultados!$A$1:$ZZ$1, 0))</f>
        <v/>
      </c>
    </row>
    <row r="144">
      <c r="A144">
        <f>INDEX(resultados!$A$2:$ZZ$330, 138, MATCH($B$1, resultados!$A$1:$ZZ$1, 0))</f>
        <v/>
      </c>
      <c r="B144">
        <f>INDEX(resultados!$A$2:$ZZ$330, 138, MATCH($B$2, resultados!$A$1:$ZZ$1, 0))</f>
        <v/>
      </c>
      <c r="C144">
        <f>INDEX(resultados!$A$2:$ZZ$330, 138, MATCH($B$3, resultados!$A$1:$ZZ$1, 0))</f>
        <v/>
      </c>
    </row>
    <row r="145">
      <c r="A145">
        <f>INDEX(resultados!$A$2:$ZZ$330, 139, MATCH($B$1, resultados!$A$1:$ZZ$1, 0))</f>
        <v/>
      </c>
      <c r="B145">
        <f>INDEX(resultados!$A$2:$ZZ$330, 139, MATCH($B$2, resultados!$A$1:$ZZ$1, 0))</f>
        <v/>
      </c>
      <c r="C145">
        <f>INDEX(resultados!$A$2:$ZZ$330, 139, MATCH($B$3, resultados!$A$1:$ZZ$1, 0))</f>
        <v/>
      </c>
    </row>
    <row r="146">
      <c r="A146">
        <f>INDEX(resultados!$A$2:$ZZ$330, 140, MATCH($B$1, resultados!$A$1:$ZZ$1, 0))</f>
        <v/>
      </c>
      <c r="B146">
        <f>INDEX(resultados!$A$2:$ZZ$330, 140, MATCH($B$2, resultados!$A$1:$ZZ$1, 0))</f>
        <v/>
      </c>
      <c r="C146">
        <f>INDEX(resultados!$A$2:$ZZ$330, 140, MATCH($B$3, resultados!$A$1:$ZZ$1, 0))</f>
        <v/>
      </c>
    </row>
    <row r="147">
      <c r="A147">
        <f>INDEX(resultados!$A$2:$ZZ$330, 141, MATCH($B$1, resultados!$A$1:$ZZ$1, 0))</f>
        <v/>
      </c>
      <c r="B147">
        <f>INDEX(resultados!$A$2:$ZZ$330, 141, MATCH($B$2, resultados!$A$1:$ZZ$1, 0))</f>
        <v/>
      </c>
      <c r="C147">
        <f>INDEX(resultados!$A$2:$ZZ$330, 141, MATCH($B$3, resultados!$A$1:$ZZ$1, 0))</f>
        <v/>
      </c>
    </row>
    <row r="148">
      <c r="A148">
        <f>INDEX(resultados!$A$2:$ZZ$330, 142, MATCH($B$1, resultados!$A$1:$ZZ$1, 0))</f>
        <v/>
      </c>
      <c r="B148">
        <f>INDEX(resultados!$A$2:$ZZ$330, 142, MATCH($B$2, resultados!$A$1:$ZZ$1, 0))</f>
        <v/>
      </c>
      <c r="C148">
        <f>INDEX(resultados!$A$2:$ZZ$330, 142, MATCH($B$3, resultados!$A$1:$ZZ$1, 0))</f>
        <v/>
      </c>
    </row>
    <row r="149">
      <c r="A149">
        <f>INDEX(resultados!$A$2:$ZZ$330, 143, MATCH($B$1, resultados!$A$1:$ZZ$1, 0))</f>
        <v/>
      </c>
      <c r="B149">
        <f>INDEX(resultados!$A$2:$ZZ$330, 143, MATCH($B$2, resultados!$A$1:$ZZ$1, 0))</f>
        <v/>
      </c>
      <c r="C149">
        <f>INDEX(resultados!$A$2:$ZZ$330, 143, MATCH($B$3, resultados!$A$1:$ZZ$1, 0))</f>
        <v/>
      </c>
    </row>
    <row r="150">
      <c r="A150">
        <f>INDEX(resultados!$A$2:$ZZ$330, 144, MATCH($B$1, resultados!$A$1:$ZZ$1, 0))</f>
        <v/>
      </c>
      <c r="B150">
        <f>INDEX(resultados!$A$2:$ZZ$330, 144, MATCH($B$2, resultados!$A$1:$ZZ$1, 0))</f>
        <v/>
      </c>
      <c r="C150">
        <f>INDEX(resultados!$A$2:$ZZ$330, 144, MATCH($B$3, resultados!$A$1:$ZZ$1, 0))</f>
        <v/>
      </c>
    </row>
    <row r="151">
      <c r="A151">
        <f>INDEX(resultados!$A$2:$ZZ$330, 145, MATCH($B$1, resultados!$A$1:$ZZ$1, 0))</f>
        <v/>
      </c>
      <c r="B151">
        <f>INDEX(resultados!$A$2:$ZZ$330, 145, MATCH($B$2, resultados!$A$1:$ZZ$1, 0))</f>
        <v/>
      </c>
      <c r="C151">
        <f>INDEX(resultados!$A$2:$ZZ$330, 145, MATCH($B$3, resultados!$A$1:$ZZ$1, 0))</f>
        <v/>
      </c>
    </row>
    <row r="152">
      <c r="A152">
        <f>INDEX(resultados!$A$2:$ZZ$330, 146, MATCH($B$1, resultados!$A$1:$ZZ$1, 0))</f>
        <v/>
      </c>
      <c r="B152">
        <f>INDEX(resultados!$A$2:$ZZ$330, 146, MATCH($B$2, resultados!$A$1:$ZZ$1, 0))</f>
        <v/>
      </c>
      <c r="C152">
        <f>INDEX(resultados!$A$2:$ZZ$330, 146, MATCH($B$3, resultados!$A$1:$ZZ$1, 0))</f>
        <v/>
      </c>
    </row>
    <row r="153">
      <c r="A153">
        <f>INDEX(resultados!$A$2:$ZZ$330, 147, MATCH($B$1, resultados!$A$1:$ZZ$1, 0))</f>
        <v/>
      </c>
      <c r="B153">
        <f>INDEX(resultados!$A$2:$ZZ$330, 147, MATCH($B$2, resultados!$A$1:$ZZ$1, 0))</f>
        <v/>
      </c>
      <c r="C153">
        <f>INDEX(resultados!$A$2:$ZZ$330, 147, MATCH($B$3, resultados!$A$1:$ZZ$1, 0))</f>
        <v/>
      </c>
    </row>
    <row r="154">
      <c r="A154">
        <f>INDEX(resultados!$A$2:$ZZ$330, 148, MATCH($B$1, resultados!$A$1:$ZZ$1, 0))</f>
        <v/>
      </c>
      <c r="B154">
        <f>INDEX(resultados!$A$2:$ZZ$330, 148, MATCH($B$2, resultados!$A$1:$ZZ$1, 0))</f>
        <v/>
      </c>
      <c r="C154">
        <f>INDEX(resultados!$A$2:$ZZ$330, 148, MATCH($B$3, resultados!$A$1:$ZZ$1, 0))</f>
        <v/>
      </c>
    </row>
    <row r="155">
      <c r="A155">
        <f>INDEX(resultados!$A$2:$ZZ$330, 149, MATCH($B$1, resultados!$A$1:$ZZ$1, 0))</f>
        <v/>
      </c>
      <c r="B155">
        <f>INDEX(resultados!$A$2:$ZZ$330, 149, MATCH($B$2, resultados!$A$1:$ZZ$1, 0))</f>
        <v/>
      </c>
      <c r="C155">
        <f>INDEX(resultados!$A$2:$ZZ$330, 149, MATCH($B$3, resultados!$A$1:$ZZ$1, 0))</f>
        <v/>
      </c>
    </row>
    <row r="156">
      <c r="A156">
        <f>INDEX(resultados!$A$2:$ZZ$330, 150, MATCH($B$1, resultados!$A$1:$ZZ$1, 0))</f>
        <v/>
      </c>
      <c r="B156">
        <f>INDEX(resultados!$A$2:$ZZ$330, 150, MATCH($B$2, resultados!$A$1:$ZZ$1, 0))</f>
        <v/>
      </c>
      <c r="C156">
        <f>INDEX(resultados!$A$2:$ZZ$330, 150, MATCH($B$3, resultados!$A$1:$ZZ$1, 0))</f>
        <v/>
      </c>
    </row>
    <row r="157">
      <c r="A157">
        <f>INDEX(resultados!$A$2:$ZZ$330, 151, MATCH($B$1, resultados!$A$1:$ZZ$1, 0))</f>
        <v/>
      </c>
      <c r="B157">
        <f>INDEX(resultados!$A$2:$ZZ$330, 151, MATCH($B$2, resultados!$A$1:$ZZ$1, 0))</f>
        <v/>
      </c>
      <c r="C157">
        <f>INDEX(resultados!$A$2:$ZZ$330, 151, MATCH($B$3, resultados!$A$1:$ZZ$1, 0))</f>
        <v/>
      </c>
    </row>
    <row r="158">
      <c r="A158">
        <f>INDEX(resultados!$A$2:$ZZ$330, 152, MATCH($B$1, resultados!$A$1:$ZZ$1, 0))</f>
        <v/>
      </c>
      <c r="B158">
        <f>INDEX(resultados!$A$2:$ZZ$330, 152, MATCH($B$2, resultados!$A$1:$ZZ$1, 0))</f>
        <v/>
      </c>
      <c r="C158">
        <f>INDEX(resultados!$A$2:$ZZ$330, 152, MATCH($B$3, resultados!$A$1:$ZZ$1, 0))</f>
        <v/>
      </c>
    </row>
    <row r="159">
      <c r="A159">
        <f>INDEX(resultados!$A$2:$ZZ$330, 153, MATCH($B$1, resultados!$A$1:$ZZ$1, 0))</f>
        <v/>
      </c>
      <c r="B159">
        <f>INDEX(resultados!$A$2:$ZZ$330, 153, MATCH($B$2, resultados!$A$1:$ZZ$1, 0))</f>
        <v/>
      </c>
      <c r="C159">
        <f>INDEX(resultados!$A$2:$ZZ$330, 153, MATCH($B$3, resultados!$A$1:$ZZ$1, 0))</f>
        <v/>
      </c>
    </row>
    <row r="160">
      <c r="A160">
        <f>INDEX(resultados!$A$2:$ZZ$330, 154, MATCH($B$1, resultados!$A$1:$ZZ$1, 0))</f>
        <v/>
      </c>
      <c r="B160">
        <f>INDEX(resultados!$A$2:$ZZ$330, 154, MATCH($B$2, resultados!$A$1:$ZZ$1, 0))</f>
        <v/>
      </c>
      <c r="C160">
        <f>INDEX(resultados!$A$2:$ZZ$330, 154, MATCH($B$3, resultados!$A$1:$ZZ$1, 0))</f>
        <v/>
      </c>
    </row>
    <row r="161">
      <c r="A161">
        <f>INDEX(resultados!$A$2:$ZZ$330, 155, MATCH($B$1, resultados!$A$1:$ZZ$1, 0))</f>
        <v/>
      </c>
      <c r="B161">
        <f>INDEX(resultados!$A$2:$ZZ$330, 155, MATCH($B$2, resultados!$A$1:$ZZ$1, 0))</f>
        <v/>
      </c>
      <c r="C161">
        <f>INDEX(resultados!$A$2:$ZZ$330, 155, MATCH($B$3, resultados!$A$1:$ZZ$1, 0))</f>
        <v/>
      </c>
    </row>
    <row r="162">
      <c r="A162">
        <f>INDEX(resultados!$A$2:$ZZ$330, 156, MATCH($B$1, resultados!$A$1:$ZZ$1, 0))</f>
        <v/>
      </c>
      <c r="B162">
        <f>INDEX(resultados!$A$2:$ZZ$330, 156, MATCH($B$2, resultados!$A$1:$ZZ$1, 0))</f>
        <v/>
      </c>
      <c r="C162">
        <f>INDEX(resultados!$A$2:$ZZ$330, 156, MATCH($B$3, resultados!$A$1:$ZZ$1, 0))</f>
        <v/>
      </c>
    </row>
    <row r="163">
      <c r="A163">
        <f>INDEX(resultados!$A$2:$ZZ$330, 157, MATCH($B$1, resultados!$A$1:$ZZ$1, 0))</f>
        <v/>
      </c>
      <c r="B163">
        <f>INDEX(resultados!$A$2:$ZZ$330, 157, MATCH($B$2, resultados!$A$1:$ZZ$1, 0))</f>
        <v/>
      </c>
      <c r="C163">
        <f>INDEX(resultados!$A$2:$ZZ$330, 157, MATCH($B$3, resultados!$A$1:$ZZ$1, 0))</f>
        <v/>
      </c>
    </row>
    <row r="164">
      <c r="A164">
        <f>INDEX(resultados!$A$2:$ZZ$330, 158, MATCH($B$1, resultados!$A$1:$ZZ$1, 0))</f>
        <v/>
      </c>
      <c r="B164">
        <f>INDEX(resultados!$A$2:$ZZ$330, 158, MATCH($B$2, resultados!$A$1:$ZZ$1, 0))</f>
        <v/>
      </c>
      <c r="C164">
        <f>INDEX(resultados!$A$2:$ZZ$330, 158, MATCH($B$3, resultados!$A$1:$ZZ$1, 0))</f>
        <v/>
      </c>
    </row>
    <row r="165">
      <c r="A165">
        <f>INDEX(resultados!$A$2:$ZZ$330, 159, MATCH($B$1, resultados!$A$1:$ZZ$1, 0))</f>
        <v/>
      </c>
      <c r="B165">
        <f>INDEX(resultados!$A$2:$ZZ$330, 159, MATCH($B$2, resultados!$A$1:$ZZ$1, 0))</f>
        <v/>
      </c>
      <c r="C165">
        <f>INDEX(resultados!$A$2:$ZZ$330, 159, MATCH($B$3, resultados!$A$1:$ZZ$1, 0))</f>
        <v/>
      </c>
    </row>
    <row r="166">
      <c r="A166">
        <f>INDEX(resultados!$A$2:$ZZ$330, 160, MATCH($B$1, resultados!$A$1:$ZZ$1, 0))</f>
        <v/>
      </c>
      <c r="B166">
        <f>INDEX(resultados!$A$2:$ZZ$330, 160, MATCH($B$2, resultados!$A$1:$ZZ$1, 0))</f>
        <v/>
      </c>
      <c r="C166">
        <f>INDEX(resultados!$A$2:$ZZ$330, 160, MATCH($B$3, resultados!$A$1:$ZZ$1, 0))</f>
        <v/>
      </c>
    </row>
    <row r="167">
      <c r="A167">
        <f>INDEX(resultados!$A$2:$ZZ$330, 161, MATCH($B$1, resultados!$A$1:$ZZ$1, 0))</f>
        <v/>
      </c>
      <c r="B167">
        <f>INDEX(resultados!$A$2:$ZZ$330, 161, MATCH($B$2, resultados!$A$1:$ZZ$1, 0))</f>
        <v/>
      </c>
      <c r="C167">
        <f>INDEX(resultados!$A$2:$ZZ$330, 161, MATCH($B$3, resultados!$A$1:$ZZ$1, 0))</f>
        <v/>
      </c>
    </row>
    <row r="168">
      <c r="A168">
        <f>INDEX(resultados!$A$2:$ZZ$330, 162, MATCH($B$1, resultados!$A$1:$ZZ$1, 0))</f>
        <v/>
      </c>
      <c r="B168">
        <f>INDEX(resultados!$A$2:$ZZ$330, 162, MATCH($B$2, resultados!$A$1:$ZZ$1, 0))</f>
        <v/>
      </c>
      <c r="C168">
        <f>INDEX(resultados!$A$2:$ZZ$330, 162, MATCH($B$3, resultados!$A$1:$ZZ$1, 0))</f>
        <v/>
      </c>
    </row>
    <row r="169">
      <c r="A169">
        <f>INDEX(resultados!$A$2:$ZZ$330, 163, MATCH($B$1, resultados!$A$1:$ZZ$1, 0))</f>
        <v/>
      </c>
      <c r="B169">
        <f>INDEX(resultados!$A$2:$ZZ$330, 163, MATCH($B$2, resultados!$A$1:$ZZ$1, 0))</f>
        <v/>
      </c>
      <c r="C169">
        <f>INDEX(resultados!$A$2:$ZZ$330, 163, MATCH($B$3, resultados!$A$1:$ZZ$1, 0))</f>
        <v/>
      </c>
    </row>
    <row r="170">
      <c r="A170">
        <f>INDEX(resultados!$A$2:$ZZ$330, 164, MATCH($B$1, resultados!$A$1:$ZZ$1, 0))</f>
        <v/>
      </c>
      <c r="B170">
        <f>INDEX(resultados!$A$2:$ZZ$330, 164, MATCH($B$2, resultados!$A$1:$ZZ$1, 0))</f>
        <v/>
      </c>
      <c r="C170">
        <f>INDEX(resultados!$A$2:$ZZ$330, 164, MATCH($B$3, resultados!$A$1:$ZZ$1, 0))</f>
        <v/>
      </c>
    </row>
    <row r="171">
      <c r="A171">
        <f>INDEX(resultados!$A$2:$ZZ$330, 165, MATCH($B$1, resultados!$A$1:$ZZ$1, 0))</f>
        <v/>
      </c>
      <c r="B171">
        <f>INDEX(resultados!$A$2:$ZZ$330, 165, MATCH($B$2, resultados!$A$1:$ZZ$1, 0))</f>
        <v/>
      </c>
      <c r="C171">
        <f>INDEX(resultados!$A$2:$ZZ$330, 165, MATCH($B$3, resultados!$A$1:$ZZ$1, 0))</f>
        <v/>
      </c>
    </row>
    <row r="172">
      <c r="A172">
        <f>INDEX(resultados!$A$2:$ZZ$330, 166, MATCH($B$1, resultados!$A$1:$ZZ$1, 0))</f>
        <v/>
      </c>
      <c r="B172">
        <f>INDEX(resultados!$A$2:$ZZ$330, 166, MATCH($B$2, resultados!$A$1:$ZZ$1, 0))</f>
        <v/>
      </c>
      <c r="C172">
        <f>INDEX(resultados!$A$2:$ZZ$330, 166, MATCH($B$3, resultados!$A$1:$ZZ$1, 0))</f>
        <v/>
      </c>
    </row>
    <row r="173">
      <c r="A173">
        <f>INDEX(resultados!$A$2:$ZZ$330, 167, MATCH($B$1, resultados!$A$1:$ZZ$1, 0))</f>
        <v/>
      </c>
      <c r="B173">
        <f>INDEX(resultados!$A$2:$ZZ$330, 167, MATCH($B$2, resultados!$A$1:$ZZ$1, 0))</f>
        <v/>
      </c>
      <c r="C173">
        <f>INDEX(resultados!$A$2:$ZZ$330, 167, MATCH($B$3, resultados!$A$1:$ZZ$1, 0))</f>
        <v/>
      </c>
    </row>
    <row r="174">
      <c r="A174">
        <f>INDEX(resultados!$A$2:$ZZ$330, 168, MATCH($B$1, resultados!$A$1:$ZZ$1, 0))</f>
        <v/>
      </c>
      <c r="B174">
        <f>INDEX(resultados!$A$2:$ZZ$330, 168, MATCH($B$2, resultados!$A$1:$ZZ$1, 0))</f>
        <v/>
      </c>
      <c r="C174">
        <f>INDEX(resultados!$A$2:$ZZ$330, 168, MATCH($B$3, resultados!$A$1:$ZZ$1, 0))</f>
        <v/>
      </c>
    </row>
    <row r="175">
      <c r="A175">
        <f>INDEX(resultados!$A$2:$ZZ$330, 169, MATCH($B$1, resultados!$A$1:$ZZ$1, 0))</f>
        <v/>
      </c>
      <c r="B175">
        <f>INDEX(resultados!$A$2:$ZZ$330, 169, MATCH($B$2, resultados!$A$1:$ZZ$1, 0))</f>
        <v/>
      </c>
      <c r="C175">
        <f>INDEX(resultados!$A$2:$ZZ$330, 169, MATCH($B$3, resultados!$A$1:$ZZ$1, 0))</f>
        <v/>
      </c>
    </row>
    <row r="176">
      <c r="A176">
        <f>INDEX(resultados!$A$2:$ZZ$330, 170, MATCH($B$1, resultados!$A$1:$ZZ$1, 0))</f>
        <v/>
      </c>
      <c r="B176">
        <f>INDEX(resultados!$A$2:$ZZ$330, 170, MATCH($B$2, resultados!$A$1:$ZZ$1, 0))</f>
        <v/>
      </c>
      <c r="C176">
        <f>INDEX(resultados!$A$2:$ZZ$330, 170, MATCH($B$3, resultados!$A$1:$ZZ$1, 0))</f>
        <v/>
      </c>
    </row>
    <row r="177">
      <c r="A177">
        <f>INDEX(resultados!$A$2:$ZZ$330, 171, MATCH($B$1, resultados!$A$1:$ZZ$1, 0))</f>
        <v/>
      </c>
      <c r="B177">
        <f>INDEX(resultados!$A$2:$ZZ$330, 171, MATCH($B$2, resultados!$A$1:$ZZ$1, 0))</f>
        <v/>
      </c>
      <c r="C177">
        <f>INDEX(resultados!$A$2:$ZZ$330, 171, MATCH($B$3, resultados!$A$1:$ZZ$1, 0))</f>
        <v/>
      </c>
    </row>
    <row r="178">
      <c r="A178">
        <f>INDEX(resultados!$A$2:$ZZ$330, 172, MATCH($B$1, resultados!$A$1:$ZZ$1, 0))</f>
        <v/>
      </c>
      <c r="B178">
        <f>INDEX(resultados!$A$2:$ZZ$330, 172, MATCH($B$2, resultados!$A$1:$ZZ$1, 0))</f>
        <v/>
      </c>
      <c r="C178">
        <f>INDEX(resultados!$A$2:$ZZ$330, 172, MATCH($B$3, resultados!$A$1:$ZZ$1, 0))</f>
        <v/>
      </c>
    </row>
    <row r="179">
      <c r="A179">
        <f>INDEX(resultados!$A$2:$ZZ$330, 173, MATCH($B$1, resultados!$A$1:$ZZ$1, 0))</f>
        <v/>
      </c>
      <c r="B179">
        <f>INDEX(resultados!$A$2:$ZZ$330, 173, MATCH($B$2, resultados!$A$1:$ZZ$1, 0))</f>
        <v/>
      </c>
      <c r="C179">
        <f>INDEX(resultados!$A$2:$ZZ$330, 173, MATCH($B$3, resultados!$A$1:$ZZ$1, 0))</f>
        <v/>
      </c>
    </row>
    <row r="180">
      <c r="A180">
        <f>INDEX(resultados!$A$2:$ZZ$330, 174, MATCH($B$1, resultados!$A$1:$ZZ$1, 0))</f>
        <v/>
      </c>
      <c r="B180">
        <f>INDEX(resultados!$A$2:$ZZ$330, 174, MATCH($B$2, resultados!$A$1:$ZZ$1, 0))</f>
        <v/>
      </c>
      <c r="C180">
        <f>INDEX(resultados!$A$2:$ZZ$330, 174, MATCH($B$3, resultados!$A$1:$ZZ$1, 0))</f>
        <v/>
      </c>
    </row>
    <row r="181">
      <c r="A181">
        <f>INDEX(resultados!$A$2:$ZZ$330, 175, MATCH($B$1, resultados!$A$1:$ZZ$1, 0))</f>
        <v/>
      </c>
      <c r="B181">
        <f>INDEX(resultados!$A$2:$ZZ$330, 175, MATCH($B$2, resultados!$A$1:$ZZ$1, 0))</f>
        <v/>
      </c>
      <c r="C181">
        <f>INDEX(resultados!$A$2:$ZZ$330, 175, MATCH($B$3, resultados!$A$1:$ZZ$1, 0))</f>
        <v/>
      </c>
    </row>
    <row r="182">
      <c r="A182">
        <f>INDEX(resultados!$A$2:$ZZ$330, 176, MATCH($B$1, resultados!$A$1:$ZZ$1, 0))</f>
        <v/>
      </c>
      <c r="B182">
        <f>INDEX(resultados!$A$2:$ZZ$330, 176, MATCH($B$2, resultados!$A$1:$ZZ$1, 0))</f>
        <v/>
      </c>
      <c r="C182">
        <f>INDEX(resultados!$A$2:$ZZ$330, 176, MATCH($B$3, resultados!$A$1:$ZZ$1, 0))</f>
        <v/>
      </c>
    </row>
    <row r="183">
      <c r="A183">
        <f>INDEX(resultados!$A$2:$ZZ$330, 177, MATCH($B$1, resultados!$A$1:$ZZ$1, 0))</f>
        <v/>
      </c>
      <c r="B183">
        <f>INDEX(resultados!$A$2:$ZZ$330, 177, MATCH($B$2, resultados!$A$1:$ZZ$1, 0))</f>
        <v/>
      </c>
      <c r="C183">
        <f>INDEX(resultados!$A$2:$ZZ$330, 177, MATCH($B$3, resultados!$A$1:$ZZ$1, 0))</f>
        <v/>
      </c>
    </row>
    <row r="184">
      <c r="A184">
        <f>INDEX(resultados!$A$2:$ZZ$330, 178, MATCH($B$1, resultados!$A$1:$ZZ$1, 0))</f>
        <v/>
      </c>
      <c r="B184">
        <f>INDEX(resultados!$A$2:$ZZ$330, 178, MATCH($B$2, resultados!$A$1:$ZZ$1, 0))</f>
        <v/>
      </c>
      <c r="C184">
        <f>INDEX(resultados!$A$2:$ZZ$330, 178, MATCH($B$3, resultados!$A$1:$ZZ$1, 0))</f>
        <v/>
      </c>
    </row>
    <row r="185">
      <c r="A185">
        <f>INDEX(resultados!$A$2:$ZZ$330, 179, MATCH($B$1, resultados!$A$1:$ZZ$1, 0))</f>
        <v/>
      </c>
      <c r="B185">
        <f>INDEX(resultados!$A$2:$ZZ$330, 179, MATCH($B$2, resultados!$A$1:$ZZ$1, 0))</f>
        <v/>
      </c>
      <c r="C185">
        <f>INDEX(resultados!$A$2:$ZZ$330, 179, MATCH($B$3, resultados!$A$1:$ZZ$1, 0))</f>
        <v/>
      </c>
    </row>
    <row r="186">
      <c r="A186">
        <f>INDEX(resultados!$A$2:$ZZ$330, 180, MATCH($B$1, resultados!$A$1:$ZZ$1, 0))</f>
        <v/>
      </c>
      <c r="B186">
        <f>INDEX(resultados!$A$2:$ZZ$330, 180, MATCH($B$2, resultados!$A$1:$ZZ$1, 0))</f>
        <v/>
      </c>
      <c r="C186">
        <f>INDEX(resultados!$A$2:$ZZ$330, 180, MATCH($B$3, resultados!$A$1:$ZZ$1, 0))</f>
        <v/>
      </c>
    </row>
    <row r="187">
      <c r="A187">
        <f>INDEX(resultados!$A$2:$ZZ$330, 181, MATCH($B$1, resultados!$A$1:$ZZ$1, 0))</f>
        <v/>
      </c>
      <c r="B187">
        <f>INDEX(resultados!$A$2:$ZZ$330, 181, MATCH($B$2, resultados!$A$1:$ZZ$1, 0))</f>
        <v/>
      </c>
      <c r="C187">
        <f>INDEX(resultados!$A$2:$ZZ$330, 181, MATCH($B$3, resultados!$A$1:$ZZ$1, 0))</f>
        <v/>
      </c>
    </row>
    <row r="188">
      <c r="A188">
        <f>INDEX(resultados!$A$2:$ZZ$330, 182, MATCH($B$1, resultados!$A$1:$ZZ$1, 0))</f>
        <v/>
      </c>
      <c r="B188">
        <f>INDEX(resultados!$A$2:$ZZ$330, 182, MATCH($B$2, resultados!$A$1:$ZZ$1, 0))</f>
        <v/>
      </c>
      <c r="C188">
        <f>INDEX(resultados!$A$2:$ZZ$330, 182, MATCH($B$3, resultados!$A$1:$ZZ$1, 0))</f>
        <v/>
      </c>
    </row>
    <row r="189">
      <c r="A189">
        <f>INDEX(resultados!$A$2:$ZZ$330, 183, MATCH($B$1, resultados!$A$1:$ZZ$1, 0))</f>
        <v/>
      </c>
      <c r="B189">
        <f>INDEX(resultados!$A$2:$ZZ$330, 183, MATCH($B$2, resultados!$A$1:$ZZ$1, 0))</f>
        <v/>
      </c>
      <c r="C189">
        <f>INDEX(resultados!$A$2:$ZZ$330, 183, MATCH($B$3, resultados!$A$1:$ZZ$1, 0))</f>
        <v/>
      </c>
    </row>
    <row r="190">
      <c r="A190">
        <f>INDEX(resultados!$A$2:$ZZ$330, 184, MATCH($B$1, resultados!$A$1:$ZZ$1, 0))</f>
        <v/>
      </c>
      <c r="B190">
        <f>INDEX(resultados!$A$2:$ZZ$330, 184, MATCH($B$2, resultados!$A$1:$ZZ$1, 0))</f>
        <v/>
      </c>
      <c r="C190">
        <f>INDEX(resultados!$A$2:$ZZ$330, 184, MATCH($B$3, resultados!$A$1:$ZZ$1, 0))</f>
        <v/>
      </c>
    </row>
    <row r="191">
      <c r="A191">
        <f>INDEX(resultados!$A$2:$ZZ$330, 185, MATCH($B$1, resultados!$A$1:$ZZ$1, 0))</f>
        <v/>
      </c>
      <c r="B191">
        <f>INDEX(resultados!$A$2:$ZZ$330, 185, MATCH($B$2, resultados!$A$1:$ZZ$1, 0))</f>
        <v/>
      </c>
      <c r="C191">
        <f>INDEX(resultados!$A$2:$ZZ$330, 185, MATCH($B$3, resultados!$A$1:$ZZ$1, 0))</f>
        <v/>
      </c>
    </row>
    <row r="192">
      <c r="A192">
        <f>INDEX(resultados!$A$2:$ZZ$330, 186, MATCH($B$1, resultados!$A$1:$ZZ$1, 0))</f>
        <v/>
      </c>
      <c r="B192">
        <f>INDEX(resultados!$A$2:$ZZ$330, 186, MATCH($B$2, resultados!$A$1:$ZZ$1, 0))</f>
        <v/>
      </c>
      <c r="C192">
        <f>INDEX(resultados!$A$2:$ZZ$330, 186, MATCH($B$3, resultados!$A$1:$ZZ$1, 0))</f>
        <v/>
      </c>
    </row>
    <row r="193">
      <c r="A193">
        <f>INDEX(resultados!$A$2:$ZZ$330, 187, MATCH($B$1, resultados!$A$1:$ZZ$1, 0))</f>
        <v/>
      </c>
      <c r="B193">
        <f>INDEX(resultados!$A$2:$ZZ$330, 187, MATCH($B$2, resultados!$A$1:$ZZ$1, 0))</f>
        <v/>
      </c>
      <c r="C193">
        <f>INDEX(resultados!$A$2:$ZZ$330, 187, MATCH($B$3, resultados!$A$1:$ZZ$1, 0))</f>
        <v/>
      </c>
    </row>
    <row r="194">
      <c r="A194">
        <f>INDEX(resultados!$A$2:$ZZ$330, 188, MATCH($B$1, resultados!$A$1:$ZZ$1, 0))</f>
        <v/>
      </c>
      <c r="B194">
        <f>INDEX(resultados!$A$2:$ZZ$330, 188, MATCH($B$2, resultados!$A$1:$ZZ$1, 0))</f>
        <v/>
      </c>
      <c r="C194">
        <f>INDEX(resultados!$A$2:$ZZ$330, 188, MATCH($B$3, resultados!$A$1:$ZZ$1, 0))</f>
        <v/>
      </c>
    </row>
    <row r="195">
      <c r="A195">
        <f>INDEX(resultados!$A$2:$ZZ$330, 189, MATCH($B$1, resultados!$A$1:$ZZ$1, 0))</f>
        <v/>
      </c>
      <c r="B195">
        <f>INDEX(resultados!$A$2:$ZZ$330, 189, MATCH($B$2, resultados!$A$1:$ZZ$1, 0))</f>
        <v/>
      </c>
      <c r="C195">
        <f>INDEX(resultados!$A$2:$ZZ$330, 189, MATCH($B$3, resultados!$A$1:$ZZ$1, 0))</f>
        <v/>
      </c>
    </row>
    <row r="196">
      <c r="A196">
        <f>INDEX(resultados!$A$2:$ZZ$330, 190, MATCH($B$1, resultados!$A$1:$ZZ$1, 0))</f>
        <v/>
      </c>
      <c r="B196">
        <f>INDEX(resultados!$A$2:$ZZ$330, 190, MATCH($B$2, resultados!$A$1:$ZZ$1, 0))</f>
        <v/>
      </c>
      <c r="C196">
        <f>INDEX(resultados!$A$2:$ZZ$330, 190, MATCH($B$3, resultados!$A$1:$ZZ$1, 0))</f>
        <v/>
      </c>
    </row>
    <row r="197">
      <c r="A197">
        <f>INDEX(resultados!$A$2:$ZZ$330, 191, MATCH($B$1, resultados!$A$1:$ZZ$1, 0))</f>
        <v/>
      </c>
      <c r="B197">
        <f>INDEX(resultados!$A$2:$ZZ$330, 191, MATCH($B$2, resultados!$A$1:$ZZ$1, 0))</f>
        <v/>
      </c>
      <c r="C197">
        <f>INDEX(resultados!$A$2:$ZZ$330, 191, MATCH($B$3, resultados!$A$1:$ZZ$1, 0))</f>
        <v/>
      </c>
    </row>
    <row r="198">
      <c r="A198">
        <f>INDEX(resultados!$A$2:$ZZ$330, 192, MATCH($B$1, resultados!$A$1:$ZZ$1, 0))</f>
        <v/>
      </c>
      <c r="B198">
        <f>INDEX(resultados!$A$2:$ZZ$330, 192, MATCH($B$2, resultados!$A$1:$ZZ$1, 0))</f>
        <v/>
      </c>
      <c r="C198">
        <f>INDEX(resultados!$A$2:$ZZ$330, 192, MATCH($B$3, resultados!$A$1:$ZZ$1, 0))</f>
        <v/>
      </c>
    </row>
    <row r="199">
      <c r="A199">
        <f>INDEX(resultados!$A$2:$ZZ$330, 193, MATCH($B$1, resultados!$A$1:$ZZ$1, 0))</f>
        <v/>
      </c>
      <c r="B199">
        <f>INDEX(resultados!$A$2:$ZZ$330, 193, MATCH($B$2, resultados!$A$1:$ZZ$1, 0))</f>
        <v/>
      </c>
      <c r="C199">
        <f>INDEX(resultados!$A$2:$ZZ$330, 193, MATCH($B$3, resultados!$A$1:$ZZ$1, 0))</f>
        <v/>
      </c>
    </row>
    <row r="200">
      <c r="A200">
        <f>INDEX(resultados!$A$2:$ZZ$330, 194, MATCH($B$1, resultados!$A$1:$ZZ$1, 0))</f>
        <v/>
      </c>
      <c r="B200">
        <f>INDEX(resultados!$A$2:$ZZ$330, 194, MATCH($B$2, resultados!$A$1:$ZZ$1, 0))</f>
        <v/>
      </c>
      <c r="C200">
        <f>INDEX(resultados!$A$2:$ZZ$330, 194, MATCH($B$3, resultados!$A$1:$ZZ$1, 0))</f>
        <v/>
      </c>
    </row>
    <row r="201">
      <c r="A201">
        <f>INDEX(resultados!$A$2:$ZZ$330, 195, MATCH($B$1, resultados!$A$1:$ZZ$1, 0))</f>
        <v/>
      </c>
      <c r="B201">
        <f>INDEX(resultados!$A$2:$ZZ$330, 195, MATCH($B$2, resultados!$A$1:$ZZ$1, 0))</f>
        <v/>
      </c>
      <c r="C201">
        <f>INDEX(resultados!$A$2:$ZZ$330, 195, MATCH($B$3, resultados!$A$1:$ZZ$1, 0))</f>
        <v/>
      </c>
    </row>
    <row r="202">
      <c r="A202">
        <f>INDEX(resultados!$A$2:$ZZ$330, 196, MATCH($B$1, resultados!$A$1:$ZZ$1, 0))</f>
        <v/>
      </c>
      <c r="B202">
        <f>INDEX(resultados!$A$2:$ZZ$330, 196, MATCH($B$2, resultados!$A$1:$ZZ$1, 0))</f>
        <v/>
      </c>
      <c r="C202">
        <f>INDEX(resultados!$A$2:$ZZ$330, 196, MATCH($B$3, resultados!$A$1:$ZZ$1, 0))</f>
        <v/>
      </c>
    </row>
    <row r="203">
      <c r="A203">
        <f>INDEX(resultados!$A$2:$ZZ$330, 197, MATCH($B$1, resultados!$A$1:$ZZ$1, 0))</f>
        <v/>
      </c>
      <c r="B203">
        <f>INDEX(resultados!$A$2:$ZZ$330, 197, MATCH($B$2, resultados!$A$1:$ZZ$1, 0))</f>
        <v/>
      </c>
      <c r="C203">
        <f>INDEX(resultados!$A$2:$ZZ$330, 197, MATCH($B$3, resultados!$A$1:$ZZ$1, 0))</f>
        <v/>
      </c>
    </row>
    <row r="204">
      <c r="A204">
        <f>INDEX(resultados!$A$2:$ZZ$330, 198, MATCH($B$1, resultados!$A$1:$ZZ$1, 0))</f>
        <v/>
      </c>
      <c r="B204">
        <f>INDEX(resultados!$A$2:$ZZ$330, 198, MATCH($B$2, resultados!$A$1:$ZZ$1, 0))</f>
        <v/>
      </c>
      <c r="C204">
        <f>INDEX(resultados!$A$2:$ZZ$330, 198, MATCH($B$3, resultados!$A$1:$ZZ$1, 0))</f>
        <v/>
      </c>
    </row>
    <row r="205">
      <c r="A205">
        <f>INDEX(resultados!$A$2:$ZZ$330, 199, MATCH($B$1, resultados!$A$1:$ZZ$1, 0))</f>
        <v/>
      </c>
      <c r="B205">
        <f>INDEX(resultados!$A$2:$ZZ$330, 199, MATCH($B$2, resultados!$A$1:$ZZ$1, 0))</f>
        <v/>
      </c>
      <c r="C205">
        <f>INDEX(resultados!$A$2:$ZZ$330, 199, MATCH($B$3, resultados!$A$1:$ZZ$1, 0))</f>
        <v/>
      </c>
    </row>
    <row r="206">
      <c r="A206">
        <f>INDEX(resultados!$A$2:$ZZ$330, 200, MATCH($B$1, resultados!$A$1:$ZZ$1, 0))</f>
        <v/>
      </c>
      <c r="B206">
        <f>INDEX(resultados!$A$2:$ZZ$330, 200, MATCH($B$2, resultados!$A$1:$ZZ$1, 0))</f>
        <v/>
      </c>
      <c r="C206">
        <f>INDEX(resultados!$A$2:$ZZ$330, 200, MATCH($B$3, resultados!$A$1:$ZZ$1, 0))</f>
        <v/>
      </c>
    </row>
    <row r="207">
      <c r="A207">
        <f>INDEX(resultados!$A$2:$ZZ$330, 201, MATCH($B$1, resultados!$A$1:$ZZ$1, 0))</f>
        <v/>
      </c>
      <c r="B207">
        <f>INDEX(resultados!$A$2:$ZZ$330, 201, MATCH($B$2, resultados!$A$1:$ZZ$1, 0))</f>
        <v/>
      </c>
      <c r="C207">
        <f>INDEX(resultados!$A$2:$ZZ$330, 201, MATCH($B$3, resultados!$A$1:$ZZ$1, 0))</f>
        <v/>
      </c>
    </row>
    <row r="208">
      <c r="A208">
        <f>INDEX(resultados!$A$2:$ZZ$330, 202, MATCH($B$1, resultados!$A$1:$ZZ$1, 0))</f>
        <v/>
      </c>
      <c r="B208">
        <f>INDEX(resultados!$A$2:$ZZ$330, 202, MATCH($B$2, resultados!$A$1:$ZZ$1, 0))</f>
        <v/>
      </c>
      <c r="C208">
        <f>INDEX(resultados!$A$2:$ZZ$330, 202, MATCH($B$3, resultados!$A$1:$ZZ$1, 0))</f>
        <v/>
      </c>
    </row>
    <row r="209">
      <c r="A209">
        <f>INDEX(resultados!$A$2:$ZZ$330, 203, MATCH($B$1, resultados!$A$1:$ZZ$1, 0))</f>
        <v/>
      </c>
      <c r="B209">
        <f>INDEX(resultados!$A$2:$ZZ$330, 203, MATCH($B$2, resultados!$A$1:$ZZ$1, 0))</f>
        <v/>
      </c>
      <c r="C209">
        <f>INDEX(resultados!$A$2:$ZZ$330, 203, MATCH($B$3, resultados!$A$1:$ZZ$1, 0))</f>
        <v/>
      </c>
    </row>
    <row r="210">
      <c r="A210">
        <f>INDEX(resultados!$A$2:$ZZ$330, 204, MATCH($B$1, resultados!$A$1:$ZZ$1, 0))</f>
        <v/>
      </c>
      <c r="B210">
        <f>INDEX(resultados!$A$2:$ZZ$330, 204, MATCH($B$2, resultados!$A$1:$ZZ$1, 0))</f>
        <v/>
      </c>
      <c r="C210">
        <f>INDEX(resultados!$A$2:$ZZ$330, 204, MATCH($B$3, resultados!$A$1:$ZZ$1, 0))</f>
        <v/>
      </c>
    </row>
    <row r="211">
      <c r="A211">
        <f>INDEX(resultados!$A$2:$ZZ$330, 205, MATCH($B$1, resultados!$A$1:$ZZ$1, 0))</f>
        <v/>
      </c>
      <c r="B211">
        <f>INDEX(resultados!$A$2:$ZZ$330, 205, MATCH($B$2, resultados!$A$1:$ZZ$1, 0))</f>
        <v/>
      </c>
      <c r="C211">
        <f>INDEX(resultados!$A$2:$ZZ$330, 205, MATCH($B$3, resultados!$A$1:$ZZ$1, 0))</f>
        <v/>
      </c>
    </row>
    <row r="212">
      <c r="A212">
        <f>INDEX(resultados!$A$2:$ZZ$330, 206, MATCH($B$1, resultados!$A$1:$ZZ$1, 0))</f>
        <v/>
      </c>
      <c r="B212">
        <f>INDEX(resultados!$A$2:$ZZ$330, 206, MATCH($B$2, resultados!$A$1:$ZZ$1, 0))</f>
        <v/>
      </c>
      <c r="C212">
        <f>INDEX(resultados!$A$2:$ZZ$330, 206, MATCH($B$3, resultados!$A$1:$ZZ$1, 0))</f>
        <v/>
      </c>
    </row>
    <row r="213">
      <c r="A213">
        <f>INDEX(resultados!$A$2:$ZZ$330, 207, MATCH($B$1, resultados!$A$1:$ZZ$1, 0))</f>
        <v/>
      </c>
      <c r="B213">
        <f>INDEX(resultados!$A$2:$ZZ$330, 207, MATCH($B$2, resultados!$A$1:$ZZ$1, 0))</f>
        <v/>
      </c>
      <c r="C213">
        <f>INDEX(resultados!$A$2:$ZZ$330, 207, MATCH($B$3, resultados!$A$1:$ZZ$1, 0))</f>
        <v/>
      </c>
    </row>
    <row r="214">
      <c r="A214">
        <f>INDEX(resultados!$A$2:$ZZ$330, 208, MATCH($B$1, resultados!$A$1:$ZZ$1, 0))</f>
        <v/>
      </c>
      <c r="B214">
        <f>INDEX(resultados!$A$2:$ZZ$330, 208, MATCH($B$2, resultados!$A$1:$ZZ$1, 0))</f>
        <v/>
      </c>
      <c r="C214">
        <f>INDEX(resultados!$A$2:$ZZ$330, 208, MATCH($B$3, resultados!$A$1:$ZZ$1, 0))</f>
        <v/>
      </c>
    </row>
    <row r="215">
      <c r="A215">
        <f>INDEX(resultados!$A$2:$ZZ$330, 209, MATCH($B$1, resultados!$A$1:$ZZ$1, 0))</f>
        <v/>
      </c>
      <c r="B215">
        <f>INDEX(resultados!$A$2:$ZZ$330, 209, MATCH($B$2, resultados!$A$1:$ZZ$1, 0))</f>
        <v/>
      </c>
      <c r="C215">
        <f>INDEX(resultados!$A$2:$ZZ$330, 209, MATCH($B$3, resultados!$A$1:$ZZ$1, 0))</f>
        <v/>
      </c>
    </row>
    <row r="216">
      <c r="A216">
        <f>INDEX(resultados!$A$2:$ZZ$330, 210, MATCH($B$1, resultados!$A$1:$ZZ$1, 0))</f>
        <v/>
      </c>
      <c r="B216">
        <f>INDEX(resultados!$A$2:$ZZ$330, 210, MATCH($B$2, resultados!$A$1:$ZZ$1, 0))</f>
        <v/>
      </c>
      <c r="C216">
        <f>INDEX(resultados!$A$2:$ZZ$330, 210, MATCH($B$3, resultados!$A$1:$ZZ$1, 0))</f>
        <v/>
      </c>
    </row>
    <row r="217">
      <c r="A217">
        <f>INDEX(resultados!$A$2:$ZZ$330, 211, MATCH($B$1, resultados!$A$1:$ZZ$1, 0))</f>
        <v/>
      </c>
      <c r="B217">
        <f>INDEX(resultados!$A$2:$ZZ$330, 211, MATCH($B$2, resultados!$A$1:$ZZ$1, 0))</f>
        <v/>
      </c>
      <c r="C217">
        <f>INDEX(resultados!$A$2:$ZZ$330, 211, MATCH($B$3, resultados!$A$1:$ZZ$1, 0))</f>
        <v/>
      </c>
    </row>
    <row r="218">
      <c r="A218">
        <f>INDEX(resultados!$A$2:$ZZ$330, 212, MATCH($B$1, resultados!$A$1:$ZZ$1, 0))</f>
        <v/>
      </c>
      <c r="B218">
        <f>INDEX(resultados!$A$2:$ZZ$330, 212, MATCH($B$2, resultados!$A$1:$ZZ$1, 0))</f>
        <v/>
      </c>
      <c r="C218">
        <f>INDEX(resultados!$A$2:$ZZ$330, 212, MATCH($B$3, resultados!$A$1:$ZZ$1, 0))</f>
        <v/>
      </c>
    </row>
    <row r="219">
      <c r="A219">
        <f>INDEX(resultados!$A$2:$ZZ$330, 213, MATCH($B$1, resultados!$A$1:$ZZ$1, 0))</f>
        <v/>
      </c>
      <c r="B219">
        <f>INDEX(resultados!$A$2:$ZZ$330, 213, MATCH($B$2, resultados!$A$1:$ZZ$1, 0))</f>
        <v/>
      </c>
      <c r="C219">
        <f>INDEX(resultados!$A$2:$ZZ$330, 213, MATCH($B$3, resultados!$A$1:$ZZ$1, 0))</f>
        <v/>
      </c>
    </row>
    <row r="220">
      <c r="A220">
        <f>INDEX(resultados!$A$2:$ZZ$330, 214, MATCH($B$1, resultados!$A$1:$ZZ$1, 0))</f>
        <v/>
      </c>
      <c r="B220">
        <f>INDEX(resultados!$A$2:$ZZ$330, 214, MATCH($B$2, resultados!$A$1:$ZZ$1, 0))</f>
        <v/>
      </c>
      <c r="C220">
        <f>INDEX(resultados!$A$2:$ZZ$330, 214, MATCH($B$3, resultados!$A$1:$ZZ$1, 0))</f>
        <v/>
      </c>
    </row>
    <row r="221">
      <c r="A221">
        <f>INDEX(resultados!$A$2:$ZZ$330, 215, MATCH($B$1, resultados!$A$1:$ZZ$1, 0))</f>
        <v/>
      </c>
      <c r="B221">
        <f>INDEX(resultados!$A$2:$ZZ$330, 215, MATCH($B$2, resultados!$A$1:$ZZ$1, 0))</f>
        <v/>
      </c>
      <c r="C221">
        <f>INDEX(resultados!$A$2:$ZZ$330, 215, MATCH($B$3, resultados!$A$1:$ZZ$1, 0))</f>
        <v/>
      </c>
    </row>
    <row r="222">
      <c r="A222">
        <f>INDEX(resultados!$A$2:$ZZ$330, 216, MATCH($B$1, resultados!$A$1:$ZZ$1, 0))</f>
        <v/>
      </c>
      <c r="B222">
        <f>INDEX(resultados!$A$2:$ZZ$330, 216, MATCH($B$2, resultados!$A$1:$ZZ$1, 0))</f>
        <v/>
      </c>
      <c r="C222">
        <f>INDEX(resultados!$A$2:$ZZ$330, 216, MATCH($B$3, resultados!$A$1:$ZZ$1, 0))</f>
        <v/>
      </c>
    </row>
    <row r="223">
      <c r="A223">
        <f>INDEX(resultados!$A$2:$ZZ$330, 217, MATCH($B$1, resultados!$A$1:$ZZ$1, 0))</f>
        <v/>
      </c>
      <c r="B223">
        <f>INDEX(resultados!$A$2:$ZZ$330, 217, MATCH($B$2, resultados!$A$1:$ZZ$1, 0))</f>
        <v/>
      </c>
      <c r="C223">
        <f>INDEX(resultados!$A$2:$ZZ$330, 217, MATCH($B$3, resultados!$A$1:$ZZ$1, 0))</f>
        <v/>
      </c>
    </row>
    <row r="224">
      <c r="A224">
        <f>INDEX(resultados!$A$2:$ZZ$330, 218, MATCH($B$1, resultados!$A$1:$ZZ$1, 0))</f>
        <v/>
      </c>
      <c r="B224">
        <f>INDEX(resultados!$A$2:$ZZ$330, 218, MATCH($B$2, resultados!$A$1:$ZZ$1, 0))</f>
        <v/>
      </c>
      <c r="C224">
        <f>INDEX(resultados!$A$2:$ZZ$330, 218, MATCH($B$3, resultados!$A$1:$ZZ$1, 0))</f>
        <v/>
      </c>
    </row>
    <row r="225">
      <c r="A225">
        <f>INDEX(resultados!$A$2:$ZZ$330, 219, MATCH($B$1, resultados!$A$1:$ZZ$1, 0))</f>
        <v/>
      </c>
      <c r="B225">
        <f>INDEX(resultados!$A$2:$ZZ$330, 219, MATCH($B$2, resultados!$A$1:$ZZ$1, 0))</f>
        <v/>
      </c>
      <c r="C225">
        <f>INDEX(resultados!$A$2:$ZZ$330, 219, MATCH($B$3, resultados!$A$1:$ZZ$1, 0))</f>
        <v/>
      </c>
    </row>
    <row r="226">
      <c r="A226">
        <f>INDEX(resultados!$A$2:$ZZ$330, 220, MATCH($B$1, resultados!$A$1:$ZZ$1, 0))</f>
        <v/>
      </c>
      <c r="B226">
        <f>INDEX(resultados!$A$2:$ZZ$330, 220, MATCH($B$2, resultados!$A$1:$ZZ$1, 0))</f>
        <v/>
      </c>
      <c r="C226">
        <f>INDEX(resultados!$A$2:$ZZ$330, 220, MATCH($B$3, resultados!$A$1:$ZZ$1, 0))</f>
        <v/>
      </c>
    </row>
    <row r="227">
      <c r="A227">
        <f>INDEX(resultados!$A$2:$ZZ$330, 221, MATCH($B$1, resultados!$A$1:$ZZ$1, 0))</f>
        <v/>
      </c>
      <c r="B227">
        <f>INDEX(resultados!$A$2:$ZZ$330, 221, MATCH($B$2, resultados!$A$1:$ZZ$1, 0))</f>
        <v/>
      </c>
      <c r="C227">
        <f>INDEX(resultados!$A$2:$ZZ$330, 221, MATCH($B$3, resultados!$A$1:$ZZ$1, 0))</f>
        <v/>
      </c>
    </row>
    <row r="228">
      <c r="A228">
        <f>INDEX(resultados!$A$2:$ZZ$330, 222, MATCH($B$1, resultados!$A$1:$ZZ$1, 0))</f>
        <v/>
      </c>
      <c r="B228">
        <f>INDEX(resultados!$A$2:$ZZ$330, 222, MATCH($B$2, resultados!$A$1:$ZZ$1, 0))</f>
        <v/>
      </c>
      <c r="C228">
        <f>INDEX(resultados!$A$2:$ZZ$330, 222, MATCH($B$3, resultados!$A$1:$ZZ$1, 0))</f>
        <v/>
      </c>
    </row>
    <row r="229">
      <c r="A229">
        <f>INDEX(resultados!$A$2:$ZZ$330, 223, MATCH($B$1, resultados!$A$1:$ZZ$1, 0))</f>
        <v/>
      </c>
      <c r="B229">
        <f>INDEX(resultados!$A$2:$ZZ$330, 223, MATCH($B$2, resultados!$A$1:$ZZ$1, 0))</f>
        <v/>
      </c>
      <c r="C229">
        <f>INDEX(resultados!$A$2:$ZZ$330, 223, MATCH($B$3, resultados!$A$1:$ZZ$1, 0))</f>
        <v/>
      </c>
    </row>
    <row r="230">
      <c r="A230">
        <f>INDEX(resultados!$A$2:$ZZ$330, 224, MATCH($B$1, resultados!$A$1:$ZZ$1, 0))</f>
        <v/>
      </c>
      <c r="B230">
        <f>INDEX(resultados!$A$2:$ZZ$330, 224, MATCH($B$2, resultados!$A$1:$ZZ$1, 0))</f>
        <v/>
      </c>
      <c r="C230">
        <f>INDEX(resultados!$A$2:$ZZ$330, 224, MATCH($B$3, resultados!$A$1:$ZZ$1, 0))</f>
        <v/>
      </c>
    </row>
    <row r="231">
      <c r="A231">
        <f>INDEX(resultados!$A$2:$ZZ$330, 225, MATCH($B$1, resultados!$A$1:$ZZ$1, 0))</f>
        <v/>
      </c>
      <c r="B231">
        <f>INDEX(resultados!$A$2:$ZZ$330, 225, MATCH($B$2, resultados!$A$1:$ZZ$1, 0))</f>
        <v/>
      </c>
      <c r="C231">
        <f>INDEX(resultados!$A$2:$ZZ$330, 225, MATCH($B$3, resultados!$A$1:$ZZ$1, 0))</f>
        <v/>
      </c>
    </row>
    <row r="232">
      <c r="A232">
        <f>INDEX(resultados!$A$2:$ZZ$330, 226, MATCH($B$1, resultados!$A$1:$ZZ$1, 0))</f>
        <v/>
      </c>
      <c r="B232">
        <f>INDEX(resultados!$A$2:$ZZ$330, 226, MATCH($B$2, resultados!$A$1:$ZZ$1, 0))</f>
        <v/>
      </c>
      <c r="C232">
        <f>INDEX(resultados!$A$2:$ZZ$330, 226, MATCH($B$3, resultados!$A$1:$ZZ$1, 0))</f>
        <v/>
      </c>
    </row>
    <row r="233">
      <c r="A233">
        <f>INDEX(resultados!$A$2:$ZZ$330, 227, MATCH($B$1, resultados!$A$1:$ZZ$1, 0))</f>
        <v/>
      </c>
      <c r="B233">
        <f>INDEX(resultados!$A$2:$ZZ$330, 227, MATCH($B$2, resultados!$A$1:$ZZ$1, 0))</f>
        <v/>
      </c>
      <c r="C233">
        <f>INDEX(resultados!$A$2:$ZZ$330, 227, MATCH($B$3, resultados!$A$1:$ZZ$1, 0))</f>
        <v/>
      </c>
    </row>
    <row r="234">
      <c r="A234">
        <f>INDEX(resultados!$A$2:$ZZ$330, 228, MATCH($B$1, resultados!$A$1:$ZZ$1, 0))</f>
        <v/>
      </c>
      <c r="B234">
        <f>INDEX(resultados!$A$2:$ZZ$330, 228, MATCH($B$2, resultados!$A$1:$ZZ$1, 0))</f>
        <v/>
      </c>
      <c r="C234">
        <f>INDEX(resultados!$A$2:$ZZ$330, 228, MATCH($B$3, resultados!$A$1:$ZZ$1, 0))</f>
        <v/>
      </c>
    </row>
    <row r="235">
      <c r="A235">
        <f>INDEX(resultados!$A$2:$ZZ$330, 229, MATCH($B$1, resultados!$A$1:$ZZ$1, 0))</f>
        <v/>
      </c>
      <c r="B235">
        <f>INDEX(resultados!$A$2:$ZZ$330, 229, MATCH($B$2, resultados!$A$1:$ZZ$1, 0))</f>
        <v/>
      </c>
      <c r="C235">
        <f>INDEX(resultados!$A$2:$ZZ$330, 229, MATCH($B$3, resultados!$A$1:$ZZ$1, 0))</f>
        <v/>
      </c>
    </row>
    <row r="236">
      <c r="A236">
        <f>INDEX(resultados!$A$2:$ZZ$330, 230, MATCH($B$1, resultados!$A$1:$ZZ$1, 0))</f>
        <v/>
      </c>
      <c r="B236">
        <f>INDEX(resultados!$A$2:$ZZ$330, 230, MATCH($B$2, resultados!$A$1:$ZZ$1, 0))</f>
        <v/>
      </c>
      <c r="C236">
        <f>INDEX(resultados!$A$2:$ZZ$330, 230, MATCH($B$3, resultados!$A$1:$ZZ$1, 0))</f>
        <v/>
      </c>
    </row>
    <row r="237">
      <c r="A237">
        <f>INDEX(resultados!$A$2:$ZZ$330, 231, MATCH($B$1, resultados!$A$1:$ZZ$1, 0))</f>
        <v/>
      </c>
      <c r="B237">
        <f>INDEX(resultados!$A$2:$ZZ$330, 231, MATCH($B$2, resultados!$A$1:$ZZ$1, 0))</f>
        <v/>
      </c>
      <c r="C237">
        <f>INDEX(resultados!$A$2:$ZZ$330, 231, MATCH($B$3, resultados!$A$1:$ZZ$1, 0))</f>
        <v/>
      </c>
    </row>
    <row r="238">
      <c r="A238">
        <f>INDEX(resultados!$A$2:$ZZ$330, 232, MATCH($B$1, resultados!$A$1:$ZZ$1, 0))</f>
        <v/>
      </c>
      <c r="B238">
        <f>INDEX(resultados!$A$2:$ZZ$330, 232, MATCH($B$2, resultados!$A$1:$ZZ$1, 0))</f>
        <v/>
      </c>
      <c r="C238">
        <f>INDEX(resultados!$A$2:$ZZ$330, 232, MATCH($B$3, resultados!$A$1:$ZZ$1, 0))</f>
        <v/>
      </c>
    </row>
    <row r="239">
      <c r="A239">
        <f>INDEX(resultados!$A$2:$ZZ$330, 233, MATCH($B$1, resultados!$A$1:$ZZ$1, 0))</f>
        <v/>
      </c>
      <c r="B239">
        <f>INDEX(resultados!$A$2:$ZZ$330, 233, MATCH($B$2, resultados!$A$1:$ZZ$1, 0))</f>
        <v/>
      </c>
      <c r="C239">
        <f>INDEX(resultados!$A$2:$ZZ$330, 233, MATCH($B$3, resultados!$A$1:$ZZ$1, 0))</f>
        <v/>
      </c>
    </row>
    <row r="240">
      <c r="A240">
        <f>INDEX(resultados!$A$2:$ZZ$330, 234, MATCH($B$1, resultados!$A$1:$ZZ$1, 0))</f>
        <v/>
      </c>
      <c r="B240">
        <f>INDEX(resultados!$A$2:$ZZ$330, 234, MATCH($B$2, resultados!$A$1:$ZZ$1, 0))</f>
        <v/>
      </c>
      <c r="C240">
        <f>INDEX(resultados!$A$2:$ZZ$330, 234, MATCH($B$3, resultados!$A$1:$ZZ$1, 0))</f>
        <v/>
      </c>
    </row>
    <row r="241">
      <c r="A241">
        <f>INDEX(resultados!$A$2:$ZZ$330, 235, MATCH($B$1, resultados!$A$1:$ZZ$1, 0))</f>
        <v/>
      </c>
      <c r="B241">
        <f>INDEX(resultados!$A$2:$ZZ$330, 235, MATCH($B$2, resultados!$A$1:$ZZ$1, 0))</f>
        <v/>
      </c>
      <c r="C241">
        <f>INDEX(resultados!$A$2:$ZZ$330, 235, MATCH($B$3, resultados!$A$1:$ZZ$1, 0))</f>
        <v/>
      </c>
    </row>
    <row r="242">
      <c r="A242">
        <f>INDEX(resultados!$A$2:$ZZ$330, 236, MATCH($B$1, resultados!$A$1:$ZZ$1, 0))</f>
        <v/>
      </c>
      <c r="B242">
        <f>INDEX(resultados!$A$2:$ZZ$330, 236, MATCH($B$2, resultados!$A$1:$ZZ$1, 0))</f>
        <v/>
      </c>
      <c r="C242">
        <f>INDEX(resultados!$A$2:$ZZ$330, 236, MATCH($B$3, resultados!$A$1:$ZZ$1, 0))</f>
        <v/>
      </c>
    </row>
    <row r="243">
      <c r="A243">
        <f>INDEX(resultados!$A$2:$ZZ$330, 237, MATCH($B$1, resultados!$A$1:$ZZ$1, 0))</f>
        <v/>
      </c>
      <c r="B243">
        <f>INDEX(resultados!$A$2:$ZZ$330, 237, MATCH($B$2, resultados!$A$1:$ZZ$1, 0))</f>
        <v/>
      </c>
      <c r="C243">
        <f>INDEX(resultados!$A$2:$ZZ$330, 237, MATCH($B$3, resultados!$A$1:$ZZ$1, 0))</f>
        <v/>
      </c>
    </row>
    <row r="244">
      <c r="A244">
        <f>INDEX(resultados!$A$2:$ZZ$330, 238, MATCH($B$1, resultados!$A$1:$ZZ$1, 0))</f>
        <v/>
      </c>
      <c r="B244">
        <f>INDEX(resultados!$A$2:$ZZ$330, 238, MATCH($B$2, resultados!$A$1:$ZZ$1, 0))</f>
        <v/>
      </c>
      <c r="C244">
        <f>INDEX(resultados!$A$2:$ZZ$330, 238, MATCH($B$3, resultados!$A$1:$ZZ$1, 0))</f>
        <v/>
      </c>
    </row>
    <row r="245">
      <c r="A245">
        <f>INDEX(resultados!$A$2:$ZZ$330, 239, MATCH($B$1, resultados!$A$1:$ZZ$1, 0))</f>
        <v/>
      </c>
      <c r="B245">
        <f>INDEX(resultados!$A$2:$ZZ$330, 239, MATCH($B$2, resultados!$A$1:$ZZ$1, 0))</f>
        <v/>
      </c>
      <c r="C245">
        <f>INDEX(resultados!$A$2:$ZZ$330, 239, MATCH($B$3, resultados!$A$1:$ZZ$1, 0))</f>
        <v/>
      </c>
    </row>
    <row r="246">
      <c r="A246">
        <f>INDEX(resultados!$A$2:$ZZ$330, 240, MATCH($B$1, resultados!$A$1:$ZZ$1, 0))</f>
        <v/>
      </c>
      <c r="B246">
        <f>INDEX(resultados!$A$2:$ZZ$330, 240, MATCH($B$2, resultados!$A$1:$ZZ$1, 0))</f>
        <v/>
      </c>
      <c r="C246">
        <f>INDEX(resultados!$A$2:$ZZ$330, 240, MATCH($B$3, resultados!$A$1:$ZZ$1, 0))</f>
        <v/>
      </c>
    </row>
    <row r="247">
      <c r="A247">
        <f>INDEX(resultados!$A$2:$ZZ$330, 241, MATCH($B$1, resultados!$A$1:$ZZ$1, 0))</f>
        <v/>
      </c>
      <c r="B247">
        <f>INDEX(resultados!$A$2:$ZZ$330, 241, MATCH($B$2, resultados!$A$1:$ZZ$1, 0))</f>
        <v/>
      </c>
      <c r="C247">
        <f>INDEX(resultados!$A$2:$ZZ$330, 241, MATCH($B$3, resultados!$A$1:$ZZ$1, 0))</f>
        <v/>
      </c>
    </row>
    <row r="248">
      <c r="A248">
        <f>INDEX(resultados!$A$2:$ZZ$330, 242, MATCH($B$1, resultados!$A$1:$ZZ$1, 0))</f>
        <v/>
      </c>
      <c r="B248">
        <f>INDEX(resultados!$A$2:$ZZ$330, 242, MATCH($B$2, resultados!$A$1:$ZZ$1, 0))</f>
        <v/>
      </c>
      <c r="C248">
        <f>INDEX(resultados!$A$2:$ZZ$330, 242, MATCH($B$3, resultados!$A$1:$ZZ$1, 0))</f>
        <v/>
      </c>
    </row>
    <row r="249">
      <c r="A249">
        <f>INDEX(resultados!$A$2:$ZZ$330, 243, MATCH($B$1, resultados!$A$1:$ZZ$1, 0))</f>
        <v/>
      </c>
      <c r="B249">
        <f>INDEX(resultados!$A$2:$ZZ$330, 243, MATCH($B$2, resultados!$A$1:$ZZ$1, 0))</f>
        <v/>
      </c>
      <c r="C249">
        <f>INDEX(resultados!$A$2:$ZZ$330, 243, MATCH($B$3, resultados!$A$1:$ZZ$1, 0))</f>
        <v/>
      </c>
    </row>
    <row r="250">
      <c r="A250">
        <f>INDEX(resultados!$A$2:$ZZ$330, 244, MATCH($B$1, resultados!$A$1:$ZZ$1, 0))</f>
        <v/>
      </c>
      <c r="B250">
        <f>INDEX(resultados!$A$2:$ZZ$330, 244, MATCH($B$2, resultados!$A$1:$ZZ$1, 0))</f>
        <v/>
      </c>
      <c r="C250">
        <f>INDEX(resultados!$A$2:$ZZ$330, 244, MATCH($B$3, resultados!$A$1:$ZZ$1, 0))</f>
        <v/>
      </c>
    </row>
    <row r="251">
      <c r="A251">
        <f>INDEX(resultados!$A$2:$ZZ$330, 245, MATCH($B$1, resultados!$A$1:$ZZ$1, 0))</f>
        <v/>
      </c>
      <c r="B251">
        <f>INDEX(resultados!$A$2:$ZZ$330, 245, MATCH($B$2, resultados!$A$1:$ZZ$1, 0))</f>
        <v/>
      </c>
      <c r="C251">
        <f>INDEX(resultados!$A$2:$ZZ$330, 245, MATCH($B$3, resultados!$A$1:$ZZ$1, 0))</f>
        <v/>
      </c>
    </row>
    <row r="252">
      <c r="A252">
        <f>INDEX(resultados!$A$2:$ZZ$330, 246, MATCH($B$1, resultados!$A$1:$ZZ$1, 0))</f>
        <v/>
      </c>
      <c r="B252">
        <f>INDEX(resultados!$A$2:$ZZ$330, 246, MATCH($B$2, resultados!$A$1:$ZZ$1, 0))</f>
        <v/>
      </c>
      <c r="C252">
        <f>INDEX(resultados!$A$2:$ZZ$330, 246, MATCH($B$3, resultados!$A$1:$ZZ$1, 0))</f>
        <v/>
      </c>
    </row>
    <row r="253">
      <c r="A253">
        <f>INDEX(resultados!$A$2:$ZZ$330, 247, MATCH($B$1, resultados!$A$1:$ZZ$1, 0))</f>
        <v/>
      </c>
      <c r="B253">
        <f>INDEX(resultados!$A$2:$ZZ$330, 247, MATCH($B$2, resultados!$A$1:$ZZ$1, 0))</f>
        <v/>
      </c>
      <c r="C253">
        <f>INDEX(resultados!$A$2:$ZZ$330, 247, MATCH($B$3, resultados!$A$1:$ZZ$1, 0))</f>
        <v/>
      </c>
    </row>
    <row r="254">
      <c r="A254">
        <f>INDEX(resultados!$A$2:$ZZ$330, 248, MATCH($B$1, resultados!$A$1:$ZZ$1, 0))</f>
        <v/>
      </c>
      <c r="B254">
        <f>INDEX(resultados!$A$2:$ZZ$330, 248, MATCH($B$2, resultados!$A$1:$ZZ$1, 0))</f>
        <v/>
      </c>
      <c r="C254">
        <f>INDEX(resultados!$A$2:$ZZ$330, 248, MATCH($B$3, resultados!$A$1:$ZZ$1, 0))</f>
        <v/>
      </c>
    </row>
    <row r="255">
      <c r="A255">
        <f>INDEX(resultados!$A$2:$ZZ$330, 249, MATCH($B$1, resultados!$A$1:$ZZ$1, 0))</f>
        <v/>
      </c>
      <c r="B255">
        <f>INDEX(resultados!$A$2:$ZZ$330, 249, MATCH($B$2, resultados!$A$1:$ZZ$1, 0))</f>
        <v/>
      </c>
      <c r="C255">
        <f>INDEX(resultados!$A$2:$ZZ$330, 249, MATCH($B$3, resultados!$A$1:$ZZ$1, 0))</f>
        <v/>
      </c>
    </row>
    <row r="256">
      <c r="A256">
        <f>INDEX(resultados!$A$2:$ZZ$330, 250, MATCH($B$1, resultados!$A$1:$ZZ$1, 0))</f>
        <v/>
      </c>
      <c r="B256">
        <f>INDEX(resultados!$A$2:$ZZ$330, 250, MATCH($B$2, resultados!$A$1:$ZZ$1, 0))</f>
        <v/>
      </c>
      <c r="C256">
        <f>INDEX(resultados!$A$2:$ZZ$330, 250, MATCH($B$3, resultados!$A$1:$ZZ$1, 0))</f>
        <v/>
      </c>
    </row>
    <row r="257">
      <c r="A257">
        <f>INDEX(resultados!$A$2:$ZZ$330, 251, MATCH($B$1, resultados!$A$1:$ZZ$1, 0))</f>
        <v/>
      </c>
      <c r="B257">
        <f>INDEX(resultados!$A$2:$ZZ$330, 251, MATCH($B$2, resultados!$A$1:$ZZ$1, 0))</f>
        <v/>
      </c>
      <c r="C257">
        <f>INDEX(resultados!$A$2:$ZZ$330, 251, MATCH($B$3, resultados!$A$1:$ZZ$1, 0))</f>
        <v/>
      </c>
    </row>
    <row r="258">
      <c r="A258">
        <f>INDEX(resultados!$A$2:$ZZ$330, 252, MATCH($B$1, resultados!$A$1:$ZZ$1, 0))</f>
        <v/>
      </c>
      <c r="B258">
        <f>INDEX(resultados!$A$2:$ZZ$330, 252, MATCH($B$2, resultados!$A$1:$ZZ$1, 0))</f>
        <v/>
      </c>
      <c r="C258">
        <f>INDEX(resultados!$A$2:$ZZ$330, 252, MATCH($B$3, resultados!$A$1:$ZZ$1, 0))</f>
        <v/>
      </c>
    </row>
    <row r="259">
      <c r="A259">
        <f>INDEX(resultados!$A$2:$ZZ$330, 253, MATCH($B$1, resultados!$A$1:$ZZ$1, 0))</f>
        <v/>
      </c>
      <c r="B259">
        <f>INDEX(resultados!$A$2:$ZZ$330, 253, MATCH($B$2, resultados!$A$1:$ZZ$1, 0))</f>
        <v/>
      </c>
      <c r="C259">
        <f>INDEX(resultados!$A$2:$ZZ$330, 253, MATCH($B$3, resultados!$A$1:$ZZ$1, 0))</f>
        <v/>
      </c>
    </row>
    <row r="260">
      <c r="A260">
        <f>INDEX(resultados!$A$2:$ZZ$330, 254, MATCH($B$1, resultados!$A$1:$ZZ$1, 0))</f>
        <v/>
      </c>
      <c r="B260">
        <f>INDEX(resultados!$A$2:$ZZ$330, 254, MATCH($B$2, resultados!$A$1:$ZZ$1, 0))</f>
        <v/>
      </c>
      <c r="C260">
        <f>INDEX(resultados!$A$2:$ZZ$330, 254, MATCH($B$3, resultados!$A$1:$ZZ$1, 0))</f>
        <v/>
      </c>
    </row>
    <row r="261">
      <c r="A261">
        <f>INDEX(resultados!$A$2:$ZZ$330, 255, MATCH($B$1, resultados!$A$1:$ZZ$1, 0))</f>
        <v/>
      </c>
      <c r="B261">
        <f>INDEX(resultados!$A$2:$ZZ$330, 255, MATCH($B$2, resultados!$A$1:$ZZ$1, 0))</f>
        <v/>
      </c>
      <c r="C261">
        <f>INDEX(resultados!$A$2:$ZZ$330, 255, MATCH($B$3, resultados!$A$1:$ZZ$1, 0))</f>
        <v/>
      </c>
    </row>
    <row r="262">
      <c r="A262">
        <f>INDEX(resultados!$A$2:$ZZ$330, 256, MATCH($B$1, resultados!$A$1:$ZZ$1, 0))</f>
        <v/>
      </c>
      <c r="B262">
        <f>INDEX(resultados!$A$2:$ZZ$330, 256, MATCH($B$2, resultados!$A$1:$ZZ$1, 0))</f>
        <v/>
      </c>
      <c r="C262">
        <f>INDEX(resultados!$A$2:$ZZ$330, 256, MATCH($B$3, resultados!$A$1:$ZZ$1, 0))</f>
        <v/>
      </c>
    </row>
    <row r="263">
      <c r="A263">
        <f>INDEX(resultados!$A$2:$ZZ$330, 257, MATCH($B$1, resultados!$A$1:$ZZ$1, 0))</f>
        <v/>
      </c>
      <c r="B263">
        <f>INDEX(resultados!$A$2:$ZZ$330, 257, MATCH($B$2, resultados!$A$1:$ZZ$1, 0))</f>
        <v/>
      </c>
      <c r="C263">
        <f>INDEX(resultados!$A$2:$ZZ$330, 257, MATCH($B$3, resultados!$A$1:$ZZ$1, 0))</f>
        <v/>
      </c>
    </row>
    <row r="264">
      <c r="A264">
        <f>INDEX(resultados!$A$2:$ZZ$330, 258, MATCH($B$1, resultados!$A$1:$ZZ$1, 0))</f>
        <v/>
      </c>
      <c r="B264">
        <f>INDEX(resultados!$A$2:$ZZ$330, 258, MATCH($B$2, resultados!$A$1:$ZZ$1, 0))</f>
        <v/>
      </c>
      <c r="C264">
        <f>INDEX(resultados!$A$2:$ZZ$330, 258, MATCH($B$3, resultados!$A$1:$ZZ$1, 0))</f>
        <v/>
      </c>
    </row>
    <row r="265">
      <c r="A265">
        <f>INDEX(resultados!$A$2:$ZZ$330, 259, MATCH($B$1, resultados!$A$1:$ZZ$1, 0))</f>
        <v/>
      </c>
      <c r="B265">
        <f>INDEX(resultados!$A$2:$ZZ$330, 259, MATCH($B$2, resultados!$A$1:$ZZ$1, 0))</f>
        <v/>
      </c>
      <c r="C265">
        <f>INDEX(resultados!$A$2:$ZZ$330, 259, MATCH($B$3, resultados!$A$1:$ZZ$1, 0))</f>
        <v/>
      </c>
    </row>
    <row r="266">
      <c r="A266">
        <f>INDEX(resultados!$A$2:$ZZ$330, 260, MATCH($B$1, resultados!$A$1:$ZZ$1, 0))</f>
        <v/>
      </c>
      <c r="B266">
        <f>INDEX(resultados!$A$2:$ZZ$330, 260, MATCH($B$2, resultados!$A$1:$ZZ$1, 0))</f>
        <v/>
      </c>
      <c r="C266">
        <f>INDEX(resultados!$A$2:$ZZ$330, 260, MATCH($B$3, resultados!$A$1:$ZZ$1, 0))</f>
        <v/>
      </c>
    </row>
    <row r="267">
      <c r="A267">
        <f>INDEX(resultados!$A$2:$ZZ$330, 261, MATCH($B$1, resultados!$A$1:$ZZ$1, 0))</f>
        <v/>
      </c>
      <c r="B267">
        <f>INDEX(resultados!$A$2:$ZZ$330, 261, MATCH($B$2, resultados!$A$1:$ZZ$1, 0))</f>
        <v/>
      </c>
      <c r="C267">
        <f>INDEX(resultados!$A$2:$ZZ$330, 261, MATCH($B$3, resultados!$A$1:$ZZ$1, 0))</f>
        <v/>
      </c>
    </row>
    <row r="268">
      <c r="A268">
        <f>INDEX(resultados!$A$2:$ZZ$330, 262, MATCH($B$1, resultados!$A$1:$ZZ$1, 0))</f>
        <v/>
      </c>
      <c r="B268">
        <f>INDEX(resultados!$A$2:$ZZ$330, 262, MATCH($B$2, resultados!$A$1:$ZZ$1, 0))</f>
        <v/>
      </c>
      <c r="C268">
        <f>INDEX(resultados!$A$2:$ZZ$330, 262, MATCH($B$3, resultados!$A$1:$ZZ$1, 0))</f>
        <v/>
      </c>
    </row>
    <row r="269">
      <c r="A269">
        <f>INDEX(resultados!$A$2:$ZZ$330, 263, MATCH($B$1, resultados!$A$1:$ZZ$1, 0))</f>
        <v/>
      </c>
      <c r="B269">
        <f>INDEX(resultados!$A$2:$ZZ$330, 263, MATCH($B$2, resultados!$A$1:$ZZ$1, 0))</f>
        <v/>
      </c>
      <c r="C269">
        <f>INDEX(resultados!$A$2:$ZZ$330, 263, MATCH($B$3, resultados!$A$1:$ZZ$1, 0))</f>
        <v/>
      </c>
    </row>
    <row r="270">
      <c r="A270">
        <f>INDEX(resultados!$A$2:$ZZ$330, 264, MATCH($B$1, resultados!$A$1:$ZZ$1, 0))</f>
        <v/>
      </c>
      <c r="B270">
        <f>INDEX(resultados!$A$2:$ZZ$330, 264, MATCH($B$2, resultados!$A$1:$ZZ$1, 0))</f>
        <v/>
      </c>
      <c r="C270">
        <f>INDEX(resultados!$A$2:$ZZ$330, 264, MATCH($B$3, resultados!$A$1:$ZZ$1, 0))</f>
        <v/>
      </c>
    </row>
    <row r="271">
      <c r="A271">
        <f>INDEX(resultados!$A$2:$ZZ$330, 265, MATCH($B$1, resultados!$A$1:$ZZ$1, 0))</f>
        <v/>
      </c>
      <c r="B271">
        <f>INDEX(resultados!$A$2:$ZZ$330, 265, MATCH($B$2, resultados!$A$1:$ZZ$1, 0))</f>
        <v/>
      </c>
      <c r="C271">
        <f>INDEX(resultados!$A$2:$ZZ$330, 265, MATCH($B$3, resultados!$A$1:$ZZ$1, 0))</f>
        <v/>
      </c>
    </row>
    <row r="272">
      <c r="A272">
        <f>INDEX(resultados!$A$2:$ZZ$330, 266, MATCH($B$1, resultados!$A$1:$ZZ$1, 0))</f>
        <v/>
      </c>
      <c r="B272">
        <f>INDEX(resultados!$A$2:$ZZ$330, 266, MATCH($B$2, resultados!$A$1:$ZZ$1, 0))</f>
        <v/>
      </c>
      <c r="C272">
        <f>INDEX(resultados!$A$2:$ZZ$330, 266, MATCH($B$3, resultados!$A$1:$ZZ$1, 0))</f>
        <v/>
      </c>
    </row>
    <row r="273">
      <c r="A273">
        <f>INDEX(resultados!$A$2:$ZZ$330, 267, MATCH($B$1, resultados!$A$1:$ZZ$1, 0))</f>
        <v/>
      </c>
      <c r="B273">
        <f>INDEX(resultados!$A$2:$ZZ$330, 267, MATCH($B$2, resultados!$A$1:$ZZ$1, 0))</f>
        <v/>
      </c>
      <c r="C273">
        <f>INDEX(resultados!$A$2:$ZZ$330, 267, MATCH($B$3, resultados!$A$1:$ZZ$1, 0))</f>
        <v/>
      </c>
    </row>
    <row r="274">
      <c r="A274">
        <f>INDEX(resultados!$A$2:$ZZ$330, 268, MATCH($B$1, resultados!$A$1:$ZZ$1, 0))</f>
        <v/>
      </c>
      <c r="B274">
        <f>INDEX(resultados!$A$2:$ZZ$330, 268, MATCH($B$2, resultados!$A$1:$ZZ$1, 0))</f>
        <v/>
      </c>
      <c r="C274">
        <f>INDEX(resultados!$A$2:$ZZ$330, 268, MATCH($B$3, resultados!$A$1:$ZZ$1, 0))</f>
        <v/>
      </c>
    </row>
    <row r="275">
      <c r="A275">
        <f>INDEX(resultados!$A$2:$ZZ$330, 269, MATCH($B$1, resultados!$A$1:$ZZ$1, 0))</f>
        <v/>
      </c>
      <c r="B275">
        <f>INDEX(resultados!$A$2:$ZZ$330, 269, MATCH($B$2, resultados!$A$1:$ZZ$1, 0))</f>
        <v/>
      </c>
      <c r="C275">
        <f>INDEX(resultados!$A$2:$ZZ$330, 269, MATCH($B$3, resultados!$A$1:$ZZ$1, 0))</f>
        <v/>
      </c>
    </row>
    <row r="276">
      <c r="A276">
        <f>INDEX(resultados!$A$2:$ZZ$330, 270, MATCH($B$1, resultados!$A$1:$ZZ$1, 0))</f>
        <v/>
      </c>
      <c r="B276">
        <f>INDEX(resultados!$A$2:$ZZ$330, 270, MATCH($B$2, resultados!$A$1:$ZZ$1, 0))</f>
        <v/>
      </c>
      <c r="C276">
        <f>INDEX(resultados!$A$2:$ZZ$330, 270, MATCH($B$3, resultados!$A$1:$ZZ$1, 0))</f>
        <v/>
      </c>
    </row>
    <row r="277">
      <c r="A277">
        <f>INDEX(resultados!$A$2:$ZZ$330, 271, MATCH($B$1, resultados!$A$1:$ZZ$1, 0))</f>
        <v/>
      </c>
      <c r="B277">
        <f>INDEX(resultados!$A$2:$ZZ$330, 271, MATCH($B$2, resultados!$A$1:$ZZ$1, 0))</f>
        <v/>
      </c>
      <c r="C277">
        <f>INDEX(resultados!$A$2:$ZZ$330, 271, MATCH($B$3, resultados!$A$1:$ZZ$1, 0))</f>
        <v/>
      </c>
    </row>
    <row r="278">
      <c r="A278">
        <f>INDEX(resultados!$A$2:$ZZ$330, 272, MATCH($B$1, resultados!$A$1:$ZZ$1, 0))</f>
        <v/>
      </c>
      <c r="B278">
        <f>INDEX(resultados!$A$2:$ZZ$330, 272, MATCH($B$2, resultados!$A$1:$ZZ$1, 0))</f>
        <v/>
      </c>
      <c r="C278">
        <f>INDEX(resultados!$A$2:$ZZ$330, 272, MATCH($B$3, resultados!$A$1:$ZZ$1, 0))</f>
        <v/>
      </c>
    </row>
    <row r="279">
      <c r="A279">
        <f>INDEX(resultados!$A$2:$ZZ$330, 273, MATCH($B$1, resultados!$A$1:$ZZ$1, 0))</f>
        <v/>
      </c>
      <c r="B279">
        <f>INDEX(resultados!$A$2:$ZZ$330, 273, MATCH($B$2, resultados!$A$1:$ZZ$1, 0))</f>
        <v/>
      </c>
      <c r="C279">
        <f>INDEX(resultados!$A$2:$ZZ$330, 273, MATCH($B$3, resultados!$A$1:$ZZ$1, 0))</f>
        <v/>
      </c>
    </row>
    <row r="280">
      <c r="A280">
        <f>INDEX(resultados!$A$2:$ZZ$330, 274, MATCH($B$1, resultados!$A$1:$ZZ$1, 0))</f>
        <v/>
      </c>
      <c r="B280">
        <f>INDEX(resultados!$A$2:$ZZ$330, 274, MATCH($B$2, resultados!$A$1:$ZZ$1, 0))</f>
        <v/>
      </c>
      <c r="C280">
        <f>INDEX(resultados!$A$2:$ZZ$330, 274, MATCH($B$3, resultados!$A$1:$ZZ$1, 0))</f>
        <v/>
      </c>
    </row>
    <row r="281">
      <c r="A281">
        <f>INDEX(resultados!$A$2:$ZZ$330, 275, MATCH($B$1, resultados!$A$1:$ZZ$1, 0))</f>
        <v/>
      </c>
      <c r="B281">
        <f>INDEX(resultados!$A$2:$ZZ$330, 275, MATCH($B$2, resultados!$A$1:$ZZ$1, 0))</f>
        <v/>
      </c>
      <c r="C281">
        <f>INDEX(resultados!$A$2:$ZZ$330, 275, MATCH($B$3, resultados!$A$1:$ZZ$1, 0))</f>
        <v/>
      </c>
    </row>
    <row r="282">
      <c r="A282">
        <f>INDEX(resultados!$A$2:$ZZ$330, 276, MATCH($B$1, resultados!$A$1:$ZZ$1, 0))</f>
        <v/>
      </c>
      <c r="B282">
        <f>INDEX(resultados!$A$2:$ZZ$330, 276, MATCH($B$2, resultados!$A$1:$ZZ$1, 0))</f>
        <v/>
      </c>
      <c r="C282">
        <f>INDEX(resultados!$A$2:$ZZ$330, 276, MATCH($B$3, resultados!$A$1:$ZZ$1, 0))</f>
        <v/>
      </c>
    </row>
    <row r="283">
      <c r="A283">
        <f>INDEX(resultados!$A$2:$ZZ$330, 277, MATCH($B$1, resultados!$A$1:$ZZ$1, 0))</f>
        <v/>
      </c>
      <c r="B283">
        <f>INDEX(resultados!$A$2:$ZZ$330, 277, MATCH($B$2, resultados!$A$1:$ZZ$1, 0))</f>
        <v/>
      </c>
      <c r="C283">
        <f>INDEX(resultados!$A$2:$ZZ$330, 277, MATCH($B$3, resultados!$A$1:$ZZ$1, 0))</f>
        <v/>
      </c>
    </row>
    <row r="284">
      <c r="A284">
        <f>INDEX(resultados!$A$2:$ZZ$330, 278, MATCH($B$1, resultados!$A$1:$ZZ$1, 0))</f>
        <v/>
      </c>
      <c r="B284">
        <f>INDEX(resultados!$A$2:$ZZ$330, 278, MATCH($B$2, resultados!$A$1:$ZZ$1, 0))</f>
        <v/>
      </c>
      <c r="C284">
        <f>INDEX(resultados!$A$2:$ZZ$330, 278, MATCH($B$3, resultados!$A$1:$ZZ$1, 0))</f>
        <v/>
      </c>
    </row>
    <row r="285">
      <c r="A285">
        <f>INDEX(resultados!$A$2:$ZZ$330, 279, MATCH($B$1, resultados!$A$1:$ZZ$1, 0))</f>
        <v/>
      </c>
      <c r="B285">
        <f>INDEX(resultados!$A$2:$ZZ$330, 279, MATCH($B$2, resultados!$A$1:$ZZ$1, 0))</f>
        <v/>
      </c>
      <c r="C285">
        <f>INDEX(resultados!$A$2:$ZZ$330, 279, MATCH($B$3, resultados!$A$1:$ZZ$1, 0))</f>
        <v/>
      </c>
    </row>
    <row r="286">
      <c r="A286">
        <f>INDEX(resultados!$A$2:$ZZ$330, 280, MATCH($B$1, resultados!$A$1:$ZZ$1, 0))</f>
        <v/>
      </c>
      <c r="B286">
        <f>INDEX(resultados!$A$2:$ZZ$330, 280, MATCH($B$2, resultados!$A$1:$ZZ$1, 0))</f>
        <v/>
      </c>
      <c r="C286">
        <f>INDEX(resultados!$A$2:$ZZ$330, 280, MATCH($B$3, resultados!$A$1:$ZZ$1, 0))</f>
        <v/>
      </c>
    </row>
    <row r="287">
      <c r="A287">
        <f>INDEX(resultados!$A$2:$ZZ$330, 281, MATCH($B$1, resultados!$A$1:$ZZ$1, 0))</f>
        <v/>
      </c>
      <c r="B287">
        <f>INDEX(resultados!$A$2:$ZZ$330, 281, MATCH($B$2, resultados!$A$1:$ZZ$1, 0))</f>
        <v/>
      </c>
      <c r="C287">
        <f>INDEX(resultados!$A$2:$ZZ$330, 281, MATCH($B$3, resultados!$A$1:$ZZ$1, 0))</f>
        <v/>
      </c>
    </row>
    <row r="288">
      <c r="A288">
        <f>INDEX(resultados!$A$2:$ZZ$330, 282, MATCH($B$1, resultados!$A$1:$ZZ$1, 0))</f>
        <v/>
      </c>
      <c r="B288">
        <f>INDEX(resultados!$A$2:$ZZ$330, 282, MATCH($B$2, resultados!$A$1:$ZZ$1, 0))</f>
        <v/>
      </c>
      <c r="C288">
        <f>INDEX(resultados!$A$2:$ZZ$330, 282, MATCH($B$3, resultados!$A$1:$ZZ$1, 0))</f>
        <v/>
      </c>
    </row>
    <row r="289">
      <c r="A289">
        <f>INDEX(resultados!$A$2:$ZZ$330, 283, MATCH($B$1, resultados!$A$1:$ZZ$1, 0))</f>
        <v/>
      </c>
      <c r="B289">
        <f>INDEX(resultados!$A$2:$ZZ$330, 283, MATCH($B$2, resultados!$A$1:$ZZ$1, 0))</f>
        <v/>
      </c>
      <c r="C289">
        <f>INDEX(resultados!$A$2:$ZZ$330, 283, MATCH($B$3, resultados!$A$1:$ZZ$1, 0))</f>
        <v/>
      </c>
    </row>
    <row r="290">
      <c r="A290">
        <f>INDEX(resultados!$A$2:$ZZ$330, 284, MATCH($B$1, resultados!$A$1:$ZZ$1, 0))</f>
        <v/>
      </c>
      <c r="B290">
        <f>INDEX(resultados!$A$2:$ZZ$330, 284, MATCH($B$2, resultados!$A$1:$ZZ$1, 0))</f>
        <v/>
      </c>
      <c r="C290">
        <f>INDEX(resultados!$A$2:$ZZ$330, 284, MATCH($B$3, resultados!$A$1:$ZZ$1, 0))</f>
        <v/>
      </c>
    </row>
    <row r="291">
      <c r="A291">
        <f>INDEX(resultados!$A$2:$ZZ$330, 285, MATCH($B$1, resultados!$A$1:$ZZ$1, 0))</f>
        <v/>
      </c>
      <c r="B291">
        <f>INDEX(resultados!$A$2:$ZZ$330, 285, MATCH($B$2, resultados!$A$1:$ZZ$1, 0))</f>
        <v/>
      </c>
      <c r="C291">
        <f>INDEX(resultados!$A$2:$ZZ$330, 285, MATCH($B$3, resultados!$A$1:$ZZ$1, 0))</f>
        <v/>
      </c>
    </row>
    <row r="292">
      <c r="A292">
        <f>INDEX(resultados!$A$2:$ZZ$330, 286, MATCH($B$1, resultados!$A$1:$ZZ$1, 0))</f>
        <v/>
      </c>
      <c r="B292">
        <f>INDEX(resultados!$A$2:$ZZ$330, 286, MATCH($B$2, resultados!$A$1:$ZZ$1, 0))</f>
        <v/>
      </c>
      <c r="C292">
        <f>INDEX(resultados!$A$2:$ZZ$330, 286, MATCH($B$3, resultados!$A$1:$ZZ$1, 0))</f>
        <v/>
      </c>
    </row>
    <row r="293">
      <c r="A293">
        <f>INDEX(resultados!$A$2:$ZZ$330, 287, MATCH($B$1, resultados!$A$1:$ZZ$1, 0))</f>
        <v/>
      </c>
      <c r="B293">
        <f>INDEX(resultados!$A$2:$ZZ$330, 287, MATCH($B$2, resultados!$A$1:$ZZ$1, 0))</f>
        <v/>
      </c>
      <c r="C293">
        <f>INDEX(resultados!$A$2:$ZZ$330, 287, MATCH($B$3, resultados!$A$1:$ZZ$1, 0))</f>
        <v/>
      </c>
    </row>
    <row r="294">
      <c r="A294">
        <f>INDEX(resultados!$A$2:$ZZ$330, 288, MATCH($B$1, resultados!$A$1:$ZZ$1, 0))</f>
        <v/>
      </c>
      <c r="B294">
        <f>INDEX(resultados!$A$2:$ZZ$330, 288, MATCH($B$2, resultados!$A$1:$ZZ$1, 0))</f>
        <v/>
      </c>
      <c r="C294">
        <f>INDEX(resultados!$A$2:$ZZ$330, 288, MATCH($B$3, resultados!$A$1:$ZZ$1, 0))</f>
        <v/>
      </c>
    </row>
    <row r="295">
      <c r="A295">
        <f>INDEX(resultados!$A$2:$ZZ$330, 289, MATCH($B$1, resultados!$A$1:$ZZ$1, 0))</f>
        <v/>
      </c>
      <c r="B295">
        <f>INDEX(resultados!$A$2:$ZZ$330, 289, MATCH($B$2, resultados!$A$1:$ZZ$1, 0))</f>
        <v/>
      </c>
      <c r="C295">
        <f>INDEX(resultados!$A$2:$ZZ$330, 289, MATCH($B$3, resultados!$A$1:$ZZ$1, 0))</f>
        <v/>
      </c>
    </row>
    <row r="296">
      <c r="A296">
        <f>INDEX(resultados!$A$2:$ZZ$330, 290, MATCH($B$1, resultados!$A$1:$ZZ$1, 0))</f>
        <v/>
      </c>
      <c r="B296">
        <f>INDEX(resultados!$A$2:$ZZ$330, 290, MATCH($B$2, resultados!$A$1:$ZZ$1, 0))</f>
        <v/>
      </c>
      <c r="C296">
        <f>INDEX(resultados!$A$2:$ZZ$330, 290, MATCH($B$3, resultados!$A$1:$ZZ$1, 0))</f>
        <v/>
      </c>
    </row>
    <row r="297">
      <c r="A297">
        <f>INDEX(resultados!$A$2:$ZZ$330, 291, MATCH($B$1, resultados!$A$1:$ZZ$1, 0))</f>
        <v/>
      </c>
      <c r="B297">
        <f>INDEX(resultados!$A$2:$ZZ$330, 291, MATCH($B$2, resultados!$A$1:$ZZ$1, 0))</f>
        <v/>
      </c>
      <c r="C297">
        <f>INDEX(resultados!$A$2:$ZZ$330, 291, MATCH($B$3, resultados!$A$1:$ZZ$1, 0))</f>
        <v/>
      </c>
    </row>
    <row r="298">
      <c r="A298">
        <f>INDEX(resultados!$A$2:$ZZ$330, 292, MATCH($B$1, resultados!$A$1:$ZZ$1, 0))</f>
        <v/>
      </c>
      <c r="B298">
        <f>INDEX(resultados!$A$2:$ZZ$330, 292, MATCH($B$2, resultados!$A$1:$ZZ$1, 0))</f>
        <v/>
      </c>
      <c r="C298">
        <f>INDEX(resultados!$A$2:$ZZ$330, 292, MATCH($B$3, resultados!$A$1:$ZZ$1, 0))</f>
        <v/>
      </c>
    </row>
    <row r="299">
      <c r="A299">
        <f>INDEX(resultados!$A$2:$ZZ$330, 293, MATCH($B$1, resultados!$A$1:$ZZ$1, 0))</f>
        <v/>
      </c>
      <c r="B299">
        <f>INDEX(resultados!$A$2:$ZZ$330, 293, MATCH($B$2, resultados!$A$1:$ZZ$1, 0))</f>
        <v/>
      </c>
      <c r="C299">
        <f>INDEX(resultados!$A$2:$ZZ$330, 293, MATCH($B$3, resultados!$A$1:$ZZ$1, 0))</f>
        <v/>
      </c>
    </row>
    <row r="300">
      <c r="A300">
        <f>INDEX(resultados!$A$2:$ZZ$330, 294, MATCH($B$1, resultados!$A$1:$ZZ$1, 0))</f>
        <v/>
      </c>
      <c r="B300">
        <f>INDEX(resultados!$A$2:$ZZ$330, 294, MATCH($B$2, resultados!$A$1:$ZZ$1, 0))</f>
        <v/>
      </c>
      <c r="C300">
        <f>INDEX(resultados!$A$2:$ZZ$330, 294, MATCH($B$3, resultados!$A$1:$ZZ$1, 0))</f>
        <v/>
      </c>
    </row>
    <row r="301">
      <c r="A301">
        <f>INDEX(resultados!$A$2:$ZZ$330, 295, MATCH($B$1, resultados!$A$1:$ZZ$1, 0))</f>
        <v/>
      </c>
      <c r="B301">
        <f>INDEX(resultados!$A$2:$ZZ$330, 295, MATCH($B$2, resultados!$A$1:$ZZ$1, 0))</f>
        <v/>
      </c>
      <c r="C301">
        <f>INDEX(resultados!$A$2:$ZZ$330, 295, MATCH($B$3, resultados!$A$1:$ZZ$1, 0))</f>
        <v/>
      </c>
    </row>
    <row r="302">
      <c r="A302">
        <f>INDEX(resultados!$A$2:$ZZ$330, 296, MATCH($B$1, resultados!$A$1:$ZZ$1, 0))</f>
        <v/>
      </c>
      <c r="B302">
        <f>INDEX(resultados!$A$2:$ZZ$330, 296, MATCH($B$2, resultados!$A$1:$ZZ$1, 0))</f>
        <v/>
      </c>
      <c r="C302">
        <f>INDEX(resultados!$A$2:$ZZ$330, 296, MATCH($B$3, resultados!$A$1:$ZZ$1, 0))</f>
        <v/>
      </c>
    </row>
    <row r="303">
      <c r="A303">
        <f>INDEX(resultados!$A$2:$ZZ$330, 297, MATCH($B$1, resultados!$A$1:$ZZ$1, 0))</f>
        <v/>
      </c>
      <c r="B303">
        <f>INDEX(resultados!$A$2:$ZZ$330, 297, MATCH($B$2, resultados!$A$1:$ZZ$1, 0))</f>
        <v/>
      </c>
      <c r="C303">
        <f>INDEX(resultados!$A$2:$ZZ$330, 297, MATCH($B$3, resultados!$A$1:$ZZ$1, 0))</f>
        <v/>
      </c>
    </row>
    <row r="304">
      <c r="A304">
        <f>INDEX(resultados!$A$2:$ZZ$330, 298, MATCH($B$1, resultados!$A$1:$ZZ$1, 0))</f>
        <v/>
      </c>
      <c r="B304">
        <f>INDEX(resultados!$A$2:$ZZ$330, 298, MATCH($B$2, resultados!$A$1:$ZZ$1, 0))</f>
        <v/>
      </c>
      <c r="C304">
        <f>INDEX(resultados!$A$2:$ZZ$330, 298, MATCH($B$3, resultados!$A$1:$ZZ$1, 0))</f>
        <v/>
      </c>
    </row>
    <row r="305">
      <c r="A305">
        <f>INDEX(resultados!$A$2:$ZZ$330, 299, MATCH($B$1, resultados!$A$1:$ZZ$1, 0))</f>
        <v/>
      </c>
      <c r="B305">
        <f>INDEX(resultados!$A$2:$ZZ$330, 299, MATCH($B$2, resultados!$A$1:$ZZ$1, 0))</f>
        <v/>
      </c>
      <c r="C305">
        <f>INDEX(resultados!$A$2:$ZZ$330, 299, MATCH($B$3, resultados!$A$1:$ZZ$1, 0))</f>
        <v/>
      </c>
    </row>
    <row r="306">
      <c r="A306">
        <f>INDEX(resultados!$A$2:$ZZ$330, 300, MATCH($B$1, resultados!$A$1:$ZZ$1, 0))</f>
        <v/>
      </c>
      <c r="B306">
        <f>INDEX(resultados!$A$2:$ZZ$330, 300, MATCH($B$2, resultados!$A$1:$ZZ$1, 0))</f>
        <v/>
      </c>
      <c r="C306">
        <f>INDEX(resultados!$A$2:$ZZ$330, 300, MATCH($B$3, resultados!$A$1:$ZZ$1, 0))</f>
        <v/>
      </c>
    </row>
    <row r="307">
      <c r="A307">
        <f>INDEX(resultados!$A$2:$ZZ$330, 301, MATCH($B$1, resultados!$A$1:$ZZ$1, 0))</f>
        <v/>
      </c>
      <c r="B307">
        <f>INDEX(resultados!$A$2:$ZZ$330, 301, MATCH($B$2, resultados!$A$1:$ZZ$1, 0))</f>
        <v/>
      </c>
      <c r="C307">
        <f>INDEX(resultados!$A$2:$ZZ$330, 301, MATCH($B$3, resultados!$A$1:$ZZ$1, 0))</f>
        <v/>
      </c>
    </row>
    <row r="308">
      <c r="A308">
        <f>INDEX(resultados!$A$2:$ZZ$330, 302, MATCH($B$1, resultados!$A$1:$ZZ$1, 0))</f>
        <v/>
      </c>
      <c r="B308">
        <f>INDEX(resultados!$A$2:$ZZ$330, 302, MATCH($B$2, resultados!$A$1:$ZZ$1, 0))</f>
        <v/>
      </c>
      <c r="C308">
        <f>INDEX(resultados!$A$2:$ZZ$330, 302, MATCH($B$3, resultados!$A$1:$ZZ$1, 0))</f>
        <v/>
      </c>
    </row>
    <row r="309">
      <c r="A309">
        <f>INDEX(resultados!$A$2:$ZZ$330, 303, MATCH($B$1, resultados!$A$1:$ZZ$1, 0))</f>
        <v/>
      </c>
      <c r="B309">
        <f>INDEX(resultados!$A$2:$ZZ$330, 303, MATCH($B$2, resultados!$A$1:$ZZ$1, 0))</f>
        <v/>
      </c>
      <c r="C309">
        <f>INDEX(resultados!$A$2:$ZZ$330, 303, MATCH($B$3, resultados!$A$1:$ZZ$1, 0))</f>
        <v/>
      </c>
    </row>
    <row r="310">
      <c r="A310">
        <f>INDEX(resultados!$A$2:$ZZ$330, 304, MATCH($B$1, resultados!$A$1:$ZZ$1, 0))</f>
        <v/>
      </c>
      <c r="B310">
        <f>INDEX(resultados!$A$2:$ZZ$330, 304, MATCH($B$2, resultados!$A$1:$ZZ$1, 0))</f>
        <v/>
      </c>
      <c r="C310">
        <f>INDEX(resultados!$A$2:$ZZ$330, 304, MATCH($B$3, resultados!$A$1:$ZZ$1, 0))</f>
        <v/>
      </c>
    </row>
    <row r="311">
      <c r="A311">
        <f>INDEX(resultados!$A$2:$ZZ$330, 305, MATCH($B$1, resultados!$A$1:$ZZ$1, 0))</f>
        <v/>
      </c>
      <c r="B311">
        <f>INDEX(resultados!$A$2:$ZZ$330, 305, MATCH($B$2, resultados!$A$1:$ZZ$1, 0))</f>
        <v/>
      </c>
      <c r="C311">
        <f>INDEX(resultados!$A$2:$ZZ$330, 305, MATCH($B$3, resultados!$A$1:$ZZ$1, 0))</f>
        <v/>
      </c>
    </row>
    <row r="312">
      <c r="A312">
        <f>INDEX(resultados!$A$2:$ZZ$330, 306, MATCH($B$1, resultados!$A$1:$ZZ$1, 0))</f>
        <v/>
      </c>
      <c r="B312">
        <f>INDEX(resultados!$A$2:$ZZ$330, 306, MATCH($B$2, resultados!$A$1:$ZZ$1, 0))</f>
        <v/>
      </c>
      <c r="C312">
        <f>INDEX(resultados!$A$2:$ZZ$330, 306, MATCH($B$3, resultados!$A$1:$ZZ$1, 0))</f>
        <v/>
      </c>
    </row>
    <row r="313">
      <c r="A313">
        <f>INDEX(resultados!$A$2:$ZZ$330, 307, MATCH($B$1, resultados!$A$1:$ZZ$1, 0))</f>
        <v/>
      </c>
      <c r="B313">
        <f>INDEX(resultados!$A$2:$ZZ$330, 307, MATCH($B$2, resultados!$A$1:$ZZ$1, 0))</f>
        <v/>
      </c>
      <c r="C313">
        <f>INDEX(resultados!$A$2:$ZZ$330, 307, MATCH($B$3, resultados!$A$1:$ZZ$1, 0))</f>
        <v/>
      </c>
    </row>
    <row r="314">
      <c r="A314">
        <f>INDEX(resultados!$A$2:$ZZ$330, 308, MATCH($B$1, resultados!$A$1:$ZZ$1, 0))</f>
        <v/>
      </c>
      <c r="B314">
        <f>INDEX(resultados!$A$2:$ZZ$330, 308, MATCH($B$2, resultados!$A$1:$ZZ$1, 0))</f>
        <v/>
      </c>
      <c r="C314">
        <f>INDEX(resultados!$A$2:$ZZ$330, 308, MATCH($B$3, resultados!$A$1:$ZZ$1, 0))</f>
        <v/>
      </c>
    </row>
    <row r="315">
      <c r="A315">
        <f>INDEX(resultados!$A$2:$ZZ$330, 309, MATCH($B$1, resultados!$A$1:$ZZ$1, 0))</f>
        <v/>
      </c>
      <c r="B315">
        <f>INDEX(resultados!$A$2:$ZZ$330, 309, MATCH($B$2, resultados!$A$1:$ZZ$1, 0))</f>
        <v/>
      </c>
      <c r="C315">
        <f>INDEX(resultados!$A$2:$ZZ$330, 309, MATCH($B$3, resultados!$A$1:$ZZ$1, 0))</f>
        <v/>
      </c>
    </row>
    <row r="316">
      <c r="A316">
        <f>INDEX(resultados!$A$2:$ZZ$330, 310, MATCH($B$1, resultados!$A$1:$ZZ$1, 0))</f>
        <v/>
      </c>
      <c r="B316">
        <f>INDEX(resultados!$A$2:$ZZ$330, 310, MATCH($B$2, resultados!$A$1:$ZZ$1, 0))</f>
        <v/>
      </c>
      <c r="C316">
        <f>INDEX(resultados!$A$2:$ZZ$330, 310, MATCH($B$3, resultados!$A$1:$ZZ$1, 0))</f>
        <v/>
      </c>
    </row>
    <row r="317">
      <c r="A317">
        <f>INDEX(resultados!$A$2:$ZZ$330, 311, MATCH($B$1, resultados!$A$1:$ZZ$1, 0))</f>
        <v/>
      </c>
      <c r="B317">
        <f>INDEX(resultados!$A$2:$ZZ$330, 311, MATCH($B$2, resultados!$A$1:$ZZ$1, 0))</f>
        <v/>
      </c>
      <c r="C317">
        <f>INDEX(resultados!$A$2:$ZZ$330, 311, MATCH($B$3, resultados!$A$1:$ZZ$1, 0))</f>
        <v/>
      </c>
    </row>
    <row r="318">
      <c r="A318">
        <f>INDEX(resultados!$A$2:$ZZ$330, 312, MATCH($B$1, resultados!$A$1:$ZZ$1, 0))</f>
        <v/>
      </c>
      <c r="B318">
        <f>INDEX(resultados!$A$2:$ZZ$330, 312, MATCH($B$2, resultados!$A$1:$ZZ$1, 0))</f>
        <v/>
      </c>
      <c r="C318">
        <f>INDEX(resultados!$A$2:$ZZ$330, 312, MATCH($B$3, resultados!$A$1:$ZZ$1, 0))</f>
        <v/>
      </c>
    </row>
    <row r="319">
      <c r="A319">
        <f>INDEX(resultados!$A$2:$ZZ$330, 313, MATCH($B$1, resultados!$A$1:$ZZ$1, 0))</f>
        <v/>
      </c>
      <c r="B319">
        <f>INDEX(resultados!$A$2:$ZZ$330, 313, MATCH($B$2, resultados!$A$1:$ZZ$1, 0))</f>
        <v/>
      </c>
      <c r="C319">
        <f>INDEX(resultados!$A$2:$ZZ$330, 313, MATCH($B$3, resultados!$A$1:$ZZ$1, 0))</f>
        <v/>
      </c>
    </row>
    <row r="320">
      <c r="A320">
        <f>INDEX(resultados!$A$2:$ZZ$330, 314, MATCH($B$1, resultados!$A$1:$ZZ$1, 0))</f>
        <v/>
      </c>
      <c r="B320">
        <f>INDEX(resultados!$A$2:$ZZ$330, 314, MATCH($B$2, resultados!$A$1:$ZZ$1, 0))</f>
        <v/>
      </c>
      <c r="C320">
        <f>INDEX(resultados!$A$2:$ZZ$330, 314, MATCH($B$3, resultados!$A$1:$ZZ$1, 0))</f>
        <v/>
      </c>
    </row>
    <row r="321">
      <c r="A321">
        <f>INDEX(resultados!$A$2:$ZZ$330, 315, MATCH($B$1, resultados!$A$1:$ZZ$1, 0))</f>
        <v/>
      </c>
      <c r="B321">
        <f>INDEX(resultados!$A$2:$ZZ$330, 315, MATCH($B$2, resultados!$A$1:$ZZ$1, 0))</f>
        <v/>
      </c>
      <c r="C321">
        <f>INDEX(resultados!$A$2:$ZZ$330, 315, MATCH($B$3, resultados!$A$1:$ZZ$1, 0))</f>
        <v/>
      </c>
    </row>
    <row r="322">
      <c r="A322">
        <f>INDEX(resultados!$A$2:$ZZ$330, 316, MATCH($B$1, resultados!$A$1:$ZZ$1, 0))</f>
        <v/>
      </c>
      <c r="B322">
        <f>INDEX(resultados!$A$2:$ZZ$330, 316, MATCH($B$2, resultados!$A$1:$ZZ$1, 0))</f>
        <v/>
      </c>
      <c r="C322">
        <f>INDEX(resultados!$A$2:$ZZ$330, 316, MATCH($B$3, resultados!$A$1:$ZZ$1, 0))</f>
        <v/>
      </c>
    </row>
    <row r="323">
      <c r="A323">
        <f>INDEX(resultados!$A$2:$ZZ$330, 317, MATCH($B$1, resultados!$A$1:$ZZ$1, 0))</f>
        <v/>
      </c>
      <c r="B323">
        <f>INDEX(resultados!$A$2:$ZZ$330, 317, MATCH($B$2, resultados!$A$1:$ZZ$1, 0))</f>
        <v/>
      </c>
      <c r="C323">
        <f>INDEX(resultados!$A$2:$ZZ$330, 317, MATCH($B$3, resultados!$A$1:$ZZ$1, 0))</f>
        <v/>
      </c>
    </row>
    <row r="324">
      <c r="A324">
        <f>INDEX(resultados!$A$2:$ZZ$330, 318, MATCH($B$1, resultados!$A$1:$ZZ$1, 0))</f>
        <v/>
      </c>
      <c r="B324">
        <f>INDEX(resultados!$A$2:$ZZ$330, 318, MATCH($B$2, resultados!$A$1:$ZZ$1, 0))</f>
        <v/>
      </c>
      <c r="C324">
        <f>INDEX(resultados!$A$2:$ZZ$330, 318, MATCH($B$3, resultados!$A$1:$ZZ$1, 0))</f>
        <v/>
      </c>
    </row>
    <row r="325">
      <c r="A325">
        <f>INDEX(resultados!$A$2:$ZZ$330, 319, MATCH($B$1, resultados!$A$1:$ZZ$1, 0))</f>
        <v/>
      </c>
      <c r="B325">
        <f>INDEX(resultados!$A$2:$ZZ$330, 319, MATCH($B$2, resultados!$A$1:$ZZ$1, 0))</f>
        <v/>
      </c>
      <c r="C325">
        <f>INDEX(resultados!$A$2:$ZZ$330, 319, MATCH($B$3, resultados!$A$1:$ZZ$1, 0))</f>
        <v/>
      </c>
    </row>
    <row r="326">
      <c r="A326">
        <f>INDEX(resultados!$A$2:$ZZ$330, 320, MATCH($B$1, resultados!$A$1:$ZZ$1, 0))</f>
        <v/>
      </c>
      <c r="B326">
        <f>INDEX(resultados!$A$2:$ZZ$330, 320, MATCH($B$2, resultados!$A$1:$ZZ$1, 0))</f>
        <v/>
      </c>
      <c r="C326">
        <f>INDEX(resultados!$A$2:$ZZ$330, 320, MATCH($B$3, resultados!$A$1:$ZZ$1, 0))</f>
        <v/>
      </c>
    </row>
    <row r="327">
      <c r="A327">
        <f>INDEX(resultados!$A$2:$ZZ$330, 321, MATCH($B$1, resultados!$A$1:$ZZ$1, 0))</f>
        <v/>
      </c>
      <c r="B327">
        <f>INDEX(resultados!$A$2:$ZZ$330, 321, MATCH($B$2, resultados!$A$1:$ZZ$1, 0))</f>
        <v/>
      </c>
      <c r="C327">
        <f>INDEX(resultados!$A$2:$ZZ$330, 321, MATCH($B$3, resultados!$A$1:$ZZ$1, 0))</f>
        <v/>
      </c>
    </row>
    <row r="328">
      <c r="A328">
        <f>INDEX(resultados!$A$2:$ZZ$330, 322, MATCH($B$1, resultados!$A$1:$ZZ$1, 0))</f>
        <v/>
      </c>
      <c r="B328">
        <f>INDEX(resultados!$A$2:$ZZ$330, 322, MATCH($B$2, resultados!$A$1:$ZZ$1, 0))</f>
        <v/>
      </c>
      <c r="C328">
        <f>INDEX(resultados!$A$2:$ZZ$330, 322, MATCH($B$3, resultados!$A$1:$ZZ$1, 0))</f>
        <v/>
      </c>
    </row>
    <row r="329">
      <c r="A329">
        <f>INDEX(resultados!$A$2:$ZZ$330, 323, MATCH($B$1, resultados!$A$1:$ZZ$1, 0))</f>
        <v/>
      </c>
      <c r="B329">
        <f>INDEX(resultados!$A$2:$ZZ$330, 323, MATCH($B$2, resultados!$A$1:$ZZ$1, 0))</f>
        <v/>
      </c>
      <c r="C329">
        <f>INDEX(resultados!$A$2:$ZZ$330, 323, MATCH($B$3, resultados!$A$1:$ZZ$1, 0))</f>
        <v/>
      </c>
    </row>
    <row r="330">
      <c r="A330">
        <f>INDEX(resultados!$A$2:$ZZ$330, 324, MATCH($B$1, resultados!$A$1:$ZZ$1, 0))</f>
        <v/>
      </c>
      <c r="B330">
        <f>INDEX(resultados!$A$2:$ZZ$330, 324, MATCH($B$2, resultados!$A$1:$ZZ$1, 0))</f>
        <v/>
      </c>
      <c r="C330">
        <f>INDEX(resultados!$A$2:$ZZ$330, 324, MATCH($B$3, resultados!$A$1:$ZZ$1, 0))</f>
        <v/>
      </c>
    </row>
    <row r="331">
      <c r="A331">
        <f>INDEX(resultados!$A$2:$ZZ$330, 325, MATCH($B$1, resultados!$A$1:$ZZ$1, 0))</f>
        <v/>
      </c>
      <c r="B331">
        <f>INDEX(resultados!$A$2:$ZZ$330, 325, MATCH($B$2, resultados!$A$1:$ZZ$1, 0))</f>
        <v/>
      </c>
      <c r="C331">
        <f>INDEX(resultados!$A$2:$ZZ$330, 325, MATCH($B$3, resultados!$A$1:$ZZ$1, 0))</f>
        <v/>
      </c>
    </row>
    <row r="332">
      <c r="A332">
        <f>INDEX(resultados!$A$2:$ZZ$330, 326, MATCH($B$1, resultados!$A$1:$ZZ$1, 0))</f>
        <v/>
      </c>
      <c r="B332">
        <f>INDEX(resultados!$A$2:$ZZ$330, 326, MATCH($B$2, resultados!$A$1:$ZZ$1, 0))</f>
        <v/>
      </c>
      <c r="C332">
        <f>INDEX(resultados!$A$2:$ZZ$330, 326, MATCH($B$3, resultados!$A$1:$ZZ$1, 0))</f>
        <v/>
      </c>
    </row>
    <row r="333">
      <c r="A333">
        <f>INDEX(resultados!$A$2:$ZZ$330, 327, MATCH($B$1, resultados!$A$1:$ZZ$1, 0))</f>
        <v/>
      </c>
      <c r="B333">
        <f>INDEX(resultados!$A$2:$ZZ$330, 327, MATCH($B$2, resultados!$A$1:$ZZ$1, 0))</f>
        <v/>
      </c>
      <c r="C333">
        <f>INDEX(resultados!$A$2:$ZZ$330, 327, MATCH($B$3, resultados!$A$1:$ZZ$1, 0))</f>
        <v/>
      </c>
    </row>
    <row r="334">
      <c r="A334">
        <f>INDEX(resultados!$A$2:$ZZ$330, 328, MATCH($B$1, resultados!$A$1:$ZZ$1, 0))</f>
        <v/>
      </c>
      <c r="B334">
        <f>INDEX(resultados!$A$2:$ZZ$330, 328, MATCH($B$2, resultados!$A$1:$ZZ$1, 0))</f>
        <v/>
      </c>
      <c r="C334">
        <f>INDEX(resultados!$A$2:$ZZ$330, 328, MATCH($B$3, resultados!$A$1:$ZZ$1, 0))</f>
        <v/>
      </c>
    </row>
    <row r="335">
      <c r="A335">
        <f>INDEX(resultados!$A$2:$ZZ$330, 329, MATCH($B$1, resultados!$A$1:$ZZ$1, 0))</f>
        <v/>
      </c>
      <c r="B335">
        <f>INDEX(resultados!$A$2:$ZZ$330, 329, MATCH($B$2, resultados!$A$1:$ZZ$1, 0))</f>
        <v/>
      </c>
      <c r="C335">
        <f>INDEX(resultados!$A$2:$ZZ$330, 329,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7.8349</v>
      </c>
      <c r="E2" t="n">
        <v>12.76</v>
      </c>
      <c r="F2" t="n">
        <v>10.11</v>
      </c>
      <c r="G2" t="n">
        <v>11.67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71.26000000000001</v>
      </c>
      <c r="Q2" t="n">
        <v>195.43</v>
      </c>
      <c r="R2" t="n">
        <v>49.75</v>
      </c>
      <c r="S2" t="n">
        <v>14.2</v>
      </c>
      <c r="T2" t="n">
        <v>15819.87</v>
      </c>
      <c r="U2" t="n">
        <v>0.29</v>
      </c>
      <c r="V2" t="n">
        <v>0.7</v>
      </c>
      <c r="W2" t="n">
        <v>0.72</v>
      </c>
      <c r="X2" t="n">
        <v>1.02</v>
      </c>
      <c r="Y2" t="n">
        <v>0.5</v>
      </c>
      <c r="Z2" t="n">
        <v>10</v>
      </c>
      <c r="AA2" t="n">
        <v>358.5189171465268</v>
      </c>
      <c r="AB2" t="n">
        <v>490.5413991782141</v>
      </c>
      <c r="AC2" t="n">
        <v>443.7248165198224</v>
      </c>
      <c r="AD2" t="n">
        <v>358518.9171465268</v>
      </c>
      <c r="AE2" t="n">
        <v>490541.3991782141</v>
      </c>
      <c r="AF2" t="n">
        <v>2.969725716363805e-05</v>
      </c>
      <c r="AG2" t="n">
        <v>34</v>
      </c>
      <c r="AH2" t="n">
        <v>443724.8165198224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8.472200000000001</v>
      </c>
      <c r="E3" t="n">
        <v>11.8</v>
      </c>
      <c r="F3" t="n">
        <v>9.57</v>
      </c>
      <c r="G3" t="n">
        <v>22.97</v>
      </c>
      <c r="H3" t="n">
        <v>0.48</v>
      </c>
      <c r="I3" t="n">
        <v>25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65.45</v>
      </c>
      <c r="Q3" t="n">
        <v>195.42</v>
      </c>
      <c r="R3" t="n">
        <v>33</v>
      </c>
      <c r="S3" t="n">
        <v>14.2</v>
      </c>
      <c r="T3" t="n">
        <v>7581.24</v>
      </c>
      <c r="U3" t="n">
        <v>0.43</v>
      </c>
      <c r="V3" t="n">
        <v>0.74</v>
      </c>
      <c r="W3" t="n">
        <v>0.68</v>
      </c>
      <c r="X3" t="n">
        <v>0.48</v>
      </c>
      <c r="Y3" t="n">
        <v>0.5</v>
      </c>
      <c r="Z3" t="n">
        <v>10</v>
      </c>
      <c r="AA3" t="n">
        <v>323.5902015749493</v>
      </c>
      <c r="AB3" t="n">
        <v>442.7503895870053</v>
      </c>
      <c r="AC3" t="n">
        <v>400.4949138088953</v>
      </c>
      <c r="AD3" t="n">
        <v>323590.2015749493</v>
      </c>
      <c r="AE3" t="n">
        <v>442750.3895870053</v>
      </c>
      <c r="AF3" t="n">
        <v>3.211286706170778e-05</v>
      </c>
      <c r="AG3" t="n">
        <v>31</v>
      </c>
      <c r="AH3" t="n">
        <v>400494.9138088953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8.711</v>
      </c>
      <c r="E4" t="n">
        <v>11.48</v>
      </c>
      <c r="F4" t="n">
        <v>9.390000000000001</v>
      </c>
      <c r="G4" t="n">
        <v>35.2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14</v>
      </c>
      <c r="N4" t="n">
        <v>8.609999999999999</v>
      </c>
      <c r="O4" t="n">
        <v>9346.23</v>
      </c>
      <c r="P4" t="n">
        <v>61.79</v>
      </c>
      <c r="Q4" t="n">
        <v>195.43</v>
      </c>
      <c r="R4" t="n">
        <v>27.19</v>
      </c>
      <c r="S4" t="n">
        <v>14.2</v>
      </c>
      <c r="T4" t="n">
        <v>4721.39</v>
      </c>
      <c r="U4" t="n">
        <v>0.52</v>
      </c>
      <c r="V4" t="n">
        <v>0.75</v>
      </c>
      <c r="W4" t="n">
        <v>0.67</v>
      </c>
      <c r="X4" t="n">
        <v>0.3</v>
      </c>
      <c r="Y4" t="n">
        <v>0.5</v>
      </c>
      <c r="Z4" t="n">
        <v>10</v>
      </c>
      <c r="AA4" t="n">
        <v>311.005283558267</v>
      </c>
      <c r="AB4" t="n">
        <v>425.5311495491824</v>
      </c>
      <c r="AC4" t="n">
        <v>384.919053872927</v>
      </c>
      <c r="AD4" t="n">
        <v>311005.2835582671</v>
      </c>
      <c r="AE4" t="n">
        <v>425531.1495491824</v>
      </c>
      <c r="AF4" t="n">
        <v>3.30180100770209e-05</v>
      </c>
      <c r="AG4" t="n">
        <v>30</v>
      </c>
      <c r="AH4" t="n">
        <v>384919.053872927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8.819000000000001</v>
      </c>
      <c r="E5" t="n">
        <v>11.34</v>
      </c>
      <c r="F5" t="n">
        <v>9.31</v>
      </c>
      <c r="G5" t="n">
        <v>46.54</v>
      </c>
      <c r="H5" t="n">
        <v>0.93</v>
      </c>
      <c r="I5" t="n">
        <v>12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59.8</v>
      </c>
      <c r="Q5" t="n">
        <v>195.42</v>
      </c>
      <c r="R5" t="n">
        <v>24.91</v>
      </c>
      <c r="S5" t="n">
        <v>14.2</v>
      </c>
      <c r="T5" t="n">
        <v>3600.48</v>
      </c>
      <c r="U5" t="n">
        <v>0.57</v>
      </c>
      <c r="V5" t="n">
        <v>0.76</v>
      </c>
      <c r="W5" t="n">
        <v>0.66</v>
      </c>
      <c r="X5" t="n">
        <v>0.22</v>
      </c>
      <c r="Y5" t="n">
        <v>0.5</v>
      </c>
      <c r="Z5" t="n">
        <v>10</v>
      </c>
      <c r="AA5" t="n">
        <v>309.1700483506262</v>
      </c>
      <c r="AB5" t="n">
        <v>423.020099773225</v>
      </c>
      <c r="AC5" t="n">
        <v>382.6476551633065</v>
      </c>
      <c r="AD5" t="n">
        <v>309170.0483506262</v>
      </c>
      <c r="AE5" t="n">
        <v>423020.099773225</v>
      </c>
      <c r="AF5" t="n">
        <v>3.342737123972533e-05</v>
      </c>
      <c r="AG5" t="n">
        <v>30</v>
      </c>
      <c r="AH5" t="n">
        <v>382647.6551633065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8.880100000000001</v>
      </c>
      <c r="E6" t="n">
        <v>11.26</v>
      </c>
      <c r="F6" t="n">
        <v>9.26</v>
      </c>
      <c r="G6" t="n">
        <v>55.57</v>
      </c>
      <c r="H6" t="n">
        <v>1.15</v>
      </c>
      <c r="I6" t="n">
        <v>10</v>
      </c>
      <c r="J6" t="n">
        <v>76.26000000000001</v>
      </c>
      <c r="K6" t="n">
        <v>32.27</v>
      </c>
      <c r="L6" t="n">
        <v>5</v>
      </c>
      <c r="M6" t="n">
        <v>7</v>
      </c>
      <c r="N6" t="n">
        <v>8.99</v>
      </c>
      <c r="O6" t="n">
        <v>9639.200000000001</v>
      </c>
      <c r="P6" t="n">
        <v>56.9</v>
      </c>
      <c r="Q6" t="n">
        <v>195.42</v>
      </c>
      <c r="R6" t="n">
        <v>23.46</v>
      </c>
      <c r="S6" t="n">
        <v>14.2</v>
      </c>
      <c r="T6" t="n">
        <v>2886.76</v>
      </c>
      <c r="U6" t="n">
        <v>0.61</v>
      </c>
      <c r="V6" t="n">
        <v>0.76</v>
      </c>
      <c r="W6" t="n">
        <v>0.65</v>
      </c>
      <c r="X6" t="n">
        <v>0.17</v>
      </c>
      <c r="Y6" t="n">
        <v>0.5</v>
      </c>
      <c r="Z6" t="n">
        <v>10</v>
      </c>
      <c r="AA6" t="n">
        <v>307.061065898551</v>
      </c>
      <c r="AB6" t="n">
        <v>420.1344969405565</v>
      </c>
      <c r="AC6" t="n">
        <v>380.0374502150189</v>
      </c>
      <c r="AD6" t="n">
        <v>307061.065898551</v>
      </c>
      <c r="AE6" t="n">
        <v>420134.4969405565</v>
      </c>
      <c r="AF6" t="n">
        <v>3.365896352714422e-05</v>
      </c>
      <c r="AG6" t="n">
        <v>30</v>
      </c>
      <c r="AH6" t="n">
        <v>380037.4502150189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8.925700000000001</v>
      </c>
      <c r="E7" t="n">
        <v>11.2</v>
      </c>
      <c r="F7" t="n">
        <v>9.24</v>
      </c>
      <c r="G7" t="n">
        <v>69.26000000000001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2</v>
      </c>
      <c r="N7" t="n">
        <v>9.18</v>
      </c>
      <c r="O7" t="n">
        <v>9786.190000000001</v>
      </c>
      <c r="P7" t="n">
        <v>55</v>
      </c>
      <c r="Q7" t="n">
        <v>195.42</v>
      </c>
      <c r="R7" t="n">
        <v>22.54</v>
      </c>
      <c r="S7" t="n">
        <v>14.2</v>
      </c>
      <c r="T7" t="n">
        <v>2433.91</v>
      </c>
      <c r="U7" t="n">
        <v>0.63</v>
      </c>
      <c r="V7" t="n">
        <v>0.76</v>
      </c>
      <c r="W7" t="n">
        <v>0.65</v>
      </c>
      <c r="X7" t="n">
        <v>0.15</v>
      </c>
      <c r="Y7" t="n">
        <v>0.5</v>
      </c>
      <c r="Z7" t="n">
        <v>10</v>
      </c>
      <c r="AA7" t="n">
        <v>305.6787847792335</v>
      </c>
      <c r="AB7" t="n">
        <v>418.2431989311671</v>
      </c>
      <c r="AC7" t="n">
        <v>378.3266550331923</v>
      </c>
      <c r="AD7" t="n">
        <v>305678.7847792335</v>
      </c>
      <c r="AE7" t="n">
        <v>418243.1989311671</v>
      </c>
      <c r="AF7" t="n">
        <v>3.383180490695276e-05</v>
      </c>
      <c r="AG7" t="n">
        <v>30</v>
      </c>
      <c r="AH7" t="n">
        <v>378326.6550331922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8.923500000000001</v>
      </c>
      <c r="E8" t="n">
        <v>11.21</v>
      </c>
      <c r="F8" t="n">
        <v>9.24</v>
      </c>
      <c r="G8" t="n">
        <v>69.29000000000001</v>
      </c>
      <c r="H8" t="n">
        <v>1.56</v>
      </c>
      <c r="I8" t="n">
        <v>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55.3</v>
      </c>
      <c r="Q8" t="n">
        <v>195.42</v>
      </c>
      <c r="R8" t="n">
        <v>22.47</v>
      </c>
      <c r="S8" t="n">
        <v>14.2</v>
      </c>
      <c r="T8" t="n">
        <v>2398.43</v>
      </c>
      <c r="U8" t="n">
        <v>0.63</v>
      </c>
      <c r="V8" t="n">
        <v>0.76</v>
      </c>
      <c r="W8" t="n">
        <v>0.66</v>
      </c>
      <c r="X8" t="n">
        <v>0.15</v>
      </c>
      <c r="Y8" t="n">
        <v>0.5</v>
      </c>
      <c r="Z8" t="n">
        <v>10</v>
      </c>
      <c r="AA8" t="n">
        <v>305.8715474622101</v>
      </c>
      <c r="AB8" t="n">
        <v>418.5069453381052</v>
      </c>
      <c r="AC8" t="n">
        <v>378.5652298532225</v>
      </c>
      <c r="AD8" t="n">
        <v>305871.5474622101</v>
      </c>
      <c r="AE8" t="n">
        <v>418506.9453381052</v>
      </c>
      <c r="AF8" t="n">
        <v>3.382346606845322e-05</v>
      </c>
      <c r="AG8" t="n">
        <v>30</v>
      </c>
      <c r="AH8" t="n">
        <v>378565.2298532225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8.495799999999999</v>
      </c>
      <c r="E2" t="n">
        <v>11.77</v>
      </c>
      <c r="F2" t="n">
        <v>9.720000000000001</v>
      </c>
      <c r="G2" t="n">
        <v>18.22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42.86</v>
      </c>
      <c r="Q2" t="n">
        <v>195.45</v>
      </c>
      <c r="R2" t="n">
        <v>37.44</v>
      </c>
      <c r="S2" t="n">
        <v>14.2</v>
      </c>
      <c r="T2" t="n">
        <v>9766.129999999999</v>
      </c>
      <c r="U2" t="n">
        <v>0.38</v>
      </c>
      <c r="V2" t="n">
        <v>0.73</v>
      </c>
      <c r="W2" t="n">
        <v>0.6899999999999999</v>
      </c>
      <c r="X2" t="n">
        <v>0.63</v>
      </c>
      <c r="Y2" t="n">
        <v>0.5</v>
      </c>
      <c r="Z2" t="n">
        <v>10</v>
      </c>
      <c r="AA2" t="n">
        <v>305.8972107948191</v>
      </c>
      <c r="AB2" t="n">
        <v>418.542059041967</v>
      </c>
      <c r="AC2" t="n">
        <v>378.5969923544703</v>
      </c>
      <c r="AD2" t="n">
        <v>305897.2107948191</v>
      </c>
      <c r="AE2" t="n">
        <v>418542.059041967</v>
      </c>
      <c r="AF2" t="n">
        <v>4.259147321793586e-05</v>
      </c>
      <c r="AG2" t="n">
        <v>31</v>
      </c>
      <c r="AH2" t="n">
        <v>378596.9923544703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8.888</v>
      </c>
      <c r="E3" t="n">
        <v>11.25</v>
      </c>
      <c r="F3" t="n">
        <v>9.390000000000001</v>
      </c>
      <c r="G3" t="n">
        <v>37.54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37.17</v>
      </c>
      <c r="Q3" t="n">
        <v>195.42</v>
      </c>
      <c r="R3" t="n">
        <v>27.06</v>
      </c>
      <c r="S3" t="n">
        <v>14.2</v>
      </c>
      <c r="T3" t="n">
        <v>4658.01</v>
      </c>
      <c r="U3" t="n">
        <v>0.52</v>
      </c>
      <c r="V3" t="n">
        <v>0.75</v>
      </c>
      <c r="W3" t="n">
        <v>0.67</v>
      </c>
      <c r="X3" t="n">
        <v>0.3</v>
      </c>
      <c r="Y3" t="n">
        <v>0.5</v>
      </c>
      <c r="Z3" t="n">
        <v>10</v>
      </c>
      <c r="AA3" t="n">
        <v>292.016305158636</v>
      </c>
      <c r="AB3" t="n">
        <v>399.5495915682045</v>
      </c>
      <c r="AC3" t="n">
        <v>361.417139320308</v>
      </c>
      <c r="AD3" t="n">
        <v>292016.3051586361</v>
      </c>
      <c r="AE3" t="n">
        <v>399549.5915682045</v>
      </c>
      <c r="AF3" t="n">
        <v>4.455766543009652e-05</v>
      </c>
      <c r="AG3" t="n">
        <v>30</v>
      </c>
      <c r="AH3" t="n">
        <v>361417.1393203081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8.880599999999999</v>
      </c>
      <c r="E4" t="n">
        <v>11.26</v>
      </c>
      <c r="F4" t="n">
        <v>9.4</v>
      </c>
      <c r="G4" t="n">
        <v>37.58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37.65</v>
      </c>
      <c r="Q4" t="n">
        <v>195.42</v>
      </c>
      <c r="R4" t="n">
        <v>27.05</v>
      </c>
      <c r="S4" t="n">
        <v>14.2</v>
      </c>
      <c r="T4" t="n">
        <v>4656.55</v>
      </c>
      <c r="U4" t="n">
        <v>0.52</v>
      </c>
      <c r="V4" t="n">
        <v>0.75</v>
      </c>
      <c r="W4" t="n">
        <v>0.68</v>
      </c>
      <c r="X4" t="n">
        <v>0.31</v>
      </c>
      <c r="Y4" t="n">
        <v>0.5</v>
      </c>
      <c r="Z4" t="n">
        <v>10</v>
      </c>
      <c r="AA4" t="n">
        <v>292.3385726933208</v>
      </c>
      <c r="AB4" t="n">
        <v>399.9905322266004</v>
      </c>
      <c r="AC4" t="n">
        <v>361.8159972211307</v>
      </c>
      <c r="AD4" t="n">
        <v>292338.5726933207</v>
      </c>
      <c r="AE4" t="n">
        <v>399990.5322266003</v>
      </c>
      <c r="AF4" t="n">
        <v>4.452056746382933e-05</v>
      </c>
      <c r="AG4" t="n">
        <v>30</v>
      </c>
      <c r="AH4" t="n">
        <v>361815.9972211306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6.3538</v>
      </c>
      <c r="E2" t="n">
        <v>15.74</v>
      </c>
      <c r="F2" t="n">
        <v>10.91</v>
      </c>
      <c r="G2" t="n">
        <v>7.27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88</v>
      </c>
      <c r="N2" t="n">
        <v>22.98</v>
      </c>
      <c r="O2" t="n">
        <v>17723.39</v>
      </c>
      <c r="P2" t="n">
        <v>123.6</v>
      </c>
      <c r="Q2" t="n">
        <v>195.42</v>
      </c>
      <c r="R2" t="n">
        <v>74.88</v>
      </c>
      <c r="S2" t="n">
        <v>14.2</v>
      </c>
      <c r="T2" t="n">
        <v>28196.02</v>
      </c>
      <c r="U2" t="n">
        <v>0.19</v>
      </c>
      <c r="V2" t="n">
        <v>0.65</v>
      </c>
      <c r="W2" t="n">
        <v>0.78</v>
      </c>
      <c r="X2" t="n">
        <v>1.82</v>
      </c>
      <c r="Y2" t="n">
        <v>0.5</v>
      </c>
      <c r="Z2" t="n">
        <v>10</v>
      </c>
      <c r="AA2" t="n">
        <v>486.8598656067168</v>
      </c>
      <c r="AB2" t="n">
        <v>666.143146864488</v>
      </c>
      <c r="AC2" t="n">
        <v>602.5673798655191</v>
      </c>
      <c r="AD2" t="n">
        <v>486859.8656067168</v>
      </c>
      <c r="AE2" t="n">
        <v>666143.146864488</v>
      </c>
      <c r="AF2" t="n">
        <v>1.711096831649986e-05</v>
      </c>
      <c r="AG2" t="n">
        <v>41</v>
      </c>
      <c r="AH2" t="n">
        <v>602567.3798655191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7.5106</v>
      </c>
      <c r="E3" t="n">
        <v>13.31</v>
      </c>
      <c r="F3" t="n">
        <v>9.9</v>
      </c>
      <c r="G3" t="n">
        <v>14.49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39</v>
      </c>
      <c r="N3" t="n">
        <v>23.34</v>
      </c>
      <c r="O3" t="n">
        <v>17891.86</v>
      </c>
      <c r="P3" t="n">
        <v>111.27</v>
      </c>
      <c r="Q3" t="n">
        <v>195.44</v>
      </c>
      <c r="R3" t="n">
        <v>43.41</v>
      </c>
      <c r="S3" t="n">
        <v>14.2</v>
      </c>
      <c r="T3" t="n">
        <v>12705.22</v>
      </c>
      <c r="U3" t="n">
        <v>0.33</v>
      </c>
      <c r="V3" t="n">
        <v>0.71</v>
      </c>
      <c r="W3" t="n">
        <v>0.7</v>
      </c>
      <c r="X3" t="n">
        <v>0.8100000000000001</v>
      </c>
      <c r="Y3" t="n">
        <v>0.5</v>
      </c>
      <c r="Z3" t="n">
        <v>10</v>
      </c>
      <c r="AA3" t="n">
        <v>404.7368803848623</v>
      </c>
      <c r="AB3" t="n">
        <v>553.7788554735381</v>
      </c>
      <c r="AC3" t="n">
        <v>500.9269787406479</v>
      </c>
      <c r="AD3" t="n">
        <v>404736.8803848623</v>
      </c>
      <c r="AE3" t="n">
        <v>553778.855473538</v>
      </c>
      <c r="AF3" t="n">
        <v>2.022626438318862e-05</v>
      </c>
      <c r="AG3" t="n">
        <v>35</v>
      </c>
      <c r="AH3" t="n">
        <v>500926.9787406479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7.9232</v>
      </c>
      <c r="E4" t="n">
        <v>12.62</v>
      </c>
      <c r="F4" t="n">
        <v>9.609999999999999</v>
      </c>
      <c r="G4" t="n">
        <v>21.36</v>
      </c>
      <c r="H4" t="n">
        <v>0.37</v>
      </c>
      <c r="I4" t="n">
        <v>27</v>
      </c>
      <c r="J4" t="n">
        <v>144.54</v>
      </c>
      <c r="K4" t="n">
        <v>47.83</v>
      </c>
      <c r="L4" t="n">
        <v>3</v>
      </c>
      <c r="M4" t="n">
        <v>25</v>
      </c>
      <c r="N4" t="n">
        <v>23.71</v>
      </c>
      <c r="O4" t="n">
        <v>18060.85</v>
      </c>
      <c r="P4" t="n">
        <v>107.15</v>
      </c>
      <c r="Q4" t="n">
        <v>195.42</v>
      </c>
      <c r="R4" t="n">
        <v>34.67</v>
      </c>
      <c r="S4" t="n">
        <v>14.2</v>
      </c>
      <c r="T4" t="n">
        <v>8404.08</v>
      </c>
      <c r="U4" t="n">
        <v>0.41</v>
      </c>
      <c r="V4" t="n">
        <v>0.73</v>
      </c>
      <c r="W4" t="n">
        <v>0.67</v>
      </c>
      <c r="X4" t="n">
        <v>0.53</v>
      </c>
      <c r="Y4" t="n">
        <v>0.5</v>
      </c>
      <c r="Z4" t="n">
        <v>10</v>
      </c>
      <c r="AA4" t="n">
        <v>378.9831968846628</v>
      </c>
      <c r="AB4" t="n">
        <v>518.541529536236</v>
      </c>
      <c r="AC4" t="n">
        <v>469.0526537349045</v>
      </c>
      <c r="AD4" t="n">
        <v>378983.1968846628</v>
      </c>
      <c r="AE4" t="n">
        <v>518541.529536236</v>
      </c>
      <c r="AF4" t="n">
        <v>2.133740819120711e-05</v>
      </c>
      <c r="AG4" t="n">
        <v>33</v>
      </c>
      <c r="AH4" t="n">
        <v>469052.6537349045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8.140000000000001</v>
      </c>
      <c r="E5" t="n">
        <v>12.28</v>
      </c>
      <c r="F5" t="n">
        <v>9.48</v>
      </c>
      <c r="G5" t="n">
        <v>28.44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104.81</v>
      </c>
      <c r="Q5" t="n">
        <v>195.44</v>
      </c>
      <c r="R5" t="n">
        <v>30.2</v>
      </c>
      <c r="S5" t="n">
        <v>14.2</v>
      </c>
      <c r="T5" t="n">
        <v>6202.73</v>
      </c>
      <c r="U5" t="n">
        <v>0.47</v>
      </c>
      <c r="V5" t="n">
        <v>0.74</v>
      </c>
      <c r="W5" t="n">
        <v>0.67</v>
      </c>
      <c r="X5" t="n">
        <v>0.39</v>
      </c>
      <c r="Y5" t="n">
        <v>0.5</v>
      </c>
      <c r="Z5" t="n">
        <v>10</v>
      </c>
      <c r="AA5" t="n">
        <v>366.1329055890524</v>
      </c>
      <c r="AB5" t="n">
        <v>500.9591940707405</v>
      </c>
      <c r="AC5" t="n">
        <v>453.1483516892732</v>
      </c>
      <c r="AD5" t="n">
        <v>366132.9055890524</v>
      </c>
      <c r="AE5" t="n">
        <v>500959.1940707405</v>
      </c>
      <c r="AF5" t="n">
        <v>2.192125690080092e-05</v>
      </c>
      <c r="AG5" t="n">
        <v>32</v>
      </c>
      <c r="AH5" t="n">
        <v>453148.3516892731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8.2873</v>
      </c>
      <c r="E6" t="n">
        <v>12.07</v>
      </c>
      <c r="F6" t="n">
        <v>9.380000000000001</v>
      </c>
      <c r="G6" t="n">
        <v>35.16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102.64</v>
      </c>
      <c r="Q6" t="n">
        <v>195.42</v>
      </c>
      <c r="R6" t="n">
        <v>27.1</v>
      </c>
      <c r="S6" t="n">
        <v>14.2</v>
      </c>
      <c r="T6" t="n">
        <v>4672.15</v>
      </c>
      <c r="U6" t="n">
        <v>0.52</v>
      </c>
      <c r="V6" t="n">
        <v>0.75</v>
      </c>
      <c r="W6" t="n">
        <v>0.66</v>
      </c>
      <c r="X6" t="n">
        <v>0.29</v>
      </c>
      <c r="Y6" t="n">
        <v>0.5</v>
      </c>
      <c r="Z6" t="n">
        <v>10</v>
      </c>
      <c r="AA6" t="n">
        <v>363.1839268343942</v>
      </c>
      <c r="AB6" t="n">
        <v>496.9242712388566</v>
      </c>
      <c r="AC6" t="n">
        <v>449.4985162294144</v>
      </c>
      <c r="AD6" t="n">
        <v>363183.9268343942</v>
      </c>
      <c r="AE6" t="n">
        <v>496924.2712388566</v>
      </c>
      <c r="AF6" t="n">
        <v>2.23179400877159e-05</v>
      </c>
      <c r="AG6" t="n">
        <v>32</v>
      </c>
      <c r="AH6" t="n">
        <v>449498.5162294144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8.344900000000001</v>
      </c>
      <c r="E7" t="n">
        <v>11.98</v>
      </c>
      <c r="F7" t="n">
        <v>9.35</v>
      </c>
      <c r="G7" t="n">
        <v>40.07</v>
      </c>
      <c r="H7" t="n">
        <v>0.71</v>
      </c>
      <c r="I7" t="n">
        <v>14</v>
      </c>
      <c r="J7" t="n">
        <v>148.68</v>
      </c>
      <c r="K7" t="n">
        <v>47.83</v>
      </c>
      <c r="L7" t="n">
        <v>6</v>
      </c>
      <c r="M7" t="n">
        <v>12</v>
      </c>
      <c r="N7" t="n">
        <v>24.85</v>
      </c>
      <c r="O7" t="n">
        <v>18570.94</v>
      </c>
      <c r="P7" t="n">
        <v>101.77</v>
      </c>
      <c r="Q7" t="n">
        <v>195.42</v>
      </c>
      <c r="R7" t="n">
        <v>26.28</v>
      </c>
      <c r="S7" t="n">
        <v>14.2</v>
      </c>
      <c r="T7" t="n">
        <v>4273.93</v>
      </c>
      <c r="U7" t="n">
        <v>0.54</v>
      </c>
      <c r="V7" t="n">
        <v>0.75</v>
      </c>
      <c r="W7" t="n">
        <v>0.66</v>
      </c>
      <c r="X7" t="n">
        <v>0.26</v>
      </c>
      <c r="Y7" t="n">
        <v>0.5</v>
      </c>
      <c r="Z7" t="n">
        <v>10</v>
      </c>
      <c r="AA7" t="n">
        <v>362.0543662913339</v>
      </c>
      <c r="AB7" t="n">
        <v>495.3787566711474</v>
      </c>
      <c r="AC7" t="n">
        <v>448.1005034029041</v>
      </c>
      <c r="AD7" t="n">
        <v>362054.3662913339</v>
      </c>
      <c r="AE7" t="n">
        <v>495378.7566711474</v>
      </c>
      <c r="AF7" t="n">
        <v>2.247305856406555e-05</v>
      </c>
      <c r="AG7" t="n">
        <v>32</v>
      </c>
      <c r="AH7" t="n">
        <v>448100.503402904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8.4124</v>
      </c>
      <c r="E8" t="n">
        <v>11.89</v>
      </c>
      <c r="F8" t="n">
        <v>9.31</v>
      </c>
      <c r="G8" t="n">
        <v>46.56</v>
      </c>
      <c r="H8" t="n">
        <v>0.83</v>
      </c>
      <c r="I8" t="n">
        <v>12</v>
      </c>
      <c r="J8" t="n">
        <v>150.07</v>
      </c>
      <c r="K8" t="n">
        <v>47.83</v>
      </c>
      <c r="L8" t="n">
        <v>7</v>
      </c>
      <c r="M8" t="n">
        <v>10</v>
      </c>
      <c r="N8" t="n">
        <v>25.24</v>
      </c>
      <c r="O8" t="n">
        <v>18742.03</v>
      </c>
      <c r="P8" t="n">
        <v>100.58</v>
      </c>
      <c r="Q8" t="n">
        <v>195.42</v>
      </c>
      <c r="R8" t="n">
        <v>25.06</v>
      </c>
      <c r="S8" t="n">
        <v>14.2</v>
      </c>
      <c r="T8" t="n">
        <v>3673.22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351.7198221116136</v>
      </c>
      <c r="AB8" t="n">
        <v>481.2385773965427</v>
      </c>
      <c r="AC8" t="n">
        <v>435.3098429924013</v>
      </c>
      <c r="AD8" t="n">
        <v>351719.8221116136</v>
      </c>
      <c r="AE8" t="n">
        <v>481238.5773965426</v>
      </c>
      <c r="AF8" t="n">
        <v>2.26548380285378e-05</v>
      </c>
      <c r="AG8" t="n">
        <v>31</v>
      </c>
      <c r="AH8" t="n">
        <v>435309.8429924013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8.486599999999999</v>
      </c>
      <c r="E9" t="n">
        <v>11.78</v>
      </c>
      <c r="F9" t="n">
        <v>9.27</v>
      </c>
      <c r="G9" t="n">
        <v>55.6</v>
      </c>
      <c r="H9" t="n">
        <v>0.9399999999999999</v>
      </c>
      <c r="I9" t="n">
        <v>10</v>
      </c>
      <c r="J9" t="n">
        <v>151.46</v>
      </c>
      <c r="K9" t="n">
        <v>47.83</v>
      </c>
      <c r="L9" t="n">
        <v>8</v>
      </c>
      <c r="M9" t="n">
        <v>8</v>
      </c>
      <c r="N9" t="n">
        <v>25.63</v>
      </c>
      <c r="O9" t="n">
        <v>18913.66</v>
      </c>
      <c r="P9" t="n">
        <v>98.81</v>
      </c>
      <c r="Q9" t="n">
        <v>195.42</v>
      </c>
      <c r="R9" t="n">
        <v>23.56</v>
      </c>
      <c r="S9" t="n">
        <v>14.2</v>
      </c>
      <c r="T9" t="n">
        <v>2933.93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349.8936123954859</v>
      </c>
      <c r="AB9" t="n">
        <v>478.7398766962502</v>
      </c>
      <c r="AC9" t="n">
        <v>433.0496147799963</v>
      </c>
      <c r="AD9" t="n">
        <v>349893.6123954859</v>
      </c>
      <c r="AE9" t="n">
        <v>478739.8766962502</v>
      </c>
      <c r="AF9" t="n">
        <v>2.28546607880021e-05</v>
      </c>
      <c r="AG9" t="n">
        <v>31</v>
      </c>
      <c r="AH9" t="n">
        <v>433049.6147799963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8.5175</v>
      </c>
      <c r="E10" t="n">
        <v>11.74</v>
      </c>
      <c r="F10" t="n">
        <v>9.25</v>
      </c>
      <c r="G10" t="n">
        <v>61.68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97.95999999999999</v>
      </c>
      <c r="Q10" t="n">
        <v>195.42</v>
      </c>
      <c r="R10" t="n">
        <v>23.12</v>
      </c>
      <c r="S10" t="n">
        <v>14.2</v>
      </c>
      <c r="T10" t="n">
        <v>2720.62</v>
      </c>
      <c r="U10" t="n">
        <v>0.61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349.0670178991057</v>
      </c>
      <c r="AB10" t="n">
        <v>477.6088936395274</v>
      </c>
      <c r="AC10" t="n">
        <v>432.0265711588625</v>
      </c>
      <c r="AD10" t="n">
        <v>349067.0178991057</v>
      </c>
      <c r="AE10" t="n">
        <v>477608.8936395274</v>
      </c>
      <c r="AF10" t="n">
        <v>2.293787538729384e-05</v>
      </c>
      <c r="AG10" t="n">
        <v>31</v>
      </c>
      <c r="AH10" t="n">
        <v>432026.5711588624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8.5517</v>
      </c>
      <c r="E11" t="n">
        <v>11.69</v>
      </c>
      <c r="F11" t="n">
        <v>9.23</v>
      </c>
      <c r="G11" t="n">
        <v>69.26000000000001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96.88</v>
      </c>
      <c r="Q11" t="n">
        <v>195.42</v>
      </c>
      <c r="R11" t="n">
        <v>22.61</v>
      </c>
      <c r="S11" t="n">
        <v>14.2</v>
      </c>
      <c r="T11" t="n">
        <v>2471.43</v>
      </c>
      <c r="U11" t="n">
        <v>0.63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348.0726381638603</v>
      </c>
      <c r="AB11" t="n">
        <v>476.2483394168268</v>
      </c>
      <c r="AC11" t="n">
        <v>430.7958663216265</v>
      </c>
      <c r="AD11" t="n">
        <v>348072.6381638603</v>
      </c>
      <c r="AE11" t="n">
        <v>476248.3394168267</v>
      </c>
      <c r="AF11" t="n">
        <v>2.302997698262644e-05</v>
      </c>
      <c r="AG11" t="n">
        <v>31</v>
      </c>
      <c r="AH11" t="n">
        <v>430795.8663216265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8.5566</v>
      </c>
      <c r="E12" t="n">
        <v>11.69</v>
      </c>
      <c r="F12" t="n">
        <v>9.23</v>
      </c>
      <c r="G12" t="n">
        <v>69.20999999999999</v>
      </c>
      <c r="H12" t="n">
        <v>1.25</v>
      </c>
      <c r="I12" t="n">
        <v>8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95.75</v>
      </c>
      <c r="Q12" t="n">
        <v>195.42</v>
      </c>
      <c r="R12" t="n">
        <v>22.31</v>
      </c>
      <c r="S12" t="n">
        <v>14.2</v>
      </c>
      <c r="T12" t="n">
        <v>2318.51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347.3134038360577</v>
      </c>
      <c r="AB12" t="n">
        <v>475.2095215144727</v>
      </c>
      <c r="AC12" t="n">
        <v>429.856191741883</v>
      </c>
      <c r="AD12" t="n">
        <v>347313.4038360577</v>
      </c>
      <c r="AE12" t="n">
        <v>475209.5215144727</v>
      </c>
      <c r="AF12" t="n">
        <v>2.304317282523258e-05</v>
      </c>
      <c r="AG12" t="n">
        <v>31</v>
      </c>
      <c r="AH12" t="n">
        <v>429856.191741883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8.598699999999999</v>
      </c>
      <c r="E13" t="n">
        <v>11.63</v>
      </c>
      <c r="F13" t="n">
        <v>9.199999999999999</v>
      </c>
      <c r="G13" t="n">
        <v>78.84999999999999</v>
      </c>
      <c r="H13" t="n">
        <v>1.35</v>
      </c>
      <c r="I13" t="n">
        <v>7</v>
      </c>
      <c r="J13" t="n">
        <v>157.07</v>
      </c>
      <c r="K13" t="n">
        <v>47.83</v>
      </c>
      <c r="L13" t="n">
        <v>12</v>
      </c>
      <c r="M13" t="n">
        <v>5</v>
      </c>
      <c r="N13" t="n">
        <v>27.24</v>
      </c>
      <c r="O13" t="n">
        <v>19605.66</v>
      </c>
      <c r="P13" t="n">
        <v>95.16</v>
      </c>
      <c r="Q13" t="n">
        <v>195.42</v>
      </c>
      <c r="R13" t="n">
        <v>21.54</v>
      </c>
      <c r="S13" t="n">
        <v>14.2</v>
      </c>
      <c r="T13" t="n">
        <v>1939.06</v>
      </c>
      <c r="U13" t="n">
        <v>0.66</v>
      </c>
      <c r="V13" t="n">
        <v>0.77</v>
      </c>
      <c r="W13" t="n">
        <v>0.65</v>
      </c>
      <c r="X13" t="n">
        <v>0.11</v>
      </c>
      <c r="Y13" t="n">
        <v>0.5</v>
      </c>
      <c r="Z13" t="n">
        <v>10</v>
      </c>
      <c r="AA13" t="n">
        <v>346.5672844761843</v>
      </c>
      <c r="AB13" t="n">
        <v>474.1886480898307</v>
      </c>
      <c r="AC13" t="n">
        <v>428.9327490440841</v>
      </c>
      <c r="AD13" t="n">
        <v>346567.2844761843</v>
      </c>
      <c r="AE13" t="n">
        <v>474188.6480898308</v>
      </c>
      <c r="AF13" t="n">
        <v>2.315654935048118e-05</v>
      </c>
      <c r="AG13" t="n">
        <v>31</v>
      </c>
      <c r="AH13" t="n">
        <v>428932.7490440841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8.5876</v>
      </c>
      <c r="E14" t="n">
        <v>11.64</v>
      </c>
      <c r="F14" t="n">
        <v>9.210000000000001</v>
      </c>
      <c r="G14" t="n">
        <v>78.98</v>
      </c>
      <c r="H14" t="n">
        <v>1.45</v>
      </c>
      <c r="I14" t="n">
        <v>7</v>
      </c>
      <c r="J14" t="n">
        <v>158.48</v>
      </c>
      <c r="K14" t="n">
        <v>47.83</v>
      </c>
      <c r="L14" t="n">
        <v>13</v>
      </c>
      <c r="M14" t="n">
        <v>5</v>
      </c>
      <c r="N14" t="n">
        <v>27.65</v>
      </c>
      <c r="O14" t="n">
        <v>19780.06</v>
      </c>
      <c r="P14" t="n">
        <v>94.09</v>
      </c>
      <c r="Q14" t="n">
        <v>195.42</v>
      </c>
      <c r="R14" t="n">
        <v>21.98</v>
      </c>
      <c r="S14" t="n">
        <v>14.2</v>
      </c>
      <c r="T14" t="n">
        <v>2159.64</v>
      </c>
      <c r="U14" t="n">
        <v>0.65</v>
      </c>
      <c r="V14" t="n">
        <v>0.77</v>
      </c>
      <c r="W14" t="n">
        <v>0.65</v>
      </c>
      <c r="X14" t="n">
        <v>0.13</v>
      </c>
      <c r="Y14" t="n">
        <v>0.5</v>
      </c>
      <c r="Z14" t="n">
        <v>10</v>
      </c>
      <c r="AA14" t="n">
        <v>345.9887283303068</v>
      </c>
      <c r="AB14" t="n">
        <v>473.3970420469456</v>
      </c>
      <c r="AC14" t="n">
        <v>428.2166927709058</v>
      </c>
      <c r="AD14" t="n">
        <v>345988.7283303068</v>
      </c>
      <c r="AE14" t="n">
        <v>473397.0420469455</v>
      </c>
      <c r="AF14" t="n">
        <v>2.312665672743464e-05</v>
      </c>
      <c r="AG14" t="n">
        <v>31</v>
      </c>
      <c r="AH14" t="n">
        <v>428216.6927709058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8.6275</v>
      </c>
      <c r="E15" t="n">
        <v>11.59</v>
      </c>
      <c r="F15" t="n">
        <v>9.19</v>
      </c>
      <c r="G15" t="n">
        <v>91.89</v>
      </c>
      <c r="H15" t="n">
        <v>1.55</v>
      </c>
      <c r="I15" t="n">
        <v>6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92.97</v>
      </c>
      <c r="Q15" t="n">
        <v>195.42</v>
      </c>
      <c r="R15" t="n">
        <v>21.16</v>
      </c>
      <c r="S15" t="n">
        <v>14.2</v>
      </c>
      <c r="T15" t="n">
        <v>1755.04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344.9446399576038</v>
      </c>
      <c r="AB15" t="n">
        <v>471.9684742734851</v>
      </c>
      <c r="AC15" t="n">
        <v>426.9244655007369</v>
      </c>
      <c r="AD15" t="n">
        <v>344944.6399576038</v>
      </c>
      <c r="AE15" t="n">
        <v>471968.4742734851</v>
      </c>
      <c r="AF15" t="n">
        <v>2.323410858865601e-05</v>
      </c>
      <c r="AG15" t="n">
        <v>31</v>
      </c>
      <c r="AH15" t="n">
        <v>426924.4655007369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8.6273</v>
      </c>
      <c r="E16" t="n">
        <v>11.59</v>
      </c>
      <c r="F16" t="n">
        <v>9.19</v>
      </c>
      <c r="G16" t="n">
        <v>91.89</v>
      </c>
      <c r="H16" t="n">
        <v>1.65</v>
      </c>
      <c r="I16" t="n">
        <v>6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92.28</v>
      </c>
      <c r="Q16" t="n">
        <v>195.42</v>
      </c>
      <c r="R16" t="n">
        <v>21.08</v>
      </c>
      <c r="S16" t="n">
        <v>14.2</v>
      </c>
      <c r="T16" t="n">
        <v>1712.71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344.5109687449486</v>
      </c>
      <c r="AB16" t="n">
        <v>471.3751061881067</v>
      </c>
      <c r="AC16" t="n">
        <v>426.3877276326297</v>
      </c>
      <c r="AD16" t="n">
        <v>344510.9687449486</v>
      </c>
      <c r="AE16" t="n">
        <v>471375.1061881066</v>
      </c>
      <c r="AF16" t="n">
        <v>2.323356998283535e-05</v>
      </c>
      <c r="AG16" t="n">
        <v>31</v>
      </c>
      <c r="AH16" t="n">
        <v>426387.7276326297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8.6275</v>
      </c>
      <c r="E17" t="n">
        <v>11.59</v>
      </c>
      <c r="F17" t="n">
        <v>9.19</v>
      </c>
      <c r="G17" t="n">
        <v>91.89</v>
      </c>
      <c r="H17" t="n">
        <v>1.74</v>
      </c>
      <c r="I17" t="n">
        <v>6</v>
      </c>
      <c r="J17" t="n">
        <v>162.75</v>
      </c>
      <c r="K17" t="n">
        <v>47.83</v>
      </c>
      <c r="L17" t="n">
        <v>16</v>
      </c>
      <c r="M17" t="n">
        <v>4</v>
      </c>
      <c r="N17" t="n">
        <v>28.92</v>
      </c>
      <c r="O17" t="n">
        <v>20306.85</v>
      </c>
      <c r="P17" t="n">
        <v>91.23999999999999</v>
      </c>
      <c r="Q17" t="n">
        <v>195.44</v>
      </c>
      <c r="R17" t="n">
        <v>21.12</v>
      </c>
      <c r="S17" t="n">
        <v>14.2</v>
      </c>
      <c r="T17" t="n">
        <v>1733.05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343.8534097842235</v>
      </c>
      <c r="AB17" t="n">
        <v>470.4754050085887</v>
      </c>
      <c r="AC17" t="n">
        <v>425.5738926709463</v>
      </c>
      <c r="AD17" t="n">
        <v>343853.4097842235</v>
      </c>
      <c r="AE17" t="n">
        <v>470475.4050085887</v>
      </c>
      <c r="AF17" t="n">
        <v>2.323410858865601e-05</v>
      </c>
      <c r="AG17" t="n">
        <v>31</v>
      </c>
      <c r="AH17" t="n">
        <v>425573.8926709463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8.665699999999999</v>
      </c>
      <c r="E18" t="n">
        <v>11.54</v>
      </c>
      <c r="F18" t="n">
        <v>9.17</v>
      </c>
      <c r="G18" t="n">
        <v>110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89.91</v>
      </c>
      <c r="Q18" t="n">
        <v>195.42</v>
      </c>
      <c r="R18" t="n">
        <v>20.54</v>
      </c>
      <c r="S18" t="n">
        <v>14.2</v>
      </c>
      <c r="T18" t="n">
        <v>1449.23</v>
      </c>
      <c r="U18" t="n">
        <v>0.6899999999999999</v>
      </c>
      <c r="V18" t="n">
        <v>0.77</v>
      </c>
      <c r="W18" t="n">
        <v>0.64</v>
      </c>
      <c r="X18" t="n">
        <v>0.08</v>
      </c>
      <c r="Y18" t="n">
        <v>0.5</v>
      </c>
      <c r="Z18" t="n">
        <v>10</v>
      </c>
      <c r="AA18" t="n">
        <v>342.7049449549954</v>
      </c>
      <c r="AB18" t="n">
        <v>468.9040247625463</v>
      </c>
      <c r="AC18" t="n">
        <v>424.1524827501403</v>
      </c>
      <c r="AD18" t="n">
        <v>342704.9449549954</v>
      </c>
      <c r="AE18" t="n">
        <v>468904.0247625464</v>
      </c>
      <c r="AF18" t="n">
        <v>2.333698230040178e-05</v>
      </c>
      <c r="AG18" t="n">
        <v>31</v>
      </c>
      <c r="AH18" t="n">
        <v>424152.4827501403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8.6599</v>
      </c>
      <c r="E19" t="n">
        <v>11.55</v>
      </c>
      <c r="F19" t="n">
        <v>9.17</v>
      </c>
      <c r="G19" t="n">
        <v>110.1</v>
      </c>
      <c r="H19" t="n">
        <v>1.93</v>
      </c>
      <c r="I19" t="n">
        <v>5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89.91</v>
      </c>
      <c r="Q19" t="n">
        <v>195.42</v>
      </c>
      <c r="R19" t="n">
        <v>20.74</v>
      </c>
      <c r="S19" t="n">
        <v>14.2</v>
      </c>
      <c r="T19" t="n">
        <v>1550.42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342.74878642644</v>
      </c>
      <c r="AB19" t="n">
        <v>468.9640105979261</v>
      </c>
      <c r="AC19" t="n">
        <v>424.206743621582</v>
      </c>
      <c r="AD19" t="n">
        <v>342748.78642644</v>
      </c>
      <c r="AE19" t="n">
        <v>468964.010597926</v>
      </c>
      <c r="AF19" t="n">
        <v>2.332136273160269e-05</v>
      </c>
      <c r="AG19" t="n">
        <v>31</v>
      </c>
      <c r="AH19" t="n">
        <v>424206.743621582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8.6701</v>
      </c>
      <c r="E20" t="n">
        <v>11.53</v>
      </c>
      <c r="F20" t="n">
        <v>9.16</v>
      </c>
      <c r="G20" t="n">
        <v>109.93</v>
      </c>
      <c r="H20" t="n">
        <v>2.02</v>
      </c>
      <c r="I20" t="n">
        <v>5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87.76000000000001</v>
      </c>
      <c r="Q20" t="n">
        <v>195.42</v>
      </c>
      <c r="R20" t="n">
        <v>20.35</v>
      </c>
      <c r="S20" t="n">
        <v>14.2</v>
      </c>
      <c r="T20" t="n">
        <v>1352.56</v>
      </c>
      <c r="U20" t="n">
        <v>0.7</v>
      </c>
      <c r="V20" t="n">
        <v>0.77</v>
      </c>
      <c r="W20" t="n">
        <v>0.64</v>
      </c>
      <c r="X20" t="n">
        <v>0.07000000000000001</v>
      </c>
      <c r="Y20" t="n">
        <v>0.5</v>
      </c>
      <c r="Z20" t="n">
        <v>10</v>
      </c>
      <c r="AA20" t="n">
        <v>341.312429307731</v>
      </c>
      <c r="AB20" t="n">
        <v>466.9987234205045</v>
      </c>
      <c r="AC20" t="n">
        <v>422.4290206940756</v>
      </c>
      <c r="AD20" t="n">
        <v>341312.4293077309</v>
      </c>
      <c r="AE20" t="n">
        <v>466998.7234205045</v>
      </c>
      <c r="AF20" t="n">
        <v>2.334883162845627e-05</v>
      </c>
      <c r="AG20" t="n">
        <v>31</v>
      </c>
      <c r="AH20" t="n">
        <v>422429.0206940756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8.667</v>
      </c>
      <c r="E21" t="n">
        <v>11.54</v>
      </c>
      <c r="F21" t="n">
        <v>9.17</v>
      </c>
      <c r="G21" t="n">
        <v>109.98</v>
      </c>
      <c r="H21" t="n">
        <v>2.1</v>
      </c>
      <c r="I21" t="n">
        <v>5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86.12</v>
      </c>
      <c r="Q21" t="n">
        <v>195.42</v>
      </c>
      <c r="R21" t="n">
        <v>20.52</v>
      </c>
      <c r="S21" t="n">
        <v>14.2</v>
      </c>
      <c r="T21" t="n">
        <v>1440.79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340.31540765328</v>
      </c>
      <c r="AB21" t="n">
        <v>465.6345544073936</v>
      </c>
      <c r="AC21" t="n">
        <v>421.1950460569528</v>
      </c>
      <c r="AD21" t="n">
        <v>340315.40765328</v>
      </c>
      <c r="AE21" t="n">
        <v>465634.5544073936</v>
      </c>
      <c r="AF21" t="n">
        <v>2.334048323823606e-05</v>
      </c>
      <c r="AG21" t="n">
        <v>31</v>
      </c>
      <c r="AH21" t="n">
        <v>421195.0460569529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8.700100000000001</v>
      </c>
      <c r="E22" t="n">
        <v>11.49</v>
      </c>
      <c r="F22" t="n">
        <v>9.15</v>
      </c>
      <c r="G22" t="n">
        <v>137.25</v>
      </c>
      <c r="H22" t="n">
        <v>2.19</v>
      </c>
      <c r="I22" t="n">
        <v>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85.25</v>
      </c>
      <c r="Q22" t="n">
        <v>195.42</v>
      </c>
      <c r="R22" t="n">
        <v>19.85</v>
      </c>
      <c r="S22" t="n">
        <v>14.2</v>
      </c>
      <c r="T22" t="n">
        <v>1108.31</v>
      </c>
      <c r="U22" t="n">
        <v>0.72</v>
      </c>
      <c r="V22" t="n">
        <v>0.77</v>
      </c>
      <c r="W22" t="n">
        <v>0.65</v>
      </c>
      <c r="X22" t="n">
        <v>0.06</v>
      </c>
      <c r="Y22" t="n">
        <v>0.5</v>
      </c>
      <c r="Z22" t="n">
        <v>10</v>
      </c>
      <c r="AA22" t="n">
        <v>330.5963681028739</v>
      </c>
      <c r="AB22" t="n">
        <v>452.3365357207645</v>
      </c>
      <c r="AC22" t="n">
        <v>409.1661716098891</v>
      </c>
      <c r="AD22" t="n">
        <v>330596.3681028739</v>
      </c>
      <c r="AE22" t="n">
        <v>452336.5357207645</v>
      </c>
      <c r="AF22" t="n">
        <v>2.342962250155505e-05</v>
      </c>
      <c r="AG22" t="n">
        <v>30</v>
      </c>
      <c r="AH22" t="n">
        <v>409166.1716098891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5.7164</v>
      </c>
      <c r="E2" t="n">
        <v>17.49</v>
      </c>
      <c r="F2" t="n">
        <v>11.27</v>
      </c>
      <c r="G2" t="n">
        <v>6.32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147.45</v>
      </c>
      <c r="Q2" t="n">
        <v>195.44</v>
      </c>
      <c r="R2" t="n">
        <v>85.79000000000001</v>
      </c>
      <c r="S2" t="n">
        <v>14.2</v>
      </c>
      <c r="T2" t="n">
        <v>33565.93</v>
      </c>
      <c r="U2" t="n">
        <v>0.17</v>
      </c>
      <c r="V2" t="n">
        <v>0.63</v>
      </c>
      <c r="W2" t="n">
        <v>0.82</v>
      </c>
      <c r="X2" t="n">
        <v>2.18</v>
      </c>
      <c r="Y2" t="n">
        <v>0.5</v>
      </c>
      <c r="Z2" t="n">
        <v>10</v>
      </c>
      <c r="AA2" t="n">
        <v>571.2750714393056</v>
      </c>
      <c r="AB2" t="n">
        <v>781.643755620681</v>
      </c>
      <c r="AC2" t="n">
        <v>707.0447726281435</v>
      </c>
      <c r="AD2" t="n">
        <v>571275.0714393057</v>
      </c>
      <c r="AE2" t="n">
        <v>781643.755620681</v>
      </c>
      <c r="AF2" t="n">
        <v>1.391024497267091e-05</v>
      </c>
      <c r="AG2" t="n">
        <v>46</v>
      </c>
      <c r="AH2" t="n">
        <v>707044.7726281435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7.0494</v>
      </c>
      <c r="E3" t="n">
        <v>14.19</v>
      </c>
      <c r="F3" t="n">
        <v>10.06</v>
      </c>
      <c r="G3" t="n">
        <v>12.57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130.98</v>
      </c>
      <c r="Q3" t="n">
        <v>195.43</v>
      </c>
      <c r="R3" t="n">
        <v>47.94</v>
      </c>
      <c r="S3" t="n">
        <v>14.2</v>
      </c>
      <c r="T3" t="n">
        <v>14936.33</v>
      </c>
      <c r="U3" t="n">
        <v>0.3</v>
      </c>
      <c r="V3" t="n">
        <v>0.7</v>
      </c>
      <c r="W3" t="n">
        <v>0.73</v>
      </c>
      <c r="X3" t="n">
        <v>0.97</v>
      </c>
      <c r="Y3" t="n">
        <v>0.5</v>
      </c>
      <c r="Z3" t="n">
        <v>10</v>
      </c>
      <c r="AA3" t="n">
        <v>446.3868258255063</v>
      </c>
      <c r="AB3" t="n">
        <v>610.7661482913379</v>
      </c>
      <c r="AC3" t="n">
        <v>552.4754843140847</v>
      </c>
      <c r="AD3" t="n">
        <v>446386.8258255062</v>
      </c>
      <c r="AE3" t="n">
        <v>610766.1482913379</v>
      </c>
      <c r="AF3" t="n">
        <v>1.71539571951484e-05</v>
      </c>
      <c r="AG3" t="n">
        <v>37</v>
      </c>
      <c r="AH3" t="n">
        <v>552475.4843140848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7.5711</v>
      </c>
      <c r="E4" t="n">
        <v>13.21</v>
      </c>
      <c r="F4" t="n">
        <v>9.69</v>
      </c>
      <c r="G4" t="n">
        <v>18.75</v>
      </c>
      <c r="H4" t="n">
        <v>0.3</v>
      </c>
      <c r="I4" t="n">
        <v>31</v>
      </c>
      <c r="J4" t="n">
        <v>179.7</v>
      </c>
      <c r="K4" t="n">
        <v>52.44</v>
      </c>
      <c r="L4" t="n">
        <v>3</v>
      </c>
      <c r="M4" t="n">
        <v>29</v>
      </c>
      <c r="N4" t="n">
        <v>34.26</v>
      </c>
      <c r="O4" t="n">
        <v>22397.24</v>
      </c>
      <c r="P4" t="n">
        <v>125.37</v>
      </c>
      <c r="Q4" t="n">
        <v>195.42</v>
      </c>
      <c r="R4" t="n">
        <v>36.62</v>
      </c>
      <c r="S4" t="n">
        <v>14.2</v>
      </c>
      <c r="T4" t="n">
        <v>9360.030000000001</v>
      </c>
      <c r="U4" t="n">
        <v>0.39</v>
      </c>
      <c r="V4" t="n">
        <v>0.73</v>
      </c>
      <c r="W4" t="n">
        <v>0.6899999999999999</v>
      </c>
      <c r="X4" t="n">
        <v>0.6</v>
      </c>
      <c r="Y4" t="n">
        <v>0.5</v>
      </c>
      <c r="Z4" t="n">
        <v>10</v>
      </c>
      <c r="AA4" t="n">
        <v>416.111412180414</v>
      </c>
      <c r="AB4" t="n">
        <v>569.3419916851387</v>
      </c>
      <c r="AC4" t="n">
        <v>515.0047910752123</v>
      </c>
      <c r="AD4" t="n">
        <v>416111.4121804141</v>
      </c>
      <c r="AE4" t="n">
        <v>569341.9916851388</v>
      </c>
      <c r="AF4" t="n">
        <v>1.842345807021705e-05</v>
      </c>
      <c r="AG4" t="n">
        <v>35</v>
      </c>
      <c r="AH4" t="n">
        <v>515004.7910752123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7.8285</v>
      </c>
      <c r="E5" t="n">
        <v>12.77</v>
      </c>
      <c r="F5" t="n">
        <v>9.539999999999999</v>
      </c>
      <c r="G5" t="n">
        <v>24.88</v>
      </c>
      <c r="H5" t="n">
        <v>0.39</v>
      </c>
      <c r="I5" t="n">
        <v>23</v>
      </c>
      <c r="J5" t="n">
        <v>181.19</v>
      </c>
      <c r="K5" t="n">
        <v>52.44</v>
      </c>
      <c r="L5" t="n">
        <v>4</v>
      </c>
      <c r="M5" t="n">
        <v>21</v>
      </c>
      <c r="N5" t="n">
        <v>34.75</v>
      </c>
      <c r="O5" t="n">
        <v>22581.25</v>
      </c>
      <c r="P5" t="n">
        <v>122.75</v>
      </c>
      <c r="Q5" t="n">
        <v>195.42</v>
      </c>
      <c r="R5" t="n">
        <v>31.69</v>
      </c>
      <c r="S5" t="n">
        <v>14.2</v>
      </c>
      <c r="T5" t="n">
        <v>6934.86</v>
      </c>
      <c r="U5" t="n">
        <v>0.45</v>
      </c>
      <c r="V5" t="n">
        <v>0.74</v>
      </c>
      <c r="W5" t="n">
        <v>0.68</v>
      </c>
      <c r="X5" t="n">
        <v>0.45</v>
      </c>
      <c r="Y5" t="n">
        <v>0.5</v>
      </c>
      <c r="Z5" t="n">
        <v>10</v>
      </c>
      <c r="AA5" t="n">
        <v>401.805667390749</v>
      </c>
      <c r="AB5" t="n">
        <v>549.7682405390015</v>
      </c>
      <c r="AC5" t="n">
        <v>497.2991312665301</v>
      </c>
      <c r="AD5" t="n">
        <v>401805.667390749</v>
      </c>
      <c r="AE5" t="n">
        <v>549768.2405390014</v>
      </c>
      <c r="AF5" t="n">
        <v>1.904981330357467e-05</v>
      </c>
      <c r="AG5" t="n">
        <v>34</v>
      </c>
      <c r="AH5" t="n">
        <v>497299.1312665301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7.9632</v>
      </c>
      <c r="E6" t="n">
        <v>12.56</v>
      </c>
      <c r="F6" t="n">
        <v>9.460000000000001</v>
      </c>
      <c r="G6" t="n">
        <v>29.88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121.48</v>
      </c>
      <c r="Q6" t="n">
        <v>195.44</v>
      </c>
      <c r="R6" t="n">
        <v>29.62</v>
      </c>
      <c r="S6" t="n">
        <v>14.2</v>
      </c>
      <c r="T6" t="n">
        <v>5918.09</v>
      </c>
      <c r="U6" t="n">
        <v>0.48</v>
      </c>
      <c r="V6" t="n">
        <v>0.75</v>
      </c>
      <c r="W6" t="n">
        <v>0.67</v>
      </c>
      <c r="X6" t="n">
        <v>0.37</v>
      </c>
      <c r="Y6" t="n">
        <v>0.5</v>
      </c>
      <c r="Z6" t="n">
        <v>10</v>
      </c>
      <c r="AA6" t="n">
        <v>390.2606086724293</v>
      </c>
      <c r="AB6" t="n">
        <v>533.9717818685525</v>
      </c>
      <c r="AC6" t="n">
        <v>483.01026444112</v>
      </c>
      <c r="AD6" t="n">
        <v>390260.6086724293</v>
      </c>
      <c r="AE6" t="n">
        <v>533971.7818685526</v>
      </c>
      <c r="AF6" t="n">
        <v>1.93775912753434e-05</v>
      </c>
      <c r="AG6" t="n">
        <v>33</v>
      </c>
      <c r="AH6" t="n">
        <v>483010.26444112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8.077199999999999</v>
      </c>
      <c r="E7" t="n">
        <v>12.38</v>
      </c>
      <c r="F7" t="n">
        <v>9.390000000000001</v>
      </c>
      <c r="G7" t="n">
        <v>35.22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119.93</v>
      </c>
      <c r="Q7" t="n">
        <v>195.42</v>
      </c>
      <c r="R7" t="n">
        <v>27.57</v>
      </c>
      <c r="S7" t="n">
        <v>14.2</v>
      </c>
      <c r="T7" t="n">
        <v>4907.4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387.8053063622668</v>
      </c>
      <c r="AB7" t="n">
        <v>530.612328927495</v>
      </c>
      <c r="AC7" t="n">
        <v>479.9714329737351</v>
      </c>
      <c r="AD7" t="n">
        <v>387805.3063622668</v>
      </c>
      <c r="AE7" t="n">
        <v>530612.3289274951</v>
      </c>
      <c r="AF7" t="n">
        <v>1.96549980220519e-05</v>
      </c>
      <c r="AG7" t="n">
        <v>33</v>
      </c>
      <c r="AH7" t="n">
        <v>479971.4329737352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8.1511</v>
      </c>
      <c r="E8" t="n">
        <v>12.27</v>
      </c>
      <c r="F8" t="n">
        <v>9.35</v>
      </c>
      <c r="G8" t="n">
        <v>40.07</v>
      </c>
      <c r="H8" t="n">
        <v>0.67</v>
      </c>
      <c r="I8" t="n">
        <v>14</v>
      </c>
      <c r="J8" t="n">
        <v>185.7</v>
      </c>
      <c r="K8" t="n">
        <v>52.44</v>
      </c>
      <c r="L8" t="n">
        <v>7</v>
      </c>
      <c r="M8" t="n">
        <v>12</v>
      </c>
      <c r="N8" t="n">
        <v>36.26</v>
      </c>
      <c r="O8" t="n">
        <v>23137.49</v>
      </c>
      <c r="P8" t="n">
        <v>118.83</v>
      </c>
      <c r="Q8" t="n">
        <v>195.42</v>
      </c>
      <c r="R8" t="n">
        <v>26.2</v>
      </c>
      <c r="S8" t="n">
        <v>14.2</v>
      </c>
      <c r="T8" t="n">
        <v>4233.5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377.2476866770615</v>
      </c>
      <c r="AB8" t="n">
        <v>516.1669279048892</v>
      </c>
      <c r="AC8" t="n">
        <v>466.9046807504791</v>
      </c>
      <c r="AD8" t="n">
        <v>377247.6866770615</v>
      </c>
      <c r="AE8" t="n">
        <v>516166.9279048892</v>
      </c>
      <c r="AF8" t="n">
        <v>1.983482572890943e-05</v>
      </c>
      <c r="AG8" t="n">
        <v>32</v>
      </c>
      <c r="AH8" t="n">
        <v>466904.6807504792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8.222</v>
      </c>
      <c r="E9" t="n">
        <v>12.16</v>
      </c>
      <c r="F9" t="n">
        <v>9.32</v>
      </c>
      <c r="G9" t="n">
        <v>46.58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118.03</v>
      </c>
      <c r="Q9" t="n">
        <v>195.42</v>
      </c>
      <c r="R9" t="n">
        <v>24.95</v>
      </c>
      <c r="S9" t="n">
        <v>14.2</v>
      </c>
      <c r="T9" t="n">
        <v>3618.24</v>
      </c>
      <c r="U9" t="n">
        <v>0.57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375.906661030774</v>
      </c>
      <c r="AB9" t="n">
        <v>514.3320774537625</v>
      </c>
      <c r="AC9" t="n">
        <v>465.2449458511792</v>
      </c>
      <c r="AD9" t="n">
        <v>375906.661030774</v>
      </c>
      <c r="AE9" t="n">
        <v>514332.0774537625</v>
      </c>
      <c r="AF9" t="n">
        <v>2.0007353258222e-05</v>
      </c>
      <c r="AG9" t="n">
        <v>32</v>
      </c>
      <c r="AH9" t="n">
        <v>465244.9458511792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8.260899999999999</v>
      </c>
      <c r="E10" t="n">
        <v>12.11</v>
      </c>
      <c r="F10" t="n">
        <v>9.289999999999999</v>
      </c>
      <c r="G10" t="n">
        <v>50.69</v>
      </c>
      <c r="H10" t="n">
        <v>0.85</v>
      </c>
      <c r="I10" t="n">
        <v>11</v>
      </c>
      <c r="J10" t="n">
        <v>188.74</v>
      </c>
      <c r="K10" t="n">
        <v>52.44</v>
      </c>
      <c r="L10" t="n">
        <v>9</v>
      </c>
      <c r="M10" t="n">
        <v>9</v>
      </c>
      <c r="N10" t="n">
        <v>37.3</v>
      </c>
      <c r="O10" t="n">
        <v>23511.69</v>
      </c>
      <c r="P10" t="n">
        <v>116.96</v>
      </c>
      <c r="Q10" t="n">
        <v>195.42</v>
      </c>
      <c r="R10" t="n">
        <v>24.51</v>
      </c>
      <c r="S10" t="n">
        <v>14.2</v>
      </c>
      <c r="T10" t="n">
        <v>3403.15</v>
      </c>
      <c r="U10" t="n">
        <v>0.58</v>
      </c>
      <c r="V10" t="n">
        <v>0.76</v>
      </c>
      <c r="W10" t="n">
        <v>0.65</v>
      </c>
      <c r="X10" t="n">
        <v>0.21</v>
      </c>
      <c r="Y10" t="n">
        <v>0.5</v>
      </c>
      <c r="Z10" t="n">
        <v>10</v>
      </c>
      <c r="AA10" t="n">
        <v>374.7495256361935</v>
      </c>
      <c r="AB10" t="n">
        <v>512.7488337576867</v>
      </c>
      <c r="AC10" t="n">
        <v>463.8128047113603</v>
      </c>
      <c r="AD10" t="n">
        <v>374749.5256361935</v>
      </c>
      <c r="AE10" t="n">
        <v>512748.8337576867</v>
      </c>
      <c r="AF10" t="n">
        <v>2.010201222705499e-05</v>
      </c>
      <c r="AG10" t="n">
        <v>32</v>
      </c>
      <c r="AH10" t="n">
        <v>463812.8047113604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8.3055</v>
      </c>
      <c r="E11" t="n">
        <v>12.04</v>
      </c>
      <c r="F11" t="n">
        <v>9.26</v>
      </c>
      <c r="G11" t="n">
        <v>55.59</v>
      </c>
      <c r="H11" t="n">
        <v>0.93</v>
      </c>
      <c r="I11" t="n">
        <v>10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116.28</v>
      </c>
      <c r="Q11" t="n">
        <v>195.42</v>
      </c>
      <c r="R11" t="n">
        <v>23.51</v>
      </c>
      <c r="S11" t="n">
        <v>14.2</v>
      </c>
      <c r="T11" t="n">
        <v>2909.16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373.7994210723671</v>
      </c>
      <c r="AB11" t="n">
        <v>511.4488587778043</v>
      </c>
      <c r="AC11" t="n">
        <v>462.6368975190317</v>
      </c>
      <c r="AD11" t="n">
        <v>373799.4210723671</v>
      </c>
      <c r="AE11" t="n">
        <v>511448.8587778044</v>
      </c>
      <c r="AF11" t="n">
        <v>2.02105415332234e-05</v>
      </c>
      <c r="AG11" t="n">
        <v>32</v>
      </c>
      <c r="AH11" t="n">
        <v>462636.8975190317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8.343999999999999</v>
      </c>
      <c r="E12" t="n">
        <v>11.98</v>
      </c>
      <c r="F12" t="n">
        <v>9.24</v>
      </c>
      <c r="G12" t="n">
        <v>61.63</v>
      </c>
      <c r="H12" t="n">
        <v>1.02</v>
      </c>
      <c r="I12" t="n">
        <v>9</v>
      </c>
      <c r="J12" t="n">
        <v>191.79</v>
      </c>
      <c r="K12" t="n">
        <v>52.44</v>
      </c>
      <c r="L12" t="n">
        <v>11</v>
      </c>
      <c r="M12" t="n">
        <v>7</v>
      </c>
      <c r="N12" t="n">
        <v>38.35</v>
      </c>
      <c r="O12" t="n">
        <v>23888.73</v>
      </c>
      <c r="P12" t="n">
        <v>114.93</v>
      </c>
      <c r="Q12" t="n">
        <v>195.42</v>
      </c>
      <c r="R12" t="n">
        <v>22.95</v>
      </c>
      <c r="S12" t="n">
        <v>14.2</v>
      </c>
      <c r="T12" t="n">
        <v>2636.55</v>
      </c>
      <c r="U12" t="n">
        <v>0.62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372.4964495502834</v>
      </c>
      <c r="AB12" t="n">
        <v>509.6660756582428</v>
      </c>
      <c r="AC12" t="n">
        <v>461.0242607182493</v>
      </c>
      <c r="AD12" t="n">
        <v>372496.4495502834</v>
      </c>
      <c r="AE12" t="n">
        <v>509666.0756582429</v>
      </c>
      <c r="AF12" t="n">
        <v>2.03042271450504e-05</v>
      </c>
      <c r="AG12" t="n">
        <v>32</v>
      </c>
      <c r="AH12" t="n">
        <v>461024.2607182493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8.378500000000001</v>
      </c>
      <c r="E13" t="n">
        <v>11.94</v>
      </c>
      <c r="F13" t="n">
        <v>9.23</v>
      </c>
      <c r="G13" t="n">
        <v>69.23</v>
      </c>
      <c r="H13" t="n">
        <v>1.1</v>
      </c>
      <c r="I13" t="n">
        <v>8</v>
      </c>
      <c r="J13" t="n">
        <v>193.33</v>
      </c>
      <c r="K13" t="n">
        <v>52.44</v>
      </c>
      <c r="L13" t="n">
        <v>12</v>
      </c>
      <c r="M13" t="n">
        <v>6</v>
      </c>
      <c r="N13" t="n">
        <v>38.89</v>
      </c>
      <c r="O13" t="n">
        <v>24078.33</v>
      </c>
      <c r="P13" t="n">
        <v>114.31</v>
      </c>
      <c r="Q13" t="n">
        <v>195.42</v>
      </c>
      <c r="R13" t="n">
        <v>22.5</v>
      </c>
      <c r="S13" t="n">
        <v>14.2</v>
      </c>
      <c r="T13" t="n">
        <v>2413.23</v>
      </c>
      <c r="U13" t="n">
        <v>0.63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371.7309661224534</v>
      </c>
      <c r="AB13" t="n">
        <v>508.6187074615405</v>
      </c>
      <c r="AC13" t="n">
        <v>460.0768518722496</v>
      </c>
      <c r="AD13" t="n">
        <v>371730.9661224534</v>
      </c>
      <c r="AE13" t="n">
        <v>508618.7074615405</v>
      </c>
      <c r="AF13" t="n">
        <v>2.038817918681745e-05</v>
      </c>
      <c r="AG13" t="n">
        <v>32</v>
      </c>
      <c r="AH13" t="n">
        <v>460076.8518722496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8.3775</v>
      </c>
      <c r="E14" t="n">
        <v>11.94</v>
      </c>
      <c r="F14" t="n">
        <v>9.23</v>
      </c>
      <c r="G14" t="n">
        <v>69.23999999999999</v>
      </c>
      <c r="H14" t="n">
        <v>1.18</v>
      </c>
      <c r="I14" t="n">
        <v>8</v>
      </c>
      <c r="J14" t="n">
        <v>194.88</v>
      </c>
      <c r="K14" t="n">
        <v>52.44</v>
      </c>
      <c r="L14" t="n">
        <v>13</v>
      </c>
      <c r="M14" t="n">
        <v>6</v>
      </c>
      <c r="N14" t="n">
        <v>39.43</v>
      </c>
      <c r="O14" t="n">
        <v>24268.67</v>
      </c>
      <c r="P14" t="n">
        <v>113.51</v>
      </c>
      <c r="Q14" t="n">
        <v>195.42</v>
      </c>
      <c r="R14" t="n">
        <v>22.37</v>
      </c>
      <c r="S14" t="n">
        <v>14.2</v>
      </c>
      <c r="T14" t="n">
        <v>2348.74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371.2213921953654</v>
      </c>
      <c r="AB14" t="n">
        <v>507.9214859336836</v>
      </c>
      <c r="AC14" t="n">
        <v>459.4461721884549</v>
      </c>
      <c r="AD14" t="n">
        <v>371221.3921953654</v>
      </c>
      <c r="AE14" t="n">
        <v>507921.4859336836</v>
      </c>
      <c r="AF14" t="n">
        <v>2.038574579430246e-05</v>
      </c>
      <c r="AG14" t="n">
        <v>32</v>
      </c>
      <c r="AH14" t="n">
        <v>459446.1721884549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8.4201</v>
      </c>
      <c r="E15" t="n">
        <v>11.88</v>
      </c>
      <c r="F15" t="n">
        <v>9.210000000000001</v>
      </c>
      <c r="G15" t="n">
        <v>78.92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5</v>
      </c>
      <c r="N15" t="n">
        <v>39.98</v>
      </c>
      <c r="O15" t="n">
        <v>24459.75</v>
      </c>
      <c r="P15" t="n">
        <v>112.87</v>
      </c>
      <c r="Q15" t="n">
        <v>195.42</v>
      </c>
      <c r="R15" t="n">
        <v>21.76</v>
      </c>
      <c r="S15" t="n">
        <v>14.2</v>
      </c>
      <c r="T15" t="n">
        <v>2050.35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361.4146032794509</v>
      </c>
      <c r="AB15" t="n">
        <v>494.5034046939371</v>
      </c>
      <c r="AC15" t="n">
        <v>447.3086937898345</v>
      </c>
      <c r="AD15" t="n">
        <v>361414.603279451</v>
      </c>
      <c r="AE15" t="n">
        <v>494503.4046939371</v>
      </c>
      <c r="AF15" t="n">
        <v>2.04894083154409e-05</v>
      </c>
      <c r="AG15" t="n">
        <v>31</v>
      </c>
      <c r="AH15" t="n">
        <v>447308.6937898345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8.4153</v>
      </c>
      <c r="E16" t="n">
        <v>11.88</v>
      </c>
      <c r="F16" t="n">
        <v>9.210000000000001</v>
      </c>
      <c r="G16" t="n">
        <v>78.97</v>
      </c>
      <c r="H16" t="n">
        <v>1.35</v>
      </c>
      <c r="I16" t="n">
        <v>7</v>
      </c>
      <c r="J16" t="n">
        <v>197.98</v>
      </c>
      <c r="K16" t="n">
        <v>52.44</v>
      </c>
      <c r="L16" t="n">
        <v>15</v>
      </c>
      <c r="M16" t="n">
        <v>5</v>
      </c>
      <c r="N16" t="n">
        <v>40.54</v>
      </c>
      <c r="O16" t="n">
        <v>24651.58</v>
      </c>
      <c r="P16" t="n">
        <v>112.91</v>
      </c>
      <c r="Q16" t="n">
        <v>195.42</v>
      </c>
      <c r="R16" t="n">
        <v>22.01</v>
      </c>
      <c r="S16" t="n">
        <v>14.2</v>
      </c>
      <c r="T16" t="n">
        <v>2175.74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361.4879496145898</v>
      </c>
      <c r="AB16" t="n">
        <v>494.6037603854859</v>
      </c>
      <c r="AC16" t="n">
        <v>447.399471675032</v>
      </c>
      <c r="AD16" t="n">
        <v>361487.9496145897</v>
      </c>
      <c r="AE16" t="n">
        <v>494603.7603854859</v>
      </c>
      <c r="AF16" t="n">
        <v>2.047772803136896e-05</v>
      </c>
      <c r="AG16" t="n">
        <v>31</v>
      </c>
      <c r="AH16" t="n">
        <v>447399.471675032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8.461399999999999</v>
      </c>
      <c r="E17" t="n">
        <v>11.82</v>
      </c>
      <c r="F17" t="n">
        <v>9.18</v>
      </c>
      <c r="G17" t="n">
        <v>91.84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111.06</v>
      </c>
      <c r="Q17" t="n">
        <v>195.42</v>
      </c>
      <c r="R17" t="n">
        <v>21.09</v>
      </c>
      <c r="S17" t="n">
        <v>14.2</v>
      </c>
      <c r="T17" t="n">
        <v>1719.84</v>
      </c>
      <c r="U17" t="n">
        <v>0.67</v>
      </c>
      <c r="V17" t="n">
        <v>0.77</v>
      </c>
      <c r="W17" t="n">
        <v>0.64</v>
      </c>
      <c r="X17" t="n">
        <v>0.1</v>
      </c>
      <c r="Y17" t="n">
        <v>0.5</v>
      </c>
      <c r="Z17" t="n">
        <v>10</v>
      </c>
      <c r="AA17" t="n">
        <v>359.8108453860535</v>
      </c>
      <c r="AB17" t="n">
        <v>492.3090723913859</v>
      </c>
      <c r="AC17" t="n">
        <v>445.3237854824741</v>
      </c>
      <c r="AD17" t="n">
        <v>359810.8453860535</v>
      </c>
      <c r="AE17" t="n">
        <v>492309.0723913859</v>
      </c>
      <c r="AF17" t="n">
        <v>2.058990742630985e-05</v>
      </c>
      <c r="AG17" t="n">
        <v>31</v>
      </c>
      <c r="AH17" t="n">
        <v>445323.7854824741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8.4579</v>
      </c>
      <c r="E18" t="n">
        <v>11.82</v>
      </c>
      <c r="F18" t="n">
        <v>9.19</v>
      </c>
      <c r="G18" t="n">
        <v>91.89</v>
      </c>
      <c r="H18" t="n">
        <v>1.5</v>
      </c>
      <c r="I18" t="n">
        <v>6</v>
      </c>
      <c r="J18" t="n">
        <v>201.11</v>
      </c>
      <c r="K18" t="n">
        <v>52.44</v>
      </c>
      <c r="L18" t="n">
        <v>17</v>
      </c>
      <c r="M18" t="n">
        <v>4</v>
      </c>
      <c r="N18" t="n">
        <v>41.67</v>
      </c>
      <c r="O18" t="n">
        <v>25037.53</v>
      </c>
      <c r="P18" t="n">
        <v>111.19</v>
      </c>
      <c r="Q18" t="n">
        <v>195.42</v>
      </c>
      <c r="R18" t="n">
        <v>21.21</v>
      </c>
      <c r="S18" t="n">
        <v>14.2</v>
      </c>
      <c r="T18" t="n">
        <v>1776.91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359.9393965055717</v>
      </c>
      <c r="AB18" t="n">
        <v>492.4849617043859</v>
      </c>
      <c r="AC18" t="n">
        <v>445.4828881663035</v>
      </c>
      <c r="AD18" t="n">
        <v>359939.3965055717</v>
      </c>
      <c r="AE18" t="n">
        <v>492484.9617043859</v>
      </c>
      <c r="AF18" t="n">
        <v>2.05813905525074e-05</v>
      </c>
      <c r="AG18" t="n">
        <v>31</v>
      </c>
      <c r="AH18" t="n">
        <v>445482.8881663035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8.4604</v>
      </c>
      <c r="E19" t="n">
        <v>11.82</v>
      </c>
      <c r="F19" t="n">
        <v>9.19</v>
      </c>
      <c r="G19" t="n">
        <v>91.86</v>
      </c>
      <c r="H19" t="n">
        <v>1.58</v>
      </c>
      <c r="I19" t="n">
        <v>6</v>
      </c>
      <c r="J19" t="n">
        <v>202.68</v>
      </c>
      <c r="K19" t="n">
        <v>52.44</v>
      </c>
      <c r="L19" t="n">
        <v>18</v>
      </c>
      <c r="M19" t="n">
        <v>4</v>
      </c>
      <c r="N19" t="n">
        <v>42.24</v>
      </c>
      <c r="O19" t="n">
        <v>25231.66</v>
      </c>
      <c r="P19" t="n">
        <v>110.66</v>
      </c>
      <c r="Q19" t="n">
        <v>195.42</v>
      </c>
      <c r="R19" t="n">
        <v>21.07</v>
      </c>
      <c r="S19" t="n">
        <v>14.2</v>
      </c>
      <c r="T19" t="n">
        <v>1709.06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359.5743250454065</v>
      </c>
      <c r="AB19" t="n">
        <v>491.9854548267716</v>
      </c>
      <c r="AC19" t="n">
        <v>445.0310535240265</v>
      </c>
      <c r="AD19" t="n">
        <v>359574.3250454065</v>
      </c>
      <c r="AE19" t="n">
        <v>491985.4548267716</v>
      </c>
      <c r="AF19" t="n">
        <v>2.058747403379487e-05</v>
      </c>
      <c r="AG19" t="n">
        <v>31</v>
      </c>
      <c r="AH19" t="n">
        <v>445031.0535240265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8.461399999999999</v>
      </c>
      <c r="E20" t="n">
        <v>11.82</v>
      </c>
      <c r="F20" t="n">
        <v>9.18</v>
      </c>
      <c r="G20" t="n">
        <v>91.84</v>
      </c>
      <c r="H20" t="n">
        <v>1.65</v>
      </c>
      <c r="I20" t="n">
        <v>6</v>
      </c>
      <c r="J20" t="n">
        <v>204.26</v>
      </c>
      <c r="K20" t="n">
        <v>52.44</v>
      </c>
      <c r="L20" t="n">
        <v>19</v>
      </c>
      <c r="M20" t="n">
        <v>4</v>
      </c>
      <c r="N20" t="n">
        <v>42.82</v>
      </c>
      <c r="O20" t="n">
        <v>25426.72</v>
      </c>
      <c r="P20" t="n">
        <v>109.96</v>
      </c>
      <c r="Q20" t="n">
        <v>195.42</v>
      </c>
      <c r="R20" t="n">
        <v>21.11</v>
      </c>
      <c r="S20" t="n">
        <v>14.2</v>
      </c>
      <c r="T20" t="n">
        <v>1728.63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359.1033791956294</v>
      </c>
      <c r="AB20" t="n">
        <v>491.3410859384422</v>
      </c>
      <c r="AC20" t="n">
        <v>444.4481822980217</v>
      </c>
      <c r="AD20" t="n">
        <v>359103.3791956294</v>
      </c>
      <c r="AE20" t="n">
        <v>491341.0859384421</v>
      </c>
      <c r="AF20" t="n">
        <v>2.058990742630985e-05</v>
      </c>
      <c r="AG20" t="n">
        <v>31</v>
      </c>
      <c r="AH20" t="n">
        <v>444448.1822980217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8.495200000000001</v>
      </c>
      <c r="E21" t="n">
        <v>11.77</v>
      </c>
      <c r="F21" t="n">
        <v>9.17</v>
      </c>
      <c r="G21" t="n">
        <v>110.08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109.07</v>
      </c>
      <c r="Q21" t="n">
        <v>195.42</v>
      </c>
      <c r="R21" t="n">
        <v>20.7</v>
      </c>
      <c r="S21" t="n">
        <v>14.2</v>
      </c>
      <c r="T21" t="n">
        <v>1527.96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358.2001828533935</v>
      </c>
      <c r="AB21" t="n">
        <v>490.1052928567847</v>
      </c>
      <c r="AC21" t="n">
        <v>443.3303315736311</v>
      </c>
      <c r="AD21" t="n">
        <v>358200.1828533935</v>
      </c>
      <c r="AE21" t="n">
        <v>490105.2928567847</v>
      </c>
      <c r="AF21" t="n">
        <v>2.067215609331641e-05</v>
      </c>
      <c r="AG21" t="n">
        <v>31</v>
      </c>
      <c r="AH21" t="n">
        <v>443330.3315736311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8.497999999999999</v>
      </c>
      <c r="E22" t="n">
        <v>11.77</v>
      </c>
      <c r="F22" t="n">
        <v>9.17</v>
      </c>
      <c r="G22" t="n">
        <v>110.03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108.87</v>
      </c>
      <c r="Q22" t="n">
        <v>195.42</v>
      </c>
      <c r="R22" t="n">
        <v>20.6</v>
      </c>
      <c r="S22" t="n">
        <v>14.2</v>
      </c>
      <c r="T22" t="n">
        <v>1481.68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358.0457389888148</v>
      </c>
      <c r="AB22" t="n">
        <v>489.8939759476855</v>
      </c>
      <c r="AC22" t="n">
        <v>443.1391824537512</v>
      </c>
      <c r="AD22" t="n">
        <v>358045.7389888148</v>
      </c>
      <c r="AE22" t="n">
        <v>489893.9759476855</v>
      </c>
      <c r="AF22" t="n">
        <v>2.067896959235837e-05</v>
      </c>
      <c r="AG22" t="n">
        <v>31</v>
      </c>
      <c r="AH22" t="n">
        <v>443139.1824537512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8.4954</v>
      </c>
      <c r="E23" t="n">
        <v>11.77</v>
      </c>
      <c r="F23" t="n">
        <v>9.17</v>
      </c>
      <c r="G23" t="n">
        <v>110.07</v>
      </c>
      <c r="H23" t="n">
        <v>1.87</v>
      </c>
      <c r="I23" t="n">
        <v>5</v>
      </c>
      <c r="J23" t="n">
        <v>209.05</v>
      </c>
      <c r="K23" t="n">
        <v>52.44</v>
      </c>
      <c r="L23" t="n">
        <v>22</v>
      </c>
      <c r="M23" t="n">
        <v>3</v>
      </c>
      <c r="N23" t="n">
        <v>44.6</v>
      </c>
      <c r="O23" t="n">
        <v>26016.35</v>
      </c>
      <c r="P23" t="n">
        <v>108.77</v>
      </c>
      <c r="Q23" t="n">
        <v>195.42</v>
      </c>
      <c r="R23" t="n">
        <v>20.68</v>
      </c>
      <c r="S23" t="n">
        <v>14.2</v>
      </c>
      <c r="T23" t="n">
        <v>1520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358.0061257482961</v>
      </c>
      <c r="AB23" t="n">
        <v>489.8397753643951</v>
      </c>
      <c r="AC23" t="n">
        <v>443.0901546980591</v>
      </c>
      <c r="AD23" t="n">
        <v>358006.1257482962</v>
      </c>
      <c r="AE23" t="n">
        <v>489839.7753643951</v>
      </c>
      <c r="AF23" t="n">
        <v>2.067264277181941e-05</v>
      </c>
      <c r="AG23" t="n">
        <v>31</v>
      </c>
      <c r="AH23" t="n">
        <v>443090.1546980591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8.497999999999999</v>
      </c>
      <c r="E24" t="n">
        <v>11.77</v>
      </c>
      <c r="F24" t="n">
        <v>9.17</v>
      </c>
      <c r="G24" t="n">
        <v>110.03</v>
      </c>
      <c r="H24" t="n">
        <v>1.94</v>
      </c>
      <c r="I24" t="n">
        <v>5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107.8</v>
      </c>
      <c r="Q24" t="n">
        <v>195.42</v>
      </c>
      <c r="R24" t="n">
        <v>20.55</v>
      </c>
      <c r="S24" t="n">
        <v>14.2</v>
      </c>
      <c r="T24" t="n">
        <v>1454.99</v>
      </c>
      <c r="U24" t="n">
        <v>0.6899999999999999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357.3605312144389</v>
      </c>
      <c r="AB24" t="n">
        <v>488.956444441551</v>
      </c>
      <c r="AC24" t="n">
        <v>442.2911276387285</v>
      </c>
      <c r="AD24" t="n">
        <v>357360.531214439</v>
      </c>
      <c r="AE24" t="n">
        <v>488956.444441551</v>
      </c>
      <c r="AF24" t="n">
        <v>2.067896959235837e-05</v>
      </c>
      <c r="AG24" t="n">
        <v>31</v>
      </c>
      <c r="AH24" t="n">
        <v>442291.1276387285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8.5024</v>
      </c>
      <c r="E25" t="n">
        <v>11.76</v>
      </c>
      <c r="F25" t="n">
        <v>9.16</v>
      </c>
      <c r="G25" t="n">
        <v>109.96</v>
      </c>
      <c r="H25" t="n">
        <v>2.01</v>
      </c>
      <c r="I25" t="n">
        <v>5</v>
      </c>
      <c r="J25" t="n">
        <v>212.27</v>
      </c>
      <c r="K25" t="n">
        <v>52.44</v>
      </c>
      <c r="L25" t="n">
        <v>24</v>
      </c>
      <c r="M25" t="n">
        <v>3</v>
      </c>
      <c r="N25" t="n">
        <v>45.82</v>
      </c>
      <c r="O25" t="n">
        <v>26413.56</v>
      </c>
      <c r="P25" t="n">
        <v>106.03</v>
      </c>
      <c r="Q25" t="n">
        <v>195.42</v>
      </c>
      <c r="R25" t="n">
        <v>20.36</v>
      </c>
      <c r="S25" t="n">
        <v>14.2</v>
      </c>
      <c r="T25" t="n">
        <v>1360.63</v>
      </c>
      <c r="U25" t="n">
        <v>0.7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356.175598019104</v>
      </c>
      <c r="AB25" t="n">
        <v>487.3351665681305</v>
      </c>
      <c r="AC25" t="n">
        <v>440.8245822500695</v>
      </c>
      <c r="AD25" t="n">
        <v>356175.598019104</v>
      </c>
      <c r="AE25" t="n">
        <v>487335.1665681305</v>
      </c>
      <c r="AF25" t="n">
        <v>2.068967651942432e-05</v>
      </c>
      <c r="AG25" t="n">
        <v>31</v>
      </c>
      <c r="AH25" t="n">
        <v>440824.5822500695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8.544600000000001</v>
      </c>
      <c r="E26" t="n">
        <v>11.7</v>
      </c>
      <c r="F26" t="n">
        <v>9.140000000000001</v>
      </c>
      <c r="G26" t="n">
        <v>137.11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104.65</v>
      </c>
      <c r="Q26" t="n">
        <v>195.42</v>
      </c>
      <c r="R26" t="n">
        <v>19.66</v>
      </c>
      <c r="S26" t="n">
        <v>14.2</v>
      </c>
      <c r="T26" t="n">
        <v>1012.63</v>
      </c>
      <c r="U26" t="n">
        <v>0.72</v>
      </c>
      <c r="V26" t="n">
        <v>0.77</v>
      </c>
      <c r="W26" t="n">
        <v>0.64</v>
      </c>
      <c r="X26" t="n">
        <v>0.05</v>
      </c>
      <c r="Y26" t="n">
        <v>0.5</v>
      </c>
      <c r="Z26" t="n">
        <v>10</v>
      </c>
      <c r="AA26" t="n">
        <v>354.8894366115659</v>
      </c>
      <c r="AB26" t="n">
        <v>485.5753837889002</v>
      </c>
      <c r="AC26" t="n">
        <v>439.2327506694183</v>
      </c>
      <c r="AD26" t="n">
        <v>354889.4366115659</v>
      </c>
      <c r="AE26" t="n">
        <v>485575.3837889002</v>
      </c>
      <c r="AF26" t="n">
        <v>2.079236568355677e-05</v>
      </c>
      <c r="AG26" t="n">
        <v>31</v>
      </c>
      <c r="AH26" t="n">
        <v>439232.7506694183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8.541700000000001</v>
      </c>
      <c r="E27" t="n">
        <v>11.71</v>
      </c>
      <c r="F27" t="n">
        <v>9.140000000000001</v>
      </c>
      <c r="G27" t="n">
        <v>137.17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105.4</v>
      </c>
      <c r="Q27" t="n">
        <v>195.43</v>
      </c>
      <c r="R27" t="n">
        <v>19.8</v>
      </c>
      <c r="S27" t="n">
        <v>14.2</v>
      </c>
      <c r="T27" t="n">
        <v>1086.39</v>
      </c>
      <c r="U27" t="n">
        <v>0.72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355.3933108507917</v>
      </c>
      <c r="AB27" t="n">
        <v>486.2648067523716</v>
      </c>
      <c r="AC27" t="n">
        <v>439.8563760728671</v>
      </c>
      <c r="AD27" t="n">
        <v>355393.3108507917</v>
      </c>
      <c r="AE27" t="n">
        <v>486264.8067523716</v>
      </c>
      <c r="AF27" t="n">
        <v>2.07853088452633e-05</v>
      </c>
      <c r="AG27" t="n">
        <v>31</v>
      </c>
      <c r="AH27" t="n">
        <v>439856.3760728671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8.5395</v>
      </c>
      <c r="E28" t="n">
        <v>11.71</v>
      </c>
      <c r="F28" t="n">
        <v>9.15</v>
      </c>
      <c r="G28" t="n">
        <v>137.21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105.8</v>
      </c>
      <c r="Q28" t="n">
        <v>195.42</v>
      </c>
      <c r="R28" t="n">
        <v>19.94</v>
      </c>
      <c r="S28" t="n">
        <v>14.2</v>
      </c>
      <c r="T28" t="n">
        <v>1155.54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355.6791303186716</v>
      </c>
      <c r="AB28" t="n">
        <v>486.6558775577899</v>
      </c>
      <c r="AC28" t="n">
        <v>440.2101236294877</v>
      </c>
      <c r="AD28" t="n">
        <v>355679.1303186716</v>
      </c>
      <c r="AE28" t="n">
        <v>486655.8775577899</v>
      </c>
      <c r="AF28" t="n">
        <v>2.077995538173033e-05</v>
      </c>
      <c r="AG28" t="n">
        <v>31</v>
      </c>
      <c r="AH28" t="n">
        <v>440210.1236294876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8.5425</v>
      </c>
      <c r="E29" t="n">
        <v>11.71</v>
      </c>
      <c r="F29" t="n">
        <v>9.140000000000001</v>
      </c>
      <c r="G29" t="n">
        <v>137.15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105.67</v>
      </c>
      <c r="Q29" t="n">
        <v>195.42</v>
      </c>
      <c r="R29" t="n">
        <v>19.76</v>
      </c>
      <c r="S29" t="n">
        <v>14.2</v>
      </c>
      <c r="T29" t="n">
        <v>1066.3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355.5580815465427</v>
      </c>
      <c r="AB29" t="n">
        <v>486.4902532874681</v>
      </c>
      <c r="AC29" t="n">
        <v>440.0603063070702</v>
      </c>
      <c r="AD29" t="n">
        <v>355558.0815465427</v>
      </c>
      <c r="AE29" t="n">
        <v>486490.2532874681</v>
      </c>
      <c r="AF29" t="n">
        <v>2.078725555927529e-05</v>
      </c>
      <c r="AG29" t="n">
        <v>31</v>
      </c>
      <c r="AH29" t="n">
        <v>440060.3063070702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8.5403</v>
      </c>
      <c r="E30" t="n">
        <v>11.71</v>
      </c>
      <c r="F30" t="n">
        <v>9.15</v>
      </c>
      <c r="G30" t="n">
        <v>137.2</v>
      </c>
      <c r="H30" t="n">
        <v>2.34</v>
      </c>
      <c r="I30" t="n">
        <v>4</v>
      </c>
      <c r="J30" t="n">
        <v>220.44</v>
      </c>
      <c r="K30" t="n">
        <v>52.44</v>
      </c>
      <c r="L30" t="n">
        <v>29</v>
      </c>
      <c r="M30" t="n">
        <v>2</v>
      </c>
      <c r="N30" t="n">
        <v>49</v>
      </c>
      <c r="O30" t="n">
        <v>27421.64</v>
      </c>
      <c r="P30" t="n">
        <v>104.69</v>
      </c>
      <c r="Q30" t="n">
        <v>195.42</v>
      </c>
      <c r="R30" t="n">
        <v>19.85</v>
      </c>
      <c r="S30" t="n">
        <v>14.2</v>
      </c>
      <c r="T30" t="n">
        <v>1111</v>
      </c>
      <c r="U30" t="n">
        <v>0.72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354.9645678548794</v>
      </c>
      <c r="AB30" t="n">
        <v>485.6781816705583</v>
      </c>
      <c r="AC30" t="n">
        <v>439.3257376655287</v>
      </c>
      <c r="AD30" t="n">
        <v>354964.5678548794</v>
      </c>
      <c r="AE30" t="n">
        <v>485678.1816705583</v>
      </c>
      <c r="AF30" t="n">
        <v>2.078190209574232e-05</v>
      </c>
      <c r="AG30" t="n">
        <v>31</v>
      </c>
      <c r="AH30" t="n">
        <v>439325.7376655287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8.545999999999999</v>
      </c>
      <c r="E31" t="n">
        <v>11.7</v>
      </c>
      <c r="F31" t="n">
        <v>9.140000000000001</v>
      </c>
      <c r="G31" t="n">
        <v>137.08</v>
      </c>
      <c r="H31" t="n">
        <v>2.4</v>
      </c>
      <c r="I31" t="n">
        <v>4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103.78</v>
      </c>
      <c r="Q31" t="n">
        <v>195.42</v>
      </c>
      <c r="R31" t="n">
        <v>19.64</v>
      </c>
      <c r="S31" t="n">
        <v>14.2</v>
      </c>
      <c r="T31" t="n">
        <v>1004.64</v>
      </c>
      <c r="U31" t="n">
        <v>0.72</v>
      </c>
      <c r="V31" t="n">
        <v>0.77</v>
      </c>
      <c r="W31" t="n">
        <v>0.64</v>
      </c>
      <c r="X31" t="n">
        <v>0.05</v>
      </c>
      <c r="Y31" t="n">
        <v>0.5</v>
      </c>
      <c r="Z31" t="n">
        <v>10</v>
      </c>
      <c r="AA31" t="n">
        <v>354.3228668675436</v>
      </c>
      <c r="AB31" t="n">
        <v>484.8001780698359</v>
      </c>
      <c r="AC31" t="n">
        <v>438.5315294961734</v>
      </c>
      <c r="AD31" t="n">
        <v>354322.8668675435</v>
      </c>
      <c r="AE31" t="n">
        <v>484800.1780698359</v>
      </c>
      <c r="AF31" t="n">
        <v>2.079577243307774e-05</v>
      </c>
      <c r="AG31" t="n">
        <v>31</v>
      </c>
      <c r="AH31" t="n">
        <v>438531.5294961734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8.546200000000001</v>
      </c>
      <c r="E32" t="n">
        <v>11.7</v>
      </c>
      <c r="F32" t="n">
        <v>9.140000000000001</v>
      </c>
      <c r="G32" t="n">
        <v>137.07</v>
      </c>
      <c r="H32" t="n">
        <v>2.46</v>
      </c>
      <c r="I32" t="n">
        <v>4</v>
      </c>
      <c r="J32" t="n">
        <v>223.76</v>
      </c>
      <c r="K32" t="n">
        <v>52.44</v>
      </c>
      <c r="L32" t="n">
        <v>31</v>
      </c>
      <c r="M32" t="n">
        <v>2</v>
      </c>
      <c r="N32" t="n">
        <v>50.32</v>
      </c>
      <c r="O32" t="n">
        <v>27831.27</v>
      </c>
      <c r="P32" t="n">
        <v>102</v>
      </c>
      <c r="Q32" t="n">
        <v>195.42</v>
      </c>
      <c r="R32" t="n">
        <v>19.58</v>
      </c>
      <c r="S32" t="n">
        <v>14.2</v>
      </c>
      <c r="T32" t="n">
        <v>972.08</v>
      </c>
      <c r="U32" t="n">
        <v>0.73</v>
      </c>
      <c r="V32" t="n">
        <v>0.77</v>
      </c>
      <c r="W32" t="n">
        <v>0.64</v>
      </c>
      <c r="X32" t="n">
        <v>0.05</v>
      </c>
      <c r="Y32" t="n">
        <v>0.5</v>
      </c>
      <c r="Z32" t="n">
        <v>10</v>
      </c>
      <c r="AA32" t="n">
        <v>353.1876353088923</v>
      </c>
      <c r="AB32" t="n">
        <v>483.2469041684074</v>
      </c>
      <c r="AC32" t="n">
        <v>437.1264978758635</v>
      </c>
      <c r="AD32" t="n">
        <v>353187.6353088922</v>
      </c>
      <c r="AE32" t="n">
        <v>483246.9041684074</v>
      </c>
      <c r="AF32" t="n">
        <v>2.079625911158075e-05</v>
      </c>
      <c r="AG32" t="n">
        <v>31</v>
      </c>
      <c r="AH32" t="n">
        <v>437126.4978758636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8.544600000000001</v>
      </c>
      <c r="E33" t="n">
        <v>11.7</v>
      </c>
      <c r="F33" t="n">
        <v>9.140000000000001</v>
      </c>
      <c r="G33" t="n">
        <v>137.11</v>
      </c>
      <c r="H33" t="n">
        <v>2.52</v>
      </c>
      <c r="I33" t="n">
        <v>4</v>
      </c>
      <c r="J33" t="n">
        <v>225.43</v>
      </c>
      <c r="K33" t="n">
        <v>52.44</v>
      </c>
      <c r="L33" t="n">
        <v>32</v>
      </c>
      <c r="M33" t="n">
        <v>0</v>
      </c>
      <c r="N33" t="n">
        <v>50.99</v>
      </c>
      <c r="O33" t="n">
        <v>28037.42</v>
      </c>
      <c r="P33" t="n">
        <v>101.17</v>
      </c>
      <c r="Q33" t="n">
        <v>195.42</v>
      </c>
      <c r="R33" t="n">
        <v>19.54</v>
      </c>
      <c r="S33" t="n">
        <v>14.2</v>
      </c>
      <c r="T33" t="n">
        <v>954.87</v>
      </c>
      <c r="U33" t="n">
        <v>0.73</v>
      </c>
      <c r="V33" t="n">
        <v>0.77</v>
      </c>
      <c r="W33" t="n">
        <v>0.65</v>
      </c>
      <c r="X33" t="n">
        <v>0.05</v>
      </c>
      <c r="Y33" t="n">
        <v>0.5</v>
      </c>
      <c r="Z33" t="n">
        <v>10</v>
      </c>
      <c r="AA33" t="n">
        <v>352.673064187694</v>
      </c>
      <c r="AB33" t="n">
        <v>482.5428452591083</v>
      </c>
      <c r="AC33" t="n">
        <v>436.4896333607151</v>
      </c>
      <c r="AD33" t="n">
        <v>352673.064187694</v>
      </c>
      <c r="AE33" t="n">
        <v>482542.8452591083</v>
      </c>
      <c r="AF33" t="n">
        <v>2.079236568355677e-05</v>
      </c>
      <c r="AG33" t="n">
        <v>31</v>
      </c>
      <c r="AH33" t="n">
        <v>436489.6333607151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8.7233</v>
      </c>
      <c r="E2" t="n">
        <v>11.46</v>
      </c>
      <c r="F2" t="n">
        <v>9.56</v>
      </c>
      <c r="G2" t="n">
        <v>24.94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27.85</v>
      </c>
      <c r="Q2" t="n">
        <v>195.43</v>
      </c>
      <c r="R2" t="n">
        <v>32.28</v>
      </c>
      <c r="S2" t="n">
        <v>14.2</v>
      </c>
      <c r="T2" t="n">
        <v>7231.52</v>
      </c>
      <c r="U2" t="n">
        <v>0.44</v>
      </c>
      <c r="V2" t="n">
        <v>0.74</v>
      </c>
      <c r="W2" t="n">
        <v>0.6899999999999999</v>
      </c>
      <c r="X2" t="n">
        <v>0.47</v>
      </c>
      <c r="Y2" t="n">
        <v>0.5</v>
      </c>
      <c r="Z2" t="n">
        <v>10</v>
      </c>
      <c r="AA2" t="n">
        <v>285.3740544616563</v>
      </c>
      <c r="AB2" t="n">
        <v>390.4613711291774</v>
      </c>
      <c r="AC2" t="n">
        <v>353.1962858845842</v>
      </c>
      <c r="AD2" t="n">
        <v>285374.0544616563</v>
      </c>
      <c r="AE2" t="n">
        <v>390461.3711291774</v>
      </c>
      <c r="AF2" t="n">
        <v>5.150322265889402e-05</v>
      </c>
      <c r="AG2" t="n">
        <v>30</v>
      </c>
      <c r="AH2" t="n">
        <v>353196.2858845842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8.767899999999999</v>
      </c>
      <c r="E3" t="n">
        <v>11.41</v>
      </c>
      <c r="F3" t="n">
        <v>9.52</v>
      </c>
      <c r="G3" t="n">
        <v>27.21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28.15</v>
      </c>
      <c r="Q3" t="n">
        <v>195.42</v>
      </c>
      <c r="R3" t="n">
        <v>30.79</v>
      </c>
      <c r="S3" t="n">
        <v>14.2</v>
      </c>
      <c r="T3" t="n">
        <v>6495.21</v>
      </c>
      <c r="U3" t="n">
        <v>0.46</v>
      </c>
      <c r="V3" t="n">
        <v>0.74</v>
      </c>
      <c r="W3" t="n">
        <v>0.7</v>
      </c>
      <c r="X3" t="n">
        <v>0.44</v>
      </c>
      <c r="Y3" t="n">
        <v>0.5</v>
      </c>
      <c r="Z3" t="n">
        <v>10</v>
      </c>
      <c r="AA3" t="n">
        <v>285.4325682292279</v>
      </c>
      <c r="AB3" t="n">
        <v>390.5414322474143</v>
      </c>
      <c r="AC3" t="n">
        <v>353.268706082063</v>
      </c>
      <c r="AD3" t="n">
        <v>285432.5682292279</v>
      </c>
      <c r="AE3" t="n">
        <v>390541.4322474143</v>
      </c>
      <c r="AF3" t="n">
        <v>5.176654545308734e-05</v>
      </c>
      <c r="AG3" t="n">
        <v>30</v>
      </c>
      <c r="AH3" t="n">
        <v>353268.706082063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7.2292</v>
      </c>
      <c r="E2" t="n">
        <v>13.83</v>
      </c>
      <c r="F2" t="n">
        <v>10.45</v>
      </c>
      <c r="G2" t="n">
        <v>9.220000000000001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92.64</v>
      </c>
      <c r="Q2" t="n">
        <v>195.43</v>
      </c>
      <c r="R2" t="n">
        <v>60.31</v>
      </c>
      <c r="S2" t="n">
        <v>14.2</v>
      </c>
      <c r="T2" t="n">
        <v>21019.37</v>
      </c>
      <c r="U2" t="n">
        <v>0.24</v>
      </c>
      <c r="V2" t="n">
        <v>0.68</v>
      </c>
      <c r="W2" t="n">
        <v>0.75</v>
      </c>
      <c r="X2" t="n">
        <v>1.36</v>
      </c>
      <c r="Y2" t="n">
        <v>0.5</v>
      </c>
      <c r="Z2" t="n">
        <v>10</v>
      </c>
      <c r="AA2" t="n">
        <v>409.0626864101976</v>
      </c>
      <c r="AB2" t="n">
        <v>559.6976141184947</v>
      </c>
      <c r="AC2" t="n">
        <v>506.2808593675599</v>
      </c>
      <c r="AD2" t="n">
        <v>409062.6864101976</v>
      </c>
      <c r="AE2" t="n">
        <v>559697.6141184947</v>
      </c>
      <c r="AF2" t="n">
        <v>2.326686703854975e-05</v>
      </c>
      <c r="AG2" t="n">
        <v>37</v>
      </c>
      <c r="AH2" t="n">
        <v>506280.8593675598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8.0997</v>
      </c>
      <c r="E3" t="n">
        <v>12.35</v>
      </c>
      <c r="F3" t="n">
        <v>9.699999999999999</v>
      </c>
      <c r="G3" t="n">
        <v>18.19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84.61</v>
      </c>
      <c r="Q3" t="n">
        <v>195.43</v>
      </c>
      <c r="R3" t="n">
        <v>37.19</v>
      </c>
      <c r="S3" t="n">
        <v>14.2</v>
      </c>
      <c r="T3" t="n">
        <v>9638.08</v>
      </c>
      <c r="U3" t="n">
        <v>0.38</v>
      </c>
      <c r="V3" t="n">
        <v>0.73</v>
      </c>
      <c r="W3" t="n">
        <v>0.6899999999999999</v>
      </c>
      <c r="X3" t="n">
        <v>0.61</v>
      </c>
      <c r="Y3" t="n">
        <v>0.5</v>
      </c>
      <c r="Z3" t="n">
        <v>10</v>
      </c>
      <c r="AA3" t="n">
        <v>358.9306957759883</v>
      </c>
      <c r="AB3" t="n">
        <v>491.1048128654344</v>
      </c>
      <c r="AC3" t="n">
        <v>444.2344587954906</v>
      </c>
      <c r="AD3" t="n">
        <v>358930.6957759883</v>
      </c>
      <c r="AE3" t="n">
        <v>491104.8128654344</v>
      </c>
      <c r="AF3" t="n">
        <v>2.60685335793921e-05</v>
      </c>
      <c r="AG3" t="n">
        <v>33</v>
      </c>
      <c r="AH3" t="n">
        <v>444234.4587954906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8.3893</v>
      </c>
      <c r="E4" t="n">
        <v>11.92</v>
      </c>
      <c r="F4" t="n">
        <v>9.5</v>
      </c>
      <c r="G4" t="n">
        <v>27.14</v>
      </c>
      <c r="H4" t="n">
        <v>0.52</v>
      </c>
      <c r="I4" t="n">
        <v>21</v>
      </c>
      <c r="J4" t="n">
        <v>101.2</v>
      </c>
      <c r="K4" t="n">
        <v>39.72</v>
      </c>
      <c r="L4" t="n">
        <v>3</v>
      </c>
      <c r="M4" t="n">
        <v>19</v>
      </c>
      <c r="N4" t="n">
        <v>13.49</v>
      </c>
      <c r="O4" t="n">
        <v>12715.54</v>
      </c>
      <c r="P4" t="n">
        <v>81.56</v>
      </c>
      <c r="Q4" t="n">
        <v>195.42</v>
      </c>
      <c r="R4" t="n">
        <v>30.68</v>
      </c>
      <c r="S4" t="n">
        <v>14.2</v>
      </c>
      <c r="T4" t="n">
        <v>6438.57</v>
      </c>
      <c r="U4" t="n">
        <v>0.46</v>
      </c>
      <c r="V4" t="n">
        <v>0.74</v>
      </c>
      <c r="W4" t="n">
        <v>0.68</v>
      </c>
      <c r="X4" t="n">
        <v>0.41</v>
      </c>
      <c r="Y4" t="n">
        <v>0.5</v>
      </c>
      <c r="Z4" t="n">
        <v>10</v>
      </c>
      <c r="AA4" t="n">
        <v>345.6566439657811</v>
      </c>
      <c r="AB4" t="n">
        <v>472.9426695688733</v>
      </c>
      <c r="AC4" t="n">
        <v>427.805684964425</v>
      </c>
      <c r="AD4" t="n">
        <v>345656.6439657811</v>
      </c>
      <c r="AE4" t="n">
        <v>472942.6695688732</v>
      </c>
      <c r="AF4" t="n">
        <v>2.700059863422031e-05</v>
      </c>
      <c r="AG4" t="n">
        <v>32</v>
      </c>
      <c r="AH4" t="n">
        <v>427805.684964425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8.5403</v>
      </c>
      <c r="E5" t="n">
        <v>11.71</v>
      </c>
      <c r="F5" t="n">
        <v>9.390000000000001</v>
      </c>
      <c r="G5" t="n">
        <v>35.22</v>
      </c>
      <c r="H5" t="n">
        <v>0.6899999999999999</v>
      </c>
      <c r="I5" t="n">
        <v>16</v>
      </c>
      <c r="J5" t="n">
        <v>102.45</v>
      </c>
      <c r="K5" t="n">
        <v>39.72</v>
      </c>
      <c r="L5" t="n">
        <v>4</v>
      </c>
      <c r="M5" t="n">
        <v>14</v>
      </c>
      <c r="N5" t="n">
        <v>13.74</v>
      </c>
      <c r="O5" t="n">
        <v>12870.03</v>
      </c>
      <c r="P5" t="n">
        <v>79</v>
      </c>
      <c r="Q5" t="n">
        <v>195.42</v>
      </c>
      <c r="R5" t="n">
        <v>27.45</v>
      </c>
      <c r="S5" t="n">
        <v>14.2</v>
      </c>
      <c r="T5" t="n">
        <v>4851.44</v>
      </c>
      <c r="U5" t="n">
        <v>0.52</v>
      </c>
      <c r="V5" t="n">
        <v>0.75</v>
      </c>
      <c r="W5" t="n">
        <v>0.67</v>
      </c>
      <c r="X5" t="n">
        <v>0.3</v>
      </c>
      <c r="Y5" t="n">
        <v>0.5</v>
      </c>
      <c r="Z5" t="n">
        <v>10</v>
      </c>
      <c r="AA5" t="n">
        <v>333.9863741514534</v>
      </c>
      <c r="AB5" t="n">
        <v>456.9748915529426</v>
      </c>
      <c r="AC5" t="n">
        <v>413.3618492714175</v>
      </c>
      <c r="AD5" t="n">
        <v>333986.3741514534</v>
      </c>
      <c r="AE5" t="n">
        <v>456974.8915529426</v>
      </c>
      <c r="AF5" t="n">
        <v>2.748658559305683e-05</v>
      </c>
      <c r="AG5" t="n">
        <v>31</v>
      </c>
      <c r="AH5" t="n">
        <v>413361.8492714175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8.6686</v>
      </c>
      <c r="E6" t="n">
        <v>11.54</v>
      </c>
      <c r="F6" t="n">
        <v>9.300000000000001</v>
      </c>
      <c r="G6" t="n">
        <v>46.51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10</v>
      </c>
      <c r="N6" t="n">
        <v>14</v>
      </c>
      <c r="O6" t="n">
        <v>13024.91</v>
      </c>
      <c r="P6" t="n">
        <v>76.90000000000001</v>
      </c>
      <c r="Q6" t="n">
        <v>195.42</v>
      </c>
      <c r="R6" t="n">
        <v>24.68</v>
      </c>
      <c r="S6" t="n">
        <v>14.2</v>
      </c>
      <c r="T6" t="n">
        <v>3482.48</v>
      </c>
      <c r="U6" t="n">
        <v>0.58</v>
      </c>
      <c r="V6" t="n">
        <v>0.76</v>
      </c>
      <c r="W6" t="n">
        <v>0.66</v>
      </c>
      <c r="X6" t="n">
        <v>0.21</v>
      </c>
      <c r="Y6" t="n">
        <v>0.5</v>
      </c>
      <c r="Z6" t="n">
        <v>10</v>
      </c>
      <c r="AA6" t="n">
        <v>331.7333628495938</v>
      </c>
      <c r="AB6" t="n">
        <v>453.8922220938947</v>
      </c>
      <c r="AC6" t="n">
        <v>410.5733854589874</v>
      </c>
      <c r="AD6" t="n">
        <v>331733.3628495939</v>
      </c>
      <c r="AE6" t="n">
        <v>453892.2220938947</v>
      </c>
      <c r="AF6" t="n">
        <v>2.789951358523382e-05</v>
      </c>
      <c r="AG6" t="n">
        <v>31</v>
      </c>
      <c r="AH6" t="n">
        <v>410573.3854589874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8.7235</v>
      </c>
      <c r="E7" t="n">
        <v>11.46</v>
      </c>
      <c r="F7" t="n">
        <v>9.27</v>
      </c>
      <c r="G7" t="n">
        <v>55.62</v>
      </c>
      <c r="H7" t="n">
        <v>1.01</v>
      </c>
      <c r="I7" t="n">
        <v>10</v>
      </c>
      <c r="J7" t="n">
        <v>104.97</v>
      </c>
      <c r="K7" t="n">
        <v>39.72</v>
      </c>
      <c r="L7" t="n">
        <v>6</v>
      </c>
      <c r="M7" t="n">
        <v>8</v>
      </c>
      <c r="N7" t="n">
        <v>14.25</v>
      </c>
      <c r="O7" t="n">
        <v>13180.19</v>
      </c>
      <c r="P7" t="n">
        <v>75.09</v>
      </c>
      <c r="Q7" t="n">
        <v>195.42</v>
      </c>
      <c r="R7" t="n">
        <v>23.63</v>
      </c>
      <c r="S7" t="n">
        <v>14.2</v>
      </c>
      <c r="T7" t="n">
        <v>2969.99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321.3583962782708</v>
      </c>
      <c r="AB7" t="n">
        <v>439.6967351197891</v>
      </c>
      <c r="AC7" t="n">
        <v>397.7326958381993</v>
      </c>
      <c r="AD7" t="n">
        <v>321358.3962782709</v>
      </c>
      <c r="AE7" t="n">
        <v>439696.7351197891</v>
      </c>
      <c r="AF7" t="n">
        <v>2.807620685702273e-05</v>
      </c>
      <c r="AG7" t="n">
        <v>30</v>
      </c>
      <c r="AH7" t="n">
        <v>397732.6958381993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8.757199999999999</v>
      </c>
      <c r="E8" t="n">
        <v>11.42</v>
      </c>
      <c r="F8" t="n">
        <v>9.25</v>
      </c>
      <c r="G8" t="n">
        <v>61.64</v>
      </c>
      <c r="H8" t="n">
        <v>1.16</v>
      </c>
      <c r="I8" t="n">
        <v>9</v>
      </c>
      <c r="J8" t="n">
        <v>106.23</v>
      </c>
      <c r="K8" t="n">
        <v>39.72</v>
      </c>
      <c r="L8" t="n">
        <v>7</v>
      </c>
      <c r="M8" t="n">
        <v>7</v>
      </c>
      <c r="N8" t="n">
        <v>14.52</v>
      </c>
      <c r="O8" t="n">
        <v>13335.87</v>
      </c>
      <c r="P8" t="n">
        <v>73.16</v>
      </c>
      <c r="Q8" t="n">
        <v>195.42</v>
      </c>
      <c r="R8" t="n">
        <v>22.97</v>
      </c>
      <c r="S8" t="n">
        <v>14.2</v>
      </c>
      <c r="T8" t="n">
        <v>2646.36</v>
      </c>
      <c r="U8" t="n">
        <v>0.62</v>
      </c>
      <c r="V8" t="n">
        <v>0.76</v>
      </c>
      <c r="W8" t="n">
        <v>0.65</v>
      </c>
      <c r="X8" t="n">
        <v>0.16</v>
      </c>
      <c r="Y8" t="n">
        <v>0.5</v>
      </c>
      <c r="Z8" t="n">
        <v>10</v>
      </c>
      <c r="AA8" t="n">
        <v>319.9334393788815</v>
      </c>
      <c r="AB8" t="n">
        <v>437.747046225383</v>
      </c>
      <c r="AC8" t="n">
        <v>395.9690825154697</v>
      </c>
      <c r="AD8" t="n">
        <v>319933.4393788815</v>
      </c>
      <c r="AE8" t="n">
        <v>437747.0462253829</v>
      </c>
      <c r="AF8" t="n">
        <v>2.818466884717366e-05</v>
      </c>
      <c r="AG8" t="n">
        <v>30</v>
      </c>
      <c r="AH8" t="n">
        <v>395969.0825154697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8.783099999999999</v>
      </c>
      <c r="E9" t="n">
        <v>11.39</v>
      </c>
      <c r="F9" t="n">
        <v>9.23</v>
      </c>
      <c r="G9" t="n">
        <v>69.25</v>
      </c>
      <c r="H9" t="n">
        <v>1.31</v>
      </c>
      <c r="I9" t="n">
        <v>8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71.51000000000001</v>
      </c>
      <c r="Q9" t="n">
        <v>195.42</v>
      </c>
      <c r="R9" t="n">
        <v>22.5</v>
      </c>
      <c r="S9" t="n">
        <v>14.2</v>
      </c>
      <c r="T9" t="n">
        <v>2413.97</v>
      </c>
      <c r="U9" t="n">
        <v>0.63</v>
      </c>
      <c r="V9" t="n">
        <v>0.76</v>
      </c>
      <c r="W9" t="n">
        <v>0.65</v>
      </c>
      <c r="X9" t="n">
        <v>0.15</v>
      </c>
      <c r="Y9" t="n">
        <v>0.5</v>
      </c>
      <c r="Z9" t="n">
        <v>10</v>
      </c>
      <c r="AA9" t="n">
        <v>318.7386862723725</v>
      </c>
      <c r="AB9" t="n">
        <v>436.1123323162705</v>
      </c>
      <c r="AC9" t="n">
        <v>394.4903834075075</v>
      </c>
      <c r="AD9" t="n">
        <v>318738.6862723725</v>
      </c>
      <c r="AE9" t="n">
        <v>436112.3323162704</v>
      </c>
      <c r="AF9" t="n">
        <v>2.826802687521251e-05</v>
      </c>
      <c r="AG9" t="n">
        <v>30</v>
      </c>
      <c r="AH9" t="n">
        <v>394490.3834075075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8.819000000000001</v>
      </c>
      <c r="E10" t="n">
        <v>11.34</v>
      </c>
      <c r="F10" t="n">
        <v>9.210000000000001</v>
      </c>
      <c r="G10" t="n">
        <v>78.92</v>
      </c>
      <c r="H10" t="n">
        <v>1.46</v>
      </c>
      <c r="I10" t="n">
        <v>7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70.40000000000001</v>
      </c>
      <c r="Q10" t="n">
        <v>195.42</v>
      </c>
      <c r="R10" t="n">
        <v>21.72</v>
      </c>
      <c r="S10" t="n">
        <v>14.2</v>
      </c>
      <c r="T10" t="n">
        <v>2028.97</v>
      </c>
      <c r="U10" t="n">
        <v>0.65</v>
      </c>
      <c r="V10" t="n">
        <v>0.77</v>
      </c>
      <c r="W10" t="n">
        <v>0.65</v>
      </c>
      <c r="X10" t="n">
        <v>0.12</v>
      </c>
      <c r="Y10" t="n">
        <v>0.5</v>
      </c>
      <c r="Z10" t="n">
        <v>10</v>
      </c>
      <c r="AA10" t="n">
        <v>317.8268067979812</v>
      </c>
      <c r="AB10" t="n">
        <v>434.8646585901251</v>
      </c>
      <c r="AC10" t="n">
        <v>393.3617859106644</v>
      </c>
      <c r="AD10" t="n">
        <v>317826.8067979813</v>
      </c>
      <c r="AE10" t="n">
        <v>434864.6585901252</v>
      </c>
      <c r="AF10" t="n">
        <v>2.838356947006173e-05</v>
      </c>
      <c r="AG10" t="n">
        <v>30</v>
      </c>
      <c r="AH10" t="n">
        <v>393361.7859106644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8.853300000000001</v>
      </c>
      <c r="E11" t="n">
        <v>11.3</v>
      </c>
      <c r="F11" t="n">
        <v>9.18</v>
      </c>
      <c r="G11" t="n">
        <v>91.84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67.78</v>
      </c>
      <c r="Q11" t="n">
        <v>195.42</v>
      </c>
      <c r="R11" t="n">
        <v>21.05</v>
      </c>
      <c r="S11" t="n">
        <v>14.2</v>
      </c>
      <c r="T11" t="n">
        <v>1698.74</v>
      </c>
      <c r="U11" t="n">
        <v>0.67</v>
      </c>
      <c r="V11" t="n">
        <v>0.77</v>
      </c>
      <c r="W11" t="n">
        <v>0.65</v>
      </c>
      <c r="X11" t="n">
        <v>0.1</v>
      </c>
      <c r="Y11" t="n">
        <v>0.5</v>
      </c>
      <c r="Z11" t="n">
        <v>10</v>
      </c>
      <c r="AA11" t="n">
        <v>315.9951472624677</v>
      </c>
      <c r="AB11" t="n">
        <v>432.3585012065198</v>
      </c>
      <c r="AC11" t="n">
        <v>391.0948126703364</v>
      </c>
      <c r="AD11" t="n">
        <v>315995.1472624677</v>
      </c>
      <c r="AE11" t="n">
        <v>432358.5012065198</v>
      </c>
      <c r="AF11" t="n">
        <v>2.849396253422129e-05</v>
      </c>
      <c r="AG11" t="n">
        <v>30</v>
      </c>
      <c r="AH11" t="n">
        <v>391094.8126703364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8.850199999999999</v>
      </c>
      <c r="E12" t="n">
        <v>11.3</v>
      </c>
      <c r="F12" t="n">
        <v>9.19</v>
      </c>
      <c r="G12" t="n">
        <v>91.88</v>
      </c>
      <c r="H12" t="n">
        <v>1.74</v>
      </c>
      <c r="I12" t="n">
        <v>6</v>
      </c>
      <c r="J12" t="n">
        <v>111.32</v>
      </c>
      <c r="K12" t="n">
        <v>39.72</v>
      </c>
      <c r="L12" t="n">
        <v>11</v>
      </c>
      <c r="M12" t="n">
        <v>1</v>
      </c>
      <c r="N12" t="n">
        <v>15.6</v>
      </c>
      <c r="O12" t="n">
        <v>13962.83</v>
      </c>
      <c r="P12" t="n">
        <v>67.23999999999999</v>
      </c>
      <c r="Q12" t="n">
        <v>195.42</v>
      </c>
      <c r="R12" t="n">
        <v>21</v>
      </c>
      <c r="S12" t="n">
        <v>14.2</v>
      </c>
      <c r="T12" t="n">
        <v>1676.32</v>
      </c>
      <c r="U12" t="n">
        <v>0.68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315.6883185120365</v>
      </c>
      <c r="AB12" t="n">
        <v>431.9386845738508</v>
      </c>
      <c r="AC12" t="n">
        <v>390.715062747873</v>
      </c>
      <c r="AD12" t="n">
        <v>315688.3185120365</v>
      </c>
      <c r="AE12" t="n">
        <v>431938.6845738508</v>
      </c>
      <c r="AF12" t="n">
        <v>2.848398531851007e-05</v>
      </c>
      <c r="AG12" t="n">
        <v>30</v>
      </c>
      <c r="AH12" t="n">
        <v>390715.062747873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8.852</v>
      </c>
      <c r="E13" t="n">
        <v>11.3</v>
      </c>
      <c r="F13" t="n">
        <v>9.19</v>
      </c>
      <c r="G13" t="n">
        <v>91.86</v>
      </c>
      <c r="H13" t="n">
        <v>1.88</v>
      </c>
      <c r="I13" t="n">
        <v>6</v>
      </c>
      <c r="J13" t="n">
        <v>112.59</v>
      </c>
      <c r="K13" t="n">
        <v>39.72</v>
      </c>
      <c r="L13" t="n">
        <v>12</v>
      </c>
      <c r="M13" t="n">
        <v>0</v>
      </c>
      <c r="N13" t="n">
        <v>15.88</v>
      </c>
      <c r="O13" t="n">
        <v>14120.58</v>
      </c>
      <c r="P13" t="n">
        <v>67.77</v>
      </c>
      <c r="Q13" t="n">
        <v>195.42</v>
      </c>
      <c r="R13" t="n">
        <v>20.92</v>
      </c>
      <c r="S13" t="n">
        <v>14.2</v>
      </c>
      <c r="T13" t="n">
        <v>1633.61</v>
      </c>
      <c r="U13" t="n">
        <v>0.68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316.0042379830361</v>
      </c>
      <c r="AB13" t="n">
        <v>432.3709395314557</v>
      </c>
      <c r="AC13" t="n">
        <v>391.1060638989977</v>
      </c>
      <c r="AD13" t="n">
        <v>316004.2379830361</v>
      </c>
      <c r="AE13" t="n">
        <v>432370.9395314557</v>
      </c>
      <c r="AF13" t="n">
        <v>2.848977854053593e-05</v>
      </c>
      <c r="AG13" t="n">
        <v>30</v>
      </c>
      <c r="AH13" t="n">
        <v>391106.0638989977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6.7004</v>
      </c>
      <c r="E2" t="n">
        <v>14.92</v>
      </c>
      <c r="F2" t="n">
        <v>10.72</v>
      </c>
      <c r="G2" t="n">
        <v>7.94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111.5</v>
      </c>
      <c r="Q2" t="n">
        <v>195.5</v>
      </c>
      <c r="R2" t="n">
        <v>68.95999999999999</v>
      </c>
      <c r="S2" t="n">
        <v>14.2</v>
      </c>
      <c r="T2" t="n">
        <v>25279.91</v>
      </c>
      <c r="U2" t="n">
        <v>0.21</v>
      </c>
      <c r="V2" t="n">
        <v>0.66</v>
      </c>
      <c r="W2" t="n">
        <v>0.77</v>
      </c>
      <c r="X2" t="n">
        <v>1.63</v>
      </c>
      <c r="Y2" t="n">
        <v>0.5</v>
      </c>
      <c r="Z2" t="n">
        <v>10</v>
      </c>
      <c r="AA2" t="n">
        <v>451.2492756576162</v>
      </c>
      <c r="AB2" t="n">
        <v>617.4191666677776</v>
      </c>
      <c r="AC2" t="n">
        <v>558.4935479542471</v>
      </c>
      <c r="AD2" t="n">
        <v>451249.2756576162</v>
      </c>
      <c r="AE2" t="n">
        <v>617419.1666677776</v>
      </c>
      <c r="AF2" t="n">
        <v>1.920207279224617e-05</v>
      </c>
      <c r="AG2" t="n">
        <v>39</v>
      </c>
      <c r="AH2" t="n">
        <v>558493.5479542471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7.7242</v>
      </c>
      <c r="E3" t="n">
        <v>12.95</v>
      </c>
      <c r="F3" t="n">
        <v>9.84</v>
      </c>
      <c r="G3" t="n">
        <v>15.54</v>
      </c>
      <c r="H3" t="n">
        <v>0.28</v>
      </c>
      <c r="I3" t="n">
        <v>38</v>
      </c>
      <c r="J3" t="n">
        <v>125.95</v>
      </c>
      <c r="K3" t="n">
        <v>45</v>
      </c>
      <c r="L3" t="n">
        <v>2</v>
      </c>
      <c r="M3" t="n">
        <v>36</v>
      </c>
      <c r="N3" t="n">
        <v>18.95</v>
      </c>
      <c r="O3" t="n">
        <v>15767.7</v>
      </c>
      <c r="P3" t="n">
        <v>101.3</v>
      </c>
      <c r="Q3" t="n">
        <v>195.43</v>
      </c>
      <c r="R3" t="n">
        <v>41.61</v>
      </c>
      <c r="S3" t="n">
        <v>14.2</v>
      </c>
      <c r="T3" t="n">
        <v>11818.31</v>
      </c>
      <c r="U3" t="n">
        <v>0.34</v>
      </c>
      <c r="V3" t="n">
        <v>0.72</v>
      </c>
      <c r="W3" t="n">
        <v>0.7</v>
      </c>
      <c r="X3" t="n">
        <v>0.75</v>
      </c>
      <c r="Y3" t="n">
        <v>0.5</v>
      </c>
      <c r="Z3" t="n">
        <v>10</v>
      </c>
      <c r="AA3" t="n">
        <v>384.9634493410465</v>
      </c>
      <c r="AB3" t="n">
        <v>526.7239747771782</v>
      </c>
      <c r="AC3" t="n">
        <v>476.4541778861852</v>
      </c>
      <c r="AD3" t="n">
        <v>384963.4493410465</v>
      </c>
      <c r="AE3" t="n">
        <v>526723.9747771783</v>
      </c>
      <c r="AF3" t="n">
        <v>2.213608898899586e-05</v>
      </c>
      <c r="AG3" t="n">
        <v>34</v>
      </c>
      <c r="AH3" t="n">
        <v>476454.1778861852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8.1012</v>
      </c>
      <c r="E4" t="n">
        <v>12.34</v>
      </c>
      <c r="F4" t="n">
        <v>9.57</v>
      </c>
      <c r="G4" t="n">
        <v>22.97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97.45</v>
      </c>
      <c r="Q4" t="n">
        <v>195.42</v>
      </c>
      <c r="R4" t="n">
        <v>33.18</v>
      </c>
      <c r="S4" t="n">
        <v>14.2</v>
      </c>
      <c r="T4" t="n">
        <v>7667.85</v>
      </c>
      <c r="U4" t="n">
        <v>0.43</v>
      </c>
      <c r="V4" t="n">
        <v>0.74</v>
      </c>
      <c r="W4" t="n">
        <v>0.68</v>
      </c>
      <c r="X4" t="n">
        <v>0.48</v>
      </c>
      <c r="Y4" t="n">
        <v>0.5</v>
      </c>
      <c r="Z4" t="n">
        <v>10</v>
      </c>
      <c r="AA4" t="n">
        <v>369.4176260671451</v>
      </c>
      <c r="AB4" t="n">
        <v>505.4534935405072</v>
      </c>
      <c r="AC4" t="n">
        <v>457.2137215254341</v>
      </c>
      <c r="AD4" t="n">
        <v>369417.6260671451</v>
      </c>
      <c r="AE4" t="n">
        <v>505453.4935405072</v>
      </c>
      <c r="AF4" t="n">
        <v>2.321649932907657e-05</v>
      </c>
      <c r="AG4" t="n">
        <v>33</v>
      </c>
      <c r="AH4" t="n">
        <v>457213.7215254341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8.325200000000001</v>
      </c>
      <c r="E5" t="n">
        <v>12.01</v>
      </c>
      <c r="F5" t="n">
        <v>9.42</v>
      </c>
      <c r="G5" t="n">
        <v>31.4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95.02</v>
      </c>
      <c r="Q5" t="n">
        <v>195.42</v>
      </c>
      <c r="R5" t="n">
        <v>28.4</v>
      </c>
      <c r="S5" t="n">
        <v>14.2</v>
      </c>
      <c r="T5" t="n">
        <v>5314.42</v>
      </c>
      <c r="U5" t="n">
        <v>0.5</v>
      </c>
      <c r="V5" t="n">
        <v>0.75</v>
      </c>
      <c r="W5" t="n">
        <v>0.66</v>
      </c>
      <c r="X5" t="n">
        <v>0.33</v>
      </c>
      <c r="Y5" t="n">
        <v>0.5</v>
      </c>
      <c r="Z5" t="n">
        <v>10</v>
      </c>
      <c r="AA5" t="n">
        <v>356.7715554589588</v>
      </c>
      <c r="AB5" t="n">
        <v>488.1505818291265</v>
      </c>
      <c r="AC5" t="n">
        <v>441.5621754229985</v>
      </c>
      <c r="AD5" t="n">
        <v>356771.5554589588</v>
      </c>
      <c r="AE5" t="n">
        <v>488150.5818291265</v>
      </c>
      <c r="AF5" t="n">
        <v>2.38584407512996e-05</v>
      </c>
      <c r="AG5" t="n">
        <v>32</v>
      </c>
      <c r="AH5" t="n">
        <v>441562.1754229985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8.404299999999999</v>
      </c>
      <c r="E6" t="n">
        <v>11.9</v>
      </c>
      <c r="F6" t="n">
        <v>9.380000000000001</v>
      </c>
      <c r="G6" t="n">
        <v>37.53</v>
      </c>
      <c r="H6" t="n">
        <v>0.68</v>
      </c>
      <c r="I6" t="n">
        <v>15</v>
      </c>
      <c r="J6" t="n">
        <v>129.92</v>
      </c>
      <c r="K6" t="n">
        <v>45</v>
      </c>
      <c r="L6" t="n">
        <v>5</v>
      </c>
      <c r="M6" t="n">
        <v>13</v>
      </c>
      <c r="N6" t="n">
        <v>19.92</v>
      </c>
      <c r="O6" t="n">
        <v>16257.24</v>
      </c>
      <c r="P6" t="n">
        <v>93.40000000000001</v>
      </c>
      <c r="Q6" t="n">
        <v>195.42</v>
      </c>
      <c r="R6" t="n">
        <v>27.24</v>
      </c>
      <c r="S6" t="n">
        <v>14.2</v>
      </c>
      <c r="T6" t="n">
        <v>4750.77</v>
      </c>
      <c r="U6" t="n">
        <v>0.52</v>
      </c>
      <c r="V6" t="n">
        <v>0.75</v>
      </c>
      <c r="W6" t="n">
        <v>0.66</v>
      </c>
      <c r="X6" t="n">
        <v>0.3</v>
      </c>
      <c r="Y6" t="n">
        <v>0.5</v>
      </c>
      <c r="Z6" t="n">
        <v>10</v>
      </c>
      <c r="AA6" t="n">
        <v>346.1164465315388</v>
      </c>
      <c r="AB6" t="n">
        <v>473.5717917244005</v>
      </c>
      <c r="AC6" t="n">
        <v>428.3747645844072</v>
      </c>
      <c r="AD6" t="n">
        <v>346116.4465315389</v>
      </c>
      <c r="AE6" t="n">
        <v>473571.7917244005</v>
      </c>
      <c r="AF6" t="n">
        <v>2.40851263160221e-05</v>
      </c>
      <c r="AG6" t="n">
        <v>31</v>
      </c>
      <c r="AH6" t="n">
        <v>428374.7645844072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8.516299999999999</v>
      </c>
      <c r="E7" t="n">
        <v>11.74</v>
      </c>
      <c r="F7" t="n">
        <v>9.300000000000001</v>
      </c>
      <c r="G7" t="n">
        <v>46.52</v>
      </c>
      <c r="H7" t="n">
        <v>0.8100000000000001</v>
      </c>
      <c r="I7" t="n">
        <v>12</v>
      </c>
      <c r="J7" t="n">
        <v>131.25</v>
      </c>
      <c r="K7" t="n">
        <v>45</v>
      </c>
      <c r="L7" t="n">
        <v>6</v>
      </c>
      <c r="M7" t="n">
        <v>10</v>
      </c>
      <c r="N7" t="n">
        <v>20.25</v>
      </c>
      <c r="O7" t="n">
        <v>16421.36</v>
      </c>
      <c r="P7" t="n">
        <v>91.75</v>
      </c>
      <c r="Q7" t="n">
        <v>195.42</v>
      </c>
      <c r="R7" t="n">
        <v>24.68</v>
      </c>
      <c r="S7" t="n">
        <v>14.2</v>
      </c>
      <c r="T7" t="n">
        <v>3484.02</v>
      </c>
      <c r="U7" t="n">
        <v>0.58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344.0744039272216</v>
      </c>
      <c r="AB7" t="n">
        <v>470.777778944612</v>
      </c>
      <c r="AC7" t="n">
        <v>425.8474084629001</v>
      </c>
      <c r="AD7" t="n">
        <v>344074.4039272215</v>
      </c>
      <c r="AE7" t="n">
        <v>470777.778944612</v>
      </c>
      <c r="AF7" t="n">
        <v>2.440609702713361e-05</v>
      </c>
      <c r="AG7" t="n">
        <v>31</v>
      </c>
      <c r="AH7" t="n">
        <v>425847.4084629001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8.540699999999999</v>
      </c>
      <c r="E8" t="n">
        <v>11.71</v>
      </c>
      <c r="F8" t="n">
        <v>9.300000000000001</v>
      </c>
      <c r="G8" t="n">
        <v>50.7</v>
      </c>
      <c r="H8" t="n">
        <v>0.93</v>
      </c>
      <c r="I8" t="n">
        <v>11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90.69</v>
      </c>
      <c r="Q8" t="n">
        <v>195.42</v>
      </c>
      <c r="R8" t="n">
        <v>24.48</v>
      </c>
      <c r="S8" t="n">
        <v>14.2</v>
      </c>
      <c r="T8" t="n">
        <v>3390.96</v>
      </c>
      <c r="U8" t="n">
        <v>0.58</v>
      </c>
      <c r="V8" t="n">
        <v>0.76</v>
      </c>
      <c r="W8" t="n">
        <v>0.66</v>
      </c>
      <c r="X8" t="n">
        <v>0.21</v>
      </c>
      <c r="Y8" t="n">
        <v>0.5</v>
      </c>
      <c r="Z8" t="n">
        <v>10</v>
      </c>
      <c r="AA8" t="n">
        <v>343.2065716747344</v>
      </c>
      <c r="AB8" t="n">
        <v>469.5903725707022</v>
      </c>
      <c r="AC8" t="n">
        <v>424.773326486781</v>
      </c>
      <c r="AD8" t="n">
        <v>343206.5716747345</v>
      </c>
      <c r="AE8" t="n">
        <v>469590.3725707022</v>
      </c>
      <c r="AF8" t="n">
        <v>2.447602278919719e-05</v>
      </c>
      <c r="AG8" t="n">
        <v>31</v>
      </c>
      <c r="AH8" t="n">
        <v>424773.326486781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8.6153</v>
      </c>
      <c r="E9" t="n">
        <v>11.61</v>
      </c>
      <c r="F9" t="n">
        <v>9.24</v>
      </c>
      <c r="G9" t="n">
        <v>61.63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7</v>
      </c>
      <c r="N9" t="n">
        <v>20.93</v>
      </c>
      <c r="O9" t="n">
        <v>16751.02</v>
      </c>
      <c r="P9" t="n">
        <v>88.75</v>
      </c>
      <c r="Q9" t="n">
        <v>195.42</v>
      </c>
      <c r="R9" t="n">
        <v>23.01</v>
      </c>
      <c r="S9" t="n">
        <v>14.2</v>
      </c>
      <c r="T9" t="n">
        <v>2664.48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341.3498087959146</v>
      </c>
      <c r="AB9" t="n">
        <v>467.049867685304</v>
      </c>
      <c r="AC9" t="n">
        <v>422.4752838220243</v>
      </c>
      <c r="AD9" t="n">
        <v>341349.8087959146</v>
      </c>
      <c r="AE9" t="n">
        <v>467049.867685304</v>
      </c>
      <c r="AF9" t="n">
        <v>2.468981220927682e-05</v>
      </c>
      <c r="AG9" t="n">
        <v>31</v>
      </c>
      <c r="AH9" t="n">
        <v>422475.2838220242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8.639900000000001</v>
      </c>
      <c r="E10" t="n">
        <v>11.57</v>
      </c>
      <c r="F10" t="n">
        <v>9.24</v>
      </c>
      <c r="G10" t="n">
        <v>69.28</v>
      </c>
      <c r="H10" t="n">
        <v>1.18</v>
      </c>
      <c r="I10" t="n">
        <v>8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87.55</v>
      </c>
      <c r="Q10" t="n">
        <v>195.42</v>
      </c>
      <c r="R10" t="n">
        <v>22.64</v>
      </c>
      <c r="S10" t="n">
        <v>14.2</v>
      </c>
      <c r="T10" t="n">
        <v>2484.53</v>
      </c>
      <c r="U10" t="n">
        <v>0.63</v>
      </c>
      <c r="V10" t="n">
        <v>0.76</v>
      </c>
      <c r="W10" t="n">
        <v>0.65</v>
      </c>
      <c r="X10" t="n">
        <v>0.15</v>
      </c>
      <c r="Y10" t="n">
        <v>0.5</v>
      </c>
      <c r="Z10" t="n">
        <v>10</v>
      </c>
      <c r="AA10" t="n">
        <v>340.4099582508652</v>
      </c>
      <c r="AB10" t="n">
        <v>465.7639227062878</v>
      </c>
      <c r="AC10" t="n">
        <v>421.3120676269701</v>
      </c>
      <c r="AD10" t="n">
        <v>340409.9582508652</v>
      </c>
      <c r="AE10" t="n">
        <v>465763.9227062878</v>
      </c>
      <c r="AF10" t="n">
        <v>2.476031113332453e-05</v>
      </c>
      <c r="AG10" t="n">
        <v>31</v>
      </c>
      <c r="AH10" t="n">
        <v>421312.0676269701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8.6518</v>
      </c>
      <c r="E11" t="n">
        <v>11.56</v>
      </c>
      <c r="F11" t="n">
        <v>9.220000000000001</v>
      </c>
      <c r="G11" t="n">
        <v>69.16</v>
      </c>
      <c r="H11" t="n">
        <v>1.29</v>
      </c>
      <c r="I11" t="n">
        <v>8</v>
      </c>
      <c r="J11" t="n">
        <v>136.61</v>
      </c>
      <c r="K11" t="n">
        <v>45</v>
      </c>
      <c r="L11" t="n">
        <v>10</v>
      </c>
      <c r="M11" t="n">
        <v>6</v>
      </c>
      <c r="N11" t="n">
        <v>21.61</v>
      </c>
      <c r="O11" t="n">
        <v>17082.76</v>
      </c>
      <c r="P11" t="n">
        <v>86.3</v>
      </c>
      <c r="Q11" t="n">
        <v>195.43</v>
      </c>
      <c r="R11" t="n">
        <v>22.2</v>
      </c>
      <c r="S11" t="n">
        <v>14.2</v>
      </c>
      <c r="T11" t="n">
        <v>2264.08</v>
      </c>
      <c r="U11" t="n">
        <v>0.64</v>
      </c>
      <c r="V11" t="n">
        <v>0.77</v>
      </c>
      <c r="W11" t="n">
        <v>0.65</v>
      </c>
      <c r="X11" t="n">
        <v>0.13</v>
      </c>
      <c r="Y11" t="n">
        <v>0.5</v>
      </c>
      <c r="Z11" t="n">
        <v>10</v>
      </c>
      <c r="AA11" t="n">
        <v>339.517643236522</v>
      </c>
      <c r="AB11" t="n">
        <v>464.5430179375032</v>
      </c>
      <c r="AC11" t="n">
        <v>420.2076842957678</v>
      </c>
      <c r="AD11" t="n">
        <v>339517.643236522</v>
      </c>
      <c r="AE11" t="n">
        <v>464543.0179375032</v>
      </c>
      <c r="AF11" t="n">
        <v>2.479441427138013e-05</v>
      </c>
      <c r="AG11" t="n">
        <v>31</v>
      </c>
      <c r="AH11" t="n">
        <v>420207.6842957678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8.682</v>
      </c>
      <c r="E12" t="n">
        <v>11.52</v>
      </c>
      <c r="F12" t="n">
        <v>9.210000000000001</v>
      </c>
      <c r="G12" t="n">
        <v>78.92</v>
      </c>
      <c r="H12" t="n">
        <v>1.41</v>
      </c>
      <c r="I12" t="n">
        <v>7</v>
      </c>
      <c r="J12" t="n">
        <v>137.96</v>
      </c>
      <c r="K12" t="n">
        <v>45</v>
      </c>
      <c r="L12" t="n">
        <v>11</v>
      </c>
      <c r="M12" t="n">
        <v>5</v>
      </c>
      <c r="N12" t="n">
        <v>21.96</v>
      </c>
      <c r="O12" t="n">
        <v>17249.3</v>
      </c>
      <c r="P12" t="n">
        <v>85.8</v>
      </c>
      <c r="Q12" t="n">
        <v>195.42</v>
      </c>
      <c r="R12" t="n">
        <v>21.73</v>
      </c>
      <c r="S12" t="n">
        <v>14.2</v>
      </c>
      <c r="T12" t="n">
        <v>2035.95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330.0781723139999</v>
      </c>
      <c r="AB12" t="n">
        <v>451.6275173812422</v>
      </c>
      <c r="AC12" t="n">
        <v>408.5248209855774</v>
      </c>
      <c r="AD12" t="n">
        <v>330078.1723139999</v>
      </c>
      <c r="AE12" t="n">
        <v>451627.5173812422</v>
      </c>
      <c r="AF12" t="n">
        <v>2.488096173098341e-05</v>
      </c>
      <c r="AG12" t="n">
        <v>30</v>
      </c>
      <c r="AH12" t="n">
        <v>408524.8209855774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8.717599999999999</v>
      </c>
      <c r="E13" t="n">
        <v>11.47</v>
      </c>
      <c r="F13" t="n">
        <v>9.19</v>
      </c>
      <c r="G13" t="n">
        <v>91.86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83.39</v>
      </c>
      <c r="Q13" t="n">
        <v>195.42</v>
      </c>
      <c r="R13" t="n">
        <v>21.09</v>
      </c>
      <c r="S13" t="n">
        <v>14.2</v>
      </c>
      <c r="T13" t="n">
        <v>1718.62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328.3011695052043</v>
      </c>
      <c r="AB13" t="n">
        <v>449.1961437424172</v>
      </c>
      <c r="AC13" t="n">
        <v>406.3254942343875</v>
      </c>
      <c r="AD13" t="n">
        <v>328301.1695052043</v>
      </c>
      <c r="AE13" t="n">
        <v>449196.1437424172</v>
      </c>
      <c r="AF13" t="n">
        <v>2.498298456415814e-05</v>
      </c>
      <c r="AG13" t="n">
        <v>30</v>
      </c>
      <c r="AH13" t="n">
        <v>406325.4942343875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8.722</v>
      </c>
      <c r="E14" t="n">
        <v>11.47</v>
      </c>
      <c r="F14" t="n">
        <v>9.18</v>
      </c>
      <c r="G14" t="n">
        <v>91.8</v>
      </c>
      <c r="H14" t="n">
        <v>1.63</v>
      </c>
      <c r="I14" t="n">
        <v>6</v>
      </c>
      <c r="J14" t="n">
        <v>140.67</v>
      </c>
      <c r="K14" t="n">
        <v>45</v>
      </c>
      <c r="L14" t="n">
        <v>13</v>
      </c>
      <c r="M14" t="n">
        <v>4</v>
      </c>
      <c r="N14" t="n">
        <v>22.68</v>
      </c>
      <c r="O14" t="n">
        <v>17583.88</v>
      </c>
      <c r="P14" t="n">
        <v>82.86</v>
      </c>
      <c r="Q14" t="n">
        <v>195.42</v>
      </c>
      <c r="R14" t="n">
        <v>20.92</v>
      </c>
      <c r="S14" t="n">
        <v>14.2</v>
      </c>
      <c r="T14" t="n">
        <v>1636.18</v>
      </c>
      <c r="U14" t="n">
        <v>0.68</v>
      </c>
      <c r="V14" t="n">
        <v>0.77</v>
      </c>
      <c r="W14" t="n">
        <v>0.65</v>
      </c>
      <c r="X14" t="n">
        <v>0.09</v>
      </c>
      <c r="Y14" t="n">
        <v>0.5</v>
      </c>
      <c r="Z14" t="n">
        <v>10</v>
      </c>
      <c r="AA14" t="n">
        <v>327.9308145113344</v>
      </c>
      <c r="AB14" t="n">
        <v>448.6894077008952</v>
      </c>
      <c r="AC14" t="n">
        <v>405.8671203694598</v>
      </c>
      <c r="AD14" t="n">
        <v>327930.8145113344</v>
      </c>
      <c r="AE14" t="n">
        <v>448689.4077008952</v>
      </c>
      <c r="AF14" t="n">
        <v>2.499559412780895e-05</v>
      </c>
      <c r="AG14" t="n">
        <v>30</v>
      </c>
      <c r="AH14" t="n">
        <v>405867.1203694599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8.718</v>
      </c>
      <c r="E15" t="n">
        <v>11.47</v>
      </c>
      <c r="F15" t="n">
        <v>9.19</v>
      </c>
      <c r="G15" t="n">
        <v>91.84999999999999</v>
      </c>
      <c r="H15" t="n">
        <v>1.74</v>
      </c>
      <c r="I15" t="n">
        <v>6</v>
      </c>
      <c r="J15" t="n">
        <v>142.04</v>
      </c>
      <c r="K15" t="n">
        <v>45</v>
      </c>
      <c r="L15" t="n">
        <v>14</v>
      </c>
      <c r="M15" t="n">
        <v>4</v>
      </c>
      <c r="N15" t="n">
        <v>23.04</v>
      </c>
      <c r="O15" t="n">
        <v>17751.93</v>
      </c>
      <c r="P15" t="n">
        <v>81.84999999999999</v>
      </c>
      <c r="Q15" t="n">
        <v>195.42</v>
      </c>
      <c r="R15" t="n">
        <v>21.03</v>
      </c>
      <c r="S15" t="n">
        <v>14.2</v>
      </c>
      <c r="T15" t="n">
        <v>1687.32</v>
      </c>
      <c r="U15" t="n">
        <v>0.68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327.337094308671</v>
      </c>
      <c r="AB15" t="n">
        <v>447.8770535265243</v>
      </c>
      <c r="AC15" t="n">
        <v>405.1322961373447</v>
      </c>
      <c r="AD15" t="n">
        <v>327337.094308671</v>
      </c>
      <c r="AE15" t="n">
        <v>447877.0535265243</v>
      </c>
      <c r="AF15" t="n">
        <v>2.49841308881264e-05</v>
      </c>
      <c r="AG15" t="n">
        <v>30</v>
      </c>
      <c r="AH15" t="n">
        <v>405132.2961373447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8.7464</v>
      </c>
      <c r="E16" t="n">
        <v>11.43</v>
      </c>
      <c r="F16" t="n">
        <v>9.17</v>
      </c>
      <c r="G16" t="n">
        <v>110.08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80.17</v>
      </c>
      <c r="Q16" t="n">
        <v>195.42</v>
      </c>
      <c r="R16" t="n">
        <v>20.74</v>
      </c>
      <c r="S16" t="n">
        <v>14.2</v>
      </c>
      <c r="T16" t="n">
        <v>1549.95</v>
      </c>
      <c r="U16" t="n">
        <v>0.68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326.080293312627</v>
      </c>
      <c r="AB16" t="n">
        <v>446.1574429575902</v>
      </c>
      <c r="AC16" t="n">
        <v>403.576802787621</v>
      </c>
      <c r="AD16" t="n">
        <v>326080.293312627</v>
      </c>
      <c r="AE16" t="n">
        <v>446157.4429575902</v>
      </c>
      <c r="AF16" t="n">
        <v>2.506551988987253e-05</v>
      </c>
      <c r="AG16" t="n">
        <v>30</v>
      </c>
      <c r="AH16" t="n">
        <v>403576.802787621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8.744899999999999</v>
      </c>
      <c r="E17" t="n">
        <v>11.44</v>
      </c>
      <c r="F17" t="n">
        <v>9.18</v>
      </c>
      <c r="G17" t="n">
        <v>110.1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2</v>
      </c>
      <c r="N17" t="n">
        <v>23.78</v>
      </c>
      <c r="O17" t="n">
        <v>18089.56</v>
      </c>
      <c r="P17" t="n">
        <v>80.45</v>
      </c>
      <c r="Q17" t="n">
        <v>195.42</v>
      </c>
      <c r="R17" t="n">
        <v>20.77</v>
      </c>
      <c r="S17" t="n">
        <v>14.2</v>
      </c>
      <c r="T17" t="n">
        <v>1562.69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326.273666349038</v>
      </c>
      <c r="AB17" t="n">
        <v>446.422024477024</v>
      </c>
      <c r="AC17" t="n">
        <v>403.8161330181827</v>
      </c>
      <c r="AD17" t="n">
        <v>326273.666349038</v>
      </c>
      <c r="AE17" t="n">
        <v>446422.024477024</v>
      </c>
      <c r="AF17" t="n">
        <v>2.506122117499157e-05</v>
      </c>
      <c r="AG17" t="n">
        <v>30</v>
      </c>
      <c r="AH17" t="n">
        <v>403816.1330181826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8.745900000000001</v>
      </c>
      <c r="E18" t="n">
        <v>11.43</v>
      </c>
      <c r="F18" t="n">
        <v>9.17</v>
      </c>
      <c r="G18" t="n">
        <v>110.09</v>
      </c>
      <c r="H18" t="n">
        <v>2.06</v>
      </c>
      <c r="I18" t="n">
        <v>5</v>
      </c>
      <c r="J18" t="n">
        <v>146.15</v>
      </c>
      <c r="K18" t="n">
        <v>45</v>
      </c>
      <c r="L18" t="n">
        <v>17</v>
      </c>
      <c r="M18" t="n">
        <v>1</v>
      </c>
      <c r="N18" t="n">
        <v>24.15</v>
      </c>
      <c r="O18" t="n">
        <v>18259.16</v>
      </c>
      <c r="P18" t="n">
        <v>79.75</v>
      </c>
      <c r="Q18" t="n">
        <v>195.43</v>
      </c>
      <c r="R18" t="n">
        <v>20.61</v>
      </c>
      <c r="S18" t="n">
        <v>14.2</v>
      </c>
      <c r="T18" t="n">
        <v>1484.15</v>
      </c>
      <c r="U18" t="n">
        <v>0.6899999999999999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325.822287410045</v>
      </c>
      <c r="AB18" t="n">
        <v>445.8044278992604</v>
      </c>
      <c r="AC18" t="n">
        <v>403.2574789909985</v>
      </c>
      <c r="AD18" t="n">
        <v>325822.287410045</v>
      </c>
      <c r="AE18" t="n">
        <v>445804.4278992604</v>
      </c>
      <c r="AF18" t="n">
        <v>2.506408698491222e-05</v>
      </c>
      <c r="AG18" t="n">
        <v>30</v>
      </c>
      <c r="AH18" t="n">
        <v>403257.4789909985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8.7455</v>
      </c>
      <c r="E19" t="n">
        <v>11.43</v>
      </c>
      <c r="F19" t="n">
        <v>9.17</v>
      </c>
      <c r="G19" t="n">
        <v>110.09</v>
      </c>
      <c r="H19" t="n">
        <v>2.16</v>
      </c>
      <c r="I19" t="n">
        <v>5</v>
      </c>
      <c r="J19" t="n">
        <v>147.53</v>
      </c>
      <c r="K19" t="n">
        <v>45</v>
      </c>
      <c r="L19" t="n">
        <v>18</v>
      </c>
      <c r="M19" t="n">
        <v>0</v>
      </c>
      <c r="N19" t="n">
        <v>24.53</v>
      </c>
      <c r="O19" t="n">
        <v>18429.27</v>
      </c>
      <c r="P19" t="n">
        <v>79.65000000000001</v>
      </c>
      <c r="Q19" t="n">
        <v>195.42</v>
      </c>
      <c r="R19" t="n">
        <v>20.62</v>
      </c>
      <c r="S19" t="n">
        <v>14.2</v>
      </c>
      <c r="T19" t="n">
        <v>1491.31</v>
      </c>
      <c r="U19" t="n">
        <v>0.6899999999999999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325.7627143679921</v>
      </c>
      <c r="AB19" t="n">
        <v>445.7229174349466</v>
      </c>
      <c r="AC19" t="n">
        <v>403.1837477709981</v>
      </c>
      <c r="AD19" t="n">
        <v>325762.7143679921</v>
      </c>
      <c r="AE19" t="n">
        <v>445722.9174349466</v>
      </c>
      <c r="AF19" t="n">
        <v>2.506294066094396e-05</v>
      </c>
      <c r="AG19" t="n">
        <v>30</v>
      </c>
      <c r="AH19" t="n">
        <v>403183.7477709982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2024-09-25T21:08:15Z</dcterms:created>
  <dcterms:modified xmlns:dcterms="http://purl.org/dc/terms/" xmlns:xsi="http://www.w3.org/2001/XMLSchema-instance" xsi:type="dcterms:W3CDTF">2024-09-25T21:08:15Z</dcterms:modified>
</cp:coreProperties>
</file>