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xVal>
          <yVal>
            <numRef>
              <f>gráficos!$B$7:$B$530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  <c r="AA2" t="n">
        <v>2487.799483629059</v>
      </c>
      <c r="AB2" t="n">
        <v>3403.917007468644</v>
      </c>
      <c r="AC2" t="n">
        <v>3079.051945703234</v>
      </c>
      <c r="AD2" t="n">
        <v>2487799.483629059</v>
      </c>
      <c r="AE2" t="n">
        <v>3403917.007468645</v>
      </c>
      <c r="AF2" t="n">
        <v>6.635738937808663e-06</v>
      </c>
      <c r="AG2" t="n">
        <v>92</v>
      </c>
      <c r="AH2" t="n">
        <v>3079051.945703234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  <c r="AA3" t="n">
        <v>1545.479483360108</v>
      </c>
      <c r="AB3" t="n">
        <v>2114.59321087608</v>
      </c>
      <c r="AC3" t="n">
        <v>1912.779402680278</v>
      </c>
      <c r="AD3" t="n">
        <v>1545479.483360108</v>
      </c>
      <c r="AE3" t="n">
        <v>2114593.21087608</v>
      </c>
      <c r="AF3" t="n">
        <v>9.352267522423201e-06</v>
      </c>
      <c r="AG3" t="n">
        <v>65</v>
      </c>
      <c r="AH3" t="n">
        <v>1912779.402680278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  <c r="AA4" t="n">
        <v>1344.231435445627</v>
      </c>
      <c r="AB4" t="n">
        <v>1839.236753282222</v>
      </c>
      <c r="AC4" t="n">
        <v>1663.702578933962</v>
      </c>
      <c r="AD4" t="n">
        <v>1344231.435445627</v>
      </c>
      <c r="AE4" t="n">
        <v>1839236.753282221</v>
      </c>
      <c r="AF4" t="n">
        <v>1.042324199435642e-05</v>
      </c>
      <c r="AG4" t="n">
        <v>59</v>
      </c>
      <c r="AH4" t="n">
        <v>1663702.578933962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  <c r="AA5" t="n">
        <v>1254.097545394256</v>
      </c>
      <c r="AB5" t="n">
        <v>1715.911588487349</v>
      </c>
      <c r="AC5" t="n">
        <v>1552.147394779156</v>
      </c>
      <c r="AD5" t="n">
        <v>1254097.545394256</v>
      </c>
      <c r="AE5" t="n">
        <v>1715911.588487349</v>
      </c>
      <c r="AF5" t="n">
        <v>1.099362379298033e-05</v>
      </c>
      <c r="AG5" t="n">
        <v>56</v>
      </c>
      <c r="AH5" t="n">
        <v>1552147.394779155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  <c r="AA6" t="n">
        <v>1200.565915758409</v>
      </c>
      <c r="AB6" t="n">
        <v>1642.66725117076</v>
      </c>
      <c r="AC6" t="n">
        <v>1485.89339421699</v>
      </c>
      <c r="AD6" t="n">
        <v>1200565.915758409</v>
      </c>
      <c r="AE6" t="n">
        <v>1642667.25117076</v>
      </c>
      <c r="AF6" t="n">
        <v>1.135148983406728e-05</v>
      </c>
      <c r="AG6" t="n">
        <v>54</v>
      </c>
      <c r="AH6" t="n">
        <v>1485893.39421699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  <c r="AA7" t="n">
        <v>1171.730890162431</v>
      </c>
      <c r="AB7" t="n">
        <v>1603.213897038795</v>
      </c>
      <c r="AC7" t="n">
        <v>1450.205412830249</v>
      </c>
      <c r="AD7" t="n">
        <v>1171730.890162431</v>
      </c>
      <c r="AE7" t="n">
        <v>1603213.897038796</v>
      </c>
      <c r="AF7" t="n">
        <v>1.157292600611814e-05</v>
      </c>
      <c r="AG7" t="n">
        <v>53</v>
      </c>
      <c r="AH7" t="n">
        <v>1450205.412830249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  <c r="AA8" t="n">
        <v>1147.423190126505</v>
      </c>
      <c r="AB8" t="n">
        <v>1569.9550294696</v>
      </c>
      <c r="AC8" t="n">
        <v>1420.120724902743</v>
      </c>
      <c r="AD8" t="n">
        <v>1147423.190126505</v>
      </c>
      <c r="AE8" t="n">
        <v>1569955.0294696</v>
      </c>
      <c r="AF8" t="n">
        <v>1.174503753320982e-05</v>
      </c>
      <c r="AG8" t="n">
        <v>52</v>
      </c>
      <c r="AH8" t="n">
        <v>1420120.724902743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  <c r="AA9" t="n">
        <v>1133.890494593235</v>
      </c>
      <c r="AB9" t="n">
        <v>1551.438998420589</v>
      </c>
      <c r="AC9" t="n">
        <v>1403.371837869637</v>
      </c>
      <c r="AD9" t="n">
        <v>1133890.494593235</v>
      </c>
      <c r="AE9" t="n">
        <v>1551438.998420589</v>
      </c>
      <c r="AF9" t="n">
        <v>1.189825877074264e-05</v>
      </c>
      <c r="AG9" t="n">
        <v>52</v>
      </c>
      <c r="AH9" t="n">
        <v>1403371.837869637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  <c r="AA10" t="n">
        <v>1115.123892020414</v>
      </c>
      <c r="AB10" t="n">
        <v>1525.761704856382</v>
      </c>
      <c r="AC10" t="n">
        <v>1380.145149164891</v>
      </c>
      <c r="AD10" t="n">
        <v>1115123.892020414</v>
      </c>
      <c r="AE10" t="n">
        <v>1525761.704856382</v>
      </c>
      <c r="AF10" t="n">
        <v>1.201317469889226e-05</v>
      </c>
      <c r="AG10" t="n">
        <v>51</v>
      </c>
      <c r="AH10" t="n">
        <v>1380145.149164891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  <c r="AA11" t="n">
        <v>1108.602037336137</v>
      </c>
      <c r="AB11" t="n">
        <v>1516.838215553433</v>
      </c>
      <c r="AC11" t="n">
        <v>1372.073305156819</v>
      </c>
      <c r="AD11" t="n">
        <v>1108602.037336137</v>
      </c>
      <c r="AE11" t="n">
        <v>1516838.215553433</v>
      </c>
      <c r="AF11" t="n">
        <v>1.208873585712763e-05</v>
      </c>
      <c r="AG11" t="n">
        <v>51</v>
      </c>
      <c r="AH11" t="n">
        <v>1372073.305156819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  <c r="AA12" t="n">
        <v>1094.890906385726</v>
      </c>
      <c r="AB12" t="n">
        <v>1498.078041294673</v>
      </c>
      <c r="AC12" t="n">
        <v>1355.103575599245</v>
      </c>
      <c r="AD12" t="n">
        <v>1094890.906385726</v>
      </c>
      <c r="AE12" t="n">
        <v>1498078.041294673</v>
      </c>
      <c r="AF12" t="n">
        <v>1.215380241005253e-05</v>
      </c>
      <c r="AG12" t="n">
        <v>50</v>
      </c>
      <c r="AH12" t="n">
        <v>1355103.575599245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  <c r="AA13" t="n">
        <v>1088.473242734134</v>
      </c>
      <c r="AB13" t="n">
        <v>1489.297110759227</v>
      </c>
      <c r="AC13" t="n">
        <v>1347.160684749989</v>
      </c>
      <c r="AD13" t="n">
        <v>1088473.242734134</v>
      </c>
      <c r="AE13" t="n">
        <v>1489297.110759227</v>
      </c>
      <c r="AF13" t="n">
        <v>1.222569045642923e-05</v>
      </c>
      <c r="AG13" t="n">
        <v>50</v>
      </c>
      <c r="AH13" t="n">
        <v>1347160.684749989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  <c r="AA14" t="n">
        <v>1087.10088704013</v>
      </c>
      <c r="AB14" t="n">
        <v>1487.419393154631</v>
      </c>
      <c r="AC14" t="n">
        <v>1345.462173878182</v>
      </c>
      <c r="AD14" t="n">
        <v>1087100.88704013</v>
      </c>
      <c r="AE14" t="n">
        <v>1487419.393154631</v>
      </c>
      <c r="AF14" t="n">
        <v>1.224982804864331e-05</v>
      </c>
      <c r="AG14" t="n">
        <v>50</v>
      </c>
      <c r="AH14" t="n">
        <v>1345462.173878182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  <c r="AA15" t="n">
        <v>1081.624096317744</v>
      </c>
      <c r="AB15" t="n">
        <v>1479.925806469308</v>
      </c>
      <c r="AC15" t="n">
        <v>1338.683764588792</v>
      </c>
      <c r="AD15" t="n">
        <v>1081624.096317744</v>
      </c>
      <c r="AE15" t="n">
        <v>1479925.806469308</v>
      </c>
      <c r="AF15" t="n">
        <v>1.231332041077164e-05</v>
      </c>
      <c r="AG15" t="n">
        <v>50</v>
      </c>
      <c r="AH15" t="n">
        <v>1338683.764588791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  <c r="AA16" t="n">
        <v>1078.477401483667</v>
      </c>
      <c r="AB16" t="n">
        <v>1475.620359774945</v>
      </c>
      <c r="AC16" t="n">
        <v>1334.789223684206</v>
      </c>
      <c r="AD16" t="n">
        <v>1078477.401483667</v>
      </c>
      <c r="AE16" t="n">
        <v>1475620.359774945</v>
      </c>
      <c r="AF16" t="n">
        <v>1.235477410174798e-05</v>
      </c>
      <c r="AG16" t="n">
        <v>50</v>
      </c>
      <c r="AH16" t="n">
        <v>1334789.223684206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  <c r="AA17" t="n">
        <v>1076.277209698986</v>
      </c>
      <c r="AB17" t="n">
        <v>1472.609960309534</v>
      </c>
      <c r="AC17" t="n">
        <v>1332.066132518651</v>
      </c>
      <c r="AD17" t="n">
        <v>1076277.209698986</v>
      </c>
      <c r="AE17" t="n">
        <v>1472609.960309534</v>
      </c>
      <c r="AF17" t="n">
        <v>1.237576331236892e-05</v>
      </c>
      <c r="AG17" t="n">
        <v>50</v>
      </c>
      <c r="AH17" t="n">
        <v>1332066.132518651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  <c r="AA18" t="n">
        <v>1065.163139964184</v>
      </c>
      <c r="AB18" t="n">
        <v>1457.403199780226</v>
      </c>
      <c r="AC18" t="n">
        <v>1318.310683871438</v>
      </c>
      <c r="AD18" t="n">
        <v>1065163.139964184</v>
      </c>
      <c r="AE18" t="n">
        <v>1457403.199780226</v>
      </c>
      <c r="AF18" t="n">
        <v>1.24135438914866e-05</v>
      </c>
      <c r="AG18" t="n">
        <v>49</v>
      </c>
      <c r="AH18" t="n">
        <v>1318310.683871438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  <c r="AA19" t="n">
        <v>1063.285311352322</v>
      </c>
      <c r="AB19" t="n">
        <v>1454.833871829525</v>
      </c>
      <c r="AC19" t="n">
        <v>1315.986568974277</v>
      </c>
      <c r="AD19" t="n">
        <v>1063285.311352322</v>
      </c>
      <c r="AE19" t="n">
        <v>1454833.871829525</v>
      </c>
      <c r="AF19" t="n">
        <v>1.243558256263858e-05</v>
      </c>
      <c r="AG19" t="n">
        <v>49</v>
      </c>
      <c r="AH19" t="n">
        <v>1315986.568974277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  <c r="AA20" t="n">
        <v>1062.134172278065</v>
      </c>
      <c r="AB20" t="n">
        <v>1453.258832563454</v>
      </c>
      <c r="AC20" t="n">
        <v>1314.561849245179</v>
      </c>
      <c r="AD20" t="n">
        <v>1062134.172278065</v>
      </c>
      <c r="AE20" t="n">
        <v>1453258.832563454</v>
      </c>
      <c r="AF20" t="n">
        <v>1.245132447060428e-05</v>
      </c>
      <c r="AG20" t="n">
        <v>49</v>
      </c>
      <c r="AH20" t="n">
        <v>1314561.849245179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  <c r="AA21" t="n">
        <v>1060.691678603079</v>
      </c>
      <c r="AB21" t="n">
        <v>1451.285149079009</v>
      </c>
      <c r="AC21" t="n">
        <v>1312.776531342407</v>
      </c>
      <c r="AD21" t="n">
        <v>1060691.678603079</v>
      </c>
      <c r="AE21" t="n">
        <v>1451285.149079009</v>
      </c>
      <c r="AF21" t="n">
        <v>1.247178895095969e-05</v>
      </c>
      <c r="AG21" t="n">
        <v>49</v>
      </c>
      <c r="AH21" t="n">
        <v>1312776.531342407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  <c r="AA22" t="n">
        <v>1059.50915584344</v>
      </c>
      <c r="AB22" t="n">
        <v>1449.667169270049</v>
      </c>
      <c r="AC22" t="n">
        <v>1311.312969255565</v>
      </c>
      <c r="AD22" t="n">
        <v>1059509.15584344</v>
      </c>
      <c r="AE22" t="n">
        <v>1449667.169270049</v>
      </c>
      <c r="AF22" t="n">
        <v>1.249120397078406e-05</v>
      </c>
      <c r="AG22" t="n">
        <v>49</v>
      </c>
      <c r="AH22" t="n">
        <v>1311312.969255565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  <c r="AA23" t="n">
        <v>1056.804431877707</v>
      </c>
      <c r="AB23" t="n">
        <v>1445.966446616132</v>
      </c>
      <c r="AC23" t="n">
        <v>1307.965438377742</v>
      </c>
      <c r="AD23" t="n">
        <v>1056804.431877706</v>
      </c>
      <c r="AE23" t="n">
        <v>1445966.446616132</v>
      </c>
      <c r="AF23" t="n">
        <v>1.251691575379471e-05</v>
      </c>
      <c r="AG23" t="n">
        <v>49</v>
      </c>
      <c r="AH23" t="n">
        <v>1307965.438377742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  <c r="AA24" t="n">
        <v>1056.169684741007</v>
      </c>
      <c r="AB24" t="n">
        <v>1445.097957580632</v>
      </c>
      <c r="AC24" t="n">
        <v>1307.179836716858</v>
      </c>
      <c r="AD24" t="n">
        <v>1056169.684741007</v>
      </c>
      <c r="AE24" t="n">
        <v>1445097.957580632</v>
      </c>
      <c r="AF24" t="n">
        <v>1.253318239202593e-05</v>
      </c>
      <c r="AG24" t="n">
        <v>49</v>
      </c>
      <c r="AH24" t="n">
        <v>1307179.836716858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  <c r="AA25" t="n">
        <v>1054.600415161333</v>
      </c>
      <c r="AB25" t="n">
        <v>1442.950813710435</v>
      </c>
      <c r="AC25" t="n">
        <v>1305.237613244097</v>
      </c>
      <c r="AD25" t="n">
        <v>1054600.415161333</v>
      </c>
      <c r="AE25" t="n">
        <v>1442950.813710435</v>
      </c>
      <c r="AF25" t="n">
        <v>1.253528131308803e-05</v>
      </c>
      <c r="AG25" t="n">
        <v>49</v>
      </c>
      <c r="AH25" t="n">
        <v>1305237.613244097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1054.502638299253</v>
      </c>
      <c r="AB26" t="n">
        <v>1442.817031094127</v>
      </c>
      <c r="AC26" t="n">
        <v>1305.116598652924</v>
      </c>
      <c r="AD26" t="n">
        <v>1054502.638299253</v>
      </c>
      <c r="AE26" t="n">
        <v>1442817.031094127</v>
      </c>
      <c r="AF26" t="n">
        <v>1.255994363556762e-05</v>
      </c>
      <c r="AG26" t="n">
        <v>49</v>
      </c>
      <c r="AH26" t="n">
        <v>1305116.598652924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  <c r="AA27" t="n">
        <v>1053.156003176319</v>
      </c>
      <c r="AB27" t="n">
        <v>1440.97450550958</v>
      </c>
      <c r="AC27" t="n">
        <v>1303.449921124165</v>
      </c>
      <c r="AD27" t="n">
        <v>1053156.003176319</v>
      </c>
      <c r="AE27" t="n">
        <v>1440974.50550958</v>
      </c>
      <c r="AF27" t="n">
        <v>1.257411135273675e-05</v>
      </c>
      <c r="AG27" t="n">
        <v>49</v>
      </c>
      <c r="AH27" t="n">
        <v>1303449.921124165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  <c r="AA28" t="n">
        <v>1054.150222506344</v>
      </c>
      <c r="AB28" t="n">
        <v>1442.33484025878</v>
      </c>
      <c r="AC28" t="n">
        <v>1304.680427434144</v>
      </c>
      <c r="AD28" t="n">
        <v>1054150.222506344</v>
      </c>
      <c r="AE28" t="n">
        <v>1442334.84025878</v>
      </c>
      <c r="AF28" t="n">
        <v>1.257148770140914e-05</v>
      </c>
      <c r="AG28" t="n">
        <v>49</v>
      </c>
      <c r="AH28" t="n">
        <v>1304680.427434144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1051.373498014834</v>
      </c>
      <c r="AB29" t="n">
        <v>1438.535603309059</v>
      </c>
      <c r="AC29" t="n">
        <v>1301.243784326641</v>
      </c>
      <c r="AD29" t="n">
        <v>1051373.498014834</v>
      </c>
      <c r="AE29" t="n">
        <v>1438535.603309059</v>
      </c>
      <c r="AF29" t="n">
        <v>1.259615002388874e-05</v>
      </c>
      <c r="AG29" t="n">
        <v>49</v>
      </c>
      <c r="AH29" t="n">
        <v>1301243.784326641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  <c r="AA30" t="n">
        <v>1051.302968801071</v>
      </c>
      <c r="AB30" t="n">
        <v>1438.439102127258</v>
      </c>
      <c r="AC30" t="n">
        <v>1301.156493082192</v>
      </c>
      <c r="AD30" t="n">
        <v>1051302.968801071</v>
      </c>
      <c r="AE30" t="n">
        <v>1438439.102127258</v>
      </c>
      <c r="AF30" t="n">
        <v>1.259615002388874e-05</v>
      </c>
      <c r="AG30" t="n">
        <v>49</v>
      </c>
      <c r="AH30" t="n">
        <v>1301156.493082192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  <c r="AA31" t="n">
        <v>1051.23304238442</v>
      </c>
      <c r="AB31" t="n">
        <v>1438.34342571906</v>
      </c>
      <c r="AC31" t="n">
        <v>1301.06994789611</v>
      </c>
      <c r="AD31" t="n">
        <v>1051233.04238442</v>
      </c>
      <c r="AE31" t="n">
        <v>1438343.42571906</v>
      </c>
      <c r="AF31" t="n">
        <v>1.26155650437131e-05</v>
      </c>
      <c r="AG31" t="n">
        <v>49</v>
      </c>
      <c r="AH31" t="n">
        <v>1301069.94789611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  <c r="AA32" t="n">
        <v>1050.392779812648</v>
      </c>
      <c r="AB32" t="n">
        <v>1437.193741398593</v>
      </c>
      <c r="AC32" t="n">
        <v>1300.029987833596</v>
      </c>
      <c r="AD32" t="n">
        <v>1050392.779812648</v>
      </c>
      <c r="AE32" t="n">
        <v>1437193.741398593</v>
      </c>
      <c r="AF32" t="n">
        <v>1.261608977397862e-05</v>
      </c>
      <c r="AG32" t="n">
        <v>49</v>
      </c>
      <c r="AH32" t="n">
        <v>1300029.987833596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1047.815078611559</v>
      </c>
      <c r="AB33" t="n">
        <v>1433.666816895112</v>
      </c>
      <c r="AC33" t="n">
        <v>1296.839668054657</v>
      </c>
      <c r="AD33" t="n">
        <v>1047815.078611559</v>
      </c>
      <c r="AE33" t="n">
        <v>1433666.816895112</v>
      </c>
      <c r="AF33" t="n">
        <v>1.263288114247537e-05</v>
      </c>
      <c r="AG33" t="n">
        <v>49</v>
      </c>
      <c r="AH33" t="n">
        <v>1296839.668054657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1050.775424300136</v>
      </c>
      <c r="AB34" t="n">
        <v>1437.717292467457</v>
      </c>
      <c r="AC34" t="n">
        <v>1300.503571923256</v>
      </c>
      <c r="AD34" t="n">
        <v>1050775.424300136</v>
      </c>
      <c r="AE34" t="n">
        <v>1437717.292467457</v>
      </c>
      <c r="AF34" t="n">
        <v>1.26334058727409e-05</v>
      </c>
      <c r="AG34" t="n">
        <v>49</v>
      </c>
      <c r="AH34" t="n">
        <v>1300503.571923256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  <c r="AA35" t="n">
        <v>1050.771070205832</v>
      </c>
      <c r="AB35" t="n">
        <v>1437.711335003542</v>
      </c>
      <c r="AC35" t="n">
        <v>1300.498183031335</v>
      </c>
      <c r="AD35" t="n">
        <v>1050771.070205832</v>
      </c>
      <c r="AE35" t="n">
        <v>1437711.335003542</v>
      </c>
      <c r="AF35" t="n">
        <v>1.263602952406851e-05</v>
      </c>
      <c r="AG35" t="n">
        <v>49</v>
      </c>
      <c r="AH35" t="n">
        <v>1300498.183031335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  <c r="AA36" t="n">
        <v>1037.878535796165</v>
      </c>
      <c r="AB36" t="n">
        <v>1420.07120064576</v>
      </c>
      <c r="AC36" t="n">
        <v>1284.541598338576</v>
      </c>
      <c r="AD36" t="n">
        <v>1037878.535796165</v>
      </c>
      <c r="AE36" t="n">
        <v>1420071.20064576</v>
      </c>
      <c r="AF36" t="n">
        <v>1.266016711628259e-05</v>
      </c>
      <c r="AG36" t="n">
        <v>48</v>
      </c>
      <c r="AH36" t="n">
        <v>1284541.598338576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  <c r="AA37" t="n">
        <v>1040.053512723154</v>
      </c>
      <c r="AB37" t="n">
        <v>1423.047100030476</v>
      </c>
      <c r="AC37" t="n">
        <v>1287.233482062716</v>
      </c>
      <c r="AD37" t="n">
        <v>1040053.512723154</v>
      </c>
      <c r="AE37" t="n">
        <v>1423047.100030476</v>
      </c>
      <c r="AF37" t="n">
        <v>1.266121657681364e-05</v>
      </c>
      <c r="AG37" t="n">
        <v>48</v>
      </c>
      <c r="AH37" t="n">
        <v>1287233.482062716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  <c r="AA38" t="n">
        <v>1041.480189511003</v>
      </c>
      <c r="AB38" t="n">
        <v>1424.999142152149</v>
      </c>
      <c r="AC38" t="n">
        <v>1288.999224024005</v>
      </c>
      <c r="AD38" t="n">
        <v>1041480.189511003</v>
      </c>
      <c r="AE38" t="n">
        <v>1424999.142152149</v>
      </c>
      <c r="AF38" t="n">
        <v>1.265649400442393e-05</v>
      </c>
      <c r="AG38" t="n">
        <v>48</v>
      </c>
      <c r="AH38" t="n">
        <v>1288999.224024005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  <c r="AA39" t="n">
        <v>1039.501219763866</v>
      </c>
      <c r="AB39" t="n">
        <v>1422.291428438133</v>
      </c>
      <c r="AC39" t="n">
        <v>1286.549930706554</v>
      </c>
      <c r="AD39" t="n">
        <v>1039501.219763866</v>
      </c>
      <c r="AE39" t="n">
        <v>1422291.428438133</v>
      </c>
      <c r="AF39" t="n">
        <v>1.26580681952205e-05</v>
      </c>
      <c r="AG39" t="n">
        <v>48</v>
      </c>
      <c r="AH39" t="n">
        <v>1286549.930706554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  <c r="AA40" t="n">
        <v>1038.455915342867</v>
      </c>
      <c r="AB40" t="n">
        <v>1420.861196813746</v>
      </c>
      <c r="AC40" t="n">
        <v>1285.256198381056</v>
      </c>
      <c r="AD40" t="n">
        <v>1038455.915342867</v>
      </c>
      <c r="AE40" t="n">
        <v>1420861.196813746</v>
      </c>
      <c r="AF40" t="n">
        <v>1.268168105716905e-05</v>
      </c>
      <c r="AG40" t="n">
        <v>48</v>
      </c>
      <c r="AH40" t="n">
        <v>1285256.198381056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  <c r="AA41" t="n">
        <v>1040.625751297899</v>
      </c>
      <c r="AB41" t="n">
        <v>1423.830062093826</v>
      </c>
      <c r="AC41" t="n">
        <v>1287.941719325634</v>
      </c>
      <c r="AD41" t="n">
        <v>1040625.751297899</v>
      </c>
      <c r="AE41" t="n">
        <v>1423830.062093826</v>
      </c>
      <c r="AF41" t="n">
        <v>1.267643375451381e-05</v>
      </c>
      <c r="AG41" t="n">
        <v>48</v>
      </c>
      <c r="AH41" t="n">
        <v>1287941.719325634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1.4451</v>
      </c>
      <c r="E2" t="n">
        <v>69.2</v>
      </c>
      <c r="F2" t="n">
        <v>51.92</v>
      </c>
      <c r="G2" t="n">
        <v>6.71</v>
      </c>
      <c r="H2" t="n">
        <v>0.11</v>
      </c>
      <c r="I2" t="n">
        <v>464</v>
      </c>
      <c r="J2" t="n">
        <v>159.12</v>
      </c>
      <c r="K2" t="n">
        <v>50.28</v>
      </c>
      <c r="L2" t="n">
        <v>1</v>
      </c>
      <c r="M2" t="n">
        <v>462</v>
      </c>
      <c r="N2" t="n">
        <v>27.84</v>
      </c>
      <c r="O2" t="n">
        <v>19859.16</v>
      </c>
      <c r="P2" t="n">
        <v>640.77</v>
      </c>
      <c r="Q2" t="n">
        <v>419.52</v>
      </c>
      <c r="R2" t="n">
        <v>513.97</v>
      </c>
      <c r="S2" t="n">
        <v>59.57</v>
      </c>
      <c r="T2" t="n">
        <v>222802.52</v>
      </c>
      <c r="U2" t="n">
        <v>0.12</v>
      </c>
      <c r="V2" t="n">
        <v>0.67</v>
      </c>
      <c r="W2" t="n">
        <v>7.54</v>
      </c>
      <c r="X2" t="n">
        <v>13.74</v>
      </c>
      <c r="Y2" t="n">
        <v>0.5</v>
      </c>
      <c r="Z2" t="n">
        <v>10</v>
      </c>
      <c r="AA2" t="n">
        <v>1939.994723937711</v>
      </c>
      <c r="AB2" t="n">
        <v>2654.386367818402</v>
      </c>
      <c r="AC2" t="n">
        <v>2401.055458328479</v>
      </c>
      <c r="AD2" t="n">
        <v>1939994.723937711</v>
      </c>
      <c r="AE2" t="n">
        <v>2654386.367818402</v>
      </c>
      <c r="AF2" t="n">
        <v>8.297122737251232e-06</v>
      </c>
      <c r="AG2" t="n">
        <v>81</v>
      </c>
      <c r="AH2" t="n">
        <v>2401055.458328479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1.9082</v>
      </c>
      <c r="E3" t="n">
        <v>52.4</v>
      </c>
      <c r="F3" t="n">
        <v>43.8</v>
      </c>
      <c r="G3" t="n">
        <v>13.48</v>
      </c>
      <c r="H3" t="n">
        <v>0.22</v>
      </c>
      <c r="I3" t="n">
        <v>195</v>
      </c>
      <c r="J3" t="n">
        <v>160.54</v>
      </c>
      <c r="K3" t="n">
        <v>50.28</v>
      </c>
      <c r="L3" t="n">
        <v>2</v>
      </c>
      <c r="M3" t="n">
        <v>193</v>
      </c>
      <c r="N3" t="n">
        <v>28.26</v>
      </c>
      <c r="O3" t="n">
        <v>20034.4</v>
      </c>
      <c r="P3" t="n">
        <v>539.79</v>
      </c>
      <c r="Q3" t="n">
        <v>419.33</v>
      </c>
      <c r="R3" t="n">
        <v>247.69</v>
      </c>
      <c r="S3" t="n">
        <v>59.57</v>
      </c>
      <c r="T3" t="n">
        <v>91004.95</v>
      </c>
      <c r="U3" t="n">
        <v>0.24</v>
      </c>
      <c r="V3" t="n">
        <v>0.79</v>
      </c>
      <c r="W3" t="n">
        <v>7.12</v>
      </c>
      <c r="X3" t="n">
        <v>5.63</v>
      </c>
      <c r="Y3" t="n">
        <v>0.5</v>
      </c>
      <c r="Z3" t="n">
        <v>10</v>
      </c>
      <c r="AA3" t="n">
        <v>1321.372315994874</v>
      </c>
      <c r="AB3" t="n">
        <v>1807.959897576526</v>
      </c>
      <c r="AC3" t="n">
        <v>1635.410742439474</v>
      </c>
      <c r="AD3" t="n">
        <v>1321372.315994874</v>
      </c>
      <c r="AE3" t="n">
        <v>1807959.897576526</v>
      </c>
      <c r="AF3" t="n">
        <v>1.095603737265435e-05</v>
      </c>
      <c r="AG3" t="n">
        <v>61</v>
      </c>
      <c r="AH3" t="n">
        <v>1635410.742439474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41.74</v>
      </c>
      <c r="G4" t="n">
        <v>20.2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122</v>
      </c>
      <c r="N4" t="n">
        <v>28.69</v>
      </c>
      <c r="O4" t="n">
        <v>20210.21</v>
      </c>
      <c r="P4" t="n">
        <v>513.63</v>
      </c>
      <c r="Q4" t="n">
        <v>419.31</v>
      </c>
      <c r="R4" t="n">
        <v>180.27</v>
      </c>
      <c r="S4" t="n">
        <v>59.57</v>
      </c>
      <c r="T4" t="n">
        <v>57651.16</v>
      </c>
      <c r="U4" t="n">
        <v>0.33</v>
      </c>
      <c r="V4" t="n">
        <v>0.83</v>
      </c>
      <c r="W4" t="n">
        <v>7.01</v>
      </c>
      <c r="X4" t="n">
        <v>3.57</v>
      </c>
      <c r="Y4" t="n">
        <v>0.5</v>
      </c>
      <c r="Z4" t="n">
        <v>10</v>
      </c>
      <c r="AA4" t="n">
        <v>1178.017585282046</v>
      </c>
      <c r="AB4" t="n">
        <v>1611.815630650867</v>
      </c>
      <c r="AC4" t="n">
        <v>1457.986209058993</v>
      </c>
      <c r="AD4" t="n">
        <v>1178017.585282046</v>
      </c>
      <c r="AE4" t="n">
        <v>1611815.630650867</v>
      </c>
      <c r="AF4" t="n">
        <v>1.194702995756167e-05</v>
      </c>
      <c r="AG4" t="n">
        <v>56</v>
      </c>
      <c r="AH4" t="n">
        <v>1457986.209058993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2.1729</v>
      </c>
      <c r="E5" t="n">
        <v>46.02</v>
      </c>
      <c r="F5" t="n">
        <v>40.77</v>
      </c>
      <c r="G5" t="n">
        <v>26.88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500.72</v>
      </c>
      <c r="Q5" t="n">
        <v>419.29</v>
      </c>
      <c r="R5" t="n">
        <v>149.06</v>
      </c>
      <c r="S5" t="n">
        <v>59.57</v>
      </c>
      <c r="T5" t="n">
        <v>42211.96</v>
      </c>
      <c r="U5" t="n">
        <v>0.4</v>
      </c>
      <c r="V5" t="n">
        <v>0.85</v>
      </c>
      <c r="W5" t="n">
        <v>6.94</v>
      </c>
      <c r="X5" t="n">
        <v>2.6</v>
      </c>
      <c r="Y5" t="n">
        <v>0.5</v>
      </c>
      <c r="Z5" t="n">
        <v>10</v>
      </c>
      <c r="AA5" t="n">
        <v>1115.309652067079</v>
      </c>
      <c r="AB5" t="n">
        <v>1526.015869947384</v>
      </c>
      <c r="AC5" t="n">
        <v>1380.37505709633</v>
      </c>
      <c r="AD5" t="n">
        <v>1115309.652067079</v>
      </c>
      <c r="AE5" t="n">
        <v>1526015.869947384</v>
      </c>
      <c r="AF5" t="n">
        <v>1.247582727546412e-05</v>
      </c>
      <c r="AG5" t="n">
        <v>54</v>
      </c>
      <c r="AH5" t="n">
        <v>1380375.05709633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2.2288</v>
      </c>
      <c r="E6" t="n">
        <v>44.87</v>
      </c>
      <c r="F6" t="n">
        <v>40.22</v>
      </c>
      <c r="G6" t="n">
        <v>33.52</v>
      </c>
      <c r="H6" t="n">
        <v>0.54</v>
      </c>
      <c r="I6" t="n">
        <v>72</v>
      </c>
      <c r="J6" t="n">
        <v>164.83</v>
      </c>
      <c r="K6" t="n">
        <v>50.28</v>
      </c>
      <c r="L6" t="n">
        <v>5</v>
      </c>
      <c r="M6" t="n">
        <v>70</v>
      </c>
      <c r="N6" t="n">
        <v>29.55</v>
      </c>
      <c r="O6" t="n">
        <v>20563.61</v>
      </c>
      <c r="P6" t="n">
        <v>493.13</v>
      </c>
      <c r="Q6" t="n">
        <v>419.26</v>
      </c>
      <c r="R6" t="n">
        <v>131.24</v>
      </c>
      <c r="S6" t="n">
        <v>59.57</v>
      </c>
      <c r="T6" t="n">
        <v>33395.11</v>
      </c>
      <c r="U6" t="n">
        <v>0.45</v>
      </c>
      <c r="V6" t="n">
        <v>0.86</v>
      </c>
      <c r="W6" t="n">
        <v>6.92</v>
      </c>
      <c r="X6" t="n">
        <v>2.06</v>
      </c>
      <c r="Y6" t="n">
        <v>0.5</v>
      </c>
      <c r="Z6" t="n">
        <v>10</v>
      </c>
      <c r="AA6" t="n">
        <v>1072.371957158915</v>
      </c>
      <c r="AB6" t="n">
        <v>1467.266621496626</v>
      </c>
      <c r="AC6" t="n">
        <v>1327.232754462625</v>
      </c>
      <c r="AD6" t="n">
        <v>1072371.957158915</v>
      </c>
      <c r="AE6" t="n">
        <v>1467266.621496626</v>
      </c>
      <c r="AF6" t="n">
        <v>1.279678026211719e-05</v>
      </c>
      <c r="AG6" t="n">
        <v>52</v>
      </c>
      <c r="AH6" t="n">
        <v>1327232.754462625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2.267</v>
      </c>
      <c r="E7" t="n">
        <v>44.11</v>
      </c>
      <c r="F7" t="n">
        <v>39.85</v>
      </c>
      <c r="G7" t="n">
        <v>39.85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487.86</v>
      </c>
      <c r="Q7" t="n">
        <v>419.24</v>
      </c>
      <c r="R7" t="n">
        <v>119.3</v>
      </c>
      <c r="S7" t="n">
        <v>59.57</v>
      </c>
      <c r="T7" t="n">
        <v>27485.19</v>
      </c>
      <c r="U7" t="n">
        <v>0.5</v>
      </c>
      <c r="V7" t="n">
        <v>0.87</v>
      </c>
      <c r="W7" t="n">
        <v>6.89</v>
      </c>
      <c r="X7" t="n">
        <v>1.69</v>
      </c>
      <c r="Y7" t="n">
        <v>0.5</v>
      </c>
      <c r="Z7" t="n">
        <v>10</v>
      </c>
      <c r="AA7" t="n">
        <v>1055.868736846832</v>
      </c>
      <c r="AB7" t="n">
        <v>1444.686187394939</v>
      </c>
      <c r="AC7" t="n">
        <v>1306.807365299765</v>
      </c>
      <c r="AD7" t="n">
        <v>1055868.736846833</v>
      </c>
      <c r="AE7" t="n">
        <v>1444686.187394939</v>
      </c>
      <c r="AF7" t="n">
        <v>1.30161077055903e-05</v>
      </c>
      <c r="AG7" t="n">
        <v>52</v>
      </c>
      <c r="AH7" t="n">
        <v>1306807.365299765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2.2958</v>
      </c>
      <c r="E8" t="n">
        <v>43.56</v>
      </c>
      <c r="F8" t="n">
        <v>39.59</v>
      </c>
      <c r="G8" t="n">
        <v>46.58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483.94</v>
      </c>
      <c r="Q8" t="n">
        <v>419.27</v>
      </c>
      <c r="R8" t="n">
        <v>110.57</v>
      </c>
      <c r="S8" t="n">
        <v>59.57</v>
      </c>
      <c r="T8" t="n">
        <v>23166.1</v>
      </c>
      <c r="U8" t="n">
        <v>0.54</v>
      </c>
      <c r="V8" t="n">
        <v>0.87</v>
      </c>
      <c r="W8" t="n">
        <v>6.88</v>
      </c>
      <c r="X8" t="n">
        <v>1.42</v>
      </c>
      <c r="Y8" t="n">
        <v>0.5</v>
      </c>
      <c r="Z8" t="n">
        <v>10</v>
      </c>
      <c r="AA8" t="n">
        <v>1034.947699035882</v>
      </c>
      <c r="AB8" t="n">
        <v>1416.061100490948</v>
      </c>
      <c r="AC8" t="n">
        <v>1280.914216514328</v>
      </c>
      <c r="AD8" t="n">
        <v>1034947.699035882</v>
      </c>
      <c r="AE8" t="n">
        <v>1416061.100490948</v>
      </c>
      <c r="AF8" t="n">
        <v>1.318146452161191e-05</v>
      </c>
      <c r="AG8" t="n">
        <v>51</v>
      </c>
      <c r="AH8" t="n">
        <v>1280914.216514328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2.3185</v>
      </c>
      <c r="E9" t="n">
        <v>43.13</v>
      </c>
      <c r="F9" t="n">
        <v>39.39</v>
      </c>
      <c r="G9" t="n">
        <v>53.71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480.49</v>
      </c>
      <c r="Q9" t="n">
        <v>419.25</v>
      </c>
      <c r="R9" t="n">
        <v>104.13</v>
      </c>
      <c r="S9" t="n">
        <v>59.57</v>
      </c>
      <c r="T9" t="n">
        <v>19979.99</v>
      </c>
      <c r="U9" t="n">
        <v>0.57</v>
      </c>
      <c r="V9" t="n">
        <v>0.88</v>
      </c>
      <c r="W9" t="n">
        <v>6.87</v>
      </c>
      <c r="X9" t="n">
        <v>1.23</v>
      </c>
      <c r="Y9" t="n">
        <v>0.5</v>
      </c>
      <c r="Z9" t="n">
        <v>10</v>
      </c>
      <c r="AA9" t="n">
        <v>1016.408803401873</v>
      </c>
      <c r="AB9" t="n">
        <v>1390.695365606146</v>
      </c>
      <c r="AC9" t="n">
        <v>1257.969351765899</v>
      </c>
      <c r="AD9" t="n">
        <v>1016408.803401873</v>
      </c>
      <c r="AE9" t="n">
        <v>1390695.365606145</v>
      </c>
      <c r="AF9" t="n">
        <v>1.331179784535117e-05</v>
      </c>
      <c r="AG9" t="n">
        <v>50</v>
      </c>
      <c r="AH9" t="n">
        <v>1257969.351765899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2.3349</v>
      </c>
      <c r="E10" t="n">
        <v>42.83</v>
      </c>
      <c r="F10" t="n">
        <v>39.25</v>
      </c>
      <c r="G10" t="n">
        <v>60.38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477.77</v>
      </c>
      <c r="Q10" t="n">
        <v>419.24</v>
      </c>
      <c r="R10" t="n">
        <v>99.44</v>
      </c>
      <c r="S10" t="n">
        <v>59.57</v>
      </c>
      <c r="T10" t="n">
        <v>17662.93</v>
      </c>
      <c r="U10" t="n">
        <v>0.6</v>
      </c>
      <c r="V10" t="n">
        <v>0.88</v>
      </c>
      <c r="W10" t="n">
        <v>6.86</v>
      </c>
      <c r="X10" t="n">
        <v>1.08</v>
      </c>
      <c r="Y10" t="n">
        <v>0.5</v>
      </c>
      <c r="Z10" t="n">
        <v>10</v>
      </c>
      <c r="AA10" t="n">
        <v>1009.355603814474</v>
      </c>
      <c r="AB10" t="n">
        <v>1381.044866765461</v>
      </c>
      <c r="AC10" t="n">
        <v>1249.239882990009</v>
      </c>
      <c r="AD10" t="n">
        <v>1009355.603814474</v>
      </c>
      <c r="AE10" t="n">
        <v>1381044.866765461</v>
      </c>
      <c r="AF10" t="n">
        <v>1.340595936558571e-05</v>
      </c>
      <c r="AG10" t="n">
        <v>50</v>
      </c>
      <c r="AH10" t="n">
        <v>1249239.882990009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2.3442</v>
      </c>
      <c r="E11" t="n">
        <v>42.66</v>
      </c>
      <c r="F11" t="n">
        <v>39.17</v>
      </c>
      <c r="G11" t="n">
        <v>65.29000000000001</v>
      </c>
      <c r="H11" t="n">
        <v>1.03</v>
      </c>
      <c r="I11" t="n">
        <v>36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476.67</v>
      </c>
      <c r="Q11" t="n">
        <v>419.25</v>
      </c>
      <c r="R11" t="n">
        <v>97.26000000000001</v>
      </c>
      <c r="S11" t="n">
        <v>59.57</v>
      </c>
      <c r="T11" t="n">
        <v>16585.06</v>
      </c>
      <c r="U11" t="n">
        <v>0.61</v>
      </c>
      <c r="V11" t="n">
        <v>0.88</v>
      </c>
      <c r="W11" t="n">
        <v>6.85</v>
      </c>
      <c r="X11" t="n">
        <v>1.01</v>
      </c>
      <c r="Y11" t="n">
        <v>0.5</v>
      </c>
      <c r="Z11" t="n">
        <v>10</v>
      </c>
      <c r="AA11" t="n">
        <v>1005.855225925725</v>
      </c>
      <c r="AB11" t="n">
        <v>1376.255495312301</v>
      </c>
      <c r="AC11" t="n">
        <v>1244.907602426413</v>
      </c>
      <c r="AD11" t="n">
        <v>1005855.225925725</v>
      </c>
      <c r="AE11" t="n">
        <v>1376255.495312301</v>
      </c>
      <c r="AF11" t="n">
        <v>1.345935583742602e-05</v>
      </c>
      <c r="AG11" t="n">
        <v>50</v>
      </c>
      <c r="AH11" t="n">
        <v>1244907.602426413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2.3587</v>
      </c>
      <c r="E12" t="n">
        <v>42.4</v>
      </c>
      <c r="F12" t="n">
        <v>39.04</v>
      </c>
      <c r="G12" t="n">
        <v>73.2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30</v>
      </c>
      <c r="N12" t="n">
        <v>32.27</v>
      </c>
      <c r="O12" t="n">
        <v>21638.31</v>
      </c>
      <c r="P12" t="n">
        <v>474.14</v>
      </c>
      <c r="Q12" t="n">
        <v>419.24</v>
      </c>
      <c r="R12" t="n">
        <v>92.78</v>
      </c>
      <c r="S12" t="n">
        <v>59.57</v>
      </c>
      <c r="T12" t="n">
        <v>14364.02</v>
      </c>
      <c r="U12" t="n">
        <v>0.64</v>
      </c>
      <c r="V12" t="n">
        <v>0.89</v>
      </c>
      <c r="W12" t="n">
        <v>6.85</v>
      </c>
      <c r="X12" t="n">
        <v>0.88</v>
      </c>
      <c r="Y12" t="n">
        <v>0.5</v>
      </c>
      <c r="Z12" t="n">
        <v>10</v>
      </c>
      <c r="AA12" t="n">
        <v>999.6081496302509</v>
      </c>
      <c r="AB12" t="n">
        <v>1367.707969923278</v>
      </c>
      <c r="AC12" t="n">
        <v>1237.175840863992</v>
      </c>
      <c r="AD12" t="n">
        <v>999608.1496302509</v>
      </c>
      <c r="AE12" t="n">
        <v>1367707.969923278</v>
      </c>
      <c r="AF12" t="n">
        <v>1.354260840104801e-05</v>
      </c>
      <c r="AG12" t="n">
        <v>50</v>
      </c>
      <c r="AH12" t="n">
        <v>1237175.840863992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2.3642</v>
      </c>
      <c r="E13" t="n">
        <v>42.3</v>
      </c>
      <c r="F13" t="n">
        <v>39.01</v>
      </c>
      <c r="G13" t="n">
        <v>78.01000000000001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473.13</v>
      </c>
      <c r="Q13" t="n">
        <v>419.24</v>
      </c>
      <c r="R13" t="n">
        <v>91.90000000000001</v>
      </c>
      <c r="S13" t="n">
        <v>59.57</v>
      </c>
      <c r="T13" t="n">
        <v>13937.39</v>
      </c>
      <c r="U13" t="n">
        <v>0.65</v>
      </c>
      <c r="V13" t="n">
        <v>0.89</v>
      </c>
      <c r="W13" t="n">
        <v>6.84</v>
      </c>
      <c r="X13" t="n">
        <v>0.84</v>
      </c>
      <c r="Y13" t="n">
        <v>0.5</v>
      </c>
      <c r="Z13" t="n">
        <v>10</v>
      </c>
      <c r="AA13" t="n">
        <v>988.3087909248729</v>
      </c>
      <c r="AB13" t="n">
        <v>1352.247688850056</v>
      </c>
      <c r="AC13" t="n">
        <v>1223.191067317757</v>
      </c>
      <c r="AD13" t="n">
        <v>988308.790924873</v>
      </c>
      <c r="AE13" t="n">
        <v>1352247.688850055</v>
      </c>
      <c r="AF13" t="n">
        <v>1.357418695966325e-05</v>
      </c>
      <c r="AG13" t="n">
        <v>49</v>
      </c>
      <c r="AH13" t="n">
        <v>1223191.067317757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2.3749</v>
      </c>
      <c r="E14" t="n">
        <v>42.11</v>
      </c>
      <c r="F14" t="n">
        <v>38.91</v>
      </c>
      <c r="G14" t="n">
        <v>86.47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471.12</v>
      </c>
      <c r="Q14" t="n">
        <v>419.24</v>
      </c>
      <c r="R14" t="n">
        <v>88.65000000000001</v>
      </c>
      <c r="S14" t="n">
        <v>59.57</v>
      </c>
      <c r="T14" t="n">
        <v>12326.75</v>
      </c>
      <c r="U14" t="n">
        <v>0.67</v>
      </c>
      <c r="V14" t="n">
        <v>0.89</v>
      </c>
      <c r="W14" t="n">
        <v>6.84</v>
      </c>
      <c r="X14" t="n">
        <v>0.75</v>
      </c>
      <c r="Y14" t="n">
        <v>0.5</v>
      </c>
      <c r="Z14" t="n">
        <v>10</v>
      </c>
      <c r="AA14" t="n">
        <v>983.6166405355361</v>
      </c>
      <c r="AB14" t="n">
        <v>1345.827681684299</v>
      </c>
      <c r="AC14" t="n">
        <v>1217.383776625364</v>
      </c>
      <c r="AD14" t="n">
        <v>983616.6405355361</v>
      </c>
      <c r="AE14" t="n">
        <v>1345827.681684299</v>
      </c>
      <c r="AF14" t="n">
        <v>1.363562161006017e-05</v>
      </c>
      <c r="AG14" t="n">
        <v>49</v>
      </c>
      <c r="AH14" t="n">
        <v>1217383.776625364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2.3813</v>
      </c>
      <c r="E15" t="n">
        <v>41.99</v>
      </c>
      <c r="F15" t="n">
        <v>38.86</v>
      </c>
      <c r="G15" t="n">
        <v>93.27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469.32</v>
      </c>
      <c r="Q15" t="n">
        <v>419.24</v>
      </c>
      <c r="R15" t="n">
        <v>87.18000000000001</v>
      </c>
      <c r="S15" t="n">
        <v>59.57</v>
      </c>
      <c r="T15" t="n">
        <v>11600.48</v>
      </c>
      <c r="U15" t="n">
        <v>0.68</v>
      </c>
      <c r="V15" t="n">
        <v>0.89</v>
      </c>
      <c r="W15" t="n">
        <v>6.83</v>
      </c>
      <c r="X15" t="n">
        <v>0.7</v>
      </c>
      <c r="Y15" t="n">
        <v>0.5</v>
      </c>
      <c r="Z15" t="n">
        <v>10</v>
      </c>
      <c r="AA15" t="n">
        <v>980.2395750130397</v>
      </c>
      <c r="AB15" t="n">
        <v>1341.207031650804</v>
      </c>
      <c r="AC15" t="n">
        <v>1213.204114945942</v>
      </c>
      <c r="AD15" t="n">
        <v>980239.5750130398</v>
      </c>
      <c r="AE15" t="n">
        <v>1341207.031650804</v>
      </c>
      <c r="AF15" t="n">
        <v>1.367236756917608e-05</v>
      </c>
      <c r="AG15" t="n">
        <v>49</v>
      </c>
      <c r="AH15" t="n">
        <v>1213204.114945942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2.3843</v>
      </c>
      <c r="E16" t="n">
        <v>41.94</v>
      </c>
      <c r="F16" t="n">
        <v>38.84</v>
      </c>
      <c r="G16" t="n">
        <v>97.11</v>
      </c>
      <c r="H16" t="n">
        <v>1.48</v>
      </c>
      <c r="I16" t="n">
        <v>24</v>
      </c>
      <c r="J16" t="n">
        <v>179.46</v>
      </c>
      <c r="K16" t="n">
        <v>50.28</v>
      </c>
      <c r="L16" t="n">
        <v>15</v>
      </c>
      <c r="M16" t="n">
        <v>22</v>
      </c>
      <c r="N16" t="n">
        <v>34.18</v>
      </c>
      <c r="O16" t="n">
        <v>22367.38</v>
      </c>
      <c r="P16" t="n">
        <v>469.11</v>
      </c>
      <c r="Q16" t="n">
        <v>419.24</v>
      </c>
      <c r="R16" t="n">
        <v>86.29000000000001</v>
      </c>
      <c r="S16" t="n">
        <v>59.57</v>
      </c>
      <c r="T16" t="n">
        <v>11158.45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979.3114454880632</v>
      </c>
      <c r="AB16" t="n">
        <v>1339.937123888546</v>
      </c>
      <c r="AC16" t="n">
        <v>1212.055405398188</v>
      </c>
      <c r="AD16" t="n">
        <v>979311.4454880633</v>
      </c>
      <c r="AE16" t="n">
        <v>1339937.123888546</v>
      </c>
      <c r="AF16" t="n">
        <v>1.368959223751167e-05</v>
      </c>
      <c r="AG16" t="n">
        <v>49</v>
      </c>
      <c r="AH16" t="n">
        <v>1212055.405398188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2.3929</v>
      </c>
      <c r="E17" t="n">
        <v>41.79</v>
      </c>
      <c r="F17" t="n">
        <v>38.76</v>
      </c>
      <c r="G17" t="n">
        <v>105.7</v>
      </c>
      <c r="H17" t="n">
        <v>1.57</v>
      </c>
      <c r="I17" t="n">
        <v>22</v>
      </c>
      <c r="J17" t="n">
        <v>180.95</v>
      </c>
      <c r="K17" t="n">
        <v>50.28</v>
      </c>
      <c r="L17" t="n">
        <v>16</v>
      </c>
      <c r="M17" t="n">
        <v>20</v>
      </c>
      <c r="N17" t="n">
        <v>34.67</v>
      </c>
      <c r="O17" t="n">
        <v>22551.28</v>
      </c>
      <c r="P17" t="n">
        <v>467.13</v>
      </c>
      <c r="Q17" t="n">
        <v>419.26</v>
      </c>
      <c r="R17" t="n">
        <v>83.72</v>
      </c>
      <c r="S17" t="n">
        <v>59.57</v>
      </c>
      <c r="T17" t="n">
        <v>9887.57</v>
      </c>
      <c r="U17" t="n">
        <v>0.71</v>
      </c>
      <c r="V17" t="n">
        <v>0.89</v>
      </c>
      <c r="W17" t="n">
        <v>6.83</v>
      </c>
      <c r="X17" t="n">
        <v>0.59</v>
      </c>
      <c r="Y17" t="n">
        <v>0.5</v>
      </c>
      <c r="Z17" t="n">
        <v>10</v>
      </c>
      <c r="AA17" t="n">
        <v>975.2331039952477</v>
      </c>
      <c r="AB17" t="n">
        <v>1334.356957134348</v>
      </c>
      <c r="AC17" t="n">
        <v>1207.007801927196</v>
      </c>
      <c r="AD17" t="n">
        <v>975233.1039952477</v>
      </c>
      <c r="AE17" t="n">
        <v>1334356.957134348</v>
      </c>
      <c r="AF17" t="n">
        <v>1.373896962007368e-05</v>
      </c>
      <c r="AG17" t="n">
        <v>49</v>
      </c>
      <c r="AH17" t="n">
        <v>1207007.801927196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2.3959</v>
      </c>
      <c r="E18" t="n">
        <v>41.74</v>
      </c>
      <c r="F18" t="n">
        <v>38.74</v>
      </c>
      <c r="G18" t="n">
        <v>110.68</v>
      </c>
      <c r="H18" t="n">
        <v>1.65</v>
      </c>
      <c r="I18" t="n">
        <v>21</v>
      </c>
      <c r="J18" t="n">
        <v>182.45</v>
      </c>
      <c r="K18" t="n">
        <v>50.28</v>
      </c>
      <c r="L18" t="n">
        <v>17</v>
      </c>
      <c r="M18" t="n">
        <v>19</v>
      </c>
      <c r="N18" t="n">
        <v>35.17</v>
      </c>
      <c r="O18" t="n">
        <v>22735.98</v>
      </c>
      <c r="P18" t="n">
        <v>466.39</v>
      </c>
      <c r="Q18" t="n">
        <v>419.25</v>
      </c>
      <c r="R18" t="n">
        <v>82.91</v>
      </c>
      <c r="S18" t="n">
        <v>59.57</v>
      </c>
      <c r="T18" t="n">
        <v>9484.610000000001</v>
      </c>
      <c r="U18" t="n">
        <v>0.72</v>
      </c>
      <c r="V18" t="n">
        <v>0.89</v>
      </c>
      <c r="W18" t="n">
        <v>6.83</v>
      </c>
      <c r="X18" t="n">
        <v>0.57</v>
      </c>
      <c r="Y18" t="n">
        <v>0.5</v>
      </c>
      <c r="Z18" t="n">
        <v>10</v>
      </c>
      <c r="AA18" t="n">
        <v>973.7807047353044</v>
      </c>
      <c r="AB18" t="n">
        <v>1332.36972039156</v>
      </c>
      <c r="AC18" t="n">
        <v>1205.210224270036</v>
      </c>
      <c r="AD18" t="n">
        <v>973780.7047353045</v>
      </c>
      <c r="AE18" t="n">
        <v>1332369.72039156</v>
      </c>
      <c r="AF18" t="n">
        <v>1.375619428840926e-05</v>
      </c>
      <c r="AG18" t="n">
        <v>49</v>
      </c>
      <c r="AH18" t="n">
        <v>1205210.224270036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2.4002</v>
      </c>
      <c r="E19" t="n">
        <v>41.66</v>
      </c>
      <c r="F19" t="n">
        <v>38.69</v>
      </c>
      <c r="G19" t="n">
        <v>116.08</v>
      </c>
      <c r="H19" t="n">
        <v>1.74</v>
      </c>
      <c r="I19" t="n">
        <v>20</v>
      </c>
      <c r="J19" t="n">
        <v>183.95</v>
      </c>
      <c r="K19" t="n">
        <v>50.28</v>
      </c>
      <c r="L19" t="n">
        <v>18</v>
      </c>
      <c r="M19" t="n">
        <v>18</v>
      </c>
      <c r="N19" t="n">
        <v>35.67</v>
      </c>
      <c r="O19" t="n">
        <v>22921.24</v>
      </c>
      <c r="P19" t="n">
        <v>465.73</v>
      </c>
      <c r="Q19" t="n">
        <v>419.26</v>
      </c>
      <c r="R19" t="n">
        <v>81.81999999999999</v>
      </c>
      <c r="S19" t="n">
        <v>59.57</v>
      </c>
      <c r="T19" t="n">
        <v>8947.08</v>
      </c>
      <c r="U19" t="n">
        <v>0.73</v>
      </c>
      <c r="V19" t="n">
        <v>0.89</v>
      </c>
      <c r="W19" t="n">
        <v>6.82</v>
      </c>
      <c r="X19" t="n">
        <v>0.53</v>
      </c>
      <c r="Y19" t="n">
        <v>0.5</v>
      </c>
      <c r="Z19" t="n">
        <v>10</v>
      </c>
      <c r="AA19" t="n">
        <v>972.0735665754846</v>
      </c>
      <c r="AB19" t="n">
        <v>1330.033938647674</v>
      </c>
      <c r="AC19" t="n">
        <v>1203.097366257497</v>
      </c>
      <c r="AD19" t="n">
        <v>972073.5665754846</v>
      </c>
      <c r="AE19" t="n">
        <v>1330033.938647674</v>
      </c>
      <c r="AF19" t="n">
        <v>1.378088297969027e-05</v>
      </c>
      <c r="AG19" t="n">
        <v>49</v>
      </c>
      <c r="AH19" t="n">
        <v>1203097.366257497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2.4033</v>
      </c>
      <c r="E20" t="n">
        <v>41.61</v>
      </c>
      <c r="F20" t="n">
        <v>38.67</v>
      </c>
      <c r="G20" t="n">
        <v>122.13</v>
      </c>
      <c r="H20" t="n">
        <v>1.82</v>
      </c>
      <c r="I20" t="n">
        <v>19</v>
      </c>
      <c r="J20" t="n">
        <v>185.46</v>
      </c>
      <c r="K20" t="n">
        <v>50.28</v>
      </c>
      <c r="L20" t="n">
        <v>19</v>
      </c>
      <c r="M20" t="n">
        <v>17</v>
      </c>
      <c r="N20" t="n">
        <v>36.18</v>
      </c>
      <c r="O20" t="n">
        <v>23107.19</v>
      </c>
      <c r="P20" t="n">
        <v>464.13</v>
      </c>
      <c r="Q20" t="n">
        <v>419.24</v>
      </c>
      <c r="R20" t="n">
        <v>80.98</v>
      </c>
      <c r="S20" t="n">
        <v>59.57</v>
      </c>
      <c r="T20" t="n">
        <v>8532.23</v>
      </c>
      <c r="U20" t="n">
        <v>0.74</v>
      </c>
      <c r="V20" t="n">
        <v>0.89</v>
      </c>
      <c r="W20" t="n">
        <v>6.83</v>
      </c>
      <c r="X20" t="n">
        <v>0.51</v>
      </c>
      <c r="Y20" t="n">
        <v>0.5</v>
      </c>
      <c r="Z20" t="n">
        <v>10</v>
      </c>
      <c r="AA20" t="n">
        <v>969.7418887668123</v>
      </c>
      <c r="AB20" t="n">
        <v>1326.843634203484</v>
      </c>
      <c r="AC20" t="n">
        <v>1200.211539991839</v>
      </c>
      <c r="AD20" t="n">
        <v>969741.8887668123</v>
      </c>
      <c r="AE20" t="n">
        <v>1326843.634203484</v>
      </c>
      <c r="AF20" t="n">
        <v>1.379868180363704e-05</v>
      </c>
      <c r="AG20" t="n">
        <v>49</v>
      </c>
      <c r="AH20" t="n">
        <v>1200211.539991839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2.4058</v>
      </c>
      <c r="E21" t="n">
        <v>41.57</v>
      </c>
      <c r="F21" t="n">
        <v>38.66</v>
      </c>
      <c r="G21" t="n">
        <v>128.87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16</v>
      </c>
      <c r="N21" t="n">
        <v>36.69</v>
      </c>
      <c r="O21" t="n">
        <v>23293.82</v>
      </c>
      <c r="P21" t="n">
        <v>463.93</v>
      </c>
      <c r="Q21" t="n">
        <v>419.26</v>
      </c>
      <c r="R21" t="n">
        <v>80.51000000000001</v>
      </c>
      <c r="S21" t="n">
        <v>59.57</v>
      </c>
      <c r="T21" t="n">
        <v>8300.24</v>
      </c>
      <c r="U21" t="n">
        <v>0.74</v>
      </c>
      <c r="V21" t="n">
        <v>0.89</v>
      </c>
      <c r="W21" t="n">
        <v>6.82</v>
      </c>
      <c r="X21" t="n">
        <v>0.5</v>
      </c>
      <c r="Y21" t="n">
        <v>0.5</v>
      </c>
      <c r="Z21" t="n">
        <v>10</v>
      </c>
      <c r="AA21" t="n">
        <v>968.9721851121676</v>
      </c>
      <c r="AB21" t="n">
        <v>1325.790491706271</v>
      </c>
      <c r="AC21" t="n">
        <v>1199.258907936465</v>
      </c>
      <c r="AD21" t="n">
        <v>968972.1851121676</v>
      </c>
      <c r="AE21" t="n">
        <v>1325790.49170627</v>
      </c>
      <c r="AF21" t="n">
        <v>1.38130356939167e-05</v>
      </c>
      <c r="AG21" t="n">
        <v>49</v>
      </c>
      <c r="AH21" t="n">
        <v>1199258.907936465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2.4106</v>
      </c>
      <c r="E22" t="n">
        <v>41.48</v>
      </c>
      <c r="F22" t="n">
        <v>38.61</v>
      </c>
      <c r="G22" t="n">
        <v>136.28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462.3</v>
      </c>
      <c r="Q22" t="n">
        <v>419.23</v>
      </c>
      <c r="R22" t="n">
        <v>78.76000000000001</v>
      </c>
      <c r="S22" t="n">
        <v>59.57</v>
      </c>
      <c r="T22" t="n">
        <v>7431.21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966.1977183728902</v>
      </c>
      <c r="AB22" t="n">
        <v>1321.994343912757</v>
      </c>
      <c r="AC22" t="n">
        <v>1195.825059160438</v>
      </c>
      <c r="AD22" t="n">
        <v>966197.7183728903</v>
      </c>
      <c r="AE22" t="n">
        <v>1321994.343912757</v>
      </c>
      <c r="AF22" t="n">
        <v>1.384059516325363e-05</v>
      </c>
      <c r="AG22" t="n">
        <v>49</v>
      </c>
      <c r="AH22" t="n">
        <v>1195825.059160438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2.4093</v>
      </c>
      <c r="E23" t="n">
        <v>41.51</v>
      </c>
      <c r="F23" t="n">
        <v>38.63</v>
      </c>
      <c r="G23" t="n">
        <v>136.35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462</v>
      </c>
      <c r="Q23" t="n">
        <v>419.23</v>
      </c>
      <c r="R23" t="n">
        <v>79.75</v>
      </c>
      <c r="S23" t="n">
        <v>59.57</v>
      </c>
      <c r="T23" t="n">
        <v>7923.06</v>
      </c>
      <c r="U23" t="n">
        <v>0.75</v>
      </c>
      <c r="V23" t="n">
        <v>0.89</v>
      </c>
      <c r="W23" t="n">
        <v>6.82</v>
      </c>
      <c r="X23" t="n">
        <v>0.47</v>
      </c>
      <c r="Y23" t="n">
        <v>0.5</v>
      </c>
      <c r="Z23" t="n">
        <v>10</v>
      </c>
      <c r="AA23" t="n">
        <v>966.2143991033359</v>
      </c>
      <c r="AB23" t="n">
        <v>1322.017167224055</v>
      </c>
      <c r="AC23" t="n">
        <v>1195.845704246938</v>
      </c>
      <c r="AD23" t="n">
        <v>966214.3991033359</v>
      </c>
      <c r="AE23" t="n">
        <v>1322017.167224055</v>
      </c>
      <c r="AF23" t="n">
        <v>1.383313114030821e-05</v>
      </c>
      <c r="AG23" t="n">
        <v>49</v>
      </c>
      <c r="AH23" t="n">
        <v>1195845.704246938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2.4131</v>
      </c>
      <c r="E24" t="n">
        <v>41.44</v>
      </c>
      <c r="F24" t="n">
        <v>38.6</v>
      </c>
      <c r="G24" t="n">
        <v>144.75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461.61</v>
      </c>
      <c r="Q24" t="n">
        <v>419.23</v>
      </c>
      <c r="R24" t="n">
        <v>78.7</v>
      </c>
      <c r="S24" t="n">
        <v>59.57</v>
      </c>
      <c r="T24" t="n">
        <v>7407.85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956.0119979492622</v>
      </c>
      <c r="AB24" t="n">
        <v>1308.057791866878</v>
      </c>
      <c r="AC24" t="n">
        <v>1183.218592081744</v>
      </c>
      <c r="AD24" t="n">
        <v>956011.9979492621</v>
      </c>
      <c r="AE24" t="n">
        <v>1308057.791866879</v>
      </c>
      <c r="AF24" t="n">
        <v>1.385494905353328e-05</v>
      </c>
      <c r="AG24" t="n">
        <v>48</v>
      </c>
      <c r="AH24" t="n">
        <v>1183218.592081744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2.4172</v>
      </c>
      <c r="E25" t="n">
        <v>41.37</v>
      </c>
      <c r="F25" t="n">
        <v>38.56</v>
      </c>
      <c r="G25" t="n">
        <v>154.25</v>
      </c>
      <c r="H25" t="n">
        <v>2.21</v>
      </c>
      <c r="I25" t="n">
        <v>15</v>
      </c>
      <c r="J25" t="n">
        <v>193.08</v>
      </c>
      <c r="K25" t="n">
        <v>50.28</v>
      </c>
      <c r="L25" t="n">
        <v>24</v>
      </c>
      <c r="M25" t="n">
        <v>13</v>
      </c>
      <c r="N25" t="n">
        <v>38.8</v>
      </c>
      <c r="O25" t="n">
        <v>24047.45</v>
      </c>
      <c r="P25" t="n">
        <v>460.01</v>
      </c>
      <c r="Q25" t="n">
        <v>419.25</v>
      </c>
      <c r="R25" t="n">
        <v>77.3</v>
      </c>
      <c r="S25" t="n">
        <v>59.57</v>
      </c>
      <c r="T25" t="n">
        <v>6710.99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953.4520813348481</v>
      </c>
      <c r="AB25" t="n">
        <v>1304.555201019487</v>
      </c>
      <c r="AC25" t="n">
        <v>1180.050283588911</v>
      </c>
      <c r="AD25" t="n">
        <v>953452.0813348481</v>
      </c>
      <c r="AE25" t="n">
        <v>1304555.201019487</v>
      </c>
      <c r="AF25" t="n">
        <v>1.387848943359191e-05</v>
      </c>
      <c r="AG25" t="n">
        <v>48</v>
      </c>
      <c r="AH25" t="n">
        <v>1180050.28358891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2.4178</v>
      </c>
      <c r="E26" t="n">
        <v>41.36</v>
      </c>
      <c r="F26" t="n">
        <v>38.55</v>
      </c>
      <c r="G26" t="n">
        <v>154.21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458.79</v>
      </c>
      <c r="Q26" t="n">
        <v>419.23</v>
      </c>
      <c r="R26" t="n">
        <v>76.94</v>
      </c>
      <c r="S26" t="n">
        <v>59.57</v>
      </c>
      <c r="T26" t="n">
        <v>6531.39</v>
      </c>
      <c r="U26" t="n">
        <v>0.77</v>
      </c>
      <c r="V26" t="n">
        <v>0.9</v>
      </c>
      <c r="W26" t="n">
        <v>6.82</v>
      </c>
      <c r="X26" t="n">
        <v>0.39</v>
      </c>
      <c r="Y26" t="n">
        <v>0.5</v>
      </c>
      <c r="Z26" t="n">
        <v>10</v>
      </c>
      <c r="AA26" t="n">
        <v>952.0851494180354</v>
      </c>
      <c r="AB26" t="n">
        <v>1302.684904466124</v>
      </c>
      <c r="AC26" t="n">
        <v>1178.358485513623</v>
      </c>
      <c r="AD26" t="n">
        <v>952085.1494180354</v>
      </c>
      <c r="AE26" t="n">
        <v>1302684.904466124</v>
      </c>
      <c r="AF26" t="n">
        <v>1.388193436725903e-05</v>
      </c>
      <c r="AG26" t="n">
        <v>48</v>
      </c>
      <c r="AH26" t="n">
        <v>1178358.485513623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2.4211</v>
      </c>
      <c r="E27" t="n">
        <v>41.3</v>
      </c>
      <c r="F27" t="n">
        <v>38.53</v>
      </c>
      <c r="G27" t="n">
        <v>165.12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459.51</v>
      </c>
      <c r="Q27" t="n">
        <v>419.23</v>
      </c>
      <c r="R27" t="n">
        <v>76.09999999999999</v>
      </c>
      <c r="S27" t="n">
        <v>59.57</v>
      </c>
      <c r="T27" t="n">
        <v>6117.08</v>
      </c>
      <c r="U27" t="n">
        <v>0.78</v>
      </c>
      <c r="V27" t="n">
        <v>0.9</v>
      </c>
      <c r="W27" t="n">
        <v>6.82</v>
      </c>
      <c r="X27" t="n">
        <v>0.37</v>
      </c>
      <c r="Y27" t="n">
        <v>0.5</v>
      </c>
      <c r="Z27" t="n">
        <v>10</v>
      </c>
      <c r="AA27" t="n">
        <v>952.0592580846566</v>
      </c>
      <c r="AB27" t="n">
        <v>1302.64947880155</v>
      </c>
      <c r="AC27" t="n">
        <v>1178.326440824756</v>
      </c>
      <c r="AD27" t="n">
        <v>952059.2580846566</v>
      </c>
      <c r="AE27" t="n">
        <v>1302649.47880155</v>
      </c>
      <c r="AF27" t="n">
        <v>1.390088150242818e-05</v>
      </c>
      <c r="AG27" t="n">
        <v>48</v>
      </c>
      <c r="AH27" t="n">
        <v>1178326.440824755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2.4208</v>
      </c>
      <c r="E28" t="n">
        <v>41.31</v>
      </c>
      <c r="F28" t="n">
        <v>38.53</v>
      </c>
      <c r="G28" t="n">
        <v>165.14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455.88</v>
      </c>
      <c r="Q28" t="n">
        <v>419.23</v>
      </c>
      <c r="R28" t="n">
        <v>76.41</v>
      </c>
      <c r="S28" t="n">
        <v>59.57</v>
      </c>
      <c r="T28" t="n">
        <v>6271.64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948.4972367853348</v>
      </c>
      <c r="AB28" t="n">
        <v>1297.775764114529</v>
      </c>
      <c r="AC28" t="n">
        <v>1173.917866627162</v>
      </c>
      <c r="AD28" t="n">
        <v>948497.2367853349</v>
      </c>
      <c r="AE28" t="n">
        <v>1297775.764114529</v>
      </c>
      <c r="AF28" t="n">
        <v>1.389915903559462e-05</v>
      </c>
      <c r="AG28" t="n">
        <v>48</v>
      </c>
      <c r="AH28" t="n">
        <v>1173917.866627162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2.424</v>
      </c>
      <c r="E29" t="n">
        <v>41.25</v>
      </c>
      <c r="F29" t="n">
        <v>38.51</v>
      </c>
      <c r="G29" t="n">
        <v>177.74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458.11</v>
      </c>
      <c r="Q29" t="n">
        <v>419.24</v>
      </c>
      <c r="R29" t="n">
        <v>75.68000000000001</v>
      </c>
      <c r="S29" t="n">
        <v>59.57</v>
      </c>
      <c r="T29" t="n">
        <v>5911.11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950.0043357652187</v>
      </c>
      <c r="AB29" t="n">
        <v>1299.83784342732</v>
      </c>
      <c r="AC29" t="n">
        <v>1175.783143984487</v>
      </c>
      <c r="AD29" t="n">
        <v>950004.3357652187</v>
      </c>
      <c r="AE29" t="n">
        <v>1299837.84342732</v>
      </c>
      <c r="AF29" t="n">
        <v>1.391753201515258e-05</v>
      </c>
      <c r="AG29" t="n">
        <v>48</v>
      </c>
      <c r="AH29" t="n">
        <v>1175783.143984487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2.425</v>
      </c>
      <c r="E30" t="n">
        <v>41.24</v>
      </c>
      <c r="F30" t="n">
        <v>38.49</v>
      </c>
      <c r="G30" t="n">
        <v>177.66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457.3</v>
      </c>
      <c r="Q30" t="n">
        <v>419.24</v>
      </c>
      <c r="R30" t="n">
        <v>75.11</v>
      </c>
      <c r="S30" t="n">
        <v>59.57</v>
      </c>
      <c r="T30" t="n">
        <v>5626.78</v>
      </c>
      <c r="U30" t="n">
        <v>0.79</v>
      </c>
      <c r="V30" t="n">
        <v>0.9</v>
      </c>
      <c r="W30" t="n">
        <v>6.81</v>
      </c>
      <c r="X30" t="n">
        <v>0.33</v>
      </c>
      <c r="Y30" t="n">
        <v>0.5</v>
      </c>
      <c r="Z30" t="n">
        <v>10</v>
      </c>
      <c r="AA30" t="n">
        <v>948.9489495024866</v>
      </c>
      <c r="AB30" t="n">
        <v>1298.393817382294</v>
      </c>
      <c r="AC30" t="n">
        <v>1174.476933758496</v>
      </c>
      <c r="AD30" t="n">
        <v>948948.9495024866</v>
      </c>
      <c r="AE30" t="n">
        <v>1298393.817382294</v>
      </c>
      <c r="AF30" t="n">
        <v>1.392327357126443e-05</v>
      </c>
      <c r="AG30" t="n">
        <v>48</v>
      </c>
      <c r="AH30" t="n">
        <v>1174476.933758496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2.4285</v>
      </c>
      <c r="E31" t="n">
        <v>41.18</v>
      </c>
      <c r="F31" t="n">
        <v>38.47</v>
      </c>
      <c r="G31" t="n">
        <v>192.33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10</v>
      </c>
      <c r="N31" t="n">
        <v>42.15</v>
      </c>
      <c r="O31" t="n">
        <v>25200.04</v>
      </c>
      <c r="P31" t="n">
        <v>455.03</v>
      </c>
      <c r="Q31" t="n">
        <v>419.23</v>
      </c>
      <c r="R31" t="n">
        <v>74.20999999999999</v>
      </c>
      <c r="S31" t="n">
        <v>59.57</v>
      </c>
      <c r="T31" t="n">
        <v>5179.03</v>
      </c>
      <c r="U31" t="n">
        <v>0.8</v>
      </c>
      <c r="V31" t="n">
        <v>0.9</v>
      </c>
      <c r="W31" t="n">
        <v>6.81</v>
      </c>
      <c r="X31" t="n">
        <v>0.3</v>
      </c>
      <c r="Y31" t="n">
        <v>0.5</v>
      </c>
      <c r="Z31" t="n">
        <v>10</v>
      </c>
      <c r="AA31" t="n">
        <v>945.906753254558</v>
      </c>
      <c r="AB31" t="n">
        <v>1294.231350263652</v>
      </c>
      <c r="AC31" t="n">
        <v>1170.711726659597</v>
      </c>
      <c r="AD31" t="n">
        <v>945906.753254558</v>
      </c>
      <c r="AE31" t="n">
        <v>1294231.350263652</v>
      </c>
      <c r="AF31" t="n">
        <v>1.394336901765595e-05</v>
      </c>
      <c r="AG31" t="n">
        <v>48</v>
      </c>
      <c r="AH31" t="n">
        <v>1170711.726659597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2.4282</v>
      </c>
      <c r="E32" t="n">
        <v>41.18</v>
      </c>
      <c r="F32" t="n">
        <v>38.47</v>
      </c>
      <c r="G32" t="n">
        <v>192.36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10</v>
      </c>
      <c r="N32" t="n">
        <v>42.73</v>
      </c>
      <c r="O32" t="n">
        <v>25394.96</v>
      </c>
      <c r="P32" t="n">
        <v>457.13</v>
      </c>
      <c r="Q32" t="n">
        <v>419.23</v>
      </c>
      <c r="R32" t="n">
        <v>74.52</v>
      </c>
      <c r="S32" t="n">
        <v>59.57</v>
      </c>
      <c r="T32" t="n">
        <v>5335.12</v>
      </c>
      <c r="U32" t="n">
        <v>0.8</v>
      </c>
      <c r="V32" t="n">
        <v>0.9</v>
      </c>
      <c r="W32" t="n">
        <v>6.81</v>
      </c>
      <c r="X32" t="n">
        <v>0.31</v>
      </c>
      <c r="Y32" t="n">
        <v>0.5</v>
      </c>
      <c r="Z32" t="n">
        <v>10</v>
      </c>
      <c r="AA32" t="n">
        <v>948.0622872184027</v>
      </c>
      <c r="AB32" t="n">
        <v>1297.180646928432</v>
      </c>
      <c r="AC32" t="n">
        <v>1173.379546590054</v>
      </c>
      <c r="AD32" t="n">
        <v>948062.2872184027</v>
      </c>
      <c r="AE32" t="n">
        <v>1297180.646928431</v>
      </c>
      <c r="AF32" t="n">
        <v>1.394164655082239e-05</v>
      </c>
      <c r="AG32" t="n">
        <v>48</v>
      </c>
      <c r="AH32" t="n">
        <v>1173379.546590054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2.428</v>
      </c>
      <c r="E33" t="n">
        <v>41.19</v>
      </c>
      <c r="F33" t="n">
        <v>38.48</v>
      </c>
      <c r="G33" t="n">
        <v>192.38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454.91</v>
      </c>
      <c r="Q33" t="n">
        <v>419.23</v>
      </c>
      <c r="R33" t="n">
        <v>74.52</v>
      </c>
      <c r="S33" t="n">
        <v>59.57</v>
      </c>
      <c r="T33" t="n">
        <v>5333.77</v>
      </c>
      <c r="U33" t="n">
        <v>0.8</v>
      </c>
      <c r="V33" t="n">
        <v>0.9</v>
      </c>
      <c r="W33" t="n">
        <v>6.81</v>
      </c>
      <c r="X33" t="n">
        <v>0.31</v>
      </c>
      <c r="Y33" t="n">
        <v>0.5</v>
      </c>
      <c r="Z33" t="n">
        <v>10</v>
      </c>
      <c r="AA33" t="n">
        <v>945.9099726614844</v>
      </c>
      <c r="AB33" t="n">
        <v>1294.235755198239</v>
      </c>
      <c r="AC33" t="n">
        <v>1170.71571119341</v>
      </c>
      <c r="AD33" t="n">
        <v>945909.9726614844</v>
      </c>
      <c r="AE33" t="n">
        <v>1294235.755198239</v>
      </c>
      <c r="AF33" t="n">
        <v>1.394049823960002e-05</v>
      </c>
      <c r="AG33" t="n">
        <v>48</v>
      </c>
      <c r="AH33" t="n">
        <v>1170715.71119341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2.432</v>
      </c>
      <c r="E34" t="n">
        <v>41.12</v>
      </c>
      <c r="F34" t="n">
        <v>38.44</v>
      </c>
      <c r="G34" t="n">
        <v>209.67</v>
      </c>
      <c r="H34" t="n">
        <v>2.83</v>
      </c>
      <c r="I34" t="n">
        <v>11</v>
      </c>
      <c r="J34" t="n">
        <v>207.19</v>
      </c>
      <c r="K34" t="n">
        <v>50.28</v>
      </c>
      <c r="L34" t="n">
        <v>33</v>
      </c>
      <c r="M34" t="n">
        <v>9</v>
      </c>
      <c r="N34" t="n">
        <v>43.91</v>
      </c>
      <c r="O34" t="n">
        <v>25786.97</v>
      </c>
      <c r="P34" t="n">
        <v>454.03</v>
      </c>
      <c r="Q34" t="n">
        <v>419.23</v>
      </c>
      <c r="R34" t="n">
        <v>73.25</v>
      </c>
      <c r="S34" t="n">
        <v>59.57</v>
      </c>
      <c r="T34" t="n">
        <v>4703.17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944.1199440186529</v>
      </c>
      <c r="AB34" t="n">
        <v>1291.786559038627</v>
      </c>
      <c r="AC34" t="n">
        <v>1168.500262877802</v>
      </c>
      <c r="AD34" t="n">
        <v>944119.9440186529</v>
      </c>
      <c r="AE34" t="n">
        <v>1291786.559038627</v>
      </c>
      <c r="AF34" t="n">
        <v>1.396346446404747e-05</v>
      </c>
      <c r="AG34" t="n">
        <v>48</v>
      </c>
      <c r="AH34" t="n">
        <v>1168500.262877802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2.4318</v>
      </c>
      <c r="E35" t="n">
        <v>41.12</v>
      </c>
      <c r="F35" t="n">
        <v>38.44</v>
      </c>
      <c r="G35" t="n">
        <v>209.69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9</v>
      </c>
      <c r="N35" t="n">
        <v>44.5</v>
      </c>
      <c r="O35" t="n">
        <v>25984.2</v>
      </c>
      <c r="P35" t="n">
        <v>454.88</v>
      </c>
      <c r="Q35" t="n">
        <v>419.23</v>
      </c>
      <c r="R35" t="n">
        <v>73.58</v>
      </c>
      <c r="S35" t="n">
        <v>59.57</v>
      </c>
      <c r="T35" t="n">
        <v>4869.33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945.0076668906961</v>
      </c>
      <c r="AB35" t="n">
        <v>1293.001180635726</v>
      </c>
      <c r="AC35" t="n">
        <v>1169.598962694406</v>
      </c>
      <c r="AD35" t="n">
        <v>945007.6668906962</v>
      </c>
      <c r="AE35" t="n">
        <v>1293001.180635726</v>
      </c>
      <c r="AF35" t="n">
        <v>1.39623161528251e-05</v>
      </c>
      <c r="AG35" t="n">
        <v>48</v>
      </c>
      <c r="AH35" t="n">
        <v>1169598.962694406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2.4323</v>
      </c>
      <c r="E36" t="n">
        <v>41.11</v>
      </c>
      <c r="F36" t="n">
        <v>38.44</v>
      </c>
      <c r="G36" t="n">
        <v>209.65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9</v>
      </c>
      <c r="N36" t="n">
        <v>45.11</v>
      </c>
      <c r="O36" t="n">
        <v>26182.25</v>
      </c>
      <c r="P36" t="n">
        <v>454.36</v>
      </c>
      <c r="Q36" t="n">
        <v>419.24</v>
      </c>
      <c r="R36" t="n">
        <v>73.23</v>
      </c>
      <c r="S36" t="n">
        <v>59.57</v>
      </c>
      <c r="T36" t="n">
        <v>4694.55</v>
      </c>
      <c r="U36" t="n">
        <v>0.8100000000000001</v>
      </c>
      <c r="V36" t="n">
        <v>0.9</v>
      </c>
      <c r="W36" t="n">
        <v>6.81</v>
      </c>
      <c r="X36" t="n">
        <v>0.27</v>
      </c>
      <c r="Y36" t="n">
        <v>0.5</v>
      </c>
      <c r="Z36" t="n">
        <v>10</v>
      </c>
      <c r="AA36" t="n">
        <v>944.3846250711871</v>
      </c>
      <c r="AB36" t="n">
        <v>1292.148707331608</v>
      </c>
      <c r="AC36" t="n">
        <v>1168.82784824598</v>
      </c>
      <c r="AD36" t="n">
        <v>944384.625071187</v>
      </c>
      <c r="AE36" t="n">
        <v>1292148.707331608</v>
      </c>
      <c r="AF36" t="n">
        <v>1.396518693088103e-05</v>
      </c>
      <c r="AG36" t="n">
        <v>48</v>
      </c>
      <c r="AH36" t="n">
        <v>1168827.84824598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2.4347</v>
      </c>
      <c r="E37" t="n">
        <v>41.07</v>
      </c>
      <c r="F37" t="n">
        <v>38.43</v>
      </c>
      <c r="G37" t="n">
        <v>230.55</v>
      </c>
      <c r="H37" t="n">
        <v>3.02</v>
      </c>
      <c r="I37" t="n">
        <v>10</v>
      </c>
      <c r="J37" t="n">
        <v>212</v>
      </c>
      <c r="K37" t="n">
        <v>50.28</v>
      </c>
      <c r="L37" t="n">
        <v>36</v>
      </c>
      <c r="M37" t="n">
        <v>8</v>
      </c>
      <c r="N37" t="n">
        <v>45.72</v>
      </c>
      <c r="O37" t="n">
        <v>26381.14</v>
      </c>
      <c r="P37" t="n">
        <v>451.42</v>
      </c>
      <c r="Q37" t="n">
        <v>419.23</v>
      </c>
      <c r="R37" t="n">
        <v>72.79000000000001</v>
      </c>
      <c r="S37" t="n">
        <v>59.57</v>
      </c>
      <c r="T37" t="n">
        <v>4481.65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940.9401349375084</v>
      </c>
      <c r="AB37" t="n">
        <v>1287.435803970529</v>
      </c>
      <c r="AC37" t="n">
        <v>1164.564737767081</v>
      </c>
      <c r="AD37" t="n">
        <v>940940.1349375085</v>
      </c>
      <c r="AE37" t="n">
        <v>1287435.803970529</v>
      </c>
      <c r="AF37" t="n">
        <v>1.397896666554949e-05</v>
      </c>
      <c r="AG37" t="n">
        <v>48</v>
      </c>
      <c r="AH37" t="n">
        <v>1164564.737767081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2.4352</v>
      </c>
      <c r="E38" t="n">
        <v>41.06</v>
      </c>
      <c r="F38" t="n">
        <v>38.42</v>
      </c>
      <c r="G38" t="n">
        <v>230.51</v>
      </c>
      <c r="H38" t="n">
        <v>3.08</v>
      </c>
      <c r="I38" t="n">
        <v>10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452.74</v>
      </c>
      <c r="Q38" t="n">
        <v>419.24</v>
      </c>
      <c r="R38" t="n">
        <v>72.7</v>
      </c>
      <c r="S38" t="n">
        <v>59.57</v>
      </c>
      <c r="T38" t="n">
        <v>4435.67</v>
      </c>
      <c r="U38" t="n">
        <v>0.82</v>
      </c>
      <c r="V38" t="n">
        <v>0.9</v>
      </c>
      <c r="W38" t="n">
        <v>6.81</v>
      </c>
      <c r="X38" t="n">
        <v>0.26</v>
      </c>
      <c r="Y38" t="n">
        <v>0.5</v>
      </c>
      <c r="Z38" t="n">
        <v>10</v>
      </c>
      <c r="AA38" t="n">
        <v>942.1297885559052</v>
      </c>
      <c r="AB38" t="n">
        <v>1289.063540535033</v>
      </c>
      <c r="AC38" t="n">
        <v>1166.037125438411</v>
      </c>
      <c r="AD38" t="n">
        <v>942129.7885559052</v>
      </c>
      <c r="AE38" t="n">
        <v>1289063.540535033</v>
      </c>
      <c r="AF38" t="n">
        <v>1.398183744360543e-05</v>
      </c>
      <c r="AG38" t="n">
        <v>48</v>
      </c>
      <c r="AH38" t="n">
        <v>1166037.125438411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2.4356</v>
      </c>
      <c r="E39" t="n">
        <v>41.06</v>
      </c>
      <c r="F39" t="n">
        <v>38.41</v>
      </c>
      <c r="G39" t="n">
        <v>230.47</v>
      </c>
      <c r="H39" t="n">
        <v>3.14</v>
      </c>
      <c r="I39" t="n">
        <v>10</v>
      </c>
      <c r="J39" t="n">
        <v>215.25</v>
      </c>
      <c r="K39" t="n">
        <v>50.28</v>
      </c>
      <c r="L39" t="n">
        <v>38</v>
      </c>
      <c r="M39" t="n">
        <v>8</v>
      </c>
      <c r="N39" t="n">
        <v>46.97</v>
      </c>
      <c r="O39" t="n">
        <v>26781.46</v>
      </c>
      <c r="P39" t="n">
        <v>453.17</v>
      </c>
      <c r="Q39" t="n">
        <v>419.24</v>
      </c>
      <c r="R39" t="n">
        <v>72.43000000000001</v>
      </c>
      <c r="S39" t="n">
        <v>59.57</v>
      </c>
      <c r="T39" t="n">
        <v>4298.68</v>
      </c>
      <c r="U39" t="n">
        <v>0.82</v>
      </c>
      <c r="V39" t="n">
        <v>0.9</v>
      </c>
      <c r="W39" t="n">
        <v>6.81</v>
      </c>
      <c r="X39" t="n">
        <v>0.25</v>
      </c>
      <c r="Y39" t="n">
        <v>0.5</v>
      </c>
      <c r="Z39" t="n">
        <v>10</v>
      </c>
      <c r="AA39" t="n">
        <v>942.4562421763376</v>
      </c>
      <c r="AB39" t="n">
        <v>1289.510208780626</v>
      </c>
      <c r="AC39" t="n">
        <v>1166.441164293547</v>
      </c>
      <c r="AD39" t="n">
        <v>942456.2421763376</v>
      </c>
      <c r="AE39" t="n">
        <v>1289510.208780626</v>
      </c>
      <c r="AF39" t="n">
        <v>1.398413406605017e-05</v>
      </c>
      <c r="AG39" t="n">
        <v>48</v>
      </c>
      <c r="AH39" t="n">
        <v>1166441.164293547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2.4351</v>
      </c>
      <c r="E40" t="n">
        <v>41.07</v>
      </c>
      <c r="F40" t="n">
        <v>38.42</v>
      </c>
      <c r="G40" t="n">
        <v>230.51</v>
      </c>
      <c r="H40" t="n">
        <v>3.2</v>
      </c>
      <c r="I40" t="n">
        <v>10</v>
      </c>
      <c r="J40" t="n">
        <v>216.88</v>
      </c>
      <c r="K40" t="n">
        <v>50.28</v>
      </c>
      <c r="L40" t="n">
        <v>39</v>
      </c>
      <c r="M40" t="n">
        <v>8</v>
      </c>
      <c r="N40" t="n">
        <v>47.6</v>
      </c>
      <c r="O40" t="n">
        <v>26982.93</v>
      </c>
      <c r="P40" t="n">
        <v>451.77</v>
      </c>
      <c r="Q40" t="n">
        <v>419.23</v>
      </c>
      <c r="R40" t="n">
        <v>72.56999999999999</v>
      </c>
      <c r="S40" t="n">
        <v>59.57</v>
      </c>
      <c r="T40" t="n">
        <v>4370.46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941.1873914933849</v>
      </c>
      <c r="AB40" t="n">
        <v>1287.774111298468</v>
      </c>
      <c r="AC40" t="n">
        <v>1164.870757518459</v>
      </c>
      <c r="AD40" t="n">
        <v>941187.3914933848</v>
      </c>
      <c r="AE40" t="n">
        <v>1287774.111298468</v>
      </c>
      <c r="AF40" t="n">
        <v>1.398126328799424e-05</v>
      </c>
      <c r="AG40" t="n">
        <v>48</v>
      </c>
      <c r="AH40" t="n">
        <v>1164870.757518459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2.4349</v>
      </c>
      <c r="E41" t="n">
        <v>41.07</v>
      </c>
      <c r="F41" t="n">
        <v>38.42</v>
      </c>
      <c r="G41" t="n">
        <v>230.53</v>
      </c>
      <c r="H41" t="n">
        <v>3.25</v>
      </c>
      <c r="I41" t="n">
        <v>10</v>
      </c>
      <c r="J41" t="n">
        <v>218.52</v>
      </c>
      <c r="K41" t="n">
        <v>50.28</v>
      </c>
      <c r="L41" t="n">
        <v>40</v>
      </c>
      <c r="M41" t="n">
        <v>8</v>
      </c>
      <c r="N41" t="n">
        <v>48.24</v>
      </c>
      <c r="O41" t="n">
        <v>27185.27</v>
      </c>
      <c r="P41" t="n">
        <v>448.05</v>
      </c>
      <c r="Q41" t="n">
        <v>419.24</v>
      </c>
      <c r="R41" t="n">
        <v>72.69</v>
      </c>
      <c r="S41" t="n">
        <v>59.57</v>
      </c>
      <c r="T41" t="n">
        <v>4432.61</v>
      </c>
      <c r="U41" t="n">
        <v>0.82</v>
      </c>
      <c r="V41" t="n">
        <v>0.9</v>
      </c>
      <c r="W41" t="n">
        <v>6.81</v>
      </c>
      <c r="X41" t="n">
        <v>0.26</v>
      </c>
      <c r="Y41" t="n">
        <v>0.5</v>
      </c>
      <c r="Z41" t="n">
        <v>10</v>
      </c>
      <c r="AA41" t="n">
        <v>937.5342457618042</v>
      </c>
      <c r="AB41" t="n">
        <v>1282.775716143105</v>
      </c>
      <c r="AC41" t="n">
        <v>1160.349402181431</v>
      </c>
      <c r="AD41" t="n">
        <v>937534.2457618042</v>
      </c>
      <c r="AE41" t="n">
        <v>1282775.716143104</v>
      </c>
      <c r="AF41" t="n">
        <v>1.398011497677187e-05</v>
      </c>
      <c r="AG41" t="n">
        <v>48</v>
      </c>
      <c r="AH41" t="n">
        <v>1160349.402181431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1.9187</v>
      </c>
      <c r="E2" t="n">
        <v>52.12</v>
      </c>
      <c r="F2" t="n">
        <v>45.75</v>
      </c>
      <c r="G2" t="n">
        <v>10.56</v>
      </c>
      <c r="H2" t="n">
        <v>0.22</v>
      </c>
      <c r="I2" t="n">
        <v>260</v>
      </c>
      <c r="J2" t="n">
        <v>80.84</v>
      </c>
      <c r="K2" t="n">
        <v>35.1</v>
      </c>
      <c r="L2" t="n">
        <v>1</v>
      </c>
      <c r="M2" t="n">
        <v>258</v>
      </c>
      <c r="N2" t="n">
        <v>9.74</v>
      </c>
      <c r="O2" t="n">
        <v>10204.21</v>
      </c>
      <c r="P2" t="n">
        <v>359.65</v>
      </c>
      <c r="Q2" t="n">
        <v>419.41</v>
      </c>
      <c r="R2" t="n">
        <v>311.38</v>
      </c>
      <c r="S2" t="n">
        <v>59.57</v>
      </c>
      <c r="T2" t="n">
        <v>122527.17</v>
      </c>
      <c r="U2" t="n">
        <v>0.19</v>
      </c>
      <c r="V2" t="n">
        <v>0.76</v>
      </c>
      <c r="W2" t="n">
        <v>7.22</v>
      </c>
      <c r="X2" t="n">
        <v>7.58</v>
      </c>
      <c r="Y2" t="n">
        <v>0.5</v>
      </c>
      <c r="Z2" t="n">
        <v>10</v>
      </c>
      <c r="AA2" t="n">
        <v>1062.013173788324</v>
      </c>
      <c r="AB2" t="n">
        <v>1453.093277091715</v>
      </c>
      <c r="AC2" t="n">
        <v>1314.412094155304</v>
      </c>
      <c r="AD2" t="n">
        <v>1062013.173788324</v>
      </c>
      <c r="AE2" t="n">
        <v>1453093.277091715</v>
      </c>
      <c r="AF2" t="n">
        <v>1.537680619703337e-05</v>
      </c>
      <c r="AG2" t="n">
        <v>61</v>
      </c>
      <c r="AH2" t="n">
        <v>1314412.094155304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2.2021</v>
      </c>
      <c r="E3" t="n">
        <v>45.41</v>
      </c>
      <c r="F3" t="n">
        <v>41.5</v>
      </c>
      <c r="G3" t="n">
        <v>21.28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323.34</v>
      </c>
      <c r="Q3" t="n">
        <v>419.26</v>
      </c>
      <c r="R3" t="n">
        <v>173.42</v>
      </c>
      <c r="S3" t="n">
        <v>59.57</v>
      </c>
      <c r="T3" t="n">
        <v>54260.9</v>
      </c>
      <c r="U3" t="n">
        <v>0.34</v>
      </c>
      <c r="V3" t="n">
        <v>0.83</v>
      </c>
      <c r="W3" t="n">
        <v>6.97</v>
      </c>
      <c r="X3" t="n">
        <v>3.34</v>
      </c>
      <c r="Y3" t="n">
        <v>0.5</v>
      </c>
      <c r="Z3" t="n">
        <v>10</v>
      </c>
      <c r="AA3" t="n">
        <v>878.7312184523306</v>
      </c>
      <c r="AB3" t="n">
        <v>1202.318819971808</v>
      </c>
      <c r="AC3" t="n">
        <v>1087.57119925876</v>
      </c>
      <c r="AD3" t="n">
        <v>878731.2184523306</v>
      </c>
      <c r="AE3" t="n">
        <v>1202318.819971808</v>
      </c>
      <c r="AF3" t="n">
        <v>1.764802466591296e-05</v>
      </c>
      <c r="AG3" t="n">
        <v>53</v>
      </c>
      <c r="AH3" t="n">
        <v>1087571.19925876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2.2988</v>
      </c>
      <c r="E4" t="n">
        <v>43.5</v>
      </c>
      <c r="F4" t="n">
        <v>40.3</v>
      </c>
      <c r="G4" t="n">
        <v>31.82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74</v>
      </c>
      <c r="N4" t="n">
        <v>10.15</v>
      </c>
      <c r="O4" t="n">
        <v>10501.19</v>
      </c>
      <c r="P4" t="n">
        <v>311.1</v>
      </c>
      <c r="Q4" t="n">
        <v>419.27</v>
      </c>
      <c r="R4" t="n">
        <v>133.76</v>
      </c>
      <c r="S4" t="n">
        <v>59.57</v>
      </c>
      <c r="T4" t="n">
        <v>34636.73</v>
      </c>
      <c r="U4" t="n">
        <v>0.45</v>
      </c>
      <c r="V4" t="n">
        <v>0.86</v>
      </c>
      <c r="W4" t="n">
        <v>6.92</v>
      </c>
      <c r="X4" t="n">
        <v>2.13</v>
      </c>
      <c r="Y4" t="n">
        <v>0.5</v>
      </c>
      <c r="Z4" t="n">
        <v>10</v>
      </c>
      <c r="AA4" t="n">
        <v>829.464200653366</v>
      </c>
      <c r="AB4" t="n">
        <v>1134.909512711838</v>
      </c>
      <c r="AC4" t="n">
        <v>1026.595341674125</v>
      </c>
      <c r="AD4" t="n">
        <v>829464.200653366</v>
      </c>
      <c r="AE4" t="n">
        <v>1134909.512711838</v>
      </c>
      <c r="AF4" t="n">
        <v>1.842299582307829e-05</v>
      </c>
      <c r="AG4" t="n">
        <v>51</v>
      </c>
      <c r="AH4" t="n">
        <v>1026595.341674125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2.3475</v>
      </c>
      <c r="E5" t="n">
        <v>42.6</v>
      </c>
      <c r="F5" t="n">
        <v>39.74</v>
      </c>
      <c r="G5" t="n">
        <v>42.58</v>
      </c>
      <c r="H5" t="n">
        <v>0.83</v>
      </c>
      <c r="I5" t="n">
        <v>56</v>
      </c>
      <c r="J5" t="n">
        <v>84.45999999999999</v>
      </c>
      <c r="K5" t="n">
        <v>35.1</v>
      </c>
      <c r="L5" t="n">
        <v>4</v>
      </c>
      <c r="M5" t="n">
        <v>54</v>
      </c>
      <c r="N5" t="n">
        <v>10.36</v>
      </c>
      <c r="O5" t="n">
        <v>10650.22</v>
      </c>
      <c r="P5" t="n">
        <v>303.81</v>
      </c>
      <c r="Q5" t="n">
        <v>419.24</v>
      </c>
      <c r="R5" t="n">
        <v>115.65</v>
      </c>
      <c r="S5" t="n">
        <v>59.57</v>
      </c>
      <c r="T5" t="n">
        <v>25678.53</v>
      </c>
      <c r="U5" t="n">
        <v>0.52</v>
      </c>
      <c r="V5" t="n">
        <v>0.87</v>
      </c>
      <c r="W5" t="n">
        <v>6.89</v>
      </c>
      <c r="X5" t="n">
        <v>1.58</v>
      </c>
      <c r="Y5" t="n">
        <v>0.5</v>
      </c>
      <c r="Z5" t="n">
        <v>10</v>
      </c>
      <c r="AA5" t="n">
        <v>804.5954385777615</v>
      </c>
      <c r="AB5" t="n">
        <v>1100.882975307645</v>
      </c>
      <c r="AC5" t="n">
        <v>995.8162492432423</v>
      </c>
      <c r="AD5" t="n">
        <v>804595.4385777614</v>
      </c>
      <c r="AE5" t="n">
        <v>1100882.975307645</v>
      </c>
      <c r="AF5" t="n">
        <v>1.881328636448421e-05</v>
      </c>
      <c r="AG5" t="n">
        <v>50</v>
      </c>
      <c r="AH5" t="n">
        <v>995816.2492432423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2.3787</v>
      </c>
      <c r="E6" t="n">
        <v>42.04</v>
      </c>
      <c r="F6" t="n">
        <v>39.39</v>
      </c>
      <c r="G6" t="n">
        <v>53.71</v>
      </c>
      <c r="H6" t="n">
        <v>1.02</v>
      </c>
      <c r="I6" t="n">
        <v>44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298.55</v>
      </c>
      <c r="Q6" t="n">
        <v>419.24</v>
      </c>
      <c r="R6" t="n">
        <v>103.95</v>
      </c>
      <c r="S6" t="n">
        <v>59.57</v>
      </c>
      <c r="T6" t="n">
        <v>19888.77</v>
      </c>
      <c r="U6" t="n">
        <v>0.57</v>
      </c>
      <c r="V6" t="n">
        <v>0.88</v>
      </c>
      <c r="W6" t="n">
        <v>6.87</v>
      </c>
      <c r="X6" t="n">
        <v>1.23</v>
      </c>
      <c r="Y6" t="n">
        <v>0.5</v>
      </c>
      <c r="Z6" t="n">
        <v>10</v>
      </c>
      <c r="AA6" t="n">
        <v>785.2398292668602</v>
      </c>
      <c r="AB6" t="n">
        <v>1074.399776739253</v>
      </c>
      <c r="AC6" t="n">
        <v>971.860569976815</v>
      </c>
      <c r="AD6" t="n">
        <v>785239.8292668601</v>
      </c>
      <c r="AE6" t="n">
        <v>1074399.776739253</v>
      </c>
      <c r="AF6" t="n">
        <v>1.906332876472782e-05</v>
      </c>
      <c r="AG6" t="n">
        <v>49</v>
      </c>
      <c r="AH6" t="n">
        <v>971860.569976815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2.3965</v>
      </c>
      <c r="E7" t="n">
        <v>41.73</v>
      </c>
      <c r="F7" t="n">
        <v>39.2</v>
      </c>
      <c r="G7" t="n">
        <v>63.56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35</v>
      </c>
      <c r="N7" t="n">
        <v>10.78</v>
      </c>
      <c r="O7" t="n">
        <v>10949.33</v>
      </c>
      <c r="P7" t="n">
        <v>294.2</v>
      </c>
      <c r="Q7" t="n">
        <v>419.29</v>
      </c>
      <c r="R7" t="n">
        <v>98.02</v>
      </c>
      <c r="S7" t="n">
        <v>59.57</v>
      </c>
      <c r="T7" t="n">
        <v>16959.67</v>
      </c>
      <c r="U7" t="n">
        <v>0.61</v>
      </c>
      <c r="V7" t="n">
        <v>0.88</v>
      </c>
      <c r="W7" t="n">
        <v>6.85</v>
      </c>
      <c r="X7" t="n">
        <v>1.03</v>
      </c>
      <c r="Y7" t="n">
        <v>0.5</v>
      </c>
      <c r="Z7" t="n">
        <v>10</v>
      </c>
      <c r="AA7" t="n">
        <v>778.0170157455397</v>
      </c>
      <c r="AB7" t="n">
        <v>1064.517204631338</v>
      </c>
      <c r="AC7" t="n">
        <v>962.921176680603</v>
      </c>
      <c r="AD7" t="n">
        <v>778017.0157455397</v>
      </c>
      <c r="AE7" t="n">
        <v>1064517.204631338</v>
      </c>
      <c r="AF7" t="n">
        <v>1.920598115973861e-05</v>
      </c>
      <c r="AG7" t="n">
        <v>49</v>
      </c>
      <c r="AH7" t="n">
        <v>962921.1766806031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2.4129</v>
      </c>
      <c r="E8" t="n">
        <v>41.44</v>
      </c>
      <c r="F8" t="n">
        <v>39.02</v>
      </c>
      <c r="G8" t="n">
        <v>75.52</v>
      </c>
      <c r="H8" t="n">
        <v>1.39</v>
      </c>
      <c r="I8" t="n">
        <v>31</v>
      </c>
      <c r="J8" t="n">
        <v>88.09999999999999</v>
      </c>
      <c r="K8" t="n">
        <v>35.1</v>
      </c>
      <c r="L8" t="n">
        <v>7</v>
      </c>
      <c r="M8" t="n">
        <v>29</v>
      </c>
      <c r="N8" t="n">
        <v>11</v>
      </c>
      <c r="O8" t="n">
        <v>11099.43</v>
      </c>
      <c r="P8" t="n">
        <v>289.41</v>
      </c>
      <c r="Q8" t="n">
        <v>419.23</v>
      </c>
      <c r="R8" t="n">
        <v>92.25</v>
      </c>
      <c r="S8" t="n">
        <v>59.57</v>
      </c>
      <c r="T8" t="n">
        <v>14107.52</v>
      </c>
      <c r="U8" t="n">
        <v>0.65</v>
      </c>
      <c r="V8" t="n">
        <v>0.89</v>
      </c>
      <c r="W8" t="n">
        <v>6.84</v>
      </c>
      <c r="X8" t="n">
        <v>0.85</v>
      </c>
      <c r="Y8" t="n">
        <v>0.5</v>
      </c>
      <c r="Z8" t="n">
        <v>10</v>
      </c>
      <c r="AA8" t="n">
        <v>761.8198818738243</v>
      </c>
      <c r="AB8" t="n">
        <v>1042.355571500943</v>
      </c>
      <c r="AC8" t="n">
        <v>942.8746187121249</v>
      </c>
      <c r="AD8" t="n">
        <v>761819.8818738243</v>
      </c>
      <c r="AE8" t="n">
        <v>1042355.571500943</v>
      </c>
      <c r="AF8" t="n">
        <v>1.933741370345642e-05</v>
      </c>
      <c r="AG8" t="n">
        <v>48</v>
      </c>
      <c r="AH8" t="n">
        <v>942874.6187121249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2.4245</v>
      </c>
      <c r="E9" t="n">
        <v>41.25</v>
      </c>
      <c r="F9" t="n">
        <v>38.89</v>
      </c>
      <c r="G9" t="n">
        <v>86.42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25</v>
      </c>
      <c r="N9" t="n">
        <v>11.22</v>
      </c>
      <c r="O9" t="n">
        <v>11249.89</v>
      </c>
      <c r="P9" t="n">
        <v>285.05</v>
      </c>
      <c r="Q9" t="n">
        <v>419.25</v>
      </c>
      <c r="R9" t="n">
        <v>88.06</v>
      </c>
      <c r="S9" t="n">
        <v>59.57</v>
      </c>
      <c r="T9" t="n">
        <v>12028.24</v>
      </c>
      <c r="U9" t="n">
        <v>0.68</v>
      </c>
      <c r="V9" t="n">
        <v>0.89</v>
      </c>
      <c r="W9" t="n">
        <v>6.84</v>
      </c>
      <c r="X9" t="n">
        <v>0.73</v>
      </c>
      <c r="Y9" t="n">
        <v>0.5</v>
      </c>
      <c r="Z9" t="n">
        <v>10</v>
      </c>
      <c r="AA9" t="n">
        <v>755.7081952618349</v>
      </c>
      <c r="AB9" t="n">
        <v>1033.993292249835</v>
      </c>
      <c r="AC9" t="n">
        <v>935.3104236562101</v>
      </c>
      <c r="AD9" t="n">
        <v>755708.1952618349</v>
      </c>
      <c r="AE9" t="n">
        <v>1033993.292249835</v>
      </c>
      <c r="AF9" t="n">
        <v>1.943037818559828e-05</v>
      </c>
      <c r="AG9" t="n">
        <v>48</v>
      </c>
      <c r="AH9" t="n">
        <v>935310.4236562101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2.4306</v>
      </c>
      <c r="E10" t="n">
        <v>41.14</v>
      </c>
      <c r="F10" t="n">
        <v>38.84</v>
      </c>
      <c r="G10" t="n">
        <v>97.09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22</v>
      </c>
      <c r="N10" t="n">
        <v>11.44</v>
      </c>
      <c r="O10" t="n">
        <v>11400.71</v>
      </c>
      <c r="P10" t="n">
        <v>281.9</v>
      </c>
      <c r="Q10" t="n">
        <v>419.27</v>
      </c>
      <c r="R10" t="n">
        <v>86.34</v>
      </c>
      <c r="S10" t="n">
        <v>59.57</v>
      </c>
      <c r="T10" t="n">
        <v>11187.43</v>
      </c>
      <c r="U10" t="n">
        <v>0.6899999999999999</v>
      </c>
      <c r="V10" t="n">
        <v>0.89</v>
      </c>
      <c r="W10" t="n">
        <v>6.83</v>
      </c>
      <c r="X10" t="n">
        <v>0.67</v>
      </c>
      <c r="Y10" t="n">
        <v>0.5</v>
      </c>
      <c r="Z10" t="n">
        <v>10</v>
      </c>
      <c r="AA10" t="n">
        <v>751.6862517927079</v>
      </c>
      <c r="AB10" t="n">
        <v>1028.490291759752</v>
      </c>
      <c r="AC10" t="n">
        <v>930.3326218093914</v>
      </c>
      <c r="AD10" t="n">
        <v>751686.2517927079</v>
      </c>
      <c r="AE10" t="n">
        <v>1028490.291759752</v>
      </c>
      <c r="AF10" t="n">
        <v>1.94792646805177e-05</v>
      </c>
      <c r="AG10" t="n">
        <v>48</v>
      </c>
      <c r="AH10" t="n">
        <v>930332.6218093914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2.4407</v>
      </c>
      <c r="E11" t="n">
        <v>40.97</v>
      </c>
      <c r="F11" t="n">
        <v>38.72</v>
      </c>
      <c r="G11" t="n">
        <v>110.62</v>
      </c>
      <c r="H11" t="n">
        <v>1.91</v>
      </c>
      <c r="I11" t="n">
        <v>21</v>
      </c>
      <c r="J11" t="n">
        <v>91.77</v>
      </c>
      <c r="K11" t="n">
        <v>35.1</v>
      </c>
      <c r="L11" t="n">
        <v>10</v>
      </c>
      <c r="M11" t="n">
        <v>19</v>
      </c>
      <c r="N11" t="n">
        <v>11.67</v>
      </c>
      <c r="O11" t="n">
        <v>11551.91</v>
      </c>
      <c r="P11" t="n">
        <v>277.76</v>
      </c>
      <c r="Q11" t="n">
        <v>419.25</v>
      </c>
      <c r="R11" t="n">
        <v>82.33</v>
      </c>
      <c r="S11" t="n">
        <v>59.57</v>
      </c>
      <c r="T11" t="n">
        <v>9197.08</v>
      </c>
      <c r="U11" t="n">
        <v>0.72</v>
      </c>
      <c r="V11" t="n">
        <v>0.89</v>
      </c>
      <c r="W11" t="n">
        <v>6.83</v>
      </c>
      <c r="X11" t="n">
        <v>0.55</v>
      </c>
      <c r="Y11" t="n">
        <v>0.5</v>
      </c>
      <c r="Z11" t="n">
        <v>10</v>
      </c>
      <c r="AA11" t="n">
        <v>746.0934657349088</v>
      </c>
      <c r="AB11" t="n">
        <v>1020.837995139164</v>
      </c>
      <c r="AC11" t="n">
        <v>923.4106496382065</v>
      </c>
      <c r="AD11" t="n">
        <v>746093.4657349088</v>
      </c>
      <c r="AE11" t="n">
        <v>1020837.995139164</v>
      </c>
      <c r="AF11" t="n">
        <v>1.956020789341708e-05</v>
      </c>
      <c r="AG11" t="n">
        <v>48</v>
      </c>
      <c r="AH11" t="n">
        <v>923410.6496382065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2.4442</v>
      </c>
      <c r="E12" t="n">
        <v>40.91</v>
      </c>
      <c r="F12" t="n">
        <v>38.69</v>
      </c>
      <c r="G12" t="n">
        <v>122.19</v>
      </c>
      <c r="H12" t="n">
        <v>2.08</v>
      </c>
      <c r="I12" t="n">
        <v>19</v>
      </c>
      <c r="J12" t="n">
        <v>93</v>
      </c>
      <c r="K12" t="n">
        <v>35.1</v>
      </c>
      <c r="L12" t="n">
        <v>11</v>
      </c>
      <c r="M12" t="n">
        <v>17</v>
      </c>
      <c r="N12" t="n">
        <v>11.9</v>
      </c>
      <c r="O12" t="n">
        <v>11703.47</v>
      </c>
      <c r="P12" t="n">
        <v>273.37</v>
      </c>
      <c r="Q12" t="n">
        <v>419.24</v>
      </c>
      <c r="R12" t="n">
        <v>81.56999999999999</v>
      </c>
      <c r="S12" t="n">
        <v>59.57</v>
      </c>
      <c r="T12" t="n">
        <v>8825.389999999999</v>
      </c>
      <c r="U12" t="n">
        <v>0.73</v>
      </c>
      <c r="V12" t="n">
        <v>0.89</v>
      </c>
      <c r="W12" t="n">
        <v>6.83</v>
      </c>
      <c r="X12" t="n">
        <v>0.53</v>
      </c>
      <c r="Y12" t="n">
        <v>0.5</v>
      </c>
      <c r="Z12" t="n">
        <v>10</v>
      </c>
      <c r="AA12" t="n">
        <v>741.2552444577001</v>
      </c>
      <c r="AB12" t="n">
        <v>1014.218127340429</v>
      </c>
      <c r="AC12" t="n">
        <v>917.4225727311396</v>
      </c>
      <c r="AD12" t="n">
        <v>741255.2444577001</v>
      </c>
      <c r="AE12" t="n">
        <v>1014218.127340429</v>
      </c>
      <c r="AF12" t="n">
        <v>1.958825752164954e-05</v>
      </c>
      <c r="AG12" t="n">
        <v>48</v>
      </c>
      <c r="AH12" t="n">
        <v>917422.5727311396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2.4486</v>
      </c>
      <c r="E13" t="n">
        <v>40.84</v>
      </c>
      <c r="F13" t="n">
        <v>38.64</v>
      </c>
      <c r="G13" t="n">
        <v>128.79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16</v>
      </c>
      <c r="N13" t="n">
        <v>12.13</v>
      </c>
      <c r="O13" t="n">
        <v>11855.41</v>
      </c>
      <c r="P13" t="n">
        <v>269.05</v>
      </c>
      <c r="Q13" t="n">
        <v>419.25</v>
      </c>
      <c r="R13" t="n">
        <v>79.79000000000001</v>
      </c>
      <c r="S13" t="n">
        <v>59.57</v>
      </c>
      <c r="T13" t="n">
        <v>7940.74</v>
      </c>
      <c r="U13" t="n">
        <v>0.75</v>
      </c>
      <c r="V13" t="n">
        <v>0.89</v>
      </c>
      <c r="W13" t="n">
        <v>6.82</v>
      </c>
      <c r="X13" t="n">
        <v>0.47</v>
      </c>
      <c r="Y13" t="n">
        <v>0.5</v>
      </c>
      <c r="Z13" t="n">
        <v>10</v>
      </c>
      <c r="AA13" t="n">
        <v>736.3623908415058</v>
      </c>
      <c r="AB13" t="n">
        <v>1007.523509165285</v>
      </c>
      <c r="AC13" t="n">
        <v>911.3668795186755</v>
      </c>
      <c r="AD13" t="n">
        <v>736362.3908415057</v>
      </c>
      <c r="AE13" t="n">
        <v>1007523.509165285</v>
      </c>
      <c r="AF13" t="n">
        <v>1.962351991142748e-05</v>
      </c>
      <c r="AG13" t="n">
        <v>48</v>
      </c>
      <c r="AH13" t="n">
        <v>911366.8795186755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2.4537</v>
      </c>
      <c r="E14" t="n">
        <v>40.75</v>
      </c>
      <c r="F14" t="n">
        <v>38.59</v>
      </c>
      <c r="G14" t="n">
        <v>144.7</v>
      </c>
      <c r="H14" t="n">
        <v>2.39</v>
      </c>
      <c r="I14" t="n">
        <v>16</v>
      </c>
      <c r="J14" t="n">
        <v>95.45999999999999</v>
      </c>
      <c r="K14" t="n">
        <v>35.1</v>
      </c>
      <c r="L14" t="n">
        <v>13</v>
      </c>
      <c r="M14" t="n">
        <v>14</v>
      </c>
      <c r="N14" t="n">
        <v>12.36</v>
      </c>
      <c r="O14" t="n">
        <v>12007.73</v>
      </c>
      <c r="P14" t="n">
        <v>266.76</v>
      </c>
      <c r="Q14" t="n">
        <v>419.23</v>
      </c>
      <c r="R14" t="n">
        <v>78.14</v>
      </c>
      <c r="S14" t="n">
        <v>59.57</v>
      </c>
      <c r="T14" t="n">
        <v>7125.78</v>
      </c>
      <c r="U14" t="n">
        <v>0.76</v>
      </c>
      <c r="V14" t="n">
        <v>0.9</v>
      </c>
      <c r="W14" t="n">
        <v>6.82</v>
      </c>
      <c r="X14" t="n">
        <v>0.42</v>
      </c>
      <c r="Y14" t="n">
        <v>0.5</v>
      </c>
      <c r="Z14" t="n">
        <v>10</v>
      </c>
      <c r="AA14" t="n">
        <v>733.4008036390205</v>
      </c>
      <c r="AB14" t="n">
        <v>1003.471334898838</v>
      </c>
      <c r="AC14" t="n">
        <v>907.7014390769566</v>
      </c>
      <c r="AD14" t="n">
        <v>733400.8036390205</v>
      </c>
      <c r="AE14" t="n">
        <v>1003471.334898838</v>
      </c>
      <c r="AF14" t="n">
        <v>1.966439222685193e-05</v>
      </c>
      <c r="AG14" t="n">
        <v>48</v>
      </c>
      <c r="AH14" t="n">
        <v>907701.4390769566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2.4561</v>
      </c>
      <c r="E15" t="n">
        <v>40.71</v>
      </c>
      <c r="F15" t="n">
        <v>38.56</v>
      </c>
      <c r="G15" t="n">
        <v>154.26</v>
      </c>
      <c r="H15" t="n">
        <v>2.55</v>
      </c>
      <c r="I15" t="n">
        <v>15</v>
      </c>
      <c r="J15" t="n">
        <v>96.7</v>
      </c>
      <c r="K15" t="n">
        <v>35.1</v>
      </c>
      <c r="L15" t="n">
        <v>14</v>
      </c>
      <c r="M15" t="n">
        <v>13</v>
      </c>
      <c r="N15" t="n">
        <v>12.6</v>
      </c>
      <c r="O15" t="n">
        <v>12160.43</v>
      </c>
      <c r="P15" t="n">
        <v>262.16</v>
      </c>
      <c r="Q15" t="n">
        <v>419.23</v>
      </c>
      <c r="R15" t="n">
        <v>77.45</v>
      </c>
      <c r="S15" t="n">
        <v>59.57</v>
      </c>
      <c r="T15" t="n">
        <v>6785.42</v>
      </c>
      <c r="U15" t="n">
        <v>0.77</v>
      </c>
      <c r="V15" t="n">
        <v>0.9</v>
      </c>
      <c r="W15" t="n">
        <v>6.82</v>
      </c>
      <c r="X15" t="n">
        <v>0.4</v>
      </c>
      <c r="Y15" t="n">
        <v>0.5</v>
      </c>
      <c r="Z15" t="n">
        <v>10</v>
      </c>
      <c r="AA15" t="n">
        <v>728.5352023213881</v>
      </c>
      <c r="AB15" t="n">
        <v>996.814004520873</v>
      </c>
      <c r="AC15" t="n">
        <v>901.6794749666425</v>
      </c>
      <c r="AD15" t="n">
        <v>728535.2023213881</v>
      </c>
      <c r="AE15" t="n">
        <v>996814.0045208731</v>
      </c>
      <c r="AF15" t="n">
        <v>1.968362625763989e-05</v>
      </c>
      <c r="AG15" t="n">
        <v>48</v>
      </c>
      <c r="AH15" t="n">
        <v>901679.4749666424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2.4585</v>
      </c>
      <c r="E16" t="n">
        <v>40.68</v>
      </c>
      <c r="F16" t="n">
        <v>38.54</v>
      </c>
      <c r="G16" t="n">
        <v>165.18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8</v>
      </c>
      <c r="N16" t="n">
        <v>12.84</v>
      </c>
      <c r="O16" t="n">
        <v>12313.51</v>
      </c>
      <c r="P16" t="n">
        <v>259.83</v>
      </c>
      <c r="Q16" t="n">
        <v>419.23</v>
      </c>
      <c r="R16" t="n">
        <v>76.55</v>
      </c>
      <c r="S16" t="n">
        <v>59.57</v>
      </c>
      <c r="T16" t="n">
        <v>6338.49</v>
      </c>
      <c r="U16" t="n">
        <v>0.78</v>
      </c>
      <c r="V16" t="n">
        <v>0.9</v>
      </c>
      <c r="W16" t="n">
        <v>6.82</v>
      </c>
      <c r="X16" t="n">
        <v>0.38</v>
      </c>
      <c r="Y16" t="n">
        <v>0.5</v>
      </c>
      <c r="Z16" t="n">
        <v>10</v>
      </c>
      <c r="AA16" t="n">
        <v>725.9239250230905</v>
      </c>
      <c r="AB16" t="n">
        <v>993.2411397199186</v>
      </c>
      <c r="AC16" t="n">
        <v>898.4475993677437</v>
      </c>
      <c r="AD16" t="n">
        <v>725923.9250230906</v>
      </c>
      <c r="AE16" t="n">
        <v>993241.1397199186</v>
      </c>
      <c r="AF16" t="n">
        <v>1.970286028842787e-05</v>
      </c>
      <c r="AG16" t="n">
        <v>48</v>
      </c>
      <c r="AH16" t="n">
        <v>898447.5993677437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2.4593</v>
      </c>
      <c r="E17" t="n">
        <v>40.66</v>
      </c>
      <c r="F17" t="n">
        <v>38.53</v>
      </c>
      <c r="G17" t="n">
        <v>165.13</v>
      </c>
      <c r="H17" t="n">
        <v>2.84</v>
      </c>
      <c r="I17" t="n">
        <v>14</v>
      </c>
      <c r="J17" t="n">
        <v>99.19</v>
      </c>
      <c r="K17" t="n">
        <v>35.1</v>
      </c>
      <c r="L17" t="n">
        <v>16</v>
      </c>
      <c r="M17" t="n">
        <v>2</v>
      </c>
      <c r="N17" t="n">
        <v>13.09</v>
      </c>
      <c r="O17" t="n">
        <v>12466.97</v>
      </c>
      <c r="P17" t="n">
        <v>259.72</v>
      </c>
      <c r="Q17" t="n">
        <v>419.26</v>
      </c>
      <c r="R17" t="n">
        <v>75.77</v>
      </c>
      <c r="S17" t="n">
        <v>59.57</v>
      </c>
      <c r="T17" t="n">
        <v>5952.04</v>
      </c>
      <c r="U17" t="n">
        <v>0.79</v>
      </c>
      <c r="V17" t="n">
        <v>0.9</v>
      </c>
      <c r="W17" t="n">
        <v>6.83</v>
      </c>
      <c r="X17" t="n">
        <v>0.37</v>
      </c>
      <c r="Y17" t="n">
        <v>0.5</v>
      </c>
      <c r="Z17" t="n">
        <v>10</v>
      </c>
      <c r="AA17" t="n">
        <v>725.7064063725804</v>
      </c>
      <c r="AB17" t="n">
        <v>992.9435211060452</v>
      </c>
      <c r="AC17" t="n">
        <v>898.1783850566682</v>
      </c>
      <c r="AD17" t="n">
        <v>725706.4063725804</v>
      </c>
      <c r="AE17" t="n">
        <v>992943.5211060452</v>
      </c>
      <c r="AF17" t="n">
        <v>1.970927163202385e-05</v>
      </c>
      <c r="AG17" t="n">
        <v>48</v>
      </c>
      <c r="AH17" t="n">
        <v>898178.3850566682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2.4582</v>
      </c>
      <c r="E18" t="n">
        <v>40.68</v>
      </c>
      <c r="F18" t="n">
        <v>38.55</v>
      </c>
      <c r="G18" t="n">
        <v>165.2</v>
      </c>
      <c r="H18" t="n">
        <v>2.98</v>
      </c>
      <c r="I18" t="n">
        <v>14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261.12</v>
      </c>
      <c r="Q18" t="n">
        <v>419.26</v>
      </c>
      <c r="R18" t="n">
        <v>76.28</v>
      </c>
      <c r="S18" t="n">
        <v>59.57</v>
      </c>
      <c r="T18" t="n">
        <v>6206.56</v>
      </c>
      <c r="U18" t="n">
        <v>0.78</v>
      </c>
      <c r="V18" t="n">
        <v>0.9</v>
      </c>
      <c r="W18" t="n">
        <v>6.84</v>
      </c>
      <c r="X18" t="n">
        <v>0.38</v>
      </c>
      <c r="Y18" t="n">
        <v>0.5</v>
      </c>
      <c r="Z18" t="n">
        <v>10</v>
      </c>
      <c r="AA18" t="n">
        <v>727.2414527265402</v>
      </c>
      <c r="AB18" t="n">
        <v>995.0438392489983</v>
      </c>
      <c r="AC18" t="n">
        <v>900.0782517838727</v>
      </c>
      <c r="AD18" t="n">
        <v>727241.4527265402</v>
      </c>
      <c r="AE18" t="n">
        <v>995043.8392489983</v>
      </c>
      <c r="AF18" t="n">
        <v>1.970045603457937e-05</v>
      </c>
      <c r="AG18" t="n">
        <v>48</v>
      </c>
      <c r="AH18" t="n">
        <v>900078.2517838727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2.4612</v>
      </c>
      <c r="E19" t="n">
        <v>40.63</v>
      </c>
      <c r="F19" t="n">
        <v>38.51</v>
      </c>
      <c r="G19" t="n">
        <v>177.76</v>
      </c>
      <c r="H19" t="n">
        <v>3.11</v>
      </c>
      <c r="I19" t="n">
        <v>13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263.74</v>
      </c>
      <c r="Q19" t="n">
        <v>419.3</v>
      </c>
      <c r="R19" t="n">
        <v>75.18000000000001</v>
      </c>
      <c r="S19" t="n">
        <v>59.57</v>
      </c>
      <c r="T19" t="n">
        <v>5660.8</v>
      </c>
      <c r="U19" t="n">
        <v>0.79</v>
      </c>
      <c r="V19" t="n">
        <v>0.9</v>
      </c>
      <c r="W19" t="n">
        <v>6.83</v>
      </c>
      <c r="X19" t="n">
        <v>0.35</v>
      </c>
      <c r="Y19" t="n">
        <v>0.5</v>
      </c>
      <c r="Z19" t="n">
        <v>10</v>
      </c>
      <c r="AA19" t="n">
        <v>729.4019506059175</v>
      </c>
      <c r="AB19" t="n">
        <v>997.9999277620018</v>
      </c>
      <c r="AC19" t="n">
        <v>902.7522153580915</v>
      </c>
      <c r="AD19" t="n">
        <v>729401.9506059175</v>
      </c>
      <c r="AE19" t="n">
        <v>997999.9277620018</v>
      </c>
      <c r="AF19" t="n">
        <v>1.972449857306433e-05</v>
      </c>
      <c r="AG19" t="n">
        <v>48</v>
      </c>
      <c r="AH19" t="n">
        <v>902752.2153580915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1.7466</v>
      </c>
      <c r="E2" t="n">
        <v>57.26</v>
      </c>
      <c r="F2" t="n">
        <v>47.89</v>
      </c>
      <c r="G2" t="n">
        <v>8.710000000000001</v>
      </c>
      <c r="H2" t="n">
        <v>0.16</v>
      </c>
      <c r="I2" t="n">
        <v>330</v>
      </c>
      <c r="J2" t="n">
        <v>107.41</v>
      </c>
      <c r="K2" t="n">
        <v>41.65</v>
      </c>
      <c r="L2" t="n">
        <v>1</v>
      </c>
      <c r="M2" t="n">
        <v>328</v>
      </c>
      <c r="N2" t="n">
        <v>14.77</v>
      </c>
      <c r="O2" t="n">
        <v>13481.73</v>
      </c>
      <c r="P2" t="n">
        <v>456.82</v>
      </c>
      <c r="Q2" t="n">
        <v>419.52</v>
      </c>
      <c r="R2" t="n">
        <v>379.98</v>
      </c>
      <c r="S2" t="n">
        <v>59.57</v>
      </c>
      <c r="T2" t="n">
        <v>156477.55</v>
      </c>
      <c r="U2" t="n">
        <v>0.16</v>
      </c>
      <c r="V2" t="n">
        <v>0.72</v>
      </c>
      <c r="W2" t="n">
        <v>7.38</v>
      </c>
      <c r="X2" t="n">
        <v>9.710000000000001</v>
      </c>
      <c r="Y2" t="n">
        <v>0.5</v>
      </c>
      <c r="Z2" t="n">
        <v>10</v>
      </c>
      <c r="AA2" t="n">
        <v>1318.860157159138</v>
      </c>
      <c r="AB2" t="n">
        <v>1804.522651028846</v>
      </c>
      <c r="AC2" t="n">
        <v>1632.301541878099</v>
      </c>
      <c r="AD2" t="n">
        <v>1318860.157159138</v>
      </c>
      <c r="AE2" t="n">
        <v>1804522.651028845</v>
      </c>
      <c r="AF2" t="n">
        <v>1.212174295237219e-05</v>
      </c>
      <c r="AG2" t="n">
        <v>67</v>
      </c>
      <c r="AH2" t="n">
        <v>1632301.541878099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2.0985</v>
      </c>
      <c r="E3" t="n">
        <v>47.65</v>
      </c>
      <c r="F3" t="n">
        <v>42.37</v>
      </c>
      <c r="G3" t="n">
        <v>17.41</v>
      </c>
      <c r="H3" t="n">
        <v>0.32</v>
      </c>
      <c r="I3" t="n">
        <v>146</v>
      </c>
      <c r="J3" t="n">
        <v>108.68</v>
      </c>
      <c r="K3" t="n">
        <v>41.65</v>
      </c>
      <c r="L3" t="n">
        <v>2</v>
      </c>
      <c r="M3" t="n">
        <v>144</v>
      </c>
      <c r="N3" t="n">
        <v>15.03</v>
      </c>
      <c r="O3" t="n">
        <v>13638.32</v>
      </c>
      <c r="P3" t="n">
        <v>402.4</v>
      </c>
      <c r="Q3" t="n">
        <v>419.33</v>
      </c>
      <c r="R3" t="n">
        <v>201.42</v>
      </c>
      <c r="S3" t="n">
        <v>59.57</v>
      </c>
      <c r="T3" t="n">
        <v>68115.41</v>
      </c>
      <c r="U3" t="n">
        <v>0.3</v>
      </c>
      <c r="V3" t="n">
        <v>0.82</v>
      </c>
      <c r="W3" t="n">
        <v>7.03</v>
      </c>
      <c r="X3" t="n">
        <v>4.21</v>
      </c>
      <c r="Y3" t="n">
        <v>0.5</v>
      </c>
      <c r="Z3" t="n">
        <v>10</v>
      </c>
      <c r="AA3" t="n">
        <v>1028.534012060222</v>
      </c>
      <c r="AB3" t="n">
        <v>1407.285611018951</v>
      </c>
      <c r="AC3" t="n">
        <v>1272.976247441062</v>
      </c>
      <c r="AD3" t="n">
        <v>1028534.012060222</v>
      </c>
      <c r="AE3" t="n">
        <v>1407285.611018951</v>
      </c>
      <c r="AF3" t="n">
        <v>1.456399724353203e-05</v>
      </c>
      <c r="AG3" t="n">
        <v>56</v>
      </c>
      <c r="AH3" t="n">
        <v>1272976.247441062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2.2246</v>
      </c>
      <c r="E4" t="n">
        <v>44.95</v>
      </c>
      <c r="F4" t="n">
        <v>40.83</v>
      </c>
      <c r="G4" t="n">
        <v>26.06</v>
      </c>
      <c r="H4" t="n">
        <v>0.48</v>
      </c>
      <c r="I4" t="n">
        <v>94</v>
      </c>
      <c r="J4" t="n">
        <v>109.96</v>
      </c>
      <c r="K4" t="n">
        <v>41.65</v>
      </c>
      <c r="L4" t="n">
        <v>3</v>
      </c>
      <c r="M4" t="n">
        <v>92</v>
      </c>
      <c r="N4" t="n">
        <v>15.31</v>
      </c>
      <c r="O4" t="n">
        <v>13795.21</v>
      </c>
      <c r="P4" t="n">
        <v>385.74</v>
      </c>
      <c r="Q4" t="n">
        <v>419.29</v>
      </c>
      <c r="R4" t="n">
        <v>151.11</v>
      </c>
      <c r="S4" t="n">
        <v>59.57</v>
      </c>
      <c r="T4" t="n">
        <v>43222.86</v>
      </c>
      <c r="U4" t="n">
        <v>0.39</v>
      </c>
      <c r="V4" t="n">
        <v>0.85</v>
      </c>
      <c r="W4" t="n">
        <v>6.95</v>
      </c>
      <c r="X4" t="n">
        <v>2.66</v>
      </c>
      <c r="Y4" t="n">
        <v>0.5</v>
      </c>
      <c r="Z4" t="n">
        <v>10</v>
      </c>
      <c r="AA4" t="n">
        <v>951.4324811271712</v>
      </c>
      <c r="AB4" t="n">
        <v>1301.79189491687</v>
      </c>
      <c r="AC4" t="n">
        <v>1177.550703542403</v>
      </c>
      <c r="AD4" t="n">
        <v>951432.4811271712</v>
      </c>
      <c r="AE4" t="n">
        <v>1301791.89491687</v>
      </c>
      <c r="AF4" t="n">
        <v>1.543915571501613e-05</v>
      </c>
      <c r="AG4" t="n">
        <v>53</v>
      </c>
      <c r="AH4" t="n">
        <v>1177550.703542403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2.2885</v>
      </c>
      <c r="E5" t="n">
        <v>43.7</v>
      </c>
      <c r="F5" t="n">
        <v>40.13</v>
      </c>
      <c r="G5" t="n">
        <v>34.89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377.15</v>
      </c>
      <c r="Q5" t="n">
        <v>419.25</v>
      </c>
      <c r="R5" t="n">
        <v>128.01</v>
      </c>
      <c r="S5" t="n">
        <v>59.57</v>
      </c>
      <c r="T5" t="n">
        <v>31797.71</v>
      </c>
      <c r="U5" t="n">
        <v>0.47</v>
      </c>
      <c r="V5" t="n">
        <v>0.86</v>
      </c>
      <c r="W5" t="n">
        <v>6.91</v>
      </c>
      <c r="X5" t="n">
        <v>1.96</v>
      </c>
      <c r="Y5" t="n">
        <v>0.5</v>
      </c>
      <c r="Z5" t="n">
        <v>10</v>
      </c>
      <c r="AA5" t="n">
        <v>910.1845067223021</v>
      </c>
      <c r="AB5" t="n">
        <v>1245.354596603928</v>
      </c>
      <c r="AC5" t="n">
        <v>1126.499701770202</v>
      </c>
      <c r="AD5" t="n">
        <v>910184.5067223021</v>
      </c>
      <c r="AE5" t="n">
        <v>1245354.596603928</v>
      </c>
      <c r="AF5" t="n">
        <v>1.588263411571268e-05</v>
      </c>
      <c r="AG5" t="n">
        <v>51</v>
      </c>
      <c r="AH5" t="n">
        <v>1126499.701770202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2.3275</v>
      </c>
      <c r="E6" t="n">
        <v>42.96</v>
      </c>
      <c r="F6" t="n">
        <v>39.71</v>
      </c>
      <c r="G6" t="n">
        <v>43.32</v>
      </c>
      <c r="H6" t="n">
        <v>0.78</v>
      </c>
      <c r="I6" t="n">
        <v>55</v>
      </c>
      <c r="J6" t="n">
        <v>112.51</v>
      </c>
      <c r="K6" t="n">
        <v>41.65</v>
      </c>
      <c r="L6" t="n">
        <v>5</v>
      </c>
      <c r="M6" t="n">
        <v>53</v>
      </c>
      <c r="N6" t="n">
        <v>15.86</v>
      </c>
      <c r="O6" t="n">
        <v>14110.24</v>
      </c>
      <c r="P6" t="n">
        <v>371.49</v>
      </c>
      <c r="Q6" t="n">
        <v>419.24</v>
      </c>
      <c r="R6" t="n">
        <v>114.19</v>
      </c>
      <c r="S6" t="n">
        <v>59.57</v>
      </c>
      <c r="T6" t="n">
        <v>24956.77</v>
      </c>
      <c r="U6" t="n">
        <v>0.52</v>
      </c>
      <c r="V6" t="n">
        <v>0.87</v>
      </c>
      <c r="W6" t="n">
        <v>6.9</v>
      </c>
      <c r="X6" t="n">
        <v>1.54</v>
      </c>
      <c r="Y6" t="n">
        <v>0.5</v>
      </c>
      <c r="Z6" t="n">
        <v>10</v>
      </c>
      <c r="AA6" t="n">
        <v>887.1794817752533</v>
      </c>
      <c r="AB6" t="n">
        <v>1213.878106561304</v>
      </c>
      <c r="AC6" t="n">
        <v>1098.027283759715</v>
      </c>
      <c r="AD6" t="n">
        <v>887179.4817752533</v>
      </c>
      <c r="AE6" t="n">
        <v>1213878.106561304</v>
      </c>
      <c r="AF6" t="n">
        <v>1.615330168421291e-05</v>
      </c>
      <c r="AG6" t="n">
        <v>50</v>
      </c>
      <c r="AH6" t="n">
        <v>1098027.283759715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2.3553</v>
      </c>
      <c r="E7" t="n">
        <v>42.46</v>
      </c>
      <c r="F7" t="n">
        <v>39.42</v>
      </c>
      <c r="G7" t="n">
        <v>52.56</v>
      </c>
      <c r="H7" t="n">
        <v>0.93</v>
      </c>
      <c r="I7" t="n">
        <v>45</v>
      </c>
      <c r="J7" t="n">
        <v>113.79</v>
      </c>
      <c r="K7" t="n">
        <v>41.65</v>
      </c>
      <c r="L7" t="n">
        <v>6</v>
      </c>
      <c r="M7" t="n">
        <v>43</v>
      </c>
      <c r="N7" t="n">
        <v>16.14</v>
      </c>
      <c r="O7" t="n">
        <v>14268.39</v>
      </c>
      <c r="P7" t="n">
        <v>366.78</v>
      </c>
      <c r="Q7" t="n">
        <v>419.25</v>
      </c>
      <c r="R7" t="n">
        <v>105.45</v>
      </c>
      <c r="S7" t="n">
        <v>59.57</v>
      </c>
      <c r="T7" t="n">
        <v>20636.25</v>
      </c>
      <c r="U7" t="n">
        <v>0.5600000000000001</v>
      </c>
      <c r="V7" t="n">
        <v>0.88</v>
      </c>
      <c r="W7" t="n">
        <v>6.86</v>
      </c>
      <c r="X7" t="n">
        <v>1.26</v>
      </c>
      <c r="Y7" t="n">
        <v>0.5</v>
      </c>
      <c r="Z7" t="n">
        <v>10</v>
      </c>
      <c r="AA7" t="n">
        <v>876.7157864501264</v>
      </c>
      <c r="AB7" t="n">
        <v>1199.561216991808</v>
      </c>
      <c r="AC7" t="n">
        <v>1085.076778036851</v>
      </c>
      <c r="AD7" t="n">
        <v>876715.7864501264</v>
      </c>
      <c r="AE7" t="n">
        <v>1199561.216991808</v>
      </c>
      <c r="AF7" t="n">
        <v>1.634623907919513e-05</v>
      </c>
      <c r="AG7" t="n">
        <v>50</v>
      </c>
      <c r="AH7" t="n">
        <v>1085076.778036851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2.3737</v>
      </c>
      <c r="E8" t="n">
        <v>42.13</v>
      </c>
      <c r="F8" t="n">
        <v>39.23</v>
      </c>
      <c r="G8" t="n">
        <v>60.35</v>
      </c>
      <c r="H8" t="n">
        <v>1.07</v>
      </c>
      <c r="I8" t="n">
        <v>39</v>
      </c>
      <c r="J8" t="n">
        <v>115.08</v>
      </c>
      <c r="K8" t="n">
        <v>41.65</v>
      </c>
      <c r="L8" t="n">
        <v>7</v>
      </c>
      <c r="M8" t="n">
        <v>37</v>
      </c>
      <c r="N8" t="n">
        <v>16.43</v>
      </c>
      <c r="O8" t="n">
        <v>14426.96</v>
      </c>
      <c r="P8" t="n">
        <v>362.88</v>
      </c>
      <c r="Q8" t="n">
        <v>419.25</v>
      </c>
      <c r="R8" t="n">
        <v>99.02</v>
      </c>
      <c r="S8" t="n">
        <v>59.57</v>
      </c>
      <c r="T8" t="n">
        <v>17448.44</v>
      </c>
      <c r="U8" t="n">
        <v>0.6</v>
      </c>
      <c r="V8" t="n">
        <v>0.88</v>
      </c>
      <c r="W8" t="n">
        <v>6.85</v>
      </c>
      <c r="X8" t="n">
        <v>1.06</v>
      </c>
      <c r="Y8" t="n">
        <v>0.5</v>
      </c>
      <c r="Z8" t="n">
        <v>10</v>
      </c>
      <c r="AA8" t="n">
        <v>860.2505377139745</v>
      </c>
      <c r="AB8" t="n">
        <v>1177.032737275497</v>
      </c>
      <c r="AC8" t="n">
        <v>1064.698384805745</v>
      </c>
      <c r="AD8" t="n">
        <v>860250.5377139745</v>
      </c>
      <c r="AE8" t="n">
        <v>1177032.737275497</v>
      </c>
      <c r="AF8" t="n">
        <v>1.647393864997473e-05</v>
      </c>
      <c r="AG8" t="n">
        <v>49</v>
      </c>
      <c r="AH8" t="n">
        <v>1064698.384805745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2.3875</v>
      </c>
      <c r="E9" t="n">
        <v>41.88</v>
      </c>
      <c r="F9" t="n">
        <v>39.09</v>
      </c>
      <c r="G9" t="n">
        <v>68.98999999999999</v>
      </c>
      <c r="H9" t="n">
        <v>1.21</v>
      </c>
      <c r="I9" t="n">
        <v>34</v>
      </c>
      <c r="J9" t="n">
        <v>116.37</v>
      </c>
      <c r="K9" t="n">
        <v>41.65</v>
      </c>
      <c r="L9" t="n">
        <v>8</v>
      </c>
      <c r="M9" t="n">
        <v>32</v>
      </c>
      <c r="N9" t="n">
        <v>16.72</v>
      </c>
      <c r="O9" t="n">
        <v>14585.96</v>
      </c>
      <c r="P9" t="n">
        <v>359.49</v>
      </c>
      <c r="Q9" t="n">
        <v>419.29</v>
      </c>
      <c r="R9" t="n">
        <v>94.42</v>
      </c>
      <c r="S9" t="n">
        <v>59.57</v>
      </c>
      <c r="T9" t="n">
        <v>15176.79</v>
      </c>
      <c r="U9" t="n">
        <v>0.63</v>
      </c>
      <c r="V9" t="n">
        <v>0.88</v>
      </c>
      <c r="W9" t="n">
        <v>6.85</v>
      </c>
      <c r="X9" t="n">
        <v>0.93</v>
      </c>
      <c r="Y9" t="n">
        <v>0.5</v>
      </c>
      <c r="Z9" t="n">
        <v>10</v>
      </c>
      <c r="AA9" t="n">
        <v>854.1705104737566</v>
      </c>
      <c r="AB9" t="n">
        <v>1168.71377577356</v>
      </c>
      <c r="AC9" t="n">
        <v>1057.173373313817</v>
      </c>
      <c r="AD9" t="n">
        <v>854170.5104737566</v>
      </c>
      <c r="AE9" t="n">
        <v>1168713.775773559</v>
      </c>
      <c r="AF9" t="n">
        <v>1.656971332805944e-05</v>
      </c>
      <c r="AG9" t="n">
        <v>49</v>
      </c>
      <c r="AH9" t="n">
        <v>1057173.373313817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2.3981</v>
      </c>
      <c r="E10" t="n">
        <v>41.7</v>
      </c>
      <c r="F10" t="n">
        <v>39</v>
      </c>
      <c r="G10" t="n">
        <v>77.98999999999999</v>
      </c>
      <c r="H10" t="n">
        <v>1.35</v>
      </c>
      <c r="I10" t="n">
        <v>30</v>
      </c>
      <c r="J10" t="n">
        <v>117.66</v>
      </c>
      <c r="K10" t="n">
        <v>41.65</v>
      </c>
      <c r="L10" t="n">
        <v>9</v>
      </c>
      <c r="M10" t="n">
        <v>28</v>
      </c>
      <c r="N10" t="n">
        <v>17.01</v>
      </c>
      <c r="O10" t="n">
        <v>14745.39</v>
      </c>
      <c r="P10" t="n">
        <v>357.62</v>
      </c>
      <c r="Q10" t="n">
        <v>419.27</v>
      </c>
      <c r="R10" t="n">
        <v>91.76000000000001</v>
      </c>
      <c r="S10" t="n">
        <v>59.57</v>
      </c>
      <c r="T10" t="n">
        <v>13863.96</v>
      </c>
      <c r="U10" t="n">
        <v>0.65</v>
      </c>
      <c r="V10" t="n">
        <v>0.89</v>
      </c>
      <c r="W10" t="n">
        <v>6.84</v>
      </c>
      <c r="X10" t="n">
        <v>0.83</v>
      </c>
      <c r="Y10" t="n">
        <v>0.5</v>
      </c>
      <c r="Z10" t="n">
        <v>10</v>
      </c>
      <c r="AA10" t="n">
        <v>850.3121881527337</v>
      </c>
      <c r="AB10" t="n">
        <v>1163.434648956769</v>
      </c>
      <c r="AC10" t="n">
        <v>1052.398078951119</v>
      </c>
      <c r="AD10" t="n">
        <v>850312.1881527337</v>
      </c>
      <c r="AE10" t="n">
        <v>1163434.648956769</v>
      </c>
      <c r="AF10" t="n">
        <v>1.664327938513899e-05</v>
      </c>
      <c r="AG10" t="n">
        <v>49</v>
      </c>
      <c r="AH10" t="n">
        <v>1052398.078951119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38.91</v>
      </c>
      <c r="G11" t="n">
        <v>86.47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25</v>
      </c>
      <c r="N11" t="n">
        <v>17.31</v>
      </c>
      <c r="O11" t="n">
        <v>14905.25</v>
      </c>
      <c r="P11" t="n">
        <v>354.54</v>
      </c>
      <c r="Q11" t="n">
        <v>419.27</v>
      </c>
      <c r="R11" t="n">
        <v>88.54000000000001</v>
      </c>
      <c r="S11" t="n">
        <v>59.57</v>
      </c>
      <c r="T11" t="n">
        <v>12270.04</v>
      </c>
      <c r="U11" t="n">
        <v>0.67</v>
      </c>
      <c r="V11" t="n">
        <v>0.89</v>
      </c>
      <c r="W11" t="n">
        <v>6.84</v>
      </c>
      <c r="X11" t="n">
        <v>0.75</v>
      </c>
      <c r="Y11" t="n">
        <v>0.5</v>
      </c>
      <c r="Z11" t="n">
        <v>10</v>
      </c>
      <c r="AA11" t="n">
        <v>845.5959380440113</v>
      </c>
      <c r="AB11" t="n">
        <v>1156.981667491744</v>
      </c>
      <c r="AC11" t="n">
        <v>1046.5609609803</v>
      </c>
      <c r="AD11" t="n">
        <v>845595.9380440112</v>
      </c>
      <c r="AE11" t="n">
        <v>1156981.667491744</v>
      </c>
      <c r="AF11" t="n">
        <v>1.670365907349673e-05</v>
      </c>
      <c r="AG11" t="n">
        <v>49</v>
      </c>
      <c r="AH11" t="n">
        <v>1046560.960980301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2.4165</v>
      </c>
      <c r="E12" t="n">
        <v>41.38</v>
      </c>
      <c r="F12" t="n">
        <v>38.81</v>
      </c>
      <c r="G12" t="n">
        <v>97.03</v>
      </c>
      <c r="H12" t="n">
        <v>1.61</v>
      </c>
      <c r="I12" t="n">
        <v>24</v>
      </c>
      <c r="J12" t="n">
        <v>120.26</v>
      </c>
      <c r="K12" t="n">
        <v>41.65</v>
      </c>
      <c r="L12" t="n">
        <v>11</v>
      </c>
      <c r="M12" t="n">
        <v>22</v>
      </c>
      <c r="N12" t="n">
        <v>17.61</v>
      </c>
      <c r="O12" t="n">
        <v>15065.56</v>
      </c>
      <c r="P12" t="n">
        <v>351.91</v>
      </c>
      <c r="Q12" t="n">
        <v>419.25</v>
      </c>
      <c r="R12" t="n">
        <v>85.58</v>
      </c>
      <c r="S12" t="n">
        <v>59.57</v>
      </c>
      <c r="T12" t="n">
        <v>10804.94</v>
      </c>
      <c r="U12" t="n">
        <v>0.7</v>
      </c>
      <c r="V12" t="n">
        <v>0.89</v>
      </c>
      <c r="W12" t="n">
        <v>6.83</v>
      </c>
      <c r="X12" t="n">
        <v>0.65</v>
      </c>
      <c r="Y12" t="n">
        <v>0.5</v>
      </c>
      <c r="Z12" t="n">
        <v>10</v>
      </c>
      <c r="AA12" t="n">
        <v>832.3031142381629</v>
      </c>
      <c r="AB12" t="n">
        <v>1138.793839522585</v>
      </c>
      <c r="AC12" t="n">
        <v>1030.108953785741</v>
      </c>
      <c r="AD12" t="n">
        <v>832303.114238163</v>
      </c>
      <c r="AE12" t="n">
        <v>1138793.839522585</v>
      </c>
      <c r="AF12" t="n">
        <v>1.677097895591858e-05</v>
      </c>
      <c r="AG12" t="n">
        <v>48</v>
      </c>
      <c r="AH12" t="n">
        <v>1030108.953785741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2.4222</v>
      </c>
      <c r="E13" t="n">
        <v>41.29</v>
      </c>
      <c r="F13" t="n">
        <v>38.76</v>
      </c>
      <c r="G13" t="n">
        <v>105.71</v>
      </c>
      <c r="H13" t="n">
        <v>1.74</v>
      </c>
      <c r="I13" t="n">
        <v>22</v>
      </c>
      <c r="J13" t="n">
        <v>121.56</v>
      </c>
      <c r="K13" t="n">
        <v>41.65</v>
      </c>
      <c r="L13" t="n">
        <v>12</v>
      </c>
      <c r="M13" t="n">
        <v>20</v>
      </c>
      <c r="N13" t="n">
        <v>17.91</v>
      </c>
      <c r="O13" t="n">
        <v>15226.31</v>
      </c>
      <c r="P13" t="n">
        <v>349.3</v>
      </c>
      <c r="Q13" t="n">
        <v>419.23</v>
      </c>
      <c r="R13" t="n">
        <v>83.79000000000001</v>
      </c>
      <c r="S13" t="n">
        <v>59.57</v>
      </c>
      <c r="T13" t="n">
        <v>9918.360000000001</v>
      </c>
      <c r="U13" t="n">
        <v>0.71</v>
      </c>
      <c r="V13" t="n">
        <v>0.89</v>
      </c>
      <c r="W13" t="n">
        <v>6.83</v>
      </c>
      <c r="X13" t="n">
        <v>0.6</v>
      </c>
      <c r="Y13" t="n">
        <v>0.5</v>
      </c>
      <c r="Z13" t="n">
        <v>10</v>
      </c>
      <c r="AA13" t="n">
        <v>828.6752964457492</v>
      </c>
      <c r="AB13" t="n">
        <v>1133.830099170979</v>
      </c>
      <c r="AC13" t="n">
        <v>1025.618945846639</v>
      </c>
      <c r="AD13" t="n">
        <v>828675.2964457491</v>
      </c>
      <c r="AE13" t="n">
        <v>1133830.099170979</v>
      </c>
      <c r="AF13" t="n">
        <v>1.6810538062084e-05</v>
      </c>
      <c r="AG13" t="n">
        <v>48</v>
      </c>
      <c r="AH13" t="n">
        <v>1025618.945846639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2.4252</v>
      </c>
      <c r="E14" t="n">
        <v>41.23</v>
      </c>
      <c r="F14" t="n">
        <v>38.73</v>
      </c>
      <c r="G14" t="n">
        <v>110.66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346.09</v>
      </c>
      <c r="Q14" t="n">
        <v>419.24</v>
      </c>
      <c r="R14" t="n">
        <v>82.95</v>
      </c>
      <c r="S14" t="n">
        <v>59.57</v>
      </c>
      <c r="T14" t="n">
        <v>9506.02</v>
      </c>
      <c r="U14" t="n">
        <v>0.72</v>
      </c>
      <c r="V14" t="n">
        <v>0.89</v>
      </c>
      <c r="W14" t="n">
        <v>6.82</v>
      </c>
      <c r="X14" t="n">
        <v>0.57</v>
      </c>
      <c r="Y14" t="n">
        <v>0.5</v>
      </c>
      <c r="Z14" t="n">
        <v>10</v>
      </c>
      <c r="AA14" t="n">
        <v>824.936401638617</v>
      </c>
      <c r="AB14" t="n">
        <v>1128.714378347463</v>
      </c>
      <c r="AC14" t="n">
        <v>1020.99146223856</v>
      </c>
      <c r="AD14" t="n">
        <v>824936.401638617</v>
      </c>
      <c r="AE14" t="n">
        <v>1128714.378347463</v>
      </c>
      <c r="AF14" t="n">
        <v>1.683135864427633e-05</v>
      </c>
      <c r="AG14" t="n">
        <v>48</v>
      </c>
      <c r="AH14" t="n">
        <v>1020991.46223856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2.4312</v>
      </c>
      <c r="E15" t="n">
        <v>41.13</v>
      </c>
      <c r="F15" t="n">
        <v>38.67</v>
      </c>
      <c r="G15" t="n">
        <v>122.13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17</v>
      </c>
      <c r="N15" t="n">
        <v>18.53</v>
      </c>
      <c r="O15" t="n">
        <v>15549.15</v>
      </c>
      <c r="P15" t="n">
        <v>344.38</v>
      </c>
      <c r="Q15" t="n">
        <v>419.24</v>
      </c>
      <c r="R15" t="n">
        <v>81.12</v>
      </c>
      <c r="S15" t="n">
        <v>59.57</v>
      </c>
      <c r="T15" t="n">
        <v>8599.790000000001</v>
      </c>
      <c r="U15" t="n">
        <v>0.73</v>
      </c>
      <c r="V15" t="n">
        <v>0.89</v>
      </c>
      <c r="W15" t="n">
        <v>6.82</v>
      </c>
      <c r="X15" t="n">
        <v>0.51</v>
      </c>
      <c r="Y15" t="n">
        <v>0.5</v>
      </c>
      <c r="Z15" t="n">
        <v>10</v>
      </c>
      <c r="AA15" t="n">
        <v>822.1719771828596</v>
      </c>
      <c r="AB15" t="n">
        <v>1124.931970849296</v>
      </c>
      <c r="AC15" t="n">
        <v>1017.570042403376</v>
      </c>
      <c r="AD15" t="n">
        <v>822171.9771828596</v>
      </c>
      <c r="AE15" t="n">
        <v>1124931.970849297</v>
      </c>
      <c r="AF15" t="n">
        <v>1.687299980866098e-05</v>
      </c>
      <c r="AG15" t="n">
        <v>48</v>
      </c>
      <c r="AH15" t="n">
        <v>1017570.042403376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2.4343</v>
      </c>
      <c r="E16" t="n">
        <v>41.08</v>
      </c>
      <c r="F16" t="n">
        <v>38.64</v>
      </c>
      <c r="G16" t="n">
        <v>128.81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16</v>
      </c>
      <c r="N16" t="n">
        <v>18.84</v>
      </c>
      <c r="O16" t="n">
        <v>15711.24</v>
      </c>
      <c r="P16" t="n">
        <v>342.44</v>
      </c>
      <c r="Q16" t="n">
        <v>419.25</v>
      </c>
      <c r="R16" t="n">
        <v>79.92</v>
      </c>
      <c r="S16" t="n">
        <v>59.57</v>
      </c>
      <c r="T16" t="n">
        <v>8007.91</v>
      </c>
      <c r="U16" t="n">
        <v>0.75</v>
      </c>
      <c r="V16" t="n">
        <v>0.89</v>
      </c>
      <c r="W16" t="n">
        <v>6.83</v>
      </c>
      <c r="X16" t="n">
        <v>0.48</v>
      </c>
      <c r="Y16" t="n">
        <v>0.5</v>
      </c>
      <c r="Z16" t="n">
        <v>10</v>
      </c>
      <c r="AA16" t="n">
        <v>819.7006786628366</v>
      </c>
      <c r="AB16" t="n">
        <v>1121.550631188205</v>
      </c>
      <c r="AC16" t="n">
        <v>1014.511413053799</v>
      </c>
      <c r="AD16" t="n">
        <v>819700.6786628366</v>
      </c>
      <c r="AE16" t="n">
        <v>1121550.631188205</v>
      </c>
      <c r="AF16" t="n">
        <v>1.689451441025972e-05</v>
      </c>
      <c r="AG16" t="n">
        <v>48</v>
      </c>
      <c r="AH16" t="n">
        <v>1014511.413053799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2.4364</v>
      </c>
      <c r="E17" t="n">
        <v>41.04</v>
      </c>
      <c r="F17" t="n">
        <v>38.63</v>
      </c>
      <c r="G17" t="n">
        <v>136.35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15</v>
      </c>
      <c r="N17" t="n">
        <v>19.16</v>
      </c>
      <c r="O17" t="n">
        <v>15873.8</v>
      </c>
      <c r="P17" t="n">
        <v>340.62</v>
      </c>
      <c r="Q17" t="n">
        <v>419.24</v>
      </c>
      <c r="R17" t="n">
        <v>79.48</v>
      </c>
      <c r="S17" t="n">
        <v>59.57</v>
      </c>
      <c r="T17" t="n">
        <v>7791.6</v>
      </c>
      <c r="U17" t="n">
        <v>0.75</v>
      </c>
      <c r="V17" t="n">
        <v>0.9</v>
      </c>
      <c r="W17" t="n">
        <v>6.82</v>
      </c>
      <c r="X17" t="n">
        <v>0.47</v>
      </c>
      <c r="Y17" t="n">
        <v>0.5</v>
      </c>
      <c r="Z17" t="n">
        <v>10</v>
      </c>
      <c r="AA17" t="n">
        <v>817.5420024880846</v>
      </c>
      <c r="AB17" t="n">
        <v>1118.597035211838</v>
      </c>
      <c r="AC17" t="n">
        <v>1011.839704132019</v>
      </c>
      <c r="AD17" t="n">
        <v>817542.0024880846</v>
      </c>
      <c r="AE17" t="n">
        <v>1118597.035211838</v>
      </c>
      <c r="AF17" t="n">
        <v>1.690908881779434e-05</v>
      </c>
      <c r="AG17" t="n">
        <v>48</v>
      </c>
      <c r="AH17" t="n">
        <v>1011839.704132019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2.4396</v>
      </c>
      <c r="E18" t="n">
        <v>40.99</v>
      </c>
      <c r="F18" t="n">
        <v>38.6</v>
      </c>
      <c r="G18" t="n">
        <v>144.74</v>
      </c>
      <c r="H18" t="n">
        <v>2.34</v>
      </c>
      <c r="I18" t="n">
        <v>16</v>
      </c>
      <c r="J18" t="n">
        <v>128.13</v>
      </c>
      <c r="K18" t="n">
        <v>41.65</v>
      </c>
      <c r="L18" t="n">
        <v>17</v>
      </c>
      <c r="M18" t="n">
        <v>14</v>
      </c>
      <c r="N18" t="n">
        <v>19.48</v>
      </c>
      <c r="O18" t="n">
        <v>16036.82</v>
      </c>
      <c r="P18" t="n">
        <v>338.93</v>
      </c>
      <c r="Q18" t="n">
        <v>419.23</v>
      </c>
      <c r="R18" t="n">
        <v>78.39</v>
      </c>
      <c r="S18" t="n">
        <v>59.57</v>
      </c>
      <c r="T18" t="n">
        <v>7251.13</v>
      </c>
      <c r="U18" t="n">
        <v>0.76</v>
      </c>
      <c r="V18" t="n">
        <v>0.9</v>
      </c>
      <c r="W18" t="n">
        <v>6.83</v>
      </c>
      <c r="X18" t="n">
        <v>0.44</v>
      </c>
      <c r="Y18" t="n">
        <v>0.5</v>
      </c>
      <c r="Z18" t="n">
        <v>10</v>
      </c>
      <c r="AA18" t="n">
        <v>815.3138046096968</v>
      </c>
      <c r="AB18" t="n">
        <v>1115.548316573475</v>
      </c>
      <c r="AC18" t="n">
        <v>1009.081950921598</v>
      </c>
      <c r="AD18" t="n">
        <v>815313.8046096968</v>
      </c>
      <c r="AE18" t="n">
        <v>1115548.316573475</v>
      </c>
      <c r="AF18" t="n">
        <v>1.693129743879949e-05</v>
      </c>
      <c r="AG18" t="n">
        <v>48</v>
      </c>
      <c r="AH18" t="n">
        <v>1009081.950921598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2.4434</v>
      </c>
      <c r="E19" t="n">
        <v>40.93</v>
      </c>
      <c r="F19" t="n">
        <v>38.56</v>
      </c>
      <c r="G19" t="n">
        <v>154.23</v>
      </c>
      <c r="H19" t="n">
        <v>2.46</v>
      </c>
      <c r="I19" t="n">
        <v>15</v>
      </c>
      <c r="J19" t="n">
        <v>129.46</v>
      </c>
      <c r="K19" t="n">
        <v>41.65</v>
      </c>
      <c r="L19" t="n">
        <v>18</v>
      </c>
      <c r="M19" t="n">
        <v>13</v>
      </c>
      <c r="N19" t="n">
        <v>19.81</v>
      </c>
      <c r="O19" t="n">
        <v>16200.3</v>
      </c>
      <c r="P19" t="n">
        <v>335.28</v>
      </c>
      <c r="Q19" t="n">
        <v>419.24</v>
      </c>
      <c r="R19" t="n">
        <v>77.09</v>
      </c>
      <c r="S19" t="n">
        <v>59.57</v>
      </c>
      <c r="T19" t="n">
        <v>6605.11</v>
      </c>
      <c r="U19" t="n">
        <v>0.77</v>
      </c>
      <c r="V19" t="n">
        <v>0.9</v>
      </c>
      <c r="W19" t="n">
        <v>6.82</v>
      </c>
      <c r="X19" t="n">
        <v>0.39</v>
      </c>
      <c r="Y19" t="n">
        <v>0.5</v>
      </c>
      <c r="Z19" t="n">
        <v>10</v>
      </c>
      <c r="AA19" t="n">
        <v>811.0430129099823</v>
      </c>
      <c r="AB19" t="n">
        <v>1109.704830955893</v>
      </c>
      <c r="AC19" t="n">
        <v>1003.796159369974</v>
      </c>
      <c r="AD19" t="n">
        <v>811043.0129099822</v>
      </c>
      <c r="AE19" t="n">
        <v>1109704.830955893</v>
      </c>
      <c r="AF19" t="n">
        <v>1.695767017624311e-05</v>
      </c>
      <c r="AG19" t="n">
        <v>48</v>
      </c>
      <c r="AH19" t="n">
        <v>1003796.159369974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2.4463</v>
      </c>
      <c r="E20" t="n">
        <v>40.88</v>
      </c>
      <c r="F20" t="n">
        <v>38.53</v>
      </c>
      <c r="G20" t="n">
        <v>165.13</v>
      </c>
      <c r="H20" t="n">
        <v>2.57</v>
      </c>
      <c r="I20" t="n">
        <v>14</v>
      </c>
      <c r="J20" t="n">
        <v>130.79</v>
      </c>
      <c r="K20" t="n">
        <v>41.65</v>
      </c>
      <c r="L20" t="n">
        <v>19</v>
      </c>
      <c r="M20" t="n">
        <v>12</v>
      </c>
      <c r="N20" t="n">
        <v>20.14</v>
      </c>
      <c r="O20" t="n">
        <v>16364.25</v>
      </c>
      <c r="P20" t="n">
        <v>333.93</v>
      </c>
      <c r="Q20" t="n">
        <v>419.24</v>
      </c>
      <c r="R20" t="n">
        <v>76.39</v>
      </c>
      <c r="S20" t="n">
        <v>59.57</v>
      </c>
      <c r="T20" t="n">
        <v>6261.38</v>
      </c>
      <c r="U20" t="n">
        <v>0.78</v>
      </c>
      <c r="V20" t="n">
        <v>0.9</v>
      </c>
      <c r="W20" t="n">
        <v>6.82</v>
      </c>
      <c r="X20" t="n">
        <v>0.37</v>
      </c>
      <c r="Y20" t="n">
        <v>0.5</v>
      </c>
      <c r="Z20" t="n">
        <v>10</v>
      </c>
      <c r="AA20" t="n">
        <v>809.2126607681557</v>
      </c>
      <c r="AB20" t="n">
        <v>1107.200462406009</v>
      </c>
      <c r="AC20" t="n">
        <v>1001.530804239587</v>
      </c>
      <c r="AD20" t="n">
        <v>809212.6607681557</v>
      </c>
      <c r="AE20" t="n">
        <v>1107200.462406009</v>
      </c>
      <c r="AF20" t="n">
        <v>1.697779673902902e-05</v>
      </c>
      <c r="AG20" t="n">
        <v>48</v>
      </c>
      <c r="AH20" t="n">
        <v>1001530.804239588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2.4482</v>
      </c>
      <c r="E21" t="n">
        <v>40.85</v>
      </c>
      <c r="F21" t="n">
        <v>38.52</v>
      </c>
      <c r="G21" t="n">
        <v>177.79</v>
      </c>
      <c r="H21" t="n">
        <v>2.67</v>
      </c>
      <c r="I21" t="n">
        <v>13</v>
      </c>
      <c r="J21" t="n">
        <v>132.12</v>
      </c>
      <c r="K21" t="n">
        <v>41.65</v>
      </c>
      <c r="L21" t="n">
        <v>20</v>
      </c>
      <c r="M21" t="n">
        <v>11</v>
      </c>
      <c r="N21" t="n">
        <v>20.47</v>
      </c>
      <c r="O21" t="n">
        <v>16528.68</v>
      </c>
      <c r="P21" t="n">
        <v>331.14</v>
      </c>
      <c r="Q21" t="n">
        <v>419.23</v>
      </c>
      <c r="R21" t="n">
        <v>75.81999999999999</v>
      </c>
      <c r="S21" t="n">
        <v>59.57</v>
      </c>
      <c r="T21" t="n">
        <v>5979.19</v>
      </c>
      <c r="U21" t="n">
        <v>0.79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806.1463102311857</v>
      </c>
      <c r="AB21" t="n">
        <v>1103.004946323488</v>
      </c>
      <c r="AC21" t="n">
        <v>997.7357023235387</v>
      </c>
      <c r="AD21" t="n">
        <v>806146.3102311856</v>
      </c>
      <c r="AE21" t="n">
        <v>1103004.946323488</v>
      </c>
      <c r="AF21" t="n">
        <v>1.699098310775083e-05</v>
      </c>
      <c r="AG21" t="n">
        <v>48</v>
      </c>
      <c r="AH21" t="n">
        <v>997735.7023235387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2.449</v>
      </c>
      <c r="E22" t="n">
        <v>40.83</v>
      </c>
      <c r="F22" t="n">
        <v>38.51</v>
      </c>
      <c r="G22" t="n">
        <v>177.73</v>
      </c>
      <c r="H22" t="n">
        <v>2.78</v>
      </c>
      <c r="I22" t="n">
        <v>13</v>
      </c>
      <c r="J22" t="n">
        <v>133.46</v>
      </c>
      <c r="K22" t="n">
        <v>41.65</v>
      </c>
      <c r="L22" t="n">
        <v>21</v>
      </c>
      <c r="M22" t="n">
        <v>11</v>
      </c>
      <c r="N22" t="n">
        <v>20.81</v>
      </c>
      <c r="O22" t="n">
        <v>16693.59</v>
      </c>
      <c r="P22" t="n">
        <v>329.12</v>
      </c>
      <c r="Q22" t="n">
        <v>419.25</v>
      </c>
      <c r="R22" t="n">
        <v>75.73</v>
      </c>
      <c r="S22" t="n">
        <v>59.57</v>
      </c>
      <c r="T22" t="n">
        <v>5933.06</v>
      </c>
      <c r="U22" t="n">
        <v>0.79</v>
      </c>
      <c r="V22" t="n">
        <v>0.9</v>
      </c>
      <c r="W22" t="n">
        <v>6.81</v>
      </c>
      <c r="X22" t="n">
        <v>0.35</v>
      </c>
      <c r="Y22" t="n">
        <v>0.5</v>
      </c>
      <c r="Z22" t="n">
        <v>10</v>
      </c>
      <c r="AA22" t="n">
        <v>804.0140523826915</v>
      </c>
      <c r="AB22" t="n">
        <v>1100.087497066601</v>
      </c>
      <c r="AC22" t="n">
        <v>995.0966903290633</v>
      </c>
      <c r="AD22" t="n">
        <v>804014.0523826915</v>
      </c>
      <c r="AE22" t="n">
        <v>1100087.497066601</v>
      </c>
      <c r="AF22" t="n">
        <v>1.699653526300211e-05</v>
      </c>
      <c r="AG22" t="n">
        <v>48</v>
      </c>
      <c r="AH22" t="n">
        <v>995096.6903290633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2.4532</v>
      </c>
      <c r="E23" t="n">
        <v>40.76</v>
      </c>
      <c r="F23" t="n">
        <v>38.46</v>
      </c>
      <c r="G23" t="n">
        <v>192.3</v>
      </c>
      <c r="H23" t="n">
        <v>2.88</v>
      </c>
      <c r="I23" t="n">
        <v>12</v>
      </c>
      <c r="J23" t="n">
        <v>134.8</v>
      </c>
      <c r="K23" t="n">
        <v>41.65</v>
      </c>
      <c r="L23" t="n">
        <v>22</v>
      </c>
      <c r="M23" t="n">
        <v>10</v>
      </c>
      <c r="N23" t="n">
        <v>21.15</v>
      </c>
      <c r="O23" t="n">
        <v>16859.1</v>
      </c>
      <c r="P23" t="n">
        <v>327.69</v>
      </c>
      <c r="Q23" t="n">
        <v>419.25</v>
      </c>
      <c r="R23" t="n">
        <v>73.97</v>
      </c>
      <c r="S23" t="n">
        <v>59.57</v>
      </c>
      <c r="T23" t="n">
        <v>5061.34</v>
      </c>
      <c r="U23" t="n">
        <v>0.8100000000000001</v>
      </c>
      <c r="V23" t="n">
        <v>0.9</v>
      </c>
      <c r="W23" t="n">
        <v>6.81</v>
      </c>
      <c r="X23" t="n">
        <v>0.3</v>
      </c>
      <c r="Y23" t="n">
        <v>0.5</v>
      </c>
      <c r="Z23" t="n">
        <v>10</v>
      </c>
      <c r="AA23" t="n">
        <v>801.8916524676994</v>
      </c>
      <c r="AB23" t="n">
        <v>1097.183535869233</v>
      </c>
      <c r="AC23" t="n">
        <v>992.4698791126369</v>
      </c>
      <c r="AD23" t="n">
        <v>801891.6524676994</v>
      </c>
      <c r="AE23" t="n">
        <v>1097183.535869233</v>
      </c>
      <c r="AF23" t="n">
        <v>1.702568407807137e-05</v>
      </c>
      <c r="AG23" t="n">
        <v>48</v>
      </c>
      <c r="AH23" t="n">
        <v>992469.8791126369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2.452</v>
      </c>
      <c r="E24" t="n">
        <v>40.78</v>
      </c>
      <c r="F24" t="n">
        <v>38.48</v>
      </c>
      <c r="G24" t="n">
        <v>192.4</v>
      </c>
      <c r="H24" t="n">
        <v>2.99</v>
      </c>
      <c r="I24" t="n">
        <v>12</v>
      </c>
      <c r="J24" t="n">
        <v>136.14</v>
      </c>
      <c r="K24" t="n">
        <v>41.65</v>
      </c>
      <c r="L24" t="n">
        <v>23</v>
      </c>
      <c r="M24" t="n">
        <v>10</v>
      </c>
      <c r="N24" t="n">
        <v>21.49</v>
      </c>
      <c r="O24" t="n">
        <v>17024.98</v>
      </c>
      <c r="P24" t="n">
        <v>323.38</v>
      </c>
      <c r="Q24" t="n">
        <v>419.23</v>
      </c>
      <c r="R24" t="n">
        <v>74.69</v>
      </c>
      <c r="S24" t="n">
        <v>59.57</v>
      </c>
      <c r="T24" t="n">
        <v>5418.8</v>
      </c>
      <c r="U24" t="n">
        <v>0.8</v>
      </c>
      <c r="V24" t="n">
        <v>0.9</v>
      </c>
      <c r="W24" t="n">
        <v>6.81</v>
      </c>
      <c r="X24" t="n">
        <v>0.32</v>
      </c>
      <c r="Y24" t="n">
        <v>0.5</v>
      </c>
      <c r="Z24" t="n">
        <v>10</v>
      </c>
      <c r="AA24" t="n">
        <v>797.8506086503991</v>
      </c>
      <c r="AB24" t="n">
        <v>1091.654401440132</v>
      </c>
      <c r="AC24" t="n">
        <v>987.4684375132601</v>
      </c>
      <c r="AD24" t="n">
        <v>797850.608650399</v>
      </c>
      <c r="AE24" t="n">
        <v>1091654.401440132</v>
      </c>
      <c r="AF24" t="n">
        <v>1.701735584519444e-05</v>
      </c>
      <c r="AG24" t="n">
        <v>48</v>
      </c>
      <c r="AH24" t="n">
        <v>987468.4375132602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2.4552</v>
      </c>
      <c r="E25" t="n">
        <v>40.73</v>
      </c>
      <c r="F25" t="n">
        <v>38.45</v>
      </c>
      <c r="G25" t="n">
        <v>209.72</v>
      </c>
      <c r="H25" t="n">
        <v>3.09</v>
      </c>
      <c r="I25" t="n">
        <v>11</v>
      </c>
      <c r="J25" t="n">
        <v>137.49</v>
      </c>
      <c r="K25" t="n">
        <v>41.65</v>
      </c>
      <c r="L25" t="n">
        <v>24</v>
      </c>
      <c r="M25" t="n">
        <v>9</v>
      </c>
      <c r="N25" t="n">
        <v>21.84</v>
      </c>
      <c r="O25" t="n">
        <v>17191.35</v>
      </c>
      <c r="P25" t="n">
        <v>323.59</v>
      </c>
      <c r="Q25" t="n">
        <v>419.25</v>
      </c>
      <c r="R25" t="n">
        <v>73.79000000000001</v>
      </c>
      <c r="S25" t="n">
        <v>59.57</v>
      </c>
      <c r="T25" t="n">
        <v>4976.9</v>
      </c>
      <c r="U25" t="n">
        <v>0.8100000000000001</v>
      </c>
      <c r="V25" t="n">
        <v>0.9</v>
      </c>
      <c r="W25" t="n">
        <v>6.81</v>
      </c>
      <c r="X25" t="n">
        <v>0.29</v>
      </c>
      <c r="Y25" t="n">
        <v>0.5</v>
      </c>
      <c r="Z25" t="n">
        <v>10</v>
      </c>
      <c r="AA25" t="n">
        <v>797.5339471136327</v>
      </c>
      <c r="AB25" t="n">
        <v>1091.221131155407</v>
      </c>
      <c r="AC25" t="n">
        <v>987.0765179364108</v>
      </c>
      <c r="AD25" t="n">
        <v>797533.9471136327</v>
      </c>
      <c r="AE25" t="n">
        <v>1091221.131155407</v>
      </c>
      <c r="AF25" t="n">
        <v>1.703956446619959e-05</v>
      </c>
      <c r="AG25" t="n">
        <v>48</v>
      </c>
      <c r="AH25" t="n">
        <v>987076.5179364108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2.4556</v>
      </c>
      <c r="E26" t="n">
        <v>40.72</v>
      </c>
      <c r="F26" t="n">
        <v>38.44</v>
      </c>
      <c r="G26" t="n">
        <v>209.68</v>
      </c>
      <c r="H26" t="n">
        <v>3.18</v>
      </c>
      <c r="I26" t="n">
        <v>11</v>
      </c>
      <c r="J26" t="n">
        <v>138.85</v>
      </c>
      <c r="K26" t="n">
        <v>41.65</v>
      </c>
      <c r="L26" t="n">
        <v>25</v>
      </c>
      <c r="M26" t="n">
        <v>9</v>
      </c>
      <c r="N26" t="n">
        <v>22.2</v>
      </c>
      <c r="O26" t="n">
        <v>17358.22</v>
      </c>
      <c r="P26" t="n">
        <v>319.34</v>
      </c>
      <c r="Q26" t="n">
        <v>419.26</v>
      </c>
      <c r="R26" t="n">
        <v>73.43000000000001</v>
      </c>
      <c r="S26" t="n">
        <v>59.57</v>
      </c>
      <c r="T26" t="n">
        <v>4797.76</v>
      </c>
      <c r="U26" t="n">
        <v>0.8100000000000001</v>
      </c>
      <c r="V26" t="n">
        <v>0.9</v>
      </c>
      <c r="W26" t="n">
        <v>6.81</v>
      </c>
      <c r="X26" t="n">
        <v>0.28</v>
      </c>
      <c r="Y26" t="n">
        <v>0.5</v>
      </c>
      <c r="Z26" t="n">
        <v>10</v>
      </c>
      <c r="AA26" t="n">
        <v>793.2741245696304</v>
      </c>
      <c r="AB26" t="n">
        <v>1085.392654020596</v>
      </c>
      <c r="AC26" t="n">
        <v>981.8043024790271</v>
      </c>
      <c r="AD26" t="n">
        <v>793274.1245696305</v>
      </c>
      <c r="AE26" t="n">
        <v>1085392.654020596</v>
      </c>
      <c r="AF26" t="n">
        <v>1.704234054382523e-05</v>
      </c>
      <c r="AG26" t="n">
        <v>48</v>
      </c>
      <c r="AH26" t="n">
        <v>981804.3024790271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2.4589</v>
      </c>
      <c r="E27" t="n">
        <v>40.67</v>
      </c>
      <c r="F27" t="n">
        <v>38.41</v>
      </c>
      <c r="G27" t="n">
        <v>230.46</v>
      </c>
      <c r="H27" t="n">
        <v>3.28</v>
      </c>
      <c r="I27" t="n">
        <v>10</v>
      </c>
      <c r="J27" t="n">
        <v>140.2</v>
      </c>
      <c r="K27" t="n">
        <v>41.65</v>
      </c>
      <c r="L27" t="n">
        <v>26</v>
      </c>
      <c r="M27" t="n">
        <v>6</v>
      </c>
      <c r="N27" t="n">
        <v>22.55</v>
      </c>
      <c r="O27" t="n">
        <v>17525.59</v>
      </c>
      <c r="P27" t="n">
        <v>318.82</v>
      </c>
      <c r="Q27" t="n">
        <v>419.25</v>
      </c>
      <c r="R27" t="n">
        <v>72.20999999999999</v>
      </c>
      <c r="S27" t="n">
        <v>59.57</v>
      </c>
      <c r="T27" t="n">
        <v>4189.11</v>
      </c>
      <c r="U27" t="n">
        <v>0.83</v>
      </c>
      <c r="V27" t="n">
        <v>0.9</v>
      </c>
      <c r="W27" t="n">
        <v>6.81</v>
      </c>
      <c r="X27" t="n">
        <v>0.25</v>
      </c>
      <c r="Y27" t="n">
        <v>0.5</v>
      </c>
      <c r="Z27" t="n">
        <v>10</v>
      </c>
      <c r="AA27" t="n">
        <v>792.2309533818895</v>
      </c>
      <c r="AB27" t="n">
        <v>1083.965341180064</v>
      </c>
      <c r="AC27" t="n">
        <v>980.5132103727493</v>
      </c>
      <c r="AD27" t="n">
        <v>792230.9533818895</v>
      </c>
      <c r="AE27" t="n">
        <v>1083965.341180064</v>
      </c>
      <c r="AF27" t="n">
        <v>1.706524318423679e-05</v>
      </c>
      <c r="AG27" t="n">
        <v>48</v>
      </c>
      <c r="AH27" t="n">
        <v>980513.2103727494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2.4582</v>
      </c>
      <c r="E28" t="n">
        <v>40.68</v>
      </c>
      <c r="F28" t="n">
        <v>38.42</v>
      </c>
      <c r="G28" t="n">
        <v>230.53</v>
      </c>
      <c r="H28" t="n">
        <v>3.37</v>
      </c>
      <c r="I28" t="n">
        <v>10</v>
      </c>
      <c r="J28" t="n">
        <v>141.56</v>
      </c>
      <c r="K28" t="n">
        <v>41.65</v>
      </c>
      <c r="L28" t="n">
        <v>27</v>
      </c>
      <c r="M28" t="n">
        <v>3</v>
      </c>
      <c r="N28" t="n">
        <v>22.91</v>
      </c>
      <c r="O28" t="n">
        <v>17693.46</v>
      </c>
      <c r="P28" t="n">
        <v>319.64</v>
      </c>
      <c r="Q28" t="n">
        <v>419.24</v>
      </c>
      <c r="R28" t="n">
        <v>72.48999999999999</v>
      </c>
      <c r="S28" t="n">
        <v>59.57</v>
      </c>
      <c r="T28" t="n">
        <v>4331.44</v>
      </c>
      <c r="U28" t="n">
        <v>0.82</v>
      </c>
      <c r="V28" t="n">
        <v>0.9</v>
      </c>
      <c r="W28" t="n">
        <v>6.82</v>
      </c>
      <c r="X28" t="n">
        <v>0.26</v>
      </c>
      <c r="Y28" t="n">
        <v>0.5</v>
      </c>
      <c r="Z28" t="n">
        <v>10</v>
      </c>
      <c r="AA28" t="n">
        <v>793.1551563949253</v>
      </c>
      <c r="AB28" t="n">
        <v>1085.229876515459</v>
      </c>
      <c r="AC28" t="n">
        <v>981.6570602305205</v>
      </c>
      <c r="AD28" t="n">
        <v>793155.1563949252</v>
      </c>
      <c r="AE28" t="n">
        <v>1085229.876515459</v>
      </c>
      <c r="AF28" t="n">
        <v>1.706038504839192e-05</v>
      </c>
      <c r="AG28" t="n">
        <v>48</v>
      </c>
      <c r="AH28" t="n">
        <v>981657.0602305206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2.4582</v>
      </c>
      <c r="E29" t="n">
        <v>40.68</v>
      </c>
      <c r="F29" t="n">
        <v>38.42</v>
      </c>
      <c r="G29" t="n">
        <v>230.53</v>
      </c>
      <c r="H29" t="n">
        <v>3.47</v>
      </c>
      <c r="I29" t="n">
        <v>10</v>
      </c>
      <c r="J29" t="n">
        <v>142.93</v>
      </c>
      <c r="K29" t="n">
        <v>41.65</v>
      </c>
      <c r="L29" t="n">
        <v>28</v>
      </c>
      <c r="M29" t="n">
        <v>1</v>
      </c>
      <c r="N29" t="n">
        <v>23.28</v>
      </c>
      <c r="O29" t="n">
        <v>17861.84</v>
      </c>
      <c r="P29" t="n">
        <v>321</v>
      </c>
      <c r="Q29" t="n">
        <v>419.25</v>
      </c>
      <c r="R29" t="n">
        <v>72.48</v>
      </c>
      <c r="S29" t="n">
        <v>59.57</v>
      </c>
      <c r="T29" t="n">
        <v>4325.08</v>
      </c>
      <c r="U29" t="n">
        <v>0.82</v>
      </c>
      <c r="V29" t="n">
        <v>0.9</v>
      </c>
      <c r="W29" t="n">
        <v>6.82</v>
      </c>
      <c r="X29" t="n">
        <v>0.26</v>
      </c>
      <c r="Y29" t="n">
        <v>0.5</v>
      </c>
      <c r="Z29" t="n">
        <v>10</v>
      </c>
      <c r="AA29" t="n">
        <v>794.4932743766577</v>
      </c>
      <c r="AB29" t="n">
        <v>1087.060748571664</v>
      </c>
      <c r="AC29" t="n">
        <v>983.3131964273266</v>
      </c>
      <c r="AD29" t="n">
        <v>794493.2743766577</v>
      </c>
      <c r="AE29" t="n">
        <v>1087060.748571664</v>
      </c>
      <c r="AF29" t="n">
        <v>1.706038504839192e-05</v>
      </c>
      <c r="AG29" t="n">
        <v>48</v>
      </c>
      <c r="AH29" t="n">
        <v>983313.1964273266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2.4579</v>
      </c>
      <c r="E30" t="n">
        <v>40.68</v>
      </c>
      <c r="F30" t="n">
        <v>38.43</v>
      </c>
      <c r="G30" t="n">
        <v>230.56</v>
      </c>
      <c r="H30" t="n">
        <v>3.56</v>
      </c>
      <c r="I30" t="n">
        <v>10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323.68</v>
      </c>
      <c r="Q30" t="n">
        <v>419.24</v>
      </c>
      <c r="R30" t="n">
        <v>72.54000000000001</v>
      </c>
      <c r="S30" t="n">
        <v>59.57</v>
      </c>
      <c r="T30" t="n">
        <v>4353.12</v>
      </c>
      <c r="U30" t="n">
        <v>0.82</v>
      </c>
      <c r="V30" t="n">
        <v>0.9</v>
      </c>
      <c r="W30" t="n">
        <v>6.82</v>
      </c>
      <c r="X30" t="n">
        <v>0.26</v>
      </c>
      <c r="Y30" t="n">
        <v>0.5</v>
      </c>
      <c r="Z30" t="n">
        <v>10</v>
      </c>
      <c r="AA30" t="n">
        <v>797.188740646964</v>
      </c>
      <c r="AB30" t="n">
        <v>1090.748804438276</v>
      </c>
      <c r="AC30" t="n">
        <v>986.6492694182484</v>
      </c>
      <c r="AD30" t="n">
        <v>797188.7406469639</v>
      </c>
      <c r="AE30" t="n">
        <v>1090748.804438276</v>
      </c>
      <c r="AF30" t="n">
        <v>1.705830299017268e-05</v>
      </c>
      <c r="AG30" t="n">
        <v>48</v>
      </c>
      <c r="AH30" t="n">
        <v>986649.2694182484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2.0454</v>
      </c>
      <c r="E2" t="n">
        <v>48.89</v>
      </c>
      <c r="F2" t="n">
        <v>44.21</v>
      </c>
      <c r="G2" t="n">
        <v>12.75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206</v>
      </c>
      <c r="N2" t="n">
        <v>6.84</v>
      </c>
      <c r="O2" t="n">
        <v>7851.41</v>
      </c>
      <c r="P2" t="n">
        <v>287.07</v>
      </c>
      <c r="Q2" t="n">
        <v>419.36</v>
      </c>
      <c r="R2" t="n">
        <v>261.07</v>
      </c>
      <c r="S2" t="n">
        <v>59.57</v>
      </c>
      <c r="T2" t="n">
        <v>97628.39</v>
      </c>
      <c r="U2" t="n">
        <v>0.23</v>
      </c>
      <c r="V2" t="n">
        <v>0.78</v>
      </c>
      <c r="W2" t="n">
        <v>7.14</v>
      </c>
      <c r="X2" t="n">
        <v>6.04</v>
      </c>
      <c r="Y2" t="n">
        <v>0.5</v>
      </c>
      <c r="Z2" t="n">
        <v>10</v>
      </c>
      <c r="AA2" t="n">
        <v>896.974231478241</v>
      </c>
      <c r="AB2" t="n">
        <v>1227.279715218792</v>
      </c>
      <c r="AC2" t="n">
        <v>1110.149861696208</v>
      </c>
      <c r="AD2" t="n">
        <v>896974.231478241</v>
      </c>
      <c r="AE2" t="n">
        <v>1227279.715218792</v>
      </c>
      <c r="AF2" t="n">
        <v>1.877523434412696e-05</v>
      </c>
      <c r="AG2" t="n">
        <v>57</v>
      </c>
      <c r="AH2" t="n">
        <v>1110149.861696208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2.2732</v>
      </c>
      <c r="E3" t="n">
        <v>43.99</v>
      </c>
      <c r="F3" t="n">
        <v>40.87</v>
      </c>
      <c r="G3" t="n">
        <v>25.82</v>
      </c>
      <c r="H3" t="n">
        <v>0.55</v>
      </c>
      <c r="I3" t="n">
        <v>95</v>
      </c>
      <c r="J3" t="n">
        <v>62.92</v>
      </c>
      <c r="K3" t="n">
        <v>28.92</v>
      </c>
      <c r="L3" t="n">
        <v>2</v>
      </c>
      <c r="M3" t="n">
        <v>93</v>
      </c>
      <c r="N3" t="n">
        <v>7</v>
      </c>
      <c r="O3" t="n">
        <v>7994.37</v>
      </c>
      <c r="P3" t="n">
        <v>261.5</v>
      </c>
      <c r="Q3" t="n">
        <v>419.36</v>
      </c>
      <c r="R3" t="n">
        <v>152.31</v>
      </c>
      <c r="S3" t="n">
        <v>59.57</v>
      </c>
      <c r="T3" t="n">
        <v>43814.64</v>
      </c>
      <c r="U3" t="n">
        <v>0.39</v>
      </c>
      <c r="V3" t="n">
        <v>0.85</v>
      </c>
      <c r="W3" t="n">
        <v>6.95</v>
      </c>
      <c r="X3" t="n">
        <v>2.71</v>
      </c>
      <c r="Y3" t="n">
        <v>0.5</v>
      </c>
      <c r="Z3" t="n">
        <v>10</v>
      </c>
      <c r="AA3" t="n">
        <v>773.7638130530524</v>
      </c>
      <c r="AB3" t="n">
        <v>1058.697785069417</v>
      </c>
      <c r="AC3" t="n">
        <v>957.6571543540651</v>
      </c>
      <c r="AD3" t="n">
        <v>773763.8130530524</v>
      </c>
      <c r="AE3" t="n">
        <v>1058697.785069417</v>
      </c>
      <c r="AF3" t="n">
        <v>2.086626709253418e-05</v>
      </c>
      <c r="AG3" t="n">
        <v>51</v>
      </c>
      <c r="AH3" t="n">
        <v>957657.1543540652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2.3509</v>
      </c>
      <c r="E4" t="n">
        <v>42.54</v>
      </c>
      <c r="F4" t="n">
        <v>39.89</v>
      </c>
      <c r="G4" t="n">
        <v>39.24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59</v>
      </c>
      <c r="N4" t="n">
        <v>7.16</v>
      </c>
      <c r="O4" t="n">
        <v>8137.65</v>
      </c>
      <c r="P4" t="n">
        <v>251</v>
      </c>
      <c r="Q4" t="n">
        <v>419.24</v>
      </c>
      <c r="R4" t="n">
        <v>120.21</v>
      </c>
      <c r="S4" t="n">
        <v>59.57</v>
      </c>
      <c r="T4" t="n">
        <v>27935.7</v>
      </c>
      <c r="U4" t="n">
        <v>0.5</v>
      </c>
      <c r="V4" t="n">
        <v>0.87</v>
      </c>
      <c r="W4" t="n">
        <v>6.91</v>
      </c>
      <c r="X4" t="n">
        <v>1.73</v>
      </c>
      <c r="Y4" t="n">
        <v>0.5</v>
      </c>
      <c r="Z4" t="n">
        <v>10</v>
      </c>
      <c r="AA4" t="n">
        <v>742.4234289138881</v>
      </c>
      <c r="AB4" t="n">
        <v>1015.816488850046</v>
      </c>
      <c r="AC4" t="n">
        <v>918.8683888615938</v>
      </c>
      <c r="AD4" t="n">
        <v>742423.4289138881</v>
      </c>
      <c r="AE4" t="n">
        <v>1015816.488850046</v>
      </c>
      <c r="AF4" t="n">
        <v>2.157949468055543e-05</v>
      </c>
      <c r="AG4" t="n">
        <v>50</v>
      </c>
      <c r="AH4" t="n">
        <v>918868.3888615938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2.389</v>
      </c>
      <c r="E5" t="n">
        <v>41.86</v>
      </c>
      <c r="F5" t="n">
        <v>39.44</v>
      </c>
      <c r="G5" t="n">
        <v>52.58</v>
      </c>
      <c r="H5" t="n">
        <v>1.07</v>
      </c>
      <c r="I5" t="n">
        <v>45</v>
      </c>
      <c r="J5" t="n">
        <v>65.25</v>
      </c>
      <c r="K5" t="n">
        <v>28.92</v>
      </c>
      <c r="L5" t="n">
        <v>4</v>
      </c>
      <c r="M5" t="n">
        <v>43</v>
      </c>
      <c r="N5" t="n">
        <v>7.33</v>
      </c>
      <c r="O5" t="n">
        <v>8281.25</v>
      </c>
      <c r="P5" t="n">
        <v>243.72</v>
      </c>
      <c r="Q5" t="n">
        <v>419.25</v>
      </c>
      <c r="R5" t="n">
        <v>105.83</v>
      </c>
      <c r="S5" t="n">
        <v>59.57</v>
      </c>
      <c r="T5" t="n">
        <v>20824.09</v>
      </c>
      <c r="U5" t="n">
        <v>0.5600000000000001</v>
      </c>
      <c r="V5" t="n">
        <v>0.88</v>
      </c>
      <c r="W5" t="n">
        <v>6.87</v>
      </c>
      <c r="X5" t="n">
        <v>1.27</v>
      </c>
      <c r="Y5" t="n">
        <v>0.5</v>
      </c>
      <c r="Z5" t="n">
        <v>10</v>
      </c>
      <c r="AA5" t="n">
        <v>720.9700016360548</v>
      </c>
      <c r="AB5" t="n">
        <v>986.462963190101</v>
      </c>
      <c r="AC5" t="n">
        <v>892.3163224927016</v>
      </c>
      <c r="AD5" t="n">
        <v>720970.0016360548</v>
      </c>
      <c r="AE5" t="n">
        <v>986462.9631901011</v>
      </c>
      <c r="AF5" t="n">
        <v>2.192922403838824e-05</v>
      </c>
      <c r="AG5" t="n">
        <v>49</v>
      </c>
      <c r="AH5" t="n">
        <v>892316.3224927016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2.4138</v>
      </c>
      <c r="E6" t="n">
        <v>41.43</v>
      </c>
      <c r="F6" t="n">
        <v>39.15</v>
      </c>
      <c r="G6" t="n">
        <v>67.11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33</v>
      </c>
      <c r="N6" t="n">
        <v>7.49</v>
      </c>
      <c r="O6" t="n">
        <v>8425.16</v>
      </c>
      <c r="P6" t="n">
        <v>237.51</v>
      </c>
      <c r="Q6" t="n">
        <v>419.26</v>
      </c>
      <c r="R6" t="n">
        <v>96.33</v>
      </c>
      <c r="S6" t="n">
        <v>59.57</v>
      </c>
      <c r="T6" t="n">
        <v>16124.71</v>
      </c>
      <c r="U6" t="n">
        <v>0.62</v>
      </c>
      <c r="V6" t="n">
        <v>0.88</v>
      </c>
      <c r="W6" t="n">
        <v>6.86</v>
      </c>
      <c r="X6" t="n">
        <v>0.98</v>
      </c>
      <c r="Y6" t="n">
        <v>0.5</v>
      </c>
      <c r="Z6" t="n">
        <v>10</v>
      </c>
      <c r="AA6" t="n">
        <v>702.6697216312659</v>
      </c>
      <c r="AB6" t="n">
        <v>961.423712736175</v>
      </c>
      <c r="AC6" t="n">
        <v>869.6667829592895</v>
      </c>
      <c r="AD6" t="n">
        <v>702669.7216312659</v>
      </c>
      <c r="AE6" t="n">
        <v>961423.712736175</v>
      </c>
      <c r="AF6" t="n">
        <v>2.215686939466787e-05</v>
      </c>
      <c r="AG6" t="n">
        <v>48</v>
      </c>
      <c r="AH6" t="n">
        <v>869666.7829592895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2.4284</v>
      </c>
      <c r="E7" t="n">
        <v>41.18</v>
      </c>
      <c r="F7" t="n">
        <v>38.98</v>
      </c>
      <c r="G7" t="n">
        <v>80.65000000000001</v>
      </c>
      <c r="H7" t="n">
        <v>1.55</v>
      </c>
      <c r="I7" t="n">
        <v>29</v>
      </c>
      <c r="J7" t="n">
        <v>67.59</v>
      </c>
      <c r="K7" t="n">
        <v>28.92</v>
      </c>
      <c r="L7" t="n">
        <v>6</v>
      </c>
      <c r="M7" t="n">
        <v>27</v>
      </c>
      <c r="N7" t="n">
        <v>7.66</v>
      </c>
      <c r="O7" t="n">
        <v>8569.4</v>
      </c>
      <c r="P7" t="n">
        <v>231.86</v>
      </c>
      <c r="Q7" t="n">
        <v>419.26</v>
      </c>
      <c r="R7" t="n">
        <v>90.87</v>
      </c>
      <c r="S7" t="n">
        <v>59.57</v>
      </c>
      <c r="T7" t="n">
        <v>13424.8</v>
      </c>
      <c r="U7" t="n">
        <v>0.66</v>
      </c>
      <c r="V7" t="n">
        <v>0.89</v>
      </c>
      <c r="W7" t="n">
        <v>6.84</v>
      </c>
      <c r="X7" t="n">
        <v>0.82</v>
      </c>
      <c r="Y7" t="n">
        <v>0.5</v>
      </c>
      <c r="Z7" t="n">
        <v>10</v>
      </c>
      <c r="AA7" t="n">
        <v>695.193745845615</v>
      </c>
      <c r="AB7" t="n">
        <v>951.1947528494733</v>
      </c>
      <c r="AC7" t="n">
        <v>860.4140606477391</v>
      </c>
      <c r="AD7" t="n">
        <v>695193.745845615</v>
      </c>
      <c r="AE7" t="n">
        <v>951194.7528494733</v>
      </c>
      <c r="AF7" t="n">
        <v>2.229088641892926e-05</v>
      </c>
      <c r="AG7" t="n">
        <v>48</v>
      </c>
      <c r="AH7" t="n">
        <v>860414.0606477391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2.4407</v>
      </c>
      <c r="E8" t="n">
        <v>40.97</v>
      </c>
      <c r="F8" t="n">
        <v>38.83</v>
      </c>
      <c r="G8" t="n">
        <v>93.19</v>
      </c>
      <c r="H8" t="n">
        <v>1.78</v>
      </c>
      <c r="I8" t="n">
        <v>25</v>
      </c>
      <c r="J8" t="n">
        <v>68.76000000000001</v>
      </c>
      <c r="K8" t="n">
        <v>28.92</v>
      </c>
      <c r="L8" t="n">
        <v>7</v>
      </c>
      <c r="M8" t="n">
        <v>23</v>
      </c>
      <c r="N8" t="n">
        <v>7.83</v>
      </c>
      <c r="O8" t="n">
        <v>8713.950000000001</v>
      </c>
      <c r="P8" t="n">
        <v>226.26</v>
      </c>
      <c r="Q8" t="n">
        <v>419.23</v>
      </c>
      <c r="R8" t="n">
        <v>85.84</v>
      </c>
      <c r="S8" t="n">
        <v>59.57</v>
      </c>
      <c r="T8" t="n">
        <v>10932.78</v>
      </c>
      <c r="U8" t="n">
        <v>0.6899999999999999</v>
      </c>
      <c r="V8" t="n">
        <v>0.89</v>
      </c>
      <c r="W8" t="n">
        <v>6.84</v>
      </c>
      <c r="X8" t="n">
        <v>0.67</v>
      </c>
      <c r="Y8" t="n">
        <v>0.5</v>
      </c>
      <c r="Z8" t="n">
        <v>10</v>
      </c>
      <c r="AA8" t="n">
        <v>688.1254998042713</v>
      </c>
      <c r="AB8" t="n">
        <v>941.5236667866991</v>
      </c>
      <c r="AC8" t="n">
        <v>851.6659694653416</v>
      </c>
      <c r="AD8" t="n">
        <v>688125.4998042713</v>
      </c>
      <c r="AE8" t="n">
        <v>941523.6667866991</v>
      </c>
      <c r="AF8" t="n">
        <v>2.240379117224537e-05</v>
      </c>
      <c r="AG8" t="n">
        <v>48</v>
      </c>
      <c r="AH8" t="n">
        <v>851665.9694653417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2.4501</v>
      </c>
      <c r="E9" t="n">
        <v>40.81</v>
      </c>
      <c r="F9" t="n">
        <v>38.73</v>
      </c>
      <c r="G9" t="n">
        <v>110.65</v>
      </c>
      <c r="H9" t="n">
        <v>2</v>
      </c>
      <c r="I9" t="n">
        <v>21</v>
      </c>
      <c r="J9" t="n">
        <v>69.93000000000001</v>
      </c>
      <c r="K9" t="n">
        <v>28.92</v>
      </c>
      <c r="L9" t="n">
        <v>8</v>
      </c>
      <c r="M9" t="n">
        <v>18</v>
      </c>
      <c r="N9" t="n">
        <v>8.01</v>
      </c>
      <c r="O9" t="n">
        <v>8858.84</v>
      </c>
      <c r="P9" t="n">
        <v>220.78</v>
      </c>
      <c r="Q9" t="n">
        <v>419.23</v>
      </c>
      <c r="R9" t="n">
        <v>82.62</v>
      </c>
      <c r="S9" t="n">
        <v>59.57</v>
      </c>
      <c r="T9" t="n">
        <v>9339.629999999999</v>
      </c>
      <c r="U9" t="n">
        <v>0.72</v>
      </c>
      <c r="V9" t="n">
        <v>0.89</v>
      </c>
      <c r="W9" t="n">
        <v>6.83</v>
      </c>
      <c r="X9" t="n">
        <v>0.5600000000000001</v>
      </c>
      <c r="Y9" t="n">
        <v>0.5</v>
      </c>
      <c r="Z9" t="n">
        <v>10</v>
      </c>
      <c r="AA9" t="n">
        <v>681.601574372207</v>
      </c>
      <c r="AB9" t="n">
        <v>932.5973441952716</v>
      </c>
      <c r="AC9" t="n">
        <v>843.5915625738676</v>
      </c>
      <c r="AD9" t="n">
        <v>681601.5743722069</v>
      </c>
      <c r="AE9" t="n">
        <v>932597.3441952716</v>
      </c>
      <c r="AF9" t="n">
        <v>2.249007610567393e-05</v>
      </c>
      <c r="AG9" t="n">
        <v>48</v>
      </c>
      <c r="AH9" t="n">
        <v>843591.5625738676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2.4543</v>
      </c>
      <c r="E10" t="n">
        <v>40.74</v>
      </c>
      <c r="F10" t="n">
        <v>38.69</v>
      </c>
      <c r="G10" t="n">
        <v>122.16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8</v>
      </c>
      <c r="N10" t="n">
        <v>8.19</v>
      </c>
      <c r="O10" t="n">
        <v>9004.040000000001</v>
      </c>
      <c r="P10" t="n">
        <v>216.42</v>
      </c>
      <c r="Q10" t="n">
        <v>419.27</v>
      </c>
      <c r="R10" t="n">
        <v>80.81999999999999</v>
      </c>
      <c r="S10" t="n">
        <v>59.57</v>
      </c>
      <c r="T10" t="n">
        <v>8449.540000000001</v>
      </c>
      <c r="U10" t="n">
        <v>0.74</v>
      </c>
      <c r="V10" t="n">
        <v>0.89</v>
      </c>
      <c r="W10" t="n">
        <v>6.84</v>
      </c>
      <c r="X10" t="n">
        <v>0.52</v>
      </c>
      <c r="Y10" t="n">
        <v>0.5</v>
      </c>
      <c r="Z10" t="n">
        <v>10</v>
      </c>
      <c r="AA10" t="n">
        <v>676.8238160788919</v>
      </c>
      <c r="AB10" t="n">
        <v>926.0602045185382</v>
      </c>
      <c r="AC10" t="n">
        <v>837.6783183329485</v>
      </c>
      <c r="AD10" t="n">
        <v>676823.816078892</v>
      </c>
      <c r="AE10" t="n">
        <v>926060.2045185382</v>
      </c>
      <c r="AF10" t="n">
        <v>2.252862894826967e-05</v>
      </c>
      <c r="AG10" t="n">
        <v>48</v>
      </c>
      <c r="AH10" t="n">
        <v>837678.3183329485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2.4564</v>
      </c>
      <c r="E11" t="n">
        <v>40.71</v>
      </c>
      <c r="F11" t="n">
        <v>38.66</v>
      </c>
      <c r="G11" t="n">
        <v>128.88</v>
      </c>
      <c r="H11" t="n">
        <v>2.42</v>
      </c>
      <c r="I11" t="n">
        <v>18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216.7</v>
      </c>
      <c r="Q11" t="n">
        <v>419.28</v>
      </c>
      <c r="R11" t="n">
        <v>79.77</v>
      </c>
      <c r="S11" t="n">
        <v>59.57</v>
      </c>
      <c r="T11" t="n">
        <v>7932.34</v>
      </c>
      <c r="U11" t="n">
        <v>0.75</v>
      </c>
      <c r="V11" t="n">
        <v>0.89</v>
      </c>
      <c r="W11" t="n">
        <v>6.85</v>
      </c>
      <c r="X11" t="n">
        <v>0.5</v>
      </c>
      <c r="Y11" t="n">
        <v>0.5</v>
      </c>
      <c r="Z11" t="n">
        <v>10</v>
      </c>
      <c r="AA11" t="n">
        <v>676.853102367839</v>
      </c>
      <c r="AB11" t="n">
        <v>926.1002753110956</v>
      </c>
      <c r="AC11" t="n">
        <v>837.7145648253038</v>
      </c>
      <c r="AD11" t="n">
        <v>676853.1023678391</v>
      </c>
      <c r="AE11" t="n">
        <v>926100.2753110956</v>
      </c>
      <c r="AF11" t="n">
        <v>2.254790536956755e-05</v>
      </c>
      <c r="AG11" t="n">
        <v>48</v>
      </c>
      <c r="AH11" t="n">
        <v>837714.5648253039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1.3981</v>
      </c>
      <c r="E2" t="n">
        <v>71.53</v>
      </c>
      <c r="F2" t="n">
        <v>52.65</v>
      </c>
      <c r="G2" t="n">
        <v>6.49</v>
      </c>
      <c r="H2" t="n">
        <v>0.11</v>
      </c>
      <c r="I2" t="n">
        <v>487</v>
      </c>
      <c r="J2" t="n">
        <v>167.88</v>
      </c>
      <c r="K2" t="n">
        <v>51.39</v>
      </c>
      <c r="L2" t="n">
        <v>1</v>
      </c>
      <c r="M2" t="n">
        <v>485</v>
      </c>
      <c r="N2" t="n">
        <v>30.49</v>
      </c>
      <c r="O2" t="n">
        <v>20939.59</v>
      </c>
      <c r="P2" t="n">
        <v>672.54</v>
      </c>
      <c r="Q2" t="n">
        <v>419.53</v>
      </c>
      <c r="R2" t="n">
        <v>537.01</v>
      </c>
      <c r="S2" t="n">
        <v>59.57</v>
      </c>
      <c r="T2" t="n">
        <v>234207.1</v>
      </c>
      <c r="U2" t="n">
        <v>0.11</v>
      </c>
      <c r="V2" t="n">
        <v>0.66</v>
      </c>
      <c r="W2" t="n">
        <v>7.6</v>
      </c>
      <c r="X2" t="n">
        <v>14.47</v>
      </c>
      <c r="Y2" t="n">
        <v>0.5</v>
      </c>
      <c r="Z2" t="n">
        <v>10</v>
      </c>
      <c r="AA2" t="n">
        <v>2060.094941407828</v>
      </c>
      <c r="AB2" t="n">
        <v>2818.712783808665</v>
      </c>
      <c r="AC2" t="n">
        <v>2549.698791810204</v>
      </c>
      <c r="AD2" t="n">
        <v>2060094.941407828</v>
      </c>
      <c r="AE2" t="n">
        <v>2818712.783808665</v>
      </c>
      <c r="AF2" t="n">
        <v>7.833335999071644e-06</v>
      </c>
      <c r="AG2" t="n">
        <v>83</v>
      </c>
      <c r="AH2" t="n">
        <v>2549698.791810204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1.8754</v>
      </c>
      <c r="E3" t="n">
        <v>53.32</v>
      </c>
      <c r="F3" t="n">
        <v>44.07</v>
      </c>
      <c r="G3" t="n">
        <v>13.03</v>
      </c>
      <c r="H3" t="n">
        <v>0.21</v>
      </c>
      <c r="I3" t="n">
        <v>203</v>
      </c>
      <c r="J3" t="n">
        <v>169.33</v>
      </c>
      <c r="K3" t="n">
        <v>51.39</v>
      </c>
      <c r="L3" t="n">
        <v>2</v>
      </c>
      <c r="M3" t="n">
        <v>201</v>
      </c>
      <c r="N3" t="n">
        <v>30.94</v>
      </c>
      <c r="O3" t="n">
        <v>21118.46</v>
      </c>
      <c r="P3" t="n">
        <v>562.42</v>
      </c>
      <c r="Q3" t="n">
        <v>419.38</v>
      </c>
      <c r="R3" t="n">
        <v>256.05</v>
      </c>
      <c r="S3" t="n">
        <v>59.57</v>
      </c>
      <c r="T3" t="n">
        <v>95144.24000000001</v>
      </c>
      <c r="U3" t="n">
        <v>0.23</v>
      </c>
      <c r="V3" t="n">
        <v>0.78</v>
      </c>
      <c r="W3" t="n">
        <v>7.15</v>
      </c>
      <c r="X3" t="n">
        <v>5.9</v>
      </c>
      <c r="Y3" t="n">
        <v>0.5</v>
      </c>
      <c r="Z3" t="n">
        <v>10</v>
      </c>
      <c r="AA3" t="n">
        <v>1376.404288660051</v>
      </c>
      <c r="AB3" t="n">
        <v>1883.257070416307</v>
      </c>
      <c r="AC3" t="n">
        <v>1703.521658783673</v>
      </c>
      <c r="AD3" t="n">
        <v>1376404.288660051</v>
      </c>
      <c r="AE3" t="n">
        <v>1883257.070416307</v>
      </c>
      <c r="AF3" t="n">
        <v>1.050757337290534e-05</v>
      </c>
      <c r="AG3" t="n">
        <v>62</v>
      </c>
      <c r="AH3" t="n">
        <v>1703521.658783673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2.0568</v>
      </c>
      <c r="E4" t="n">
        <v>48.62</v>
      </c>
      <c r="F4" t="n">
        <v>41.88</v>
      </c>
      <c r="G4" t="n">
        <v>19.48</v>
      </c>
      <c r="H4" t="n">
        <v>0.31</v>
      </c>
      <c r="I4" t="n">
        <v>129</v>
      </c>
      <c r="J4" t="n">
        <v>170.79</v>
      </c>
      <c r="K4" t="n">
        <v>51.39</v>
      </c>
      <c r="L4" t="n">
        <v>3</v>
      </c>
      <c r="M4" t="n">
        <v>127</v>
      </c>
      <c r="N4" t="n">
        <v>31.4</v>
      </c>
      <c r="O4" t="n">
        <v>21297.94</v>
      </c>
      <c r="P4" t="n">
        <v>533.6799999999999</v>
      </c>
      <c r="Q4" t="n">
        <v>419.29</v>
      </c>
      <c r="R4" t="n">
        <v>185.16</v>
      </c>
      <c r="S4" t="n">
        <v>59.57</v>
      </c>
      <c r="T4" t="n">
        <v>60071.63</v>
      </c>
      <c r="U4" t="n">
        <v>0.32</v>
      </c>
      <c r="V4" t="n">
        <v>0.83</v>
      </c>
      <c r="W4" t="n">
        <v>7.01</v>
      </c>
      <c r="X4" t="n">
        <v>3.71</v>
      </c>
      <c r="Y4" t="n">
        <v>0.5</v>
      </c>
      <c r="Z4" t="n">
        <v>10</v>
      </c>
      <c r="AA4" t="n">
        <v>1221.125437537946</v>
      </c>
      <c r="AB4" t="n">
        <v>1670.797695891609</v>
      </c>
      <c r="AC4" t="n">
        <v>1511.339108775008</v>
      </c>
      <c r="AD4" t="n">
        <v>1221125.437537946</v>
      </c>
      <c r="AE4" t="n">
        <v>1670797.695891609</v>
      </c>
      <c r="AF4" t="n">
        <v>1.152392924890248e-05</v>
      </c>
      <c r="AG4" t="n">
        <v>57</v>
      </c>
      <c r="AH4" t="n">
        <v>1511339.108775008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2.1523</v>
      </c>
      <c r="E5" t="n">
        <v>46.46</v>
      </c>
      <c r="F5" t="n">
        <v>40.87</v>
      </c>
      <c r="G5" t="n">
        <v>25.81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520.03</v>
      </c>
      <c r="Q5" t="n">
        <v>419.3</v>
      </c>
      <c r="R5" t="n">
        <v>152.25</v>
      </c>
      <c r="S5" t="n">
        <v>59.57</v>
      </c>
      <c r="T5" t="n">
        <v>43785.1</v>
      </c>
      <c r="U5" t="n">
        <v>0.39</v>
      </c>
      <c r="V5" t="n">
        <v>0.85</v>
      </c>
      <c r="W5" t="n">
        <v>6.95</v>
      </c>
      <c r="X5" t="n">
        <v>2.7</v>
      </c>
      <c r="Y5" t="n">
        <v>0.5</v>
      </c>
      <c r="Z5" t="n">
        <v>10</v>
      </c>
      <c r="AA5" t="n">
        <v>1145.515955791129</v>
      </c>
      <c r="AB5" t="n">
        <v>1567.345467310698</v>
      </c>
      <c r="AC5" t="n">
        <v>1417.760215693744</v>
      </c>
      <c r="AD5" t="n">
        <v>1145515.955791129</v>
      </c>
      <c r="AE5" t="n">
        <v>1567345.467310698</v>
      </c>
      <c r="AF5" t="n">
        <v>1.205900083742357e-05</v>
      </c>
      <c r="AG5" t="n">
        <v>54</v>
      </c>
      <c r="AH5" t="n">
        <v>1417760.215693744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2.2126</v>
      </c>
      <c r="E6" t="n">
        <v>45.2</v>
      </c>
      <c r="F6" t="n">
        <v>40.28</v>
      </c>
      <c r="G6" t="n">
        <v>32.23</v>
      </c>
      <c r="H6" t="n">
        <v>0.51</v>
      </c>
      <c r="I6" t="n">
        <v>75</v>
      </c>
      <c r="J6" t="n">
        <v>173.71</v>
      </c>
      <c r="K6" t="n">
        <v>51.39</v>
      </c>
      <c r="L6" t="n">
        <v>5</v>
      </c>
      <c r="M6" t="n">
        <v>73</v>
      </c>
      <c r="N6" t="n">
        <v>32.32</v>
      </c>
      <c r="O6" t="n">
        <v>21658.78</v>
      </c>
      <c r="P6" t="n">
        <v>511.72</v>
      </c>
      <c r="Q6" t="n">
        <v>419.3</v>
      </c>
      <c r="R6" t="n">
        <v>133.29</v>
      </c>
      <c r="S6" t="n">
        <v>59.57</v>
      </c>
      <c r="T6" t="n">
        <v>34406.92</v>
      </c>
      <c r="U6" t="n">
        <v>0.45</v>
      </c>
      <c r="V6" t="n">
        <v>0.86</v>
      </c>
      <c r="W6" t="n">
        <v>6.91</v>
      </c>
      <c r="X6" t="n">
        <v>2.12</v>
      </c>
      <c r="Y6" t="n">
        <v>0.5</v>
      </c>
      <c r="Z6" t="n">
        <v>10</v>
      </c>
      <c r="AA6" t="n">
        <v>1108.363189080683</v>
      </c>
      <c r="AB6" t="n">
        <v>1516.511412833078</v>
      </c>
      <c r="AC6" t="n">
        <v>1371.777692029425</v>
      </c>
      <c r="AD6" t="n">
        <v>1108363.189080683</v>
      </c>
      <c r="AE6" t="n">
        <v>1516511.412833078</v>
      </c>
      <c r="AF6" t="n">
        <v>1.239685232211281e-05</v>
      </c>
      <c r="AG6" t="n">
        <v>53</v>
      </c>
      <c r="AH6" t="n">
        <v>1371777.692029424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2.2527</v>
      </c>
      <c r="E7" t="n">
        <v>44.39</v>
      </c>
      <c r="F7" t="n">
        <v>39.92</v>
      </c>
      <c r="G7" t="n">
        <v>38.63</v>
      </c>
      <c r="H7" t="n">
        <v>0.61</v>
      </c>
      <c r="I7" t="n">
        <v>62</v>
      </c>
      <c r="J7" t="n">
        <v>175.18</v>
      </c>
      <c r="K7" t="n">
        <v>51.39</v>
      </c>
      <c r="L7" t="n">
        <v>6</v>
      </c>
      <c r="M7" t="n">
        <v>60</v>
      </c>
      <c r="N7" t="n">
        <v>32.79</v>
      </c>
      <c r="O7" t="n">
        <v>21840.16</v>
      </c>
      <c r="P7" t="n">
        <v>506.58</v>
      </c>
      <c r="Q7" t="n">
        <v>419.29</v>
      </c>
      <c r="R7" t="n">
        <v>121.68</v>
      </c>
      <c r="S7" t="n">
        <v>59.57</v>
      </c>
      <c r="T7" t="n">
        <v>28663.69</v>
      </c>
      <c r="U7" t="n">
        <v>0.49</v>
      </c>
      <c r="V7" t="n">
        <v>0.87</v>
      </c>
      <c r="W7" t="n">
        <v>6.89</v>
      </c>
      <c r="X7" t="n">
        <v>1.75</v>
      </c>
      <c r="Y7" t="n">
        <v>0.5</v>
      </c>
      <c r="Z7" t="n">
        <v>10</v>
      </c>
      <c r="AA7" t="n">
        <v>1081.971661917933</v>
      </c>
      <c r="AB7" t="n">
        <v>1480.401361056999</v>
      </c>
      <c r="AC7" t="n">
        <v>1339.113932914078</v>
      </c>
      <c r="AD7" t="n">
        <v>1081971.661917933</v>
      </c>
      <c r="AE7" t="n">
        <v>1480401.361056999</v>
      </c>
      <c r="AF7" t="n">
        <v>1.262152636085308e-05</v>
      </c>
      <c r="AG7" t="n">
        <v>52</v>
      </c>
      <c r="AH7" t="n">
        <v>1339113.932914078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2.2804</v>
      </c>
      <c r="E8" t="n">
        <v>43.85</v>
      </c>
      <c r="F8" t="n">
        <v>39.68</v>
      </c>
      <c r="G8" t="n">
        <v>44.92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503.11</v>
      </c>
      <c r="Q8" t="n">
        <v>419.27</v>
      </c>
      <c r="R8" t="n">
        <v>113.64</v>
      </c>
      <c r="S8" t="n">
        <v>59.57</v>
      </c>
      <c r="T8" t="n">
        <v>24692.18</v>
      </c>
      <c r="U8" t="n">
        <v>0.52</v>
      </c>
      <c r="V8" t="n">
        <v>0.87</v>
      </c>
      <c r="W8" t="n">
        <v>6.89</v>
      </c>
      <c r="X8" t="n">
        <v>1.52</v>
      </c>
      <c r="Y8" t="n">
        <v>0.5</v>
      </c>
      <c r="Z8" t="n">
        <v>10</v>
      </c>
      <c r="AA8" t="n">
        <v>1061.436628155119</v>
      </c>
      <c r="AB8" t="n">
        <v>1452.304421920964</v>
      </c>
      <c r="AC8" t="n">
        <v>1313.698526214885</v>
      </c>
      <c r="AD8" t="n">
        <v>1061436.628155119</v>
      </c>
      <c r="AE8" t="n">
        <v>1452304.421920964</v>
      </c>
      <c r="AF8" t="n">
        <v>1.277672513574349e-05</v>
      </c>
      <c r="AG8" t="n">
        <v>51</v>
      </c>
      <c r="AH8" t="n">
        <v>1313698.526214885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2.3047</v>
      </c>
      <c r="E9" t="n">
        <v>43.39</v>
      </c>
      <c r="F9" t="n">
        <v>39.46</v>
      </c>
      <c r="G9" t="n">
        <v>51.47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499.54</v>
      </c>
      <c r="Q9" t="n">
        <v>419.26</v>
      </c>
      <c r="R9" t="n">
        <v>106.52</v>
      </c>
      <c r="S9" t="n">
        <v>59.57</v>
      </c>
      <c r="T9" t="n">
        <v>21165.68</v>
      </c>
      <c r="U9" t="n">
        <v>0.5600000000000001</v>
      </c>
      <c r="V9" t="n">
        <v>0.88</v>
      </c>
      <c r="W9" t="n">
        <v>6.87</v>
      </c>
      <c r="X9" t="n">
        <v>1.29</v>
      </c>
      <c r="Y9" t="n">
        <v>0.5</v>
      </c>
      <c r="Z9" t="n">
        <v>10</v>
      </c>
      <c r="AA9" t="n">
        <v>1050.924098309171</v>
      </c>
      <c r="AB9" t="n">
        <v>1437.920714805654</v>
      </c>
      <c r="AC9" t="n">
        <v>1300.687579919</v>
      </c>
      <c r="AD9" t="n">
        <v>1050924.098309171</v>
      </c>
      <c r="AE9" t="n">
        <v>1437920.714805654</v>
      </c>
      <c r="AF9" t="n">
        <v>1.291287424151378e-05</v>
      </c>
      <c r="AG9" t="n">
        <v>51</v>
      </c>
      <c r="AH9" t="n">
        <v>1300687.579919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2.3219</v>
      </c>
      <c r="E10" t="n">
        <v>43.07</v>
      </c>
      <c r="F10" t="n">
        <v>39.31</v>
      </c>
      <c r="G10" t="n">
        <v>57.52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497.07</v>
      </c>
      <c r="Q10" t="n">
        <v>419.24</v>
      </c>
      <c r="R10" t="n">
        <v>101.21</v>
      </c>
      <c r="S10" t="n">
        <v>59.57</v>
      </c>
      <c r="T10" t="n">
        <v>18533.75</v>
      </c>
      <c r="U10" t="n">
        <v>0.59</v>
      </c>
      <c r="V10" t="n">
        <v>0.88</v>
      </c>
      <c r="W10" t="n">
        <v>6.87</v>
      </c>
      <c r="X10" t="n">
        <v>1.14</v>
      </c>
      <c r="Y10" t="n">
        <v>0.5</v>
      </c>
      <c r="Z10" t="n">
        <v>10</v>
      </c>
      <c r="AA10" t="n">
        <v>1034.747252517243</v>
      </c>
      <c r="AB10" t="n">
        <v>1415.78684072107</v>
      </c>
      <c r="AC10" t="n">
        <v>1280.666131711961</v>
      </c>
      <c r="AD10" t="n">
        <v>1034747.252517243</v>
      </c>
      <c r="AE10" t="n">
        <v>1415786.84072107</v>
      </c>
      <c r="AF10" t="n">
        <v>1.300924315588617e-05</v>
      </c>
      <c r="AG10" t="n">
        <v>50</v>
      </c>
      <c r="AH10" t="n">
        <v>1280666.131711961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2.3346</v>
      </c>
      <c r="E11" t="n">
        <v>42.83</v>
      </c>
      <c r="F11" t="n">
        <v>39.21</v>
      </c>
      <c r="G11" t="n">
        <v>63.58</v>
      </c>
      <c r="H11" t="n">
        <v>0.98</v>
      </c>
      <c r="I11" t="n">
        <v>37</v>
      </c>
      <c r="J11" t="n">
        <v>181.12</v>
      </c>
      <c r="K11" t="n">
        <v>51.39</v>
      </c>
      <c r="L11" t="n">
        <v>10</v>
      </c>
      <c r="M11" t="n">
        <v>35</v>
      </c>
      <c r="N11" t="n">
        <v>34.73</v>
      </c>
      <c r="O11" t="n">
        <v>22572.13</v>
      </c>
      <c r="P11" t="n">
        <v>495.12</v>
      </c>
      <c r="Q11" t="n">
        <v>419.25</v>
      </c>
      <c r="R11" t="n">
        <v>98.52</v>
      </c>
      <c r="S11" t="n">
        <v>59.57</v>
      </c>
      <c r="T11" t="n">
        <v>17212.69</v>
      </c>
      <c r="U11" t="n">
        <v>0.6</v>
      </c>
      <c r="V11" t="n">
        <v>0.88</v>
      </c>
      <c r="W11" t="n">
        <v>6.85</v>
      </c>
      <c r="X11" t="n">
        <v>1.04</v>
      </c>
      <c r="Y11" t="n">
        <v>0.5</v>
      </c>
      <c r="Z11" t="n">
        <v>10</v>
      </c>
      <c r="AA11" t="n">
        <v>1029.358971478305</v>
      </c>
      <c r="AB11" t="n">
        <v>1408.414356889413</v>
      </c>
      <c r="AC11" t="n">
        <v>1273.997267389851</v>
      </c>
      <c r="AD11" t="n">
        <v>1029358.971478305</v>
      </c>
      <c r="AE11" t="n">
        <v>1408414.356889413</v>
      </c>
      <c r="AF11" t="n">
        <v>1.308039927289368e-05</v>
      </c>
      <c r="AG11" t="n">
        <v>50</v>
      </c>
      <c r="AH11" t="n">
        <v>1273997.267389851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2.3463</v>
      </c>
      <c r="E12" t="n">
        <v>42.62</v>
      </c>
      <c r="F12" t="n">
        <v>39.1</v>
      </c>
      <c r="G12" t="n">
        <v>68.98999999999999</v>
      </c>
      <c r="H12" t="n">
        <v>1.07</v>
      </c>
      <c r="I12" t="n">
        <v>34</v>
      </c>
      <c r="J12" t="n">
        <v>182.62</v>
      </c>
      <c r="K12" t="n">
        <v>51.39</v>
      </c>
      <c r="L12" t="n">
        <v>11</v>
      </c>
      <c r="M12" t="n">
        <v>32</v>
      </c>
      <c r="N12" t="n">
        <v>35.22</v>
      </c>
      <c r="O12" t="n">
        <v>22756.91</v>
      </c>
      <c r="P12" t="n">
        <v>492.76</v>
      </c>
      <c r="Q12" t="n">
        <v>419.27</v>
      </c>
      <c r="R12" t="n">
        <v>94.51000000000001</v>
      </c>
      <c r="S12" t="n">
        <v>59.57</v>
      </c>
      <c r="T12" t="n">
        <v>15219.6</v>
      </c>
      <c r="U12" t="n">
        <v>0.63</v>
      </c>
      <c r="V12" t="n">
        <v>0.88</v>
      </c>
      <c r="W12" t="n">
        <v>6.85</v>
      </c>
      <c r="X12" t="n">
        <v>0.93</v>
      </c>
      <c r="Y12" t="n">
        <v>0.5</v>
      </c>
      <c r="Z12" t="n">
        <v>10</v>
      </c>
      <c r="AA12" t="n">
        <v>1023.834536244047</v>
      </c>
      <c r="AB12" t="n">
        <v>1400.855580881019</v>
      </c>
      <c r="AC12" t="n">
        <v>1267.159890354891</v>
      </c>
      <c r="AD12" t="n">
        <v>1023834.536244047</v>
      </c>
      <c r="AE12" t="n">
        <v>1400855.58088102</v>
      </c>
      <c r="AF12" t="n">
        <v>1.314595254604234e-05</v>
      </c>
      <c r="AG12" t="n">
        <v>50</v>
      </c>
      <c r="AH12" t="n">
        <v>1267159.890354891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2.3567</v>
      </c>
      <c r="E13" t="n">
        <v>42.43</v>
      </c>
      <c r="F13" t="n">
        <v>39.01</v>
      </c>
      <c r="G13" t="n">
        <v>75.5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491.48</v>
      </c>
      <c r="Q13" t="n">
        <v>419.26</v>
      </c>
      <c r="R13" t="n">
        <v>91.95999999999999</v>
      </c>
      <c r="S13" t="n">
        <v>59.57</v>
      </c>
      <c r="T13" t="n">
        <v>13958.53</v>
      </c>
      <c r="U13" t="n">
        <v>0.65</v>
      </c>
      <c r="V13" t="n">
        <v>0.89</v>
      </c>
      <c r="W13" t="n">
        <v>6.84</v>
      </c>
      <c r="X13" t="n">
        <v>0.85</v>
      </c>
      <c r="Y13" t="n">
        <v>0.5</v>
      </c>
      <c r="Z13" t="n">
        <v>10</v>
      </c>
      <c r="AA13" t="n">
        <v>1019.822736886539</v>
      </c>
      <c r="AB13" t="n">
        <v>1395.366460011981</v>
      </c>
      <c r="AC13" t="n">
        <v>1262.194643477563</v>
      </c>
      <c r="AD13" t="n">
        <v>1019822.736886539</v>
      </c>
      <c r="AE13" t="n">
        <v>1395366.460011981</v>
      </c>
      <c r="AF13" t="n">
        <v>1.320422212217448e-05</v>
      </c>
      <c r="AG13" t="n">
        <v>50</v>
      </c>
      <c r="AH13" t="n">
        <v>1262194.643477563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2.3667</v>
      </c>
      <c r="E14" t="n">
        <v>42.25</v>
      </c>
      <c r="F14" t="n">
        <v>38.93</v>
      </c>
      <c r="G14" t="n">
        <v>83.43000000000001</v>
      </c>
      <c r="H14" t="n">
        <v>1.24</v>
      </c>
      <c r="I14" t="n">
        <v>28</v>
      </c>
      <c r="J14" t="n">
        <v>185.63</v>
      </c>
      <c r="K14" t="n">
        <v>51.39</v>
      </c>
      <c r="L14" t="n">
        <v>13</v>
      </c>
      <c r="M14" t="n">
        <v>26</v>
      </c>
      <c r="N14" t="n">
        <v>36.24</v>
      </c>
      <c r="O14" t="n">
        <v>23128.27</v>
      </c>
      <c r="P14" t="n">
        <v>489.85</v>
      </c>
      <c r="Q14" t="n">
        <v>419.26</v>
      </c>
      <c r="R14" t="n">
        <v>89.29000000000001</v>
      </c>
      <c r="S14" t="n">
        <v>59.57</v>
      </c>
      <c r="T14" t="n">
        <v>12642.15</v>
      </c>
      <c r="U14" t="n">
        <v>0.67</v>
      </c>
      <c r="V14" t="n">
        <v>0.89</v>
      </c>
      <c r="W14" t="n">
        <v>6.84</v>
      </c>
      <c r="X14" t="n">
        <v>0.77</v>
      </c>
      <c r="Y14" t="n">
        <v>0.5</v>
      </c>
      <c r="Z14" t="n">
        <v>10</v>
      </c>
      <c r="AA14" t="n">
        <v>1006.663558393708</v>
      </c>
      <c r="AB14" t="n">
        <v>1377.361491456107</v>
      </c>
      <c r="AC14" t="n">
        <v>1245.90804385053</v>
      </c>
      <c r="AD14" t="n">
        <v>1006663.558393708</v>
      </c>
      <c r="AE14" t="n">
        <v>1377361.491456107</v>
      </c>
      <c r="AF14" t="n">
        <v>1.326025056076308e-05</v>
      </c>
      <c r="AG14" t="n">
        <v>49</v>
      </c>
      <c r="AH14" t="n">
        <v>1245908.04385053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2.373</v>
      </c>
      <c r="E15" t="n">
        <v>42.14</v>
      </c>
      <c r="F15" t="n">
        <v>38.89</v>
      </c>
      <c r="G15" t="n">
        <v>89.73999999999999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488.29</v>
      </c>
      <c r="Q15" t="n">
        <v>419.26</v>
      </c>
      <c r="R15" t="n">
        <v>87.92</v>
      </c>
      <c r="S15" t="n">
        <v>59.57</v>
      </c>
      <c r="T15" t="n">
        <v>11966.34</v>
      </c>
      <c r="U15" t="n">
        <v>0.68</v>
      </c>
      <c r="V15" t="n">
        <v>0.89</v>
      </c>
      <c r="W15" t="n">
        <v>6.83</v>
      </c>
      <c r="X15" t="n">
        <v>0.72</v>
      </c>
      <c r="Y15" t="n">
        <v>0.5</v>
      </c>
      <c r="Z15" t="n">
        <v>10</v>
      </c>
      <c r="AA15" t="n">
        <v>1003.497178192259</v>
      </c>
      <c r="AB15" t="n">
        <v>1373.029110373648</v>
      </c>
      <c r="AC15" t="n">
        <v>1241.989139138046</v>
      </c>
      <c r="AD15" t="n">
        <v>1003497.178192259</v>
      </c>
      <c r="AE15" t="n">
        <v>1373029.110373648</v>
      </c>
      <c r="AF15" t="n">
        <v>1.329554847707389e-05</v>
      </c>
      <c r="AG15" t="n">
        <v>49</v>
      </c>
      <c r="AH15" t="n">
        <v>1241989.139138046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2.3774</v>
      </c>
      <c r="E16" t="n">
        <v>42.06</v>
      </c>
      <c r="F16" t="n">
        <v>38.84</v>
      </c>
      <c r="G16" t="n">
        <v>93.22</v>
      </c>
      <c r="H16" t="n">
        <v>1.41</v>
      </c>
      <c r="I16" t="n">
        <v>25</v>
      </c>
      <c r="J16" t="n">
        <v>188.66</v>
      </c>
      <c r="K16" t="n">
        <v>51.39</v>
      </c>
      <c r="L16" t="n">
        <v>15</v>
      </c>
      <c r="M16" t="n">
        <v>23</v>
      </c>
      <c r="N16" t="n">
        <v>37.27</v>
      </c>
      <c r="O16" t="n">
        <v>23502.4</v>
      </c>
      <c r="P16" t="n">
        <v>487.35</v>
      </c>
      <c r="Q16" t="n">
        <v>419.23</v>
      </c>
      <c r="R16" t="n">
        <v>86.36</v>
      </c>
      <c r="S16" t="n">
        <v>59.57</v>
      </c>
      <c r="T16" t="n">
        <v>11192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1001.409884640386</v>
      </c>
      <c r="AB16" t="n">
        <v>1370.173183251083</v>
      </c>
      <c r="AC16" t="n">
        <v>1239.40577769174</v>
      </c>
      <c r="AD16" t="n">
        <v>1001409.884640386</v>
      </c>
      <c r="AE16" t="n">
        <v>1370173.183251083</v>
      </c>
      <c r="AF16" t="n">
        <v>1.332020099005288e-05</v>
      </c>
      <c r="AG16" t="n">
        <v>49</v>
      </c>
      <c r="AH16" t="n">
        <v>1239405.77769174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2.3845</v>
      </c>
      <c r="E17" t="n">
        <v>41.94</v>
      </c>
      <c r="F17" t="n">
        <v>38.79</v>
      </c>
      <c r="G17" t="n">
        <v>101.18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486.25</v>
      </c>
      <c r="Q17" t="n">
        <v>419.23</v>
      </c>
      <c r="R17" t="n">
        <v>84.51000000000001</v>
      </c>
      <c r="S17" t="n">
        <v>59.57</v>
      </c>
      <c r="T17" t="n">
        <v>10275.46</v>
      </c>
      <c r="U17" t="n">
        <v>0.7</v>
      </c>
      <c r="V17" t="n">
        <v>0.89</v>
      </c>
      <c r="W17" t="n">
        <v>6.83</v>
      </c>
      <c r="X17" t="n">
        <v>0.62</v>
      </c>
      <c r="Y17" t="n">
        <v>0.5</v>
      </c>
      <c r="Z17" t="n">
        <v>10</v>
      </c>
      <c r="AA17" t="n">
        <v>998.533364545038</v>
      </c>
      <c r="AB17" t="n">
        <v>1366.237401553518</v>
      </c>
      <c r="AC17" t="n">
        <v>1235.845621475486</v>
      </c>
      <c r="AD17" t="n">
        <v>998533.364545038</v>
      </c>
      <c r="AE17" t="n">
        <v>1366237.401553518</v>
      </c>
      <c r="AF17" t="n">
        <v>1.335998118145078e-05</v>
      </c>
      <c r="AG17" t="n">
        <v>49</v>
      </c>
      <c r="AH17" t="n">
        <v>1235845.621475486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2.3877</v>
      </c>
      <c r="E18" t="n">
        <v>41.88</v>
      </c>
      <c r="F18" t="n">
        <v>38.76</v>
      </c>
      <c r="G18" t="n">
        <v>105.72</v>
      </c>
      <c r="H18" t="n">
        <v>1.57</v>
      </c>
      <c r="I18" t="n">
        <v>22</v>
      </c>
      <c r="J18" t="n">
        <v>191.72</v>
      </c>
      <c r="K18" t="n">
        <v>51.39</v>
      </c>
      <c r="L18" t="n">
        <v>17</v>
      </c>
      <c r="M18" t="n">
        <v>20</v>
      </c>
      <c r="N18" t="n">
        <v>38.33</v>
      </c>
      <c r="O18" t="n">
        <v>23879.37</v>
      </c>
      <c r="P18" t="n">
        <v>485.52</v>
      </c>
      <c r="Q18" t="n">
        <v>419.25</v>
      </c>
      <c r="R18" t="n">
        <v>83.98999999999999</v>
      </c>
      <c r="S18" t="n">
        <v>59.57</v>
      </c>
      <c r="T18" t="n">
        <v>10021.51</v>
      </c>
      <c r="U18" t="n">
        <v>0.71</v>
      </c>
      <c r="V18" t="n">
        <v>0.89</v>
      </c>
      <c r="W18" t="n">
        <v>6.83</v>
      </c>
      <c r="X18" t="n">
        <v>0.6</v>
      </c>
      <c r="Y18" t="n">
        <v>0.5</v>
      </c>
      <c r="Z18" t="n">
        <v>10</v>
      </c>
      <c r="AA18" t="n">
        <v>996.9924604054946</v>
      </c>
      <c r="AB18" t="n">
        <v>1364.129068529902</v>
      </c>
      <c r="AC18" t="n">
        <v>1233.93850479658</v>
      </c>
      <c r="AD18" t="n">
        <v>996992.4604054947</v>
      </c>
      <c r="AE18" t="n">
        <v>1364129.068529902</v>
      </c>
      <c r="AF18" t="n">
        <v>1.337791028179913e-05</v>
      </c>
      <c r="AG18" t="n">
        <v>49</v>
      </c>
      <c r="AH18" t="n">
        <v>1233938.50479658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2.3912</v>
      </c>
      <c r="E19" t="n">
        <v>41.82</v>
      </c>
      <c r="F19" t="n">
        <v>38.74</v>
      </c>
      <c r="G19" t="n">
        <v>110.67</v>
      </c>
      <c r="H19" t="n">
        <v>1.65</v>
      </c>
      <c r="I19" t="n">
        <v>21</v>
      </c>
      <c r="J19" t="n">
        <v>193.26</v>
      </c>
      <c r="K19" t="n">
        <v>51.39</v>
      </c>
      <c r="L19" t="n">
        <v>18</v>
      </c>
      <c r="M19" t="n">
        <v>19</v>
      </c>
      <c r="N19" t="n">
        <v>38.86</v>
      </c>
      <c r="O19" t="n">
        <v>24068.93</v>
      </c>
      <c r="P19" t="n">
        <v>484.86</v>
      </c>
      <c r="Q19" t="n">
        <v>419.26</v>
      </c>
      <c r="R19" t="n">
        <v>82.93000000000001</v>
      </c>
      <c r="S19" t="n">
        <v>59.57</v>
      </c>
      <c r="T19" t="n">
        <v>9495.9</v>
      </c>
      <c r="U19" t="n">
        <v>0.72</v>
      </c>
      <c r="V19" t="n">
        <v>0.89</v>
      </c>
      <c r="W19" t="n">
        <v>6.83</v>
      </c>
      <c r="X19" t="n">
        <v>0.57</v>
      </c>
      <c r="Y19" t="n">
        <v>0.5</v>
      </c>
      <c r="Z19" t="n">
        <v>10</v>
      </c>
      <c r="AA19" t="n">
        <v>995.4737414756879</v>
      </c>
      <c r="AB19" t="n">
        <v>1362.05109028899</v>
      </c>
      <c r="AC19" t="n">
        <v>1232.05884588252</v>
      </c>
      <c r="AD19" t="n">
        <v>995473.7414756879</v>
      </c>
      <c r="AE19" t="n">
        <v>1362051.09028899</v>
      </c>
      <c r="AF19" t="n">
        <v>1.339752023530514e-05</v>
      </c>
      <c r="AG19" t="n">
        <v>49</v>
      </c>
      <c r="AH19" t="n">
        <v>1232058.84588252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2.3961</v>
      </c>
      <c r="E20" t="n">
        <v>41.74</v>
      </c>
      <c r="F20" t="n">
        <v>38.69</v>
      </c>
      <c r="G20" t="n">
        <v>116.06</v>
      </c>
      <c r="H20" t="n">
        <v>1.73</v>
      </c>
      <c r="I20" t="n">
        <v>20</v>
      </c>
      <c r="J20" t="n">
        <v>194.8</v>
      </c>
      <c r="K20" t="n">
        <v>51.39</v>
      </c>
      <c r="L20" t="n">
        <v>19</v>
      </c>
      <c r="M20" t="n">
        <v>18</v>
      </c>
      <c r="N20" t="n">
        <v>39.41</v>
      </c>
      <c r="O20" t="n">
        <v>24259.23</v>
      </c>
      <c r="P20" t="n">
        <v>482.74</v>
      </c>
      <c r="Q20" t="n">
        <v>419.23</v>
      </c>
      <c r="R20" t="n">
        <v>81.31</v>
      </c>
      <c r="S20" t="n">
        <v>59.57</v>
      </c>
      <c r="T20" t="n">
        <v>8688.5</v>
      </c>
      <c r="U20" t="n">
        <v>0.73</v>
      </c>
      <c r="V20" t="n">
        <v>0.89</v>
      </c>
      <c r="W20" t="n">
        <v>6.82</v>
      </c>
      <c r="X20" t="n">
        <v>0.52</v>
      </c>
      <c r="Y20" t="n">
        <v>0.5</v>
      </c>
      <c r="Z20" t="n">
        <v>10</v>
      </c>
      <c r="AA20" t="n">
        <v>992.1102136910049</v>
      </c>
      <c r="AB20" t="n">
        <v>1357.448963185614</v>
      </c>
      <c r="AC20" t="n">
        <v>1227.895939330764</v>
      </c>
      <c r="AD20" t="n">
        <v>992110.2136910049</v>
      </c>
      <c r="AE20" t="n">
        <v>1357448.963185614</v>
      </c>
      <c r="AF20" t="n">
        <v>1.342497417021355e-05</v>
      </c>
      <c r="AG20" t="n">
        <v>49</v>
      </c>
      <c r="AH20" t="n">
        <v>1227895.939330764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2.3984</v>
      </c>
      <c r="E21" t="n">
        <v>41.69</v>
      </c>
      <c r="F21" t="n">
        <v>38.68</v>
      </c>
      <c r="G21" t="n">
        <v>122.14</v>
      </c>
      <c r="H21" t="n">
        <v>1.81</v>
      </c>
      <c r="I21" t="n">
        <v>19</v>
      </c>
      <c r="J21" t="n">
        <v>196.35</v>
      </c>
      <c r="K21" t="n">
        <v>51.39</v>
      </c>
      <c r="L21" t="n">
        <v>20</v>
      </c>
      <c r="M21" t="n">
        <v>17</v>
      </c>
      <c r="N21" t="n">
        <v>39.96</v>
      </c>
      <c r="O21" t="n">
        <v>24450.27</v>
      </c>
      <c r="P21" t="n">
        <v>482.83</v>
      </c>
      <c r="Q21" t="n">
        <v>419.24</v>
      </c>
      <c r="R21" t="n">
        <v>81.22</v>
      </c>
      <c r="S21" t="n">
        <v>59.57</v>
      </c>
      <c r="T21" t="n">
        <v>8650.82</v>
      </c>
      <c r="U21" t="n">
        <v>0.73</v>
      </c>
      <c r="V21" t="n">
        <v>0.89</v>
      </c>
      <c r="W21" t="n">
        <v>6.82</v>
      </c>
      <c r="X21" t="n">
        <v>0.51</v>
      </c>
      <c r="Y21" t="n">
        <v>0.5</v>
      </c>
      <c r="Z21" t="n">
        <v>10</v>
      </c>
      <c r="AA21" t="n">
        <v>991.6533669701203</v>
      </c>
      <c r="AB21" t="n">
        <v>1356.823885347444</v>
      </c>
      <c r="AC21" t="n">
        <v>1227.330518044167</v>
      </c>
      <c r="AD21" t="n">
        <v>991653.3669701202</v>
      </c>
      <c r="AE21" t="n">
        <v>1356823.885347444</v>
      </c>
      <c r="AF21" t="n">
        <v>1.343786071108893e-05</v>
      </c>
      <c r="AG21" t="n">
        <v>49</v>
      </c>
      <c r="AH21" t="n">
        <v>1227330.518044167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2.4025</v>
      </c>
      <c r="E22" t="n">
        <v>41.62</v>
      </c>
      <c r="F22" t="n">
        <v>38.64</v>
      </c>
      <c r="G22" t="n">
        <v>128.8</v>
      </c>
      <c r="H22" t="n">
        <v>1.88</v>
      </c>
      <c r="I22" t="n">
        <v>18</v>
      </c>
      <c r="J22" t="n">
        <v>197.9</v>
      </c>
      <c r="K22" t="n">
        <v>51.39</v>
      </c>
      <c r="L22" t="n">
        <v>21</v>
      </c>
      <c r="M22" t="n">
        <v>16</v>
      </c>
      <c r="N22" t="n">
        <v>40.51</v>
      </c>
      <c r="O22" t="n">
        <v>24642.07</v>
      </c>
      <c r="P22" t="n">
        <v>482.7</v>
      </c>
      <c r="Q22" t="n">
        <v>419.23</v>
      </c>
      <c r="R22" t="n">
        <v>79.76000000000001</v>
      </c>
      <c r="S22" t="n">
        <v>59.57</v>
      </c>
      <c r="T22" t="n">
        <v>7926.31</v>
      </c>
      <c r="U22" t="n">
        <v>0.75</v>
      </c>
      <c r="V22" t="n">
        <v>0.89</v>
      </c>
      <c r="W22" t="n">
        <v>6.83</v>
      </c>
      <c r="X22" t="n">
        <v>0.48</v>
      </c>
      <c r="Y22" t="n">
        <v>0.5</v>
      </c>
      <c r="Z22" t="n">
        <v>10</v>
      </c>
      <c r="AA22" t="n">
        <v>990.5110543821409</v>
      </c>
      <c r="AB22" t="n">
        <v>1355.260922869296</v>
      </c>
      <c r="AC22" t="n">
        <v>1225.916722511302</v>
      </c>
      <c r="AD22" t="n">
        <v>990511.0543821409</v>
      </c>
      <c r="AE22" t="n">
        <v>1355260.922869296</v>
      </c>
      <c r="AF22" t="n">
        <v>1.346083237091025e-05</v>
      </c>
      <c r="AG22" t="n">
        <v>49</v>
      </c>
      <c r="AH22" t="n">
        <v>1225916.722511302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2.4058</v>
      </c>
      <c r="E23" t="n">
        <v>41.57</v>
      </c>
      <c r="F23" t="n">
        <v>38.62</v>
      </c>
      <c r="G23" t="n">
        <v>136.3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15</v>
      </c>
      <c r="N23" t="n">
        <v>41.07</v>
      </c>
      <c r="O23" t="n">
        <v>24834.62</v>
      </c>
      <c r="P23" t="n">
        <v>481.47</v>
      </c>
      <c r="Q23" t="n">
        <v>419.23</v>
      </c>
      <c r="R23" t="n">
        <v>79.12</v>
      </c>
      <c r="S23" t="n">
        <v>59.57</v>
      </c>
      <c r="T23" t="n">
        <v>7609</v>
      </c>
      <c r="U23" t="n">
        <v>0.75</v>
      </c>
      <c r="V23" t="n">
        <v>0.9</v>
      </c>
      <c r="W23" t="n">
        <v>6.82</v>
      </c>
      <c r="X23" t="n">
        <v>0.45</v>
      </c>
      <c r="Y23" t="n">
        <v>0.5</v>
      </c>
      <c r="Z23" t="n">
        <v>10</v>
      </c>
      <c r="AA23" t="n">
        <v>988.4837987260712</v>
      </c>
      <c r="AB23" t="n">
        <v>1352.487142244454</v>
      </c>
      <c r="AC23" t="n">
        <v>1223.407667616269</v>
      </c>
      <c r="AD23" t="n">
        <v>988483.7987260713</v>
      </c>
      <c r="AE23" t="n">
        <v>1352487.142244454</v>
      </c>
      <c r="AF23" t="n">
        <v>1.347932175564449e-05</v>
      </c>
      <c r="AG23" t="n">
        <v>49</v>
      </c>
      <c r="AH23" t="n">
        <v>1223407.667616269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2.4086</v>
      </c>
      <c r="E24" t="n">
        <v>41.52</v>
      </c>
      <c r="F24" t="n">
        <v>38.6</v>
      </c>
      <c r="G24" t="n">
        <v>144.76</v>
      </c>
      <c r="H24" t="n">
        <v>2.03</v>
      </c>
      <c r="I24" t="n">
        <v>16</v>
      </c>
      <c r="J24" t="n">
        <v>201.03</v>
      </c>
      <c r="K24" t="n">
        <v>51.39</v>
      </c>
      <c r="L24" t="n">
        <v>23</v>
      </c>
      <c r="M24" t="n">
        <v>14</v>
      </c>
      <c r="N24" t="n">
        <v>41.64</v>
      </c>
      <c r="O24" t="n">
        <v>25027.94</v>
      </c>
      <c r="P24" t="n">
        <v>480.75</v>
      </c>
      <c r="Q24" t="n">
        <v>419.23</v>
      </c>
      <c r="R24" t="n">
        <v>78.76000000000001</v>
      </c>
      <c r="S24" t="n">
        <v>59.57</v>
      </c>
      <c r="T24" t="n">
        <v>7435.08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987.0879045727454</v>
      </c>
      <c r="AB24" t="n">
        <v>1350.57721828137</v>
      </c>
      <c r="AC24" t="n">
        <v>1221.680024115627</v>
      </c>
      <c r="AD24" t="n">
        <v>987087.9045727454</v>
      </c>
      <c r="AE24" t="n">
        <v>1350577.21828137</v>
      </c>
      <c r="AF24" t="n">
        <v>1.349500971844929e-05</v>
      </c>
      <c r="AG24" t="n">
        <v>49</v>
      </c>
      <c r="AH24" t="n">
        <v>1221680.024115626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2.4088</v>
      </c>
      <c r="E25" t="n">
        <v>41.52</v>
      </c>
      <c r="F25" t="n">
        <v>38.6</v>
      </c>
      <c r="G25" t="n">
        <v>144.75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480.89</v>
      </c>
      <c r="Q25" t="n">
        <v>419.24</v>
      </c>
      <c r="R25" t="n">
        <v>78.73</v>
      </c>
      <c r="S25" t="n">
        <v>59.57</v>
      </c>
      <c r="T25" t="n">
        <v>7418.81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987.1829567792836</v>
      </c>
      <c r="AB25" t="n">
        <v>1350.707272903763</v>
      </c>
      <c r="AC25" t="n">
        <v>1221.797666507391</v>
      </c>
      <c r="AD25" t="n">
        <v>987182.9567792836</v>
      </c>
      <c r="AE25" t="n">
        <v>1350707.272903763</v>
      </c>
      <c r="AF25" t="n">
        <v>1.349613028722107e-05</v>
      </c>
      <c r="AG25" t="n">
        <v>49</v>
      </c>
      <c r="AH25" t="n">
        <v>1221797.666507391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2.4129</v>
      </c>
      <c r="E26" t="n">
        <v>41.44</v>
      </c>
      <c r="F26" t="n">
        <v>38.56</v>
      </c>
      <c r="G26" t="n">
        <v>154.25</v>
      </c>
      <c r="H26" t="n">
        <v>2.17</v>
      </c>
      <c r="I26" t="n">
        <v>15</v>
      </c>
      <c r="J26" t="n">
        <v>204.19</v>
      </c>
      <c r="K26" t="n">
        <v>51.39</v>
      </c>
      <c r="L26" t="n">
        <v>25</v>
      </c>
      <c r="M26" t="n">
        <v>13</v>
      </c>
      <c r="N26" t="n">
        <v>42.79</v>
      </c>
      <c r="O26" t="n">
        <v>25417.05</v>
      </c>
      <c r="P26" t="n">
        <v>479.34</v>
      </c>
      <c r="Q26" t="n">
        <v>419.23</v>
      </c>
      <c r="R26" t="n">
        <v>77.26000000000001</v>
      </c>
      <c r="S26" t="n">
        <v>59.57</v>
      </c>
      <c r="T26" t="n">
        <v>6688.5</v>
      </c>
      <c r="U26" t="n">
        <v>0.77</v>
      </c>
      <c r="V26" t="n">
        <v>0.9</v>
      </c>
      <c r="W26" t="n">
        <v>6.82</v>
      </c>
      <c r="X26" t="n">
        <v>0.4</v>
      </c>
      <c r="Y26" t="n">
        <v>0.5</v>
      </c>
      <c r="Z26" t="n">
        <v>10</v>
      </c>
      <c r="AA26" t="n">
        <v>975.6915558943133</v>
      </c>
      <c r="AB26" t="n">
        <v>1334.984231248119</v>
      </c>
      <c r="AC26" t="n">
        <v>1207.575209879935</v>
      </c>
      <c r="AD26" t="n">
        <v>975691.5558943133</v>
      </c>
      <c r="AE26" t="n">
        <v>1334984.231248119</v>
      </c>
      <c r="AF26" t="n">
        <v>1.351910194704239e-05</v>
      </c>
      <c r="AG26" t="n">
        <v>48</v>
      </c>
      <c r="AH26" t="n">
        <v>1207575.209879935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2.4135</v>
      </c>
      <c r="E27" t="n">
        <v>41.43</v>
      </c>
      <c r="F27" t="n">
        <v>38.55</v>
      </c>
      <c r="G27" t="n">
        <v>154.21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478.62</v>
      </c>
      <c r="Q27" t="n">
        <v>419.24</v>
      </c>
      <c r="R27" t="n">
        <v>77.18000000000001</v>
      </c>
      <c r="S27" t="n">
        <v>59.57</v>
      </c>
      <c r="T27" t="n">
        <v>6652.28</v>
      </c>
      <c r="U27" t="n">
        <v>0.77</v>
      </c>
      <c r="V27" t="n">
        <v>0.9</v>
      </c>
      <c r="W27" t="n">
        <v>6.81</v>
      </c>
      <c r="X27" t="n">
        <v>0.39</v>
      </c>
      <c r="Y27" t="n">
        <v>0.5</v>
      </c>
      <c r="Z27" t="n">
        <v>10</v>
      </c>
      <c r="AA27" t="n">
        <v>974.817404838611</v>
      </c>
      <c r="AB27" t="n">
        <v>1333.788179208885</v>
      </c>
      <c r="AC27" t="n">
        <v>1206.493307368655</v>
      </c>
      <c r="AD27" t="n">
        <v>974817.404838611</v>
      </c>
      <c r="AE27" t="n">
        <v>1333788.179208885</v>
      </c>
      <c r="AF27" t="n">
        <v>1.352246365335771e-05</v>
      </c>
      <c r="AG27" t="n">
        <v>48</v>
      </c>
      <c r="AH27" t="n">
        <v>1206493.307368655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2.4164</v>
      </c>
      <c r="E28" t="n">
        <v>41.38</v>
      </c>
      <c r="F28" t="n">
        <v>38.54</v>
      </c>
      <c r="G28" t="n">
        <v>165.16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479.3</v>
      </c>
      <c r="Q28" t="n">
        <v>419.24</v>
      </c>
      <c r="R28" t="n">
        <v>76.34</v>
      </c>
      <c r="S28" t="n">
        <v>59.57</v>
      </c>
      <c r="T28" t="n">
        <v>6237.56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974.827158687386</v>
      </c>
      <c r="AB28" t="n">
        <v>1333.801524855088</v>
      </c>
      <c r="AC28" t="n">
        <v>1206.505379325116</v>
      </c>
      <c r="AD28" t="n">
        <v>974827.1586873861</v>
      </c>
      <c r="AE28" t="n">
        <v>1333801.524855088</v>
      </c>
      <c r="AF28" t="n">
        <v>1.35387119005484e-05</v>
      </c>
      <c r="AG28" t="n">
        <v>48</v>
      </c>
      <c r="AH28" t="n">
        <v>1206505.379325116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2.4163</v>
      </c>
      <c r="E29" t="n">
        <v>41.39</v>
      </c>
      <c r="F29" t="n">
        <v>38.54</v>
      </c>
      <c r="G29" t="n">
        <v>165.17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476.89</v>
      </c>
      <c r="Q29" t="n">
        <v>419.24</v>
      </c>
      <c r="R29" t="n">
        <v>76.48999999999999</v>
      </c>
      <c r="S29" t="n">
        <v>59.57</v>
      </c>
      <c r="T29" t="n">
        <v>6311.92</v>
      </c>
      <c r="U29" t="n">
        <v>0.78</v>
      </c>
      <c r="V29" t="n">
        <v>0.9</v>
      </c>
      <c r="W29" t="n">
        <v>6.82</v>
      </c>
      <c r="X29" t="n">
        <v>0.37</v>
      </c>
      <c r="Y29" t="n">
        <v>0.5</v>
      </c>
      <c r="Z29" t="n">
        <v>10</v>
      </c>
      <c r="AA29" t="n">
        <v>972.437368496073</v>
      </c>
      <c r="AB29" t="n">
        <v>1330.531708485231</v>
      </c>
      <c r="AC29" t="n">
        <v>1203.547629640382</v>
      </c>
      <c r="AD29" t="n">
        <v>972437.3684960729</v>
      </c>
      <c r="AE29" t="n">
        <v>1330531.708485231</v>
      </c>
      <c r="AF29" t="n">
        <v>1.353815161616251e-05</v>
      </c>
      <c r="AG29" t="n">
        <v>48</v>
      </c>
      <c r="AH29" t="n">
        <v>1203547.629640382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2.4194</v>
      </c>
      <c r="E30" t="n">
        <v>41.33</v>
      </c>
      <c r="F30" t="n">
        <v>38.52</v>
      </c>
      <c r="G30" t="n">
        <v>177.78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477.71</v>
      </c>
      <c r="Q30" t="n">
        <v>419.23</v>
      </c>
      <c r="R30" t="n">
        <v>75.84</v>
      </c>
      <c r="S30" t="n">
        <v>59.57</v>
      </c>
      <c r="T30" t="n">
        <v>5988.18</v>
      </c>
      <c r="U30" t="n">
        <v>0.79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972.528180605574</v>
      </c>
      <c r="AB30" t="n">
        <v>1330.655961619798</v>
      </c>
      <c r="AC30" t="n">
        <v>1203.660024230176</v>
      </c>
      <c r="AD30" t="n">
        <v>972528.180605574</v>
      </c>
      <c r="AE30" t="n">
        <v>1330655.961619798</v>
      </c>
      <c r="AF30" t="n">
        <v>1.355552043212498e-05</v>
      </c>
      <c r="AG30" t="n">
        <v>48</v>
      </c>
      <c r="AH30" t="n">
        <v>1203660.024230176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2.42</v>
      </c>
      <c r="E31" t="n">
        <v>41.32</v>
      </c>
      <c r="F31" t="n">
        <v>38.51</v>
      </c>
      <c r="G31" t="n">
        <v>177.73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478.6</v>
      </c>
      <c r="Q31" t="n">
        <v>419.24</v>
      </c>
      <c r="R31" t="n">
        <v>75.67</v>
      </c>
      <c r="S31" t="n">
        <v>59.57</v>
      </c>
      <c r="T31" t="n">
        <v>5903.31</v>
      </c>
      <c r="U31" t="n">
        <v>0.79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973.26626248075</v>
      </c>
      <c r="AB31" t="n">
        <v>1331.665837803288</v>
      </c>
      <c r="AC31" t="n">
        <v>1204.573519248083</v>
      </c>
      <c r="AD31" t="n">
        <v>973266.26248075</v>
      </c>
      <c r="AE31" t="n">
        <v>1331665.837803288</v>
      </c>
      <c r="AF31" t="n">
        <v>1.35588821384403e-05</v>
      </c>
      <c r="AG31" t="n">
        <v>48</v>
      </c>
      <c r="AH31" t="n">
        <v>1204573.519248083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2.4246</v>
      </c>
      <c r="E32" t="n">
        <v>41.24</v>
      </c>
      <c r="F32" t="n">
        <v>38.46</v>
      </c>
      <c r="G32" t="n">
        <v>192.32</v>
      </c>
      <c r="H32" t="n">
        <v>2.58</v>
      </c>
      <c r="I32" t="n">
        <v>12</v>
      </c>
      <c r="J32" t="n">
        <v>213.81</v>
      </c>
      <c r="K32" t="n">
        <v>51.39</v>
      </c>
      <c r="L32" t="n">
        <v>31</v>
      </c>
      <c r="M32" t="n">
        <v>10</v>
      </c>
      <c r="N32" t="n">
        <v>46.41</v>
      </c>
      <c r="O32" t="n">
        <v>26603.52</v>
      </c>
      <c r="P32" t="n">
        <v>474.89</v>
      </c>
      <c r="Q32" t="n">
        <v>419.25</v>
      </c>
      <c r="R32" t="n">
        <v>74.09999999999999</v>
      </c>
      <c r="S32" t="n">
        <v>59.57</v>
      </c>
      <c r="T32" t="n">
        <v>5125.77</v>
      </c>
      <c r="U32" t="n">
        <v>0.8</v>
      </c>
      <c r="V32" t="n">
        <v>0.9</v>
      </c>
      <c r="W32" t="n">
        <v>6.81</v>
      </c>
      <c r="X32" t="n">
        <v>0.3</v>
      </c>
      <c r="Y32" t="n">
        <v>0.5</v>
      </c>
      <c r="Z32" t="n">
        <v>10</v>
      </c>
      <c r="AA32" t="n">
        <v>968.4502219683628</v>
      </c>
      <c r="AB32" t="n">
        <v>1325.076318705528</v>
      </c>
      <c r="AC32" t="n">
        <v>1198.612894604565</v>
      </c>
      <c r="AD32" t="n">
        <v>968450.2219683628</v>
      </c>
      <c r="AE32" t="n">
        <v>1325076.318705528</v>
      </c>
      <c r="AF32" t="n">
        <v>1.358465522019105e-05</v>
      </c>
      <c r="AG32" t="n">
        <v>48</v>
      </c>
      <c r="AH32" t="n">
        <v>1198612.894604565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2.4251</v>
      </c>
      <c r="E33" t="n">
        <v>41.24</v>
      </c>
      <c r="F33" t="n">
        <v>38.46</v>
      </c>
      <c r="G33" t="n">
        <v>192.28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476.78</v>
      </c>
      <c r="Q33" t="n">
        <v>419.23</v>
      </c>
      <c r="R33" t="n">
        <v>73.91</v>
      </c>
      <c r="S33" t="n">
        <v>59.57</v>
      </c>
      <c r="T33" t="n">
        <v>5032.24</v>
      </c>
      <c r="U33" t="n">
        <v>0.8100000000000001</v>
      </c>
      <c r="V33" t="n">
        <v>0.9</v>
      </c>
      <c r="W33" t="n">
        <v>6.81</v>
      </c>
      <c r="X33" t="n">
        <v>0.29</v>
      </c>
      <c r="Y33" t="n">
        <v>0.5</v>
      </c>
      <c r="Z33" t="n">
        <v>10</v>
      </c>
      <c r="AA33" t="n">
        <v>970.2241580636055</v>
      </c>
      <c r="AB33" t="n">
        <v>1327.503496331576</v>
      </c>
      <c r="AC33" t="n">
        <v>1200.808425804549</v>
      </c>
      <c r="AD33" t="n">
        <v>970224.1580636055</v>
      </c>
      <c r="AE33" t="n">
        <v>1327503.496331576</v>
      </c>
      <c r="AF33" t="n">
        <v>1.358745664212048e-05</v>
      </c>
      <c r="AG33" t="n">
        <v>48</v>
      </c>
      <c r="AH33" t="n">
        <v>1200808.425804549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2.424</v>
      </c>
      <c r="E34" t="n">
        <v>41.25</v>
      </c>
      <c r="F34" t="n">
        <v>38.47</v>
      </c>
      <c r="G34" t="n">
        <v>192.37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476.66</v>
      </c>
      <c r="Q34" t="n">
        <v>419.23</v>
      </c>
      <c r="R34" t="n">
        <v>74.44</v>
      </c>
      <c r="S34" t="n">
        <v>59.57</v>
      </c>
      <c r="T34" t="n">
        <v>5293.37</v>
      </c>
      <c r="U34" t="n">
        <v>0.8</v>
      </c>
      <c r="V34" t="n">
        <v>0.9</v>
      </c>
      <c r="W34" t="n">
        <v>6.82</v>
      </c>
      <c r="X34" t="n">
        <v>0.31</v>
      </c>
      <c r="Y34" t="n">
        <v>0.5</v>
      </c>
      <c r="Z34" t="n">
        <v>10</v>
      </c>
      <c r="AA34" t="n">
        <v>970.3664758615818</v>
      </c>
      <c r="AB34" t="n">
        <v>1327.698221821385</v>
      </c>
      <c r="AC34" t="n">
        <v>1200.984566966909</v>
      </c>
      <c r="AD34" t="n">
        <v>970366.4758615817</v>
      </c>
      <c r="AE34" t="n">
        <v>1327698.221821385</v>
      </c>
      <c r="AF34" t="n">
        <v>1.358129351387573e-05</v>
      </c>
      <c r="AG34" t="n">
        <v>48</v>
      </c>
      <c r="AH34" t="n">
        <v>1200984.566966909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2.4278</v>
      </c>
      <c r="E35" t="n">
        <v>41.19</v>
      </c>
      <c r="F35" t="n">
        <v>38.44</v>
      </c>
      <c r="G35" t="n">
        <v>209.7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9</v>
      </c>
      <c r="N35" t="n">
        <v>48.32</v>
      </c>
      <c r="O35" t="n">
        <v>27208.22</v>
      </c>
      <c r="P35" t="n">
        <v>474.06</v>
      </c>
      <c r="Q35" t="n">
        <v>419.23</v>
      </c>
      <c r="R35" t="n">
        <v>73.5</v>
      </c>
      <c r="S35" t="n">
        <v>59.57</v>
      </c>
      <c r="T35" t="n">
        <v>4832.31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966.8798482974913</v>
      </c>
      <c r="AB35" t="n">
        <v>1322.927664169045</v>
      </c>
      <c r="AC35" t="n">
        <v>1196.669304641388</v>
      </c>
      <c r="AD35" t="n">
        <v>966879.8482974913</v>
      </c>
      <c r="AE35" t="n">
        <v>1322927.664169045</v>
      </c>
      <c r="AF35" t="n">
        <v>1.36025843205394e-05</v>
      </c>
      <c r="AG35" t="n">
        <v>48</v>
      </c>
      <c r="AH35" t="n">
        <v>1196669.304641388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2.4275</v>
      </c>
      <c r="E36" t="n">
        <v>41.2</v>
      </c>
      <c r="F36" t="n">
        <v>38.45</v>
      </c>
      <c r="G36" t="n">
        <v>209.73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9</v>
      </c>
      <c r="N36" t="n">
        <v>48.97</v>
      </c>
      <c r="O36" t="n">
        <v>27411.55</v>
      </c>
      <c r="P36" t="n">
        <v>475.5</v>
      </c>
      <c r="Q36" t="n">
        <v>419.23</v>
      </c>
      <c r="R36" t="n">
        <v>73.63</v>
      </c>
      <c r="S36" t="n">
        <v>59.57</v>
      </c>
      <c r="T36" t="n">
        <v>4895.55</v>
      </c>
      <c r="U36" t="n">
        <v>0.8100000000000001</v>
      </c>
      <c r="V36" t="n">
        <v>0.9</v>
      </c>
      <c r="W36" t="n">
        <v>6.81</v>
      </c>
      <c r="X36" t="n">
        <v>0.29</v>
      </c>
      <c r="Y36" t="n">
        <v>0.5</v>
      </c>
      <c r="Z36" t="n">
        <v>10</v>
      </c>
      <c r="AA36" t="n">
        <v>968.3977929891103</v>
      </c>
      <c r="AB36" t="n">
        <v>1325.004583063111</v>
      </c>
      <c r="AC36" t="n">
        <v>1198.548005311179</v>
      </c>
      <c r="AD36" t="n">
        <v>968397.7929891102</v>
      </c>
      <c r="AE36" t="n">
        <v>1325004.583063111</v>
      </c>
      <c r="AF36" t="n">
        <v>1.360090346738174e-05</v>
      </c>
      <c r="AG36" t="n">
        <v>48</v>
      </c>
      <c r="AH36" t="n">
        <v>1198548.005311179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2.4275</v>
      </c>
      <c r="E37" t="n">
        <v>41.19</v>
      </c>
      <c r="F37" t="n">
        <v>38.45</v>
      </c>
      <c r="G37" t="n">
        <v>209.72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476.05</v>
      </c>
      <c r="Q37" t="n">
        <v>419.23</v>
      </c>
      <c r="R37" t="n">
        <v>73.70999999999999</v>
      </c>
      <c r="S37" t="n">
        <v>59.57</v>
      </c>
      <c r="T37" t="n">
        <v>4934.62</v>
      </c>
      <c r="U37" t="n">
        <v>0.8100000000000001</v>
      </c>
      <c r="V37" t="n">
        <v>0.9</v>
      </c>
      <c r="W37" t="n">
        <v>6.81</v>
      </c>
      <c r="X37" t="n">
        <v>0.29</v>
      </c>
      <c r="Y37" t="n">
        <v>0.5</v>
      </c>
      <c r="Z37" t="n">
        <v>10</v>
      </c>
      <c r="AA37" t="n">
        <v>968.9457874437303</v>
      </c>
      <c r="AB37" t="n">
        <v>1325.754373251731</v>
      </c>
      <c r="AC37" t="n">
        <v>1199.226236576535</v>
      </c>
      <c r="AD37" t="n">
        <v>968945.7874437303</v>
      </c>
      <c r="AE37" t="n">
        <v>1325754.373251731</v>
      </c>
      <c r="AF37" t="n">
        <v>1.360090346738174e-05</v>
      </c>
      <c r="AG37" t="n">
        <v>48</v>
      </c>
      <c r="AH37" t="n">
        <v>1199226.236576535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2.4277</v>
      </c>
      <c r="E38" t="n">
        <v>41.19</v>
      </c>
      <c r="F38" t="n">
        <v>38.45</v>
      </c>
      <c r="G38" t="n">
        <v>209.71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474.92</v>
      </c>
      <c r="Q38" t="n">
        <v>419.23</v>
      </c>
      <c r="R38" t="n">
        <v>73.58</v>
      </c>
      <c r="S38" t="n">
        <v>59.57</v>
      </c>
      <c r="T38" t="n">
        <v>4872.02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967.7755931254443</v>
      </c>
      <c r="AB38" t="n">
        <v>1324.153261760123</v>
      </c>
      <c r="AC38" t="n">
        <v>1197.777932918511</v>
      </c>
      <c r="AD38" t="n">
        <v>967775.5931254443</v>
      </c>
      <c r="AE38" t="n">
        <v>1324153.261760123</v>
      </c>
      <c r="AF38" t="n">
        <v>1.360202403615352e-05</v>
      </c>
      <c r="AG38" t="n">
        <v>48</v>
      </c>
      <c r="AH38" t="n">
        <v>1197777.932918511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2.431</v>
      </c>
      <c r="E39" t="n">
        <v>41.14</v>
      </c>
      <c r="F39" t="n">
        <v>38.42</v>
      </c>
      <c r="G39" t="n">
        <v>230.55</v>
      </c>
      <c r="H39" t="n">
        <v>3</v>
      </c>
      <c r="I39" t="n">
        <v>10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473.46</v>
      </c>
      <c r="Q39" t="n">
        <v>419.25</v>
      </c>
      <c r="R39" t="n">
        <v>72.95</v>
      </c>
      <c r="S39" t="n">
        <v>59.57</v>
      </c>
      <c r="T39" t="n">
        <v>4558.08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965.542440274275</v>
      </c>
      <c r="AB39" t="n">
        <v>1321.097763509403</v>
      </c>
      <c r="AC39" t="n">
        <v>1195.014047132421</v>
      </c>
      <c r="AD39" t="n">
        <v>965542.440274275</v>
      </c>
      <c r="AE39" t="n">
        <v>1321097.763509403</v>
      </c>
      <c r="AF39" t="n">
        <v>1.362051342088775e-05</v>
      </c>
      <c r="AG39" t="n">
        <v>48</v>
      </c>
      <c r="AH39" t="n">
        <v>1195014.047132421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2.431</v>
      </c>
      <c r="E40" t="n">
        <v>41.13</v>
      </c>
      <c r="F40" t="n">
        <v>38.42</v>
      </c>
      <c r="G40" t="n">
        <v>230.54</v>
      </c>
      <c r="H40" t="n">
        <v>3.05</v>
      </c>
      <c r="I40" t="n">
        <v>10</v>
      </c>
      <c r="J40" t="n">
        <v>227.03</v>
      </c>
      <c r="K40" t="n">
        <v>51.39</v>
      </c>
      <c r="L40" t="n">
        <v>39</v>
      </c>
      <c r="M40" t="n">
        <v>8</v>
      </c>
      <c r="N40" t="n">
        <v>51.64</v>
      </c>
      <c r="O40" t="n">
        <v>28234.24</v>
      </c>
      <c r="P40" t="n">
        <v>474.37</v>
      </c>
      <c r="Q40" t="n">
        <v>419.23</v>
      </c>
      <c r="R40" t="n">
        <v>72.81999999999999</v>
      </c>
      <c r="S40" t="n">
        <v>59.57</v>
      </c>
      <c r="T40" t="n">
        <v>4495.83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966.4478166252845</v>
      </c>
      <c r="AB40" t="n">
        <v>1322.336539375239</v>
      </c>
      <c r="AC40" t="n">
        <v>1196.134595968255</v>
      </c>
      <c r="AD40" t="n">
        <v>966447.8166252845</v>
      </c>
      <c r="AE40" t="n">
        <v>1322336.539375239</v>
      </c>
      <c r="AF40" t="n">
        <v>1.362051342088775e-05</v>
      </c>
      <c r="AG40" t="n">
        <v>48</v>
      </c>
      <c r="AH40" t="n">
        <v>1196134.595968255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2.4316</v>
      </c>
      <c r="E41" t="n">
        <v>41.12</v>
      </c>
      <c r="F41" t="n">
        <v>38.41</v>
      </c>
      <c r="G41" t="n">
        <v>230.48</v>
      </c>
      <c r="H41" t="n">
        <v>3.11</v>
      </c>
      <c r="I41" t="n">
        <v>10</v>
      </c>
      <c r="J41" t="n">
        <v>228.71</v>
      </c>
      <c r="K41" t="n">
        <v>51.39</v>
      </c>
      <c r="L41" t="n">
        <v>40</v>
      </c>
      <c r="M41" t="n">
        <v>8</v>
      </c>
      <c r="N41" t="n">
        <v>52.32</v>
      </c>
      <c r="O41" t="n">
        <v>28442.24</v>
      </c>
      <c r="P41" t="n">
        <v>475.2</v>
      </c>
      <c r="Q41" t="n">
        <v>419.23</v>
      </c>
      <c r="R41" t="n">
        <v>72.56</v>
      </c>
      <c r="S41" t="n">
        <v>59.57</v>
      </c>
      <c r="T41" t="n">
        <v>4363.78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967.1241973874144</v>
      </c>
      <c r="AB41" t="n">
        <v>1323.261993373799</v>
      </c>
      <c r="AC41" t="n">
        <v>1196.971725936075</v>
      </c>
      <c r="AD41" t="n">
        <v>967124.1973874144</v>
      </c>
      <c r="AE41" t="n">
        <v>1323261.993373798</v>
      </c>
      <c r="AF41" t="n">
        <v>1.362387512720307e-05</v>
      </c>
      <c r="AG41" t="n">
        <v>48</v>
      </c>
      <c r="AH41" t="n">
        <v>1196971.725936075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2.1193</v>
      </c>
      <c r="E2" t="n">
        <v>47.19</v>
      </c>
      <c r="F2" t="n">
        <v>43.27</v>
      </c>
      <c r="G2" t="n">
        <v>14.67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175</v>
      </c>
      <c r="N2" t="n">
        <v>5.51</v>
      </c>
      <c r="O2" t="n">
        <v>6564.78</v>
      </c>
      <c r="P2" t="n">
        <v>245.05</v>
      </c>
      <c r="Q2" t="n">
        <v>419.43</v>
      </c>
      <c r="R2" t="n">
        <v>230.4</v>
      </c>
      <c r="S2" t="n">
        <v>59.57</v>
      </c>
      <c r="T2" t="n">
        <v>82449.42</v>
      </c>
      <c r="U2" t="n">
        <v>0.26</v>
      </c>
      <c r="V2" t="n">
        <v>0.8</v>
      </c>
      <c r="W2" t="n">
        <v>7.09</v>
      </c>
      <c r="X2" t="n">
        <v>5.1</v>
      </c>
      <c r="Y2" t="n">
        <v>0.5</v>
      </c>
      <c r="Z2" t="n">
        <v>10</v>
      </c>
      <c r="AA2" t="n">
        <v>811.2947135594929</v>
      </c>
      <c r="AB2" t="n">
        <v>1110.049218888803</v>
      </c>
      <c r="AC2" t="n">
        <v>1004.107679401918</v>
      </c>
      <c r="AD2" t="n">
        <v>811294.713559493</v>
      </c>
      <c r="AE2" t="n">
        <v>1110049.218888803</v>
      </c>
      <c r="AF2" t="n">
        <v>2.128595070924557e-05</v>
      </c>
      <c r="AG2" t="n">
        <v>55</v>
      </c>
      <c r="AH2" t="n">
        <v>1004107.679401918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2.313</v>
      </c>
      <c r="E3" t="n">
        <v>43.23</v>
      </c>
      <c r="F3" t="n">
        <v>40.48</v>
      </c>
      <c r="G3" t="n">
        <v>29.62</v>
      </c>
      <c r="H3" t="n">
        <v>0.66</v>
      </c>
      <c r="I3" t="n">
        <v>82</v>
      </c>
      <c r="J3" t="n">
        <v>52.47</v>
      </c>
      <c r="K3" t="n">
        <v>24.83</v>
      </c>
      <c r="L3" t="n">
        <v>2</v>
      </c>
      <c r="M3" t="n">
        <v>80</v>
      </c>
      <c r="N3" t="n">
        <v>5.64</v>
      </c>
      <c r="O3" t="n">
        <v>6705.1</v>
      </c>
      <c r="P3" t="n">
        <v>223.99</v>
      </c>
      <c r="Q3" t="n">
        <v>419.26</v>
      </c>
      <c r="R3" t="n">
        <v>139.89</v>
      </c>
      <c r="S3" t="n">
        <v>59.57</v>
      </c>
      <c r="T3" t="n">
        <v>37672.16</v>
      </c>
      <c r="U3" t="n">
        <v>0.43</v>
      </c>
      <c r="V3" t="n">
        <v>0.85</v>
      </c>
      <c r="W3" t="n">
        <v>6.93</v>
      </c>
      <c r="X3" t="n">
        <v>2.32</v>
      </c>
      <c r="Y3" t="n">
        <v>0.5</v>
      </c>
      <c r="Z3" t="n">
        <v>10</v>
      </c>
      <c r="AA3" t="n">
        <v>723.9893585701241</v>
      </c>
      <c r="AB3" t="n">
        <v>990.5941805519212</v>
      </c>
      <c r="AC3" t="n">
        <v>896.0532622677096</v>
      </c>
      <c r="AD3" t="n">
        <v>723989.358570124</v>
      </c>
      <c r="AE3" t="n">
        <v>990594.1805519213</v>
      </c>
      <c r="AF3" t="n">
        <v>2.323144622775681e-05</v>
      </c>
      <c r="AG3" t="n">
        <v>51</v>
      </c>
      <c r="AH3" t="n">
        <v>896053.2622677096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2.3803</v>
      </c>
      <c r="E4" t="n">
        <v>42.01</v>
      </c>
      <c r="F4" t="n">
        <v>39.63</v>
      </c>
      <c r="G4" t="n">
        <v>45.72</v>
      </c>
      <c r="H4" t="n">
        <v>0.97</v>
      </c>
      <c r="I4" t="n">
        <v>52</v>
      </c>
      <c r="J4" t="n">
        <v>53.61</v>
      </c>
      <c r="K4" t="n">
        <v>24.83</v>
      </c>
      <c r="L4" t="n">
        <v>3</v>
      </c>
      <c r="M4" t="n">
        <v>50</v>
      </c>
      <c r="N4" t="n">
        <v>5.78</v>
      </c>
      <c r="O4" t="n">
        <v>6845.59</v>
      </c>
      <c r="P4" t="n">
        <v>213.72</v>
      </c>
      <c r="Q4" t="n">
        <v>419.27</v>
      </c>
      <c r="R4" t="n">
        <v>111.97</v>
      </c>
      <c r="S4" t="n">
        <v>59.57</v>
      </c>
      <c r="T4" t="n">
        <v>23860.02</v>
      </c>
      <c r="U4" t="n">
        <v>0.53</v>
      </c>
      <c r="V4" t="n">
        <v>0.87</v>
      </c>
      <c r="W4" t="n">
        <v>6.88</v>
      </c>
      <c r="X4" t="n">
        <v>1.46</v>
      </c>
      <c r="Y4" t="n">
        <v>0.5</v>
      </c>
      <c r="Z4" t="n">
        <v>10</v>
      </c>
      <c r="AA4" t="n">
        <v>687.3816018157455</v>
      </c>
      <c r="AB4" t="n">
        <v>940.505832740335</v>
      </c>
      <c r="AC4" t="n">
        <v>850.7452760718235</v>
      </c>
      <c r="AD4" t="n">
        <v>687381.6018157455</v>
      </c>
      <c r="AE4" t="n">
        <v>940505.832740335</v>
      </c>
      <c r="AF4" t="n">
        <v>2.390739794895354e-05</v>
      </c>
      <c r="AG4" t="n">
        <v>49</v>
      </c>
      <c r="AH4" t="n">
        <v>850745.2760718234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2.4128</v>
      </c>
      <c r="E5" t="n">
        <v>41.45</v>
      </c>
      <c r="F5" t="n">
        <v>39.23</v>
      </c>
      <c r="G5" t="n">
        <v>61.95</v>
      </c>
      <c r="H5" t="n">
        <v>1.27</v>
      </c>
      <c r="I5" t="n">
        <v>38</v>
      </c>
      <c r="J5" t="n">
        <v>54.75</v>
      </c>
      <c r="K5" t="n">
        <v>24.83</v>
      </c>
      <c r="L5" t="n">
        <v>4</v>
      </c>
      <c r="M5" t="n">
        <v>36</v>
      </c>
      <c r="N5" t="n">
        <v>5.92</v>
      </c>
      <c r="O5" t="n">
        <v>6986.39</v>
      </c>
      <c r="P5" t="n">
        <v>206.2</v>
      </c>
      <c r="Q5" t="n">
        <v>419.25</v>
      </c>
      <c r="R5" t="n">
        <v>99.09999999999999</v>
      </c>
      <c r="S5" t="n">
        <v>59.57</v>
      </c>
      <c r="T5" t="n">
        <v>17496.46</v>
      </c>
      <c r="U5" t="n">
        <v>0.6</v>
      </c>
      <c r="V5" t="n">
        <v>0.88</v>
      </c>
      <c r="W5" t="n">
        <v>6.86</v>
      </c>
      <c r="X5" t="n">
        <v>1.07</v>
      </c>
      <c r="Y5" t="n">
        <v>0.5</v>
      </c>
      <c r="Z5" t="n">
        <v>10</v>
      </c>
      <c r="AA5" t="n">
        <v>667.2250985573302</v>
      </c>
      <c r="AB5" t="n">
        <v>912.9268157400071</v>
      </c>
      <c r="AC5" t="n">
        <v>825.7983617466133</v>
      </c>
      <c r="AD5" t="n">
        <v>667225.0985573302</v>
      </c>
      <c r="AE5" t="n">
        <v>912926.8157400071</v>
      </c>
      <c r="AF5" t="n">
        <v>2.423382337152254e-05</v>
      </c>
      <c r="AG5" t="n">
        <v>48</v>
      </c>
      <c r="AH5" t="n">
        <v>825798.3617466133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2.4321</v>
      </c>
      <c r="E6" t="n">
        <v>41.12</v>
      </c>
      <c r="F6" t="n">
        <v>39</v>
      </c>
      <c r="G6" t="n">
        <v>78.01000000000001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28</v>
      </c>
      <c r="N6" t="n">
        <v>6.07</v>
      </c>
      <c r="O6" t="n">
        <v>7127.49</v>
      </c>
      <c r="P6" t="n">
        <v>199.53</v>
      </c>
      <c r="Q6" t="n">
        <v>419.25</v>
      </c>
      <c r="R6" t="n">
        <v>91.84</v>
      </c>
      <c r="S6" t="n">
        <v>59.57</v>
      </c>
      <c r="T6" t="n">
        <v>13904.57</v>
      </c>
      <c r="U6" t="n">
        <v>0.65</v>
      </c>
      <c r="V6" t="n">
        <v>0.89</v>
      </c>
      <c r="W6" t="n">
        <v>6.84</v>
      </c>
      <c r="X6" t="n">
        <v>0.84</v>
      </c>
      <c r="Y6" t="n">
        <v>0.5</v>
      </c>
      <c r="Z6" t="n">
        <v>10</v>
      </c>
      <c r="AA6" t="n">
        <v>658.4420173295862</v>
      </c>
      <c r="AB6" t="n">
        <v>900.9094165220112</v>
      </c>
      <c r="AC6" t="n">
        <v>814.9278862434572</v>
      </c>
      <c r="AD6" t="n">
        <v>658442.0173295862</v>
      </c>
      <c r="AE6" t="n">
        <v>900909.4165220112</v>
      </c>
      <c r="AF6" t="n">
        <v>2.442766985323275e-05</v>
      </c>
      <c r="AG6" t="n">
        <v>48</v>
      </c>
      <c r="AH6" t="n">
        <v>814927.8862434572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2.4456</v>
      </c>
      <c r="E7" t="n">
        <v>40.89</v>
      </c>
      <c r="F7" t="n">
        <v>38.84</v>
      </c>
      <c r="G7" t="n">
        <v>93.20999999999999</v>
      </c>
      <c r="H7" t="n">
        <v>1.82</v>
      </c>
      <c r="I7" t="n">
        <v>25</v>
      </c>
      <c r="J7" t="n">
        <v>57.04</v>
      </c>
      <c r="K7" t="n">
        <v>24.83</v>
      </c>
      <c r="L7" t="n">
        <v>6</v>
      </c>
      <c r="M7" t="n">
        <v>17</v>
      </c>
      <c r="N7" t="n">
        <v>6.21</v>
      </c>
      <c r="O7" t="n">
        <v>7268.89</v>
      </c>
      <c r="P7" t="n">
        <v>192.29</v>
      </c>
      <c r="Q7" t="n">
        <v>419.25</v>
      </c>
      <c r="R7" t="n">
        <v>86.11</v>
      </c>
      <c r="S7" t="n">
        <v>59.57</v>
      </c>
      <c r="T7" t="n">
        <v>11064.41</v>
      </c>
      <c r="U7" t="n">
        <v>0.6899999999999999</v>
      </c>
      <c r="V7" t="n">
        <v>0.89</v>
      </c>
      <c r="W7" t="n">
        <v>6.84</v>
      </c>
      <c r="X7" t="n">
        <v>0.67</v>
      </c>
      <c r="Y7" t="n">
        <v>0.5</v>
      </c>
      <c r="Z7" t="n">
        <v>10</v>
      </c>
      <c r="AA7" t="n">
        <v>649.8355452447294</v>
      </c>
      <c r="AB7" t="n">
        <v>889.1336617247588</v>
      </c>
      <c r="AC7" t="n">
        <v>804.2759929566789</v>
      </c>
      <c r="AD7" t="n">
        <v>649835.5452447294</v>
      </c>
      <c r="AE7" t="n">
        <v>889133.6617247588</v>
      </c>
      <c r="AF7" t="n">
        <v>2.456326195183833e-05</v>
      </c>
      <c r="AG7" t="n">
        <v>48</v>
      </c>
      <c r="AH7" t="n">
        <v>804275.992956679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2.4479</v>
      </c>
      <c r="E8" t="n">
        <v>40.85</v>
      </c>
      <c r="F8" t="n">
        <v>38.82</v>
      </c>
      <c r="G8" t="n">
        <v>101.28</v>
      </c>
      <c r="H8" t="n">
        <v>2.09</v>
      </c>
      <c r="I8" t="n">
        <v>23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190.34</v>
      </c>
      <c r="Q8" t="n">
        <v>419.3</v>
      </c>
      <c r="R8" t="n">
        <v>84.84999999999999</v>
      </c>
      <c r="S8" t="n">
        <v>59.57</v>
      </c>
      <c r="T8" t="n">
        <v>10447.6</v>
      </c>
      <c r="U8" t="n">
        <v>0.7</v>
      </c>
      <c r="V8" t="n">
        <v>0.89</v>
      </c>
      <c r="W8" t="n">
        <v>6.86</v>
      </c>
      <c r="X8" t="n">
        <v>0.66</v>
      </c>
      <c r="Y8" t="n">
        <v>0.5</v>
      </c>
      <c r="Z8" t="n">
        <v>10</v>
      </c>
      <c r="AA8" t="n">
        <v>647.6775253938667</v>
      </c>
      <c r="AB8" t="n">
        <v>886.1809637596921</v>
      </c>
      <c r="AC8" t="n">
        <v>801.6050963412605</v>
      </c>
      <c r="AD8" t="n">
        <v>647677.5253938667</v>
      </c>
      <c r="AE8" t="n">
        <v>886180.963759692</v>
      </c>
      <c r="AF8" t="n">
        <v>2.458636282789706e-05</v>
      </c>
      <c r="AG8" t="n">
        <v>48</v>
      </c>
      <c r="AH8" t="n">
        <v>801605.0963412605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2.4503</v>
      </c>
      <c r="E9" t="n">
        <v>40.81</v>
      </c>
      <c r="F9" t="n">
        <v>38.79</v>
      </c>
      <c r="G9" t="n">
        <v>105.8</v>
      </c>
      <c r="H9" t="n">
        <v>2.34</v>
      </c>
      <c r="I9" t="n">
        <v>22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193.81</v>
      </c>
      <c r="Q9" t="n">
        <v>419.28</v>
      </c>
      <c r="R9" t="n">
        <v>83.87</v>
      </c>
      <c r="S9" t="n">
        <v>59.57</v>
      </c>
      <c r="T9" t="n">
        <v>9960.809999999999</v>
      </c>
      <c r="U9" t="n">
        <v>0.71</v>
      </c>
      <c r="V9" t="n">
        <v>0.89</v>
      </c>
      <c r="W9" t="n">
        <v>6.86</v>
      </c>
      <c r="X9" t="n">
        <v>0.63</v>
      </c>
      <c r="Y9" t="n">
        <v>0.5</v>
      </c>
      <c r="Z9" t="n">
        <v>10</v>
      </c>
      <c r="AA9" t="n">
        <v>650.8551782006147</v>
      </c>
      <c r="AB9" t="n">
        <v>890.5287685180324</v>
      </c>
      <c r="AC9" t="n">
        <v>805.5379527156472</v>
      </c>
      <c r="AD9" t="n">
        <v>650855.1782006146</v>
      </c>
      <c r="AE9" t="n">
        <v>890528.7685180324</v>
      </c>
      <c r="AF9" t="n">
        <v>2.461046808987139e-05</v>
      </c>
      <c r="AG9" t="n">
        <v>48</v>
      </c>
      <c r="AH9" t="n">
        <v>805537.9527156472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1.5891</v>
      </c>
      <c r="E2" t="n">
        <v>62.93</v>
      </c>
      <c r="F2" t="n">
        <v>49.94</v>
      </c>
      <c r="G2" t="n">
        <v>7.55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549.25</v>
      </c>
      <c r="Q2" t="n">
        <v>419.52</v>
      </c>
      <c r="R2" t="n">
        <v>446.87</v>
      </c>
      <c r="S2" t="n">
        <v>59.57</v>
      </c>
      <c r="T2" t="n">
        <v>189584.15</v>
      </c>
      <c r="U2" t="n">
        <v>0.13</v>
      </c>
      <c r="V2" t="n">
        <v>0.6899999999999999</v>
      </c>
      <c r="W2" t="n">
        <v>7.49</v>
      </c>
      <c r="X2" t="n">
        <v>11.76</v>
      </c>
      <c r="Y2" t="n">
        <v>0.5</v>
      </c>
      <c r="Z2" t="n">
        <v>10</v>
      </c>
      <c r="AA2" t="n">
        <v>1602.310496347051</v>
      </c>
      <c r="AB2" t="n">
        <v>2192.351910052158</v>
      </c>
      <c r="AC2" t="n">
        <v>1983.11692074201</v>
      </c>
      <c r="AD2" t="n">
        <v>1602310.496347051</v>
      </c>
      <c r="AE2" t="n">
        <v>2192351.910052157</v>
      </c>
      <c r="AF2" t="n">
        <v>9.9210604045724e-06</v>
      </c>
      <c r="AG2" t="n">
        <v>73</v>
      </c>
      <c r="AH2" t="n">
        <v>1983116.92074201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2.0026</v>
      </c>
      <c r="E3" t="n">
        <v>49.93</v>
      </c>
      <c r="F3" t="n">
        <v>43.1</v>
      </c>
      <c r="G3" t="n">
        <v>15.12</v>
      </c>
      <c r="H3" t="n">
        <v>0.26</v>
      </c>
      <c r="I3" t="n">
        <v>171</v>
      </c>
      <c r="J3" t="n">
        <v>134.55</v>
      </c>
      <c r="K3" t="n">
        <v>46.47</v>
      </c>
      <c r="L3" t="n">
        <v>2</v>
      </c>
      <c r="M3" t="n">
        <v>169</v>
      </c>
      <c r="N3" t="n">
        <v>21.09</v>
      </c>
      <c r="O3" t="n">
        <v>16828.84</v>
      </c>
      <c r="P3" t="n">
        <v>472.87</v>
      </c>
      <c r="Q3" t="n">
        <v>419.3</v>
      </c>
      <c r="R3" t="n">
        <v>225.27</v>
      </c>
      <c r="S3" t="n">
        <v>59.57</v>
      </c>
      <c r="T3" t="n">
        <v>79915.39</v>
      </c>
      <c r="U3" t="n">
        <v>0.26</v>
      </c>
      <c r="V3" t="n">
        <v>0.8</v>
      </c>
      <c r="W3" t="n">
        <v>7.07</v>
      </c>
      <c r="X3" t="n">
        <v>4.93</v>
      </c>
      <c r="Y3" t="n">
        <v>0.5</v>
      </c>
      <c r="Z3" t="n">
        <v>10</v>
      </c>
      <c r="AA3" t="n">
        <v>1167.519873133638</v>
      </c>
      <c r="AB3" t="n">
        <v>1597.452197763041</v>
      </c>
      <c r="AC3" t="n">
        <v>1444.993602046776</v>
      </c>
      <c r="AD3" t="n">
        <v>1167519.873133638</v>
      </c>
      <c r="AE3" t="n">
        <v>1597452.197763041</v>
      </c>
      <c r="AF3" t="n">
        <v>1.25026213367294e-05</v>
      </c>
      <c r="AG3" t="n">
        <v>58</v>
      </c>
      <c r="AH3" t="n">
        <v>1444993.602046777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2.1542</v>
      </c>
      <c r="E4" t="n">
        <v>46.42</v>
      </c>
      <c r="F4" t="n">
        <v>41.27</v>
      </c>
      <c r="G4" t="n">
        <v>22.72</v>
      </c>
      <c r="H4" t="n">
        <v>0.39</v>
      </c>
      <c r="I4" t="n">
        <v>109</v>
      </c>
      <c r="J4" t="n">
        <v>135.9</v>
      </c>
      <c r="K4" t="n">
        <v>46.47</v>
      </c>
      <c r="L4" t="n">
        <v>3</v>
      </c>
      <c r="M4" t="n">
        <v>107</v>
      </c>
      <c r="N4" t="n">
        <v>21.43</v>
      </c>
      <c r="O4" t="n">
        <v>16994.64</v>
      </c>
      <c r="P4" t="n">
        <v>451.26</v>
      </c>
      <c r="Q4" t="n">
        <v>419.3</v>
      </c>
      <c r="R4" t="n">
        <v>165.65</v>
      </c>
      <c r="S4" t="n">
        <v>59.57</v>
      </c>
      <c r="T4" t="n">
        <v>50417.17</v>
      </c>
      <c r="U4" t="n">
        <v>0.36</v>
      </c>
      <c r="V4" t="n">
        <v>0.84</v>
      </c>
      <c r="W4" t="n">
        <v>6.97</v>
      </c>
      <c r="X4" t="n">
        <v>3.11</v>
      </c>
      <c r="Y4" t="n">
        <v>0.5</v>
      </c>
      <c r="Z4" t="n">
        <v>10</v>
      </c>
      <c r="AA4" t="n">
        <v>1058.767345067099</v>
      </c>
      <c r="AB4" t="n">
        <v>1448.652191039477</v>
      </c>
      <c r="AC4" t="n">
        <v>1310.394859122789</v>
      </c>
      <c r="AD4" t="n">
        <v>1058767.345067099</v>
      </c>
      <c r="AE4" t="n">
        <v>1448652.191039477</v>
      </c>
      <c r="AF4" t="n">
        <v>1.344908962527838e-05</v>
      </c>
      <c r="AG4" t="n">
        <v>54</v>
      </c>
      <c r="AH4" t="n">
        <v>1310394.859122789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2.2331</v>
      </c>
      <c r="E5" t="n">
        <v>44.78</v>
      </c>
      <c r="F5" t="n">
        <v>40.42</v>
      </c>
      <c r="G5" t="n">
        <v>30.32</v>
      </c>
      <c r="H5" t="n">
        <v>0.52</v>
      </c>
      <c r="I5" t="n">
        <v>80</v>
      </c>
      <c r="J5" t="n">
        <v>137.25</v>
      </c>
      <c r="K5" t="n">
        <v>46.47</v>
      </c>
      <c r="L5" t="n">
        <v>4</v>
      </c>
      <c r="M5" t="n">
        <v>78</v>
      </c>
      <c r="N5" t="n">
        <v>21.78</v>
      </c>
      <c r="O5" t="n">
        <v>17160.92</v>
      </c>
      <c r="P5" t="n">
        <v>440.86</v>
      </c>
      <c r="Q5" t="n">
        <v>419.27</v>
      </c>
      <c r="R5" t="n">
        <v>137.71</v>
      </c>
      <c r="S5" t="n">
        <v>59.57</v>
      </c>
      <c r="T5" t="n">
        <v>36588.86</v>
      </c>
      <c r="U5" t="n">
        <v>0.43</v>
      </c>
      <c r="V5" t="n">
        <v>0.86</v>
      </c>
      <c r="W5" t="n">
        <v>6.93</v>
      </c>
      <c r="X5" t="n">
        <v>2.26</v>
      </c>
      <c r="Y5" t="n">
        <v>0.5</v>
      </c>
      <c r="Z5" t="n">
        <v>10</v>
      </c>
      <c r="AA5" t="n">
        <v>1007.909533086653</v>
      </c>
      <c r="AB5" t="n">
        <v>1379.066288999517</v>
      </c>
      <c r="AC5" t="n">
        <v>1247.450137909096</v>
      </c>
      <c r="AD5" t="n">
        <v>1007909.533086653</v>
      </c>
      <c r="AE5" t="n">
        <v>1379066.288999517</v>
      </c>
      <c r="AF5" t="n">
        <v>1.39416776725509e-05</v>
      </c>
      <c r="AG5" t="n">
        <v>52</v>
      </c>
      <c r="AH5" t="n">
        <v>1247450.137909096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2.2776</v>
      </c>
      <c r="E6" t="n">
        <v>43.91</v>
      </c>
      <c r="F6" t="n">
        <v>39.98</v>
      </c>
      <c r="G6" t="n">
        <v>37.48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434.83</v>
      </c>
      <c r="Q6" t="n">
        <v>419.27</v>
      </c>
      <c r="R6" t="n">
        <v>123.57</v>
      </c>
      <c r="S6" t="n">
        <v>59.57</v>
      </c>
      <c r="T6" t="n">
        <v>29599.64</v>
      </c>
      <c r="U6" t="n">
        <v>0.48</v>
      </c>
      <c r="V6" t="n">
        <v>0.86</v>
      </c>
      <c r="W6" t="n">
        <v>6.9</v>
      </c>
      <c r="X6" t="n">
        <v>1.82</v>
      </c>
      <c r="Y6" t="n">
        <v>0.5</v>
      </c>
      <c r="Z6" t="n">
        <v>10</v>
      </c>
      <c r="AA6" t="n">
        <v>981.264327076812</v>
      </c>
      <c r="AB6" t="n">
        <v>1342.609142633328</v>
      </c>
      <c r="AC6" t="n">
        <v>1214.472410424169</v>
      </c>
      <c r="AD6" t="n">
        <v>981264.327076812</v>
      </c>
      <c r="AE6" t="n">
        <v>1342609.142633328</v>
      </c>
      <c r="AF6" t="n">
        <v>1.421949982849041e-05</v>
      </c>
      <c r="AG6" t="n">
        <v>51</v>
      </c>
      <c r="AH6" t="n">
        <v>1214472.410424169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2.3111</v>
      </c>
      <c r="E7" t="n">
        <v>43.27</v>
      </c>
      <c r="F7" t="n">
        <v>39.65</v>
      </c>
      <c r="G7" t="n">
        <v>44.88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429.95</v>
      </c>
      <c r="Q7" t="n">
        <v>419.27</v>
      </c>
      <c r="R7" t="n">
        <v>112.85</v>
      </c>
      <c r="S7" t="n">
        <v>59.57</v>
      </c>
      <c r="T7" t="n">
        <v>24297.24</v>
      </c>
      <c r="U7" t="n">
        <v>0.53</v>
      </c>
      <c r="V7" t="n">
        <v>0.87</v>
      </c>
      <c r="W7" t="n">
        <v>6.87</v>
      </c>
      <c r="X7" t="n">
        <v>1.48</v>
      </c>
      <c r="Y7" t="n">
        <v>0.5</v>
      </c>
      <c r="Z7" t="n">
        <v>10</v>
      </c>
      <c r="AA7" t="n">
        <v>968.0071420335369</v>
      </c>
      <c r="AB7" t="n">
        <v>1324.470077191392</v>
      </c>
      <c r="AC7" t="n">
        <v>1198.064511929673</v>
      </c>
      <c r="AD7" t="n">
        <v>968007.1420335369</v>
      </c>
      <c r="AE7" t="n">
        <v>1324470.077191392</v>
      </c>
      <c r="AF7" t="n">
        <v>1.442864684475947e-05</v>
      </c>
      <c r="AG7" t="n">
        <v>51</v>
      </c>
      <c r="AH7" t="n">
        <v>1198064.511929673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2.3338</v>
      </c>
      <c r="E8" t="n">
        <v>42.85</v>
      </c>
      <c r="F8" t="n">
        <v>39.44</v>
      </c>
      <c r="G8" t="n">
        <v>52.59</v>
      </c>
      <c r="H8" t="n">
        <v>0.88</v>
      </c>
      <c r="I8" t="n">
        <v>45</v>
      </c>
      <c r="J8" t="n">
        <v>141.31</v>
      </c>
      <c r="K8" t="n">
        <v>46.47</v>
      </c>
      <c r="L8" t="n">
        <v>7</v>
      </c>
      <c r="M8" t="n">
        <v>43</v>
      </c>
      <c r="N8" t="n">
        <v>22.85</v>
      </c>
      <c r="O8" t="n">
        <v>17662.75</v>
      </c>
      <c r="P8" t="n">
        <v>426.4</v>
      </c>
      <c r="Q8" t="n">
        <v>419.24</v>
      </c>
      <c r="R8" t="n">
        <v>105.79</v>
      </c>
      <c r="S8" t="n">
        <v>59.57</v>
      </c>
      <c r="T8" t="n">
        <v>20807.09</v>
      </c>
      <c r="U8" t="n">
        <v>0.5600000000000001</v>
      </c>
      <c r="V8" t="n">
        <v>0.88</v>
      </c>
      <c r="W8" t="n">
        <v>6.88</v>
      </c>
      <c r="X8" t="n">
        <v>1.28</v>
      </c>
      <c r="Y8" t="n">
        <v>0.5</v>
      </c>
      <c r="Z8" t="n">
        <v>10</v>
      </c>
      <c r="AA8" t="n">
        <v>950.1024456553342</v>
      </c>
      <c r="AB8" t="n">
        <v>1299.972081707279</v>
      </c>
      <c r="AC8" t="n">
        <v>1175.904570751412</v>
      </c>
      <c r="AD8" t="n">
        <v>950102.4456553343</v>
      </c>
      <c r="AE8" t="n">
        <v>1299972.081707279</v>
      </c>
      <c r="AF8" t="n">
        <v>1.45703673602612e-05</v>
      </c>
      <c r="AG8" t="n">
        <v>50</v>
      </c>
      <c r="AH8" t="n">
        <v>1175904.570751412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2.3541</v>
      </c>
      <c r="E9" t="n">
        <v>42.48</v>
      </c>
      <c r="F9" t="n">
        <v>39.24</v>
      </c>
      <c r="G9" t="n">
        <v>60.36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37</v>
      </c>
      <c r="N9" t="n">
        <v>23.21</v>
      </c>
      <c r="O9" t="n">
        <v>17831.04</v>
      </c>
      <c r="P9" t="n">
        <v>422.66</v>
      </c>
      <c r="Q9" t="n">
        <v>419.27</v>
      </c>
      <c r="R9" t="n">
        <v>99.31999999999999</v>
      </c>
      <c r="S9" t="n">
        <v>59.57</v>
      </c>
      <c r="T9" t="n">
        <v>17601.83</v>
      </c>
      <c r="U9" t="n">
        <v>0.6</v>
      </c>
      <c r="V9" t="n">
        <v>0.88</v>
      </c>
      <c r="W9" t="n">
        <v>6.86</v>
      </c>
      <c r="X9" t="n">
        <v>1.07</v>
      </c>
      <c r="Y9" t="n">
        <v>0.5</v>
      </c>
      <c r="Z9" t="n">
        <v>10</v>
      </c>
      <c r="AA9" t="n">
        <v>941.603257210071</v>
      </c>
      <c r="AB9" t="n">
        <v>1288.343117118739</v>
      </c>
      <c r="AC9" t="n">
        <v>1165.385458221847</v>
      </c>
      <c r="AD9" t="n">
        <v>941603.257210071</v>
      </c>
      <c r="AE9" t="n">
        <v>1288343.117118739</v>
      </c>
      <c r="AF9" t="n">
        <v>1.469710420892574e-05</v>
      </c>
      <c r="AG9" t="n">
        <v>50</v>
      </c>
      <c r="AH9" t="n">
        <v>1165385.458221847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2.3646</v>
      </c>
      <c r="E10" t="n">
        <v>42.29</v>
      </c>
      <c r="F10" t="n">
        <v>39.16</v>
      </c>
      <c r="G10" t="n">
        <v>67.13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421.16</v>
      </c>
      <c r="Q10" t="n">
        <v>419.25</v>
      </c>
      <c r="R10" t="n">
        <v>96.97</v>
      </c>
      <c r="S10" t="n">
        <v>59.57</v>
      </c>
      <c r="T10" t="n">
        <v>16447.38</v>
      </c>
      <c r="U10" t="n">
        <v>0.61</v>
      </c>
      <c r="V10" t="n">
        <v>0.88</v>
      </c>
      <c r="W10" t="n">
        <v>6.85</v>
      </c>
      <c r="X10" t="n">
        <v>0.99</v>
      </c>
      <c r="Y10" t="n">
        <v>0.5</v>
      </c>
      <c r="Z10" t="n">
        <v>10</v>
      </c>
      <c r="AA10" t="n">
        <v>928.838081451256</v>
      </c>
      <c r="AB10" t="n">
        <v>1270.87724048572</v>
      </c>
      <c r="AC10" t="n">
        <v>1149.586500341172</v>
      </c>
      <c r="AD10" t="n">
        <v>928838.0814512561</v>
      </c>
      <c r="AE10" t="n">
        <v>1270877.24048572</v>
      </c>
      <c r="AF10" t="n">
        <v>1.476265775133843e-05</v>
      </c>
      <c r="AG10" t="n">
        <v>49</v>
      </c>
      <c r="AH10" t="n">
        <v>1149586.500341172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2.3779</v>
      </c>
      <c r="E11" t="n">
        <v>42.05</v>
      </c>
      <c r="F11" t="n">
        <v>39.03</v>
      </c>
      <c r="G11" t="n">
        <v>75.54000000000001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418.24</v>
      </c>
      <c r="Q11" t="n">
        <v>419.26</v>
      </c>
      <c r="R11" t="n">
        <v>92.67</v>
      </c>
      <c r="S11" t="n">
        <v>59.57</v>
      </c>
      <c r="T11" t="n">
        <v>14313.37</v>
      </c>
      <c r="U11" t="n">
        <v>0.64</v>
      </c>
      <c r="V11" t="n">
        <v>0.89</v>
      </c>
      <c r="W11" t="n">
        <v>6.84</v>
      </c>
      <c r="X11" t="n">
        <v>0.87</v>
      </c>
      <c r="Y11" t="n">
        <v>0.5</v>
      </c>
      <c r="Z11" t="n">
        <v>10</v>
      </c>
      <c r="AA11" t="n">
        <v>922.918389664198</v>
      </c>
      <c r="AB11" t="n">
        <v>1262.777657024297</v>
      </c>
      <c r="AC11" t="n">
        <v>1142.25992975747</v>
      </c>
      <c r="AD11" t="n">
        <v>922918.389664198</v>
      </c>
      <c r="AE11" t="n">
        <v>1262777.657024297</v>
      </c>
      <c r="AF11" t="n">
        <v>1.484569223839451e-05</v>
      </c>
      <c r="AG11" t="n">
        <v>49</v>
      </c>
      <c r="AH11" t="n">
        <v>1142259.92975747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2.3852</v>
      </c>
      <c r="E12" t="n">
        <v>41.93</v>
      </c>
      <c r="F12" t="n">
        <v>38.96</v>
      </c>
      <c r="G12" t="n">
        <v>80.59999999999999</v>
      </c>
      <c r="H12" t="n">
        <v>1.33</v>
      </c>
      <c r="I12" t="n">
        <v>29</v>
      </c>
      <c r="J12" t="n">
        <v>146.8</v>
      </c>
      <c r="K12" t="n">
        <v>46.47</v>
      </c>
      <c r="L12" t="n">
        <v>11</v>
      </c>
      <c r="M12" t="n">
        <v>27</v>
      </c>
      <c r="N12" t="n">
        <v>24.33</v>
      </c>
      <c r="O12" t="n">
        <v>18338.99</v>
      </c>
      <c r="P12" t="n">
        <v>416.17</v>
      </c>
      <c r="Q12" t="n">
        <v>419.26</v>
      </c>
      <c r="R12" t="n">
        <v>90.23</v>
      </c>
      <c r="S12" t="n">
        <v>59.57</v>
      </c>
      <c r="T12" t="n">
        <v>13107.21</v>
      </c>
      <c r="U12" t="n">
        <v>0.66</v>
      </c>
      <c r="V12" t="n">
        <v>0.89</v>
      </c>
      <c r="W12" t="n">
        <v>6.84</v>
      </c>
      <c r="X12" t="n">
        <v>0.79</v>
      </c>
      <c r="Y12" t="n">
        <v>0.5</v>
      </c>
      <c r="Z12" t="n">
        <v>10</v>
      </c>
      <c r="AA12" t="n">
        <v>919.2255318184209</v>
      </c>
      <c r="AB12" t="n">
        <v>1257.724926002315</v>
      </c>
      <c r="AC12" t="n">
        <v>1137.689424292673</v>
      </c>
      <c r="AD12" t="n">
        <v>919225.5318184209</v>
      </c>
      <c r="AE12" t="n">
        <v>1257724.926002315</v>
      </c>
      <c r="AF12" t="n">
        <v>1.489126755835762e-05</v>
      </c>
      <c r="AG12" t="n">
        <v>49</v>
      </c>
      <c r="AH12" t="n">
        <v>1137689.424292674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2.395</v>
      </c>
      <c r="E13" t="n">
        <v>41.75</v>
      </c>
      <c r="F13" t="n">
        <v>38.87</v>
      </c>
      <c r="G13" t="n">
        <v>89.69</v>
      </c>
      <c r="H13" t="n">
        <v>1.43</v>
      </c>
      <c r="I13" t="n">
        <v>26</v>
      </c>
      <c r="J13" t="n">
        <v>148.18</v>
      </c>
      <c r="K13" t="n">
        <v>46.47</v>
      </c>
      <c r="L13" t="n">
        <v>12</v>
      </c>
      <c r="M13" t="n">
        <v>24</v>
      </c>
      <c r="N13" t="n">
        <v>24.71</v>
      </c>
      <c r="O13" t="n">
        <v>18509.36</v>
      </c>
      <c r="P13" t="n">
        <v>413.92</v>
      </c>
      <c r="Q13" t="n">
        <v>419.26</v>
      </c>
      <c r="R13" t="n">
        <v>87.16</v>
      </c>
      <c r="S13" t="n">
        <v>59.57</v>
      </c>
      <c r="T13" t="n">
        <v>11587.29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914.8436023476794</v>
      </c>
      <c r="AB13" t="n">
        <v>1251.729376783362</v>
      </c>
      <c r="AC13" t="n">
        <v>1132.266081876371</v>
      </c>
      <c r="AD13" t="n">
        <v>914843.6023476794</v>
      </c>
      <c r="AE13" t="n">
        <v>1251729.376783362</v>
      </c>
      <c r="AF13" t="n">
        <v>1.495245086460946e-05</v>
      </c>
      <c r="AG13" t="n">
        <v>49</v>
      </c>
      <c r="AH13" t="n">
        <v>1132266.081876371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2.401</v>
      </c>
      <c r="E14" t="n">
        <v>41.65</v>
      </c>
      <c r="F14" t="n">
        <v>38.82</v>
      </c>
      <c r="G14" t="n">
        <v>97.04000000000001</v>
      </c>
      <c r="H14" t="n">
        <v>1.54</v>
      </c>
      <c r="I14" t="n">
        <v>24</v>
      </c>
      <c r="J14" t="n">
        <v>149.56</v>
      </c>
      <c r="K14" t="n">
        <v>46.47</v>
      </c>
      <c r="L14" t="n">
        <v>13</v>
      </c>
      <c r="M14" t="n">
        <v>22</v>
      </c>
      <c r="N14" t="n">
        <v>25.1</v>
      </c>
      <c r="O14" t="n">
        <v>18680.25</v>
      </c>
      <c r="P14" t="n">
        <v>412.73</v>
      </c>
      <c r="Q14" t="n">
        <v>419.25</v>
      </c>
      <c r="R14" t="n">
        <v>85.63</v>
      </c>
      <c r="S14" t="n">
        <v>59.57</v>
      </c>
      <c r="T14" t="n">
        <v>10831.69</v>
      </c>
      <c r="U14" t="n">
        <v>0.7</v>
      </c>
      <c r="V14" t="n">
        <v>0.89</v>
      </c>
      <c r="W14" t="n">
        <v>6.83</v>
      </c>
      <c r="X14" t="n">
        <v>0.65</v>
      </c>
      <c r="Y14" t="n">
        <v>0.5</v>
      </c>
      <c r="Z14" t="n">
        <v>10</v>
      </c>
      <c r="AA14" t="n">
        <v>912.3751654276452</v>
      </c>
      <c r="AB14" t="n">
        <v>1248.35195248962</v>
      </c>
      <c r="AC14" t="n">
        <v>1129.210994216979</v>
      </c>
      <c r="AD14" t="n">
        <v>912375.1654276452</v>
      </c>
      <c r="AE14" t="n">
        <v>1248351.95248962</v>
      </c>
      <c r="AF14" t="n">
        <v>1.498991003170243e-05</v>
      </c>
      <c r="AG14" t="n">
        <v>49</v>
      </c>
      <c r="AH14" t="n">
        <v>1129210.994216979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2.4068</v>
      </c>
      <c r="E15" t="n">
        <v>41.55</v>
      </c>
      <c r="F15" t="n">
        <v>38.77</v>
      </c>
      <c r="G15" t="n">
        <v>105.74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20</v>
      </c>
      <c r="N15" t="n">
        <v>25.49</v>
      </c>
      <c r="O15" t="n">
        <v>18851.69</v>
      </c>
      <c r="P15" t="n">
        <v>410.49</v>
      </c>
      <c r="Q15" t="n">
        <v>419.28</v>
      </c>
      <c r="R15" t="n">
        <v>84.16</v>
      </c>
      <c r="S15" t="n">
        <v>59.57</v>
      </c>
      <c r="T15" t="n">
        <v>10104.58</v>
      </c>
      <c r="U15" t="n">
        <v>0.71</v>
      </c>
      <c r="V15" t="n">
        <v>0.89</v>
      </c>
      <c r="W15" t="n">
        <v>6.83</v>
      </c>
      <c r="X15" t="n">
        <v>0.61</v>
      </c>
      <c r="Y15" t="n">
        <v>0.5</v>
      </c>
      <c r="Z15" t="n">
        <v>10</v>
      </c>
      <c r="AA15" t="n">
        <v>908.9031380586383</v>
      </c>
      <c r="AB15" t="n">
        <v>1243.601371468307</v>
      </c>
      <c r="AC15" t="n">
        <v>1124.913801980859</v>
      </c>
      <c r="AD15" t="n">
        <v>908903.1380586383</v>
      </c>
      <c r="AE15" t="n">
        <v>1243601.371468307</v>
      </c>
      <c r="AF15" t="n">
        <v>1.50261205598923e-05</v>
      </c>
      <c r="AG15" t="n">
        <v>49</v>
      </c>
      <c r="AH15" t="n">
        <v>1124913.801980859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2.4107</v>
      </c>
      <c r="E16" t="n">
        <v>41.48</v>
      </c>
      <c r="F16" t="n">
        <v>38.73</v>
      </c>
      <c r="G16" t="n">
        <v>110.66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19</v>
      </c>
      <c r="N16" t="n">
        <v>25.88</v>
      </c>
      <c r="O16" t="n">
        <v>19023.66</v>
      </c>
      <c r="P16" t="n">
        <v>409.22</v>
      </c>
      <c r="Q16" t="n">
        <v>419.23</v>
      </c>
      <c r="R16" t="n">
        <v>82.73999999999999</v>
      </c>
      <c r="S16" t="n">
        <v>59.57</v>
      </c>
      <c r="T16" t="n">
        <v>9402.5</v>
      </c>
      <c r="U16" t="n">
        <v>0.72</v>
      </c>
      <c r="V16" t="n">
        <v>0.89</v>
      </c>
      <c r="W16" t="n">
        <v>6.83</v>
      </c>
      <c r="X16" t="n">
        <v>0.57</v>
      </c>
      <c r="Y16" t="n">
        <v>0.5</v>
      </c>
      <c r="Z16" t="n">
        <v>10</v>
      </c>
      <c r="AA16" t="n">
        <v>906.8051739392292</v>
      </c>
      <c r="AB16" t="n">
        <v>1240.730844404487</v>
      </c>
      <c r="AC16" t="n">
        <v>1122.317233991199</v>
      </c>
      <c r="AD16" t="n">
        <v>906805.1739392292</v>
      </c>
      <c r="AE16" t="n">
        <v>1240730.844404487</v>
      </c>
      <c r="AF16" t="n">
        <v>1.505046901850273e-05</v>
      </c>
      <c r="AG16" t="n">
        <v>49</v>
      </c>
      <c r="AH16" t="n">
        <v>1122317.233991199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2.4142</v>
      </c>
      <c r="E17" t="n">
        <v>41.42</v>
      </c>
      <c r="F17" t="n">
        <v>38.7</v>
      </c>
      <c r="G17" t="n">
        <v>116.09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406.42</v>
      </c>
      <c r="Q17" t="n">
        <v>419.25</v>
      </c>
      <c r="R17" t="n">
        <v>81.56</v>
      </c>
      <c r="S17" t="n">
        <v>59.57</v>
      </c>
      <c r="T17" t="n">
        <v>8814.969999999999</v>
      </c>
      <c r="U17" t="n">
        <v>0.73</v>
      </c>
      <c r="V17" t="n">
        <v>0.89</v>
      </c>
      <c r="W17" t="n">
        <v>6.83</v>
      </c>
      <c r="X17" t="n">
        <v>0.53</v>
      </c>
      <c r="Y17" t="n">
        <v>0.5</v>
      </c>
      <c r="Z17" t="n">
        <v>10</v>
      </c>
      <c r="AA17" t="n">
        <v>894.3667139227499</v>
      </c>
      <c r="AB17" t="n">
        <v>1223.711994663813</v>
      </c>
      <c r="AC17" t="n">
        <v>1106.922639383669</v>
      </c>
      <c r="AD17" t="n">
        <v>894366.7139227499</v>
      </c>
      <c r="AE17" t="n">
        <v>1223711.994663813</v>
      </c>
      <c r="AF17" t="n">
        <v>1.507232019930696e-05</v>
      </c>
      <c r="AG17" t="n">
        <v>48</v>
      </c>
      <c r="AH17" t="n">
        <v>1106922.639383669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2.4166</v>
      </c>
      <c r="E18" t="n">
        <v>41.38</v>
      </c>
      <c r="F18" t="n">
        <v>38.68</v>
      </c>
      <c r="G18" t="n">
        <v>122.15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405.64</v>
      </c>
      <c r="Q18" t="n">
        <v>419.26</v>
      </c>
      <c r="R18" t="n">
        <v>81.18000000000001</v>
      </c>
      <c r="S18" t="n">
        <v>59.57</v>
      </c>
      <c r="T18" t="n">
        <v>8629.190000000001</v>
      </c>
      <c r="U18" t="n">
        <v>0.73</v>
      </c>
      <c r="V18" t="n">
        <v>0.89</v>
      </c>
      <c r="W18" t="n">
        <v>6.83</v>
      </c>
      <c r="X18" t="n">
        <v>0.52</v>
      </c>
      <c r="Y18" t="n">
        <v>0.5</v>
      </c>
      <c r="Z18" t="n">
        <v>10</v>
      </c>
      <c r="AA18" t="n">
        <v>893.0929456695819</v>
      </c>
      <c r="AB18" t="n">
        <v>1221.969168745139</v>
      </c>
      <c r="AC18" t="n">
        <v>1105.346146324602</v>
      </c>
      <c r="AD18" t="n">
        <v>893092.9456695819</v>
      </c>
      <c r="AE18" t="n">
        <v>1221969.168745139</v>
      </c>
      <c r="AF18" t="n">
        <v>1.508730386614415e-05</v>
      </c>
      <c r="AG18" t="n">
        <v>48</v>
      </c>
      <c r="AH18" t="n">
        <v>1105346.146324602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2.4208</v>
      </c>
      <c r="E19" t="n">
        <v>41.31</v>
      </c>
      <c r="F19" t="n">
        <v>38.64</v>
      </c>
      <c r="G19" t="n">
        <v>128.8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403.26</v>
      </c>
      <c r="Q19" t="n">
        <v>419.26</v>
      </c>
      <c r="R19" t="n">
        <v>79.88</v>
      </c>
      <c r="S19" t="n">
        <v>59.57</v>
      </c>
      <c r="T19" t="n">
        <v>7986.16</v>
      </c>
      <c r="U19" t="n">
        <v>0.75</v>
      </c>
      <c r="V19" t="n">
        <v>0.89</v>
      </c>
      <c r="W19" t="n">
        <v>6.82</v>
      </c>
      <c r="X19" t="n">
        <v>0.48</v>
      </c>
      <c r="Y19" t="n">
        <v>0.5</v>
      </c>
      <c r="Z19" t="n">
        <v>10</v>
      </c>
      <c r="AA19" t="n">
        <v>889.8482561324416</v>
      </c>
      <c r="AB19" t="n">
        <v>1217.529641374824</v>
      </c>
      <c r="AC19" t="n">
        <v>1101.330321215594</v>
      </c>
      <c r="AD19" t="n">
        <v>889848.2561324417</v>
      </c>
      <c r="AE19" t="n">
        <v>1217529.641374824</v>
      </c>
      <c r="AF19" t="n">
        <v>1.511352528310922e-05</v>
      </c>
      <c r="AG19" t="n">
        <v>48</v>
      </c>
      <c r="AH19" t="n">
        <v>1101330.321215594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2.4228</v>
      </c>
      <c r="E20" t="n">
        <v>41.27</v>
      </c>
      <c r="F20" t="n">
        <v>38.63</v>
      </c>
      <c r="G20" t="n">
        <v>136.34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403.47</v>
      </c>
      <c r="Q20" t="n">
        <v>419.25</v>
      </c>
      <c r="R20" t="n">
        <v>79.61</v>
      </c>
      <c r="S20" t="n">
        <v>59.57</v>
      </c>
      <c r="T20" t="n">
        <v>7854.79</v>
      </c>
      <c r="U20" t="n">
        <v>0.75</v>
      </c>
      <c r="V20" t="n">
        <v>0.9</v>
      </c>
      <c r="W20" t="n">
        <v>6.82</v>
      </c>
      <c r="X20" t="n">
        <v>0.47</v>
      </c>
      <c r="Y20" t="n">
        <v>0.5</v>
      </c>
      <c r="Z20" t="n">
        <v>10</v>
      </c>
      <c r="AA20" t="n">
        <v>889.6618463229573</v>
      </c>
      <c r="AB20" t="n">
        <v>1217.274587249667</v>
      </c>
      <c r="AC20" t="n">
        <v>1101.099609098172</v>
      </c>
      <c r="AD20" t="n">
        <v>889661.8463229573</v>
      </c>
      <c r="AE20" t="n">
        <v>1217274.587249667</v>
      </c>
      <c r="AF20" t="n">
        <v>1.512601167214021e-05</v>
      </c>
      <c r="AG20" t="n">
        <v>48</v>
      </c>
      <c r="AH20" t="n">
        <v>1101099.609098172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2.4263</v>
      </c>
      <c r="E21" t="n">
        <v>41.22</v>
      </c>
      <c r="F21" t="n">
        <v>38.6</v>
      </c>
      <c r="G21" t="n">
        <v>144.75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402.24</v>
      </c>
      <c r="Q21" t="n">
        <v>419.26</v>
      </c>
      <c r="R21" t="n">
        <v>78.69</v>
      </c>
      <c r="S21" t="n">
        <v>59.57</v>
      </c>
      <c r="T21" t="n">
        <v>7398.23</v>
      </c>
      <c r="U21" t="n">
        <v>0.76</v>
      </c>
      <c r="V21" t="n">
        <v>0.9</v>
      </c>
      <c r="W21" t="n">
        <v>6.82</v>
      </c>
      <c r="X21" t="n">
        <v>0.44</v>
      </c>
      <c r="Y21" t="n">
        <v>0.5</v>
      </c>
      <c r="Z21" t="n">
        <v>10</v>
      </c>
      <c r="AA21" t="n">
        <v>887.7250129850281</v>
      </c>
      <c r="AB21" t="n">
        <v>1214.624526429656</v>
      </c>
      <c r="AC21" t="n">
        <v>1098.702466363439</v>
      </c>
      <c r="AD21" t="n">
        <v>887725.0129850281</v>
      </c>
      <c r="AE21" t="n">
        <v>1214624.526429656</v>
      </c>
      <c r="AF21" t="n">
        <v>1.514786285294444e-05</v>
      </c>
      <c r="AG21" t="n">
        <v>48</v>
      </c>
      <c r="AH21" t="n">
        <v>1098702.466363439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2.4296</v>
      </c>
      <c r="E22" t="n">
        <v>41.16</v>
      </c>
      <c r="F22" t="n">
        <v>38.57</v>
      </c>
      <c r="G22" t="n">
        <v>154.28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13</v>
      </c>
      <c r="N22" t="n">
        <v>28.34</v>
      </c>
      <c r="O22" t="n">
        <v>20067.32</v>
      </c>
      <c r="P22" t="n">
        <v>400.12</v>
      </c>
      <c r="Q22" t="n">
        <v>419.25</v>
      </c>
      <c r="R22" t="n">
        <v>77.55</v>
      </c>
      <c r="S22" t="n">
        <v>59.57</v>
      </c>
      <c r="T22" t="n">
        <v>6835.45</v>
      </c>
      <c r="U22" t="n">
        <v>0.77</v>
      </c>
      <c r="V22" t="n">
        <v>0.9</v>
      </c>
      <c r="W22" t="n">
        <v>6.82</v>
      </c>
      <c r="X22" t="n">
        <v>0.41</v>
      </c>
      <c r="Y22" t="n">
        <v>0.5</v>
      </c>
      <c r="Z22" t="n">
        <v>10</v>
      </c>
      <c r="AA22" t="n">
        <v>884.9454222077953</v>
      </c>
      <c r="AB22" t="n">
        <v>1210.821367701356</v>
      </c>
      <c r="AC22" t="n">
        <v>1095.262275766401</v>
      </c>
      <c r="AD22" t="n">
        <v>884945.4222077953</v>
      </c>
      <c r="AE22" t="n">
        <v>1210821.367701356</v>
      </c>
      <c r="AF22" t="n">
        <v>1.516846539484558e-05</v>
      </c>
      <c r="AG22" t="n">
        <v>48</v>
      </c>
      <c r="AH22" t="n">
        <v>1095262.275766401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2.4332</v>
      </c>
      <c r="E23" t="n">
        <v>41.1</v>
      </c>
      <c r="F23" t="n">
        <v>38.54</v>
      </c>
      <c r="G23" t="n">
        <v>165.16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12</v>
      </c>
      <c r="N23" t="n">
        <v>28.77</v>
      </c>
      <c r="O23" t="n">
        <v>20243.25</v>
      </c>
      <c r="P23" t="n">
        <v>398.41</v>
      </c>
      <c r="Q23" t="n">
        <v>419.25</v>
      </c>
      <c r="R23" t="n">
        <v>76.59999999999999</v>
      </c>
      <c r="S23" t="n">
        <v>59.57</v>
      </c>
      <c r="T23" t="n">
        <v>6363.91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882.5249734379428</v>
      </c>
      <c r="AB23" t="n">
        <v>1207.50960291178</v>
      </c>
      <c r="AC23" t="n">
        <v>1092.266581160251</v>
      </c>
      <c r="AD23" t="n">
        <v>882524.9734379428</v>
      </c>
      <c r="AE23" t="n">
        <v>1207509.60291178</v>
      </c>
      <c r="AF23" t="n">
        <v>1.519094089510136e-05</v>
      </c>
      <c r="AG23" t="n">
        <v>48</v>
      </c>
      <c r="AH23" t="n">
        <v>1092266.581160251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2.4335</v>
      </c>
      <c r="E24" t="n">
        <v>41.09</v>
      </c>
      <c r="F24" t="n">
        <v>38.53</v>
      </c>
      <c r="G24" t="n">
        <v>165.14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12</v>
      </c>
      <c r="N24" t="n">
        <v>29.2</v>
      </c>
      <c r="O24" t="n">
        <v>20419.76</v>
      </c>
      <c r="P24" t="n">
        <v>397.65</v>
      </c>
      <c r="Q24" t="n">
        <v>419.23</v>
      </c>
      <c r="R24" t="n">
        <v>76.20999999999999</v>
      </c>
      <c r="S24" t="n">
        <v>59.57</v>
      </c>
      <c r="T24" t="n">
        <v>6172.32</v>
      </c>
      <c r="U24" t="n">
        <v>0.78</v>
      </c>
      <c r="V24" t="n">
        <v>0.9</v>
      </c>
      <c r="W24" t="n">
        <v>6.82</v>
      </c>
      <c r="X24" t="n">
        <v>0.37</v>
      </c>
      <c r="Y24" t="n">
        <v>0.5</v>
      </c>
      <c r="Z24" t="n">
        <v>10</v>
      </c>
      <c r="AA24" t="n">
        <v>881.6985586169466</v>
      </c>
      <c r="AB24" t="n">
        <v>1206.378865694844</v>
      </c>
      <c r="AC24" t="n">
        <v>1091.2437599163</v>
      </c>
      <c r="AD24" t="n">
        <v>881698.5586169466</v>
      </c>
      <c r="AE24" t="n">
        <v>1206378.865694844</v>
      </c>
      <c r="AF24" t="n">
        <v>1.519281385345601e-05</v>
      </c>
      <c r="AG24" t="n">
        <v>48</v>
      </c>
      <c r="AH24" t="n">
        <v>1091243.7599163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2.4361</v>
      </c>
      <c r="E25" t="n">
        <v>41.05</v>
      </c>
      <c r="F25" t="n">
        <v>38.51</v>
      </c>
      <c r="G25" t="n">
        <v>177.76</v>
      </c>
      <c r="H25" t="n">
        <v>2.58</v>
      </c>
      <c r="I25" t="n">
        <v>13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396.31</v>
      </c>
      <c r="Q25" t="n">
        <v>419.23</v>
      </c>
      <c r="R25" t="n">
        <v>75.83</v>
      </c>
      <c r="S25" t="n">
        <v>59.57</v>
      </c>
      <c r="T25" t="n">
        <v>5985.83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879.8542642443257</v>
      </c>
      <c r="AB25" t="n">
        <v>1203.855420769699</v>
      </c>
      <c r="AC25" t="n">
        <v>1088.961149033133</v>
      </c>
      <c r="AD25" t="n">
        <v>879854.2642443257</v>
      </c>
      <c r="AE25" t="n">
        <v>1203855.420769699</v>
      </c>
      <c r="AF25" t="n">
        <v>1.520904615919629e-05</v>
      </c>
      <c r="AG25" t="n">
        <v>48</v>
      </c>
      <c r="AH25" t="n">
        <v>1088961.149033133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2.4369</v>
      </c>
      <c r="E26" t="n">
        <v>41.04</v>
      </c>
      <c r="F26" t="n">
        <v>38.5</v>
      </c>
      <c r="G26" t="n">
        <v>177.7</v>
      </c>
      <c r="H26" t="n">
        <v>2.66</v>
      </c>
      <c r="I26" t="n">
        <v>13</v>
      </c>
      <c r="J26" t="n">
        <v>166.54</v>
      </c>
      <c r="K26" t="n">
        <v>46.47</v>
      </c>
      <c r="L26" t="n">
        <v>25</v>
      </c>
      <c r="M26" t="n">
        <v>11</v>
      </c>
      <c r="N26" t="n">
        <v>30.08</v>
      </c>
      <c r="O26" t="n">
        <v>20774.56</v>
      </c>
      <c r="P26" t="n">
        <v>396.23</v>
      </c>
      <c r="Q26" t="n">
        <v>419.23</v>
      </c>
      <c r="R26" t="n">
        <v>75.37</v>
      </c>
      <c r="S26" t="n">
        <v>59.57</v>
      </c>
      <c r="T26" t="n">
        <v>5754.37</v>
      </c>
      <c r="U26" t="n">
        <v>0.79</v>
      </c>
      <c r="V26" t="n">
        <v>0.9</v>
      </c>
      <c r="W26" t="n">
        <v>6.81</v>
      </c>
      <c r="X26" t="n">
        <v>0.34</v>
      </c>
      <c r="Y26" t="n">
        <v>0.5</v>
      </c>
      <c r="Z26" t="n">
        <v>10</v>
      </c>
      <c r="AA26" t="n">
        <v>879.6116114575871</v>
      </c>
      <c r="AB26" t="n">
        <v>1203.523412521798</v>
      </c>
      <c r="AC26" t="n">
        <v>1088.660827186435</v>
      </c>
      <c r="AD26" t="n">
        <v>879611.6114575871</v>
      </c>
      <c r="AE26" t="n">
        <v>1203523.412521798</v>
      </c>
      <c r="AF26" t="n">
        <v>1.521404071480869e-05</v>
      </c>
      <c r="AG26" t="n">
        <v>48</v>
      </c>
      <c r="AH26" t="n">
        <v>1088660.827186435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2.4405</v>
      </c>
      <c r="E27" t="n">
        <v>40.97</v>
      </c>
      <c r="F27" t="n">
        <v>38.47</v>
      </c>
      <c r="G27" t="n">
        <v>192.34</v>
      </c>
      <c r="H27" t="n">
        <v>2.74</v>
      </c>
      <c r="I27" t="n">
        <v>12</v>
      </c>
      <c r="J27" t="n">
        <v>167.99</v>
      </c>
      <c r="K27" t="n">
        <v>46.47</v>
      </c>
      <c r="L27" t="n">
        <v>26</v>
      </c>
      <c r="M27" t="n">
        <v>10</v>
      </c>
      <c r="N27" t="n">
        <v>30.52</v>
      </c>
      <c r="O27" t="n">
        <v>20952.87</v>
      </c>
      <c r="P27" t="n">
        <v>393.08</v>
      </c>
      <c r="Q27" t="n">
        <v>419.23</v>
      </c>
      <c r="R27" t="n">
        <v>74.18000000000001</v>
      </c>
      <c r="S27" t="n">
        <v>59.57</v>
      </c>
      <c r="T27" t="n">
        <v>5163.88</v>
      </c>
      <c r="U27" t="n">
        <v>0.8</v>
      </c>
      <c r="V27" t="n">
        <v>0.9</v>
      </c>
      <c r="W27" t="n">
        <v>6.82</v>
      </c>
      <c r="X27" t="n">
        <v>0.3</v>
      </c>
      <c r="Y27" t="n">
        <v>0.5</v>
      </c>
      <c r="Z27" t="n">
        <v>10</v>
      </c>
      <c r="AA27" t="n">
        <v>875.7791641267296</v>
      </c>
      <c r="AB27" t="n">
        <v>1198.279689008075</v>
      </c>
      <c r="AC27" t="n">
        <v>1083.91755728525</v>
      </c>
      <c r="AD27" t="n">
        <v>875779.1641267296</v>
      </c>
      <c r="AE27" t="n">
        <v>1198279.689008075</v>
      </c>
      <c r="AF27" t="n">
        <v>1.523651621506447e-05</v>
      </c>
      <c r="AG27" t="n">
        <v>48</v>
      </c>
      <c r="AH27" t="n">
        <v>1083917.55728525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2.4399</v>
      </c>
      <c r="E28" t="n">
        <v>40.98</v>
      </c>
      <c r="F28" t="n">
        <v>38.48</v>
      </c>
      <c r="G28" t="n">
        <v>192.39</v>
      </c>
      <c r="H28" t="n">
        <v>2.82</v>
      </c>
      <c r="I28" t="n">
        <v>12</v>
      </c>
      <c r="J28" t="n">
        <v>169.44</v>
      </c>
      <c r="K28" t="n">
        <v>46.47</v>
      </c>
      <c r="L28" t="n">
        <v>27</v>
      </c>
      <c r="M28" t="n">
        <v>10</v>
      </c>
      <c r="N28" t="n">
        <v>30.97</v>
      </c>
      <c r="O28" t="n">
        <v>21131.78</v>
      </c>
      <c r="P28" t="n">
        <v>394.09</v>
      </c>
      <c r="Q28" t="n">
        <v>419.24</v>
      </c>
      <c r="R28" t="n">
        <v>74.5</v>
      </c>
      <c r="S28" t="n">
        <v>59.57</v>
      </c>
      <c r="T28" t="n">
        <v>5327.48</v>
      </c>
      <c r="U28" t="n">
        <v>0.8</v>
      </c>
      <c r="V28" t="n">
        <v>0.9</v>
      </c>
      <c r="W28" t="n">
        <v>6.82</v>
      </c>
      <c r="X28" t="n">
        <v>0.31</v>
      </c>
      <c r="Y28" t="n">
        <v>0.5</v>
      </c>
      <c r="Z28" t="n">
        <v>10</v>
      </c>
      <c r="AA28" t="n">
        <v>876.9054109142986</v>
      </c>
      <c r="AB28" t="n">
        <v>1199.820669549329</v>
      </c>
      <c r="AC28" t="n">
        <v>1085.311468806426</v>
      </c>
      <c r="AD28" t="n">
        <v>876905.4109142986</v>
      </c>
      <c r="AE28" t="n">
        <v>1199820.669549329</v>
      </c>
      <c r="AF28" t="n">
        <v>1.523277029835517e-05</v>
      </c>
      <c r="AG28" t="n">
        <v>48</v>
      </c>
      <c r="AH28" t="n">
        <v>1085311.468806426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2.4432</v>
      </c>
      <c r="E29" t="n">
        <v>40.93</v>
      </c>
      <c r="F29" t="n">
        <v>38.45</v>
      </c>
      <c r="G29" t="n">
        <v>209.73</v>
      </c>
      <c r="H29" t="n">
        <v>2.9</v>
      </c>
      <c r="I29" t="n">
        <v>11</v>
      </c>
      <c r="J29" t="n">
        <v>170.9</v>
      </c>
      <c r="K29" t="n">
        <v>46.47</v>
      </c>
      <c r="L29" t="n">
        <v>28</v>
      </c>
      <c r="M29" t="n">
        <v>9</v>
      </c>
      <c r="N29" t="n">
        <v>31.43</v>
      </c>
      <c r="O29" t="n">
        <v>21311.32</v>
      </c>
      <c r="P29" t="n">
        <v>389.94</v>
      </c>
      <c r="Q29" t="n">
        <v>419.24</v>
      </c>
      <c r="R29" t="n">
        <v>73.61</v>
      </c>
      <c r="S29" t="n">
        <v>59.57</v>
      </c>
      <c r="T29" t="n">
        <v>4887.92</v>
      </c>
      <c r="U29" t="n">
        <v>0.8100000000000001</v>
      </c>
      <c r="V29" t="n">
        <v>0.9</v>
      </c>
      <c r="W29" t="n">
        <v>6.81</v>
      </c>
      <c r="X29" t="n">
        <v>0.29</v>
      </c>
      <c r="Y29" t="n">
        <v>0.5</v>
      </c>
      <c r="Z29" t="n">
        <v>10</v>
      </c>
      <c r="AA29" t="n">
        <v>872.1463060448431</v>
      </c>
      <c r="AB29" t="n">
        <v>1193.309052310051</v>
      </c>
      <c r="AC29" t="n">
        <v>1079.421311177353</v>
      </c>
      <c r="AD29" t="n">
        <v>872146.306044843</v>
      </c>
      <c r="AE29" t="n">
        <v>1193309.052310051</v>
      </c>
      <c r="AF29" t="n">
        <v>1.52533728402563e-05</v>
      </c>
      <c r="AG29" t="n">
        <v>48</v>
      </c>
      <c r="AH29" t="n">
        <v>1079421.311177353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2.443</v>
      </c>
      <c r="E30" t="n">
        <v>40.93</v>
      </c>
      <c r="F30" t="n">
        <v>38.45</v>
      </c>
      <c r="G30" t="n">
        <v>209.75</v>
      </c>
      <c r="H30" t="n">
        <v>2.98</v>
      </c>
      <c r="I30" t="n">
        <v>11</v>
      </c>
      <c r="J30" t="n">
        <v>172.36</v>
      </c>
      <c r="K30" t="n">
        <v>46.47</v>
      </c>
      <c r="L30" t="n">
        <v>29</v>
      </c>
      <c r="M30" t="n">
        <v>9</v>
      </c>
      <c r="N30" t="n">
        <v>31.89</v>
      </c>
      <c r="O30" t="n">
        <v>21491.47</v>
      </c>
      <c r="P30" t="n">
        <v>391.12</v>
      </c>
      <c r="Q30" t="n">
        <v>419.23</v>
      </c>
      <c r="R30" t="n">
        <v>73.70999999999999</v>
      </c>
      <c r="S30" t="n">
        <v>59.57</v>
      </c>
      <c r="T30" t="n">
        <v>4934.44</v>
      </c>
      <c r="U30" t="n">
        <v>0.8100000000000001</v>
      </c>
      <c r="V30" t="n">
        <v>0.9</v>
      </c>
      <c r="W30" t="n">
        <v>6.82</v>
      </c>
      <c r="X30" t="n">
        <v>0.29</v>
      </c>
      <c r="Y30" t="n">
        <v>0.5</v>
      </c>
      <c r="Z30" t="n">
        <v>10</v>
      </c>
      <c r="AA30" t="n">
        <v>873.3508710055406</v>
      </c>
      <c r="AB30" t="n">
        <v>1194.957191230933</v>
      </c>
      <c r="AC30" t="n">
        <v>1080.912154032803</v>
      </c>
      <c r="AD30" t="n">
        <v>873350.8710055406</v>
      </c>
      <c r="AE30" t="n">
        <v>1194957.191230933</v>
      </c>
      <c r="AF30" t="n">
        <v>1.525212420135321e-05</v>
      </c>
      <c r="AG30" t="n">
        <v>48</v>
      </c>
      <c r="AH30" t="n">
        <v>1080912.154032803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2.4441</v>
      </c>
      <c r="E31" t="n">
        <v>40.92</v>
      </c>
      <c r="F31" t="n">
        <v>38.44</v>
      </c>
      <c r="G31" t="n">
        <v>209.65</v>
      </c>
      <c r="H31" t="n">
        <v>3.06</v>
      </c>
      <c r="I31" t="n">
        <v>11</v>
      </c>
      <c r="J31" t="n">
        <v>173.82</v>
      </c>
      <c r="K31" t="n">
        <v>46.47</v>
      </c>
      <c r="L31" t="n">
        <v>30</v>
      </c>
      <c r="M31" t="n">
        <v>9</v>
      </c>
      <c r="N31" t="n">
        <v>32.36</v>
      </c>
      <c r="O31" t="n">
        <v>21672.25</v>
      </c>
      <c r="P31" t="n">
        <v>389.95</v>
      </c>
      <c r="Q31" t="n">
        <v>419.23</v>
      </c>
      <c r="R31" t="n">
        <v>73.34999999999999</v>
      </c>
      <c r="S31" t="n">
        <v>59.57</v>
      </c>
      <c r="T31" t="n">
        <v>4756.07</v>
      </c>
      <c r="U31" t="n">
        <v>0.8100000000000001</v>
      </c>
      <c r="V31" t="n">
        <v>0.9</v>
      </c>
      <c r="W31" t="n">
        <v>6.81</v>
      </c>
      <c r="X31" t="n">
        <v>0.27</v>
      </c>
      <c r="Y31" t="n">
        <v>0.5</v>
      </c>
      <c r="Z31" t="n">
        <v>10</v>
      </c>
      <c r="AA31" t="n">
        <v>871.9777984152091</v>
      </c>
      <c r="AB31" t="n">
        <v>1193.078492737154</v>
      </c>
      <c r="AC31" t="n">
        <v>1079.212755886501</v>
      </c>
      <c r="AD31" t="n">
        <v>871977.7984152092</v>
      </c>
      <c r="AE31" t="n">
        <v>1193078.492737154</v>
      </c>
      <c r="AF31" t="n">
        <v>1.525899171532025e-05</v>
      </c>
      <c r="AG31" t="n">
        <v>48</v>
      </c>
      <c r="AH31" t="n">
        <v>1079212.755886501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2.4465</v>
      </c>
      <c r="E32" t="n">
        <v>40.87</v>
      </c>
      <c r="F32" t="n">
        <v>38.42</v>
      </c>
      <c r="G32" t="n">
        <v>230.53</v>
      </c>
      <c r="H32" t="n">
        <v>3.14</v>
      </c>
      <c r="I32" t="n">
        <v>10</v>
      </c>
      <c r="J32" t="n">
        <v>175.29</v>
      </c>
      <c r="K32" t="n">
        <v>46.47</v>
      </c>
      <c r="L32" t="n">
        <v>31</v>
      </c>
      <c r="M32" t="n">
        <v>8</v>
      </c>
      <c r="N32" t="n">
        <v>32.83</v>
      </c>
      <c r="O32" t="n">
        <v>21853.67</v>
      </c>
      <c r="P32" t="n">
        <v>386.61</v>
      </c>
      <c r="Q32" t="n">
        <v>419.23</v>
      </c>
      <c r="R32" t="n">
        <v>72.87</v>
      </c>
      <c r="S32" t="n">
        <v>59.57</v>
      </c>
      <c r="T32" t="n">
        <v>4521.74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868.2107048168194</v>
      </c>
      <c r="AB32" t="n">
        <v>1187.924189083397</v>
      </c>
      <c r="AC32" t="n">
        <v>1074.550371739347</v>
      </c>
      <c r="AD32" t="n">
        <v>868210.7048168194</v>
      </c>
      <c r="AE32" t="n">
        <v>1187924.189083397</v>
      </c>
      <c r="AF32" t="n">
        <v>1.527397538215744e-05</v>
      </c>
      <c r="AG32" t="n">
        <v>48</v>
      </c>
      <c r="AH32" t="n">
        <v>1074550.371739347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2.4466</v>
      </c>
      <c r="E33" t="n">
        <v>40.87</v>
      </c>
      <c r="F33" t="n">
        <v>38.42</v>
      </c>
      <c r="G33" t="n">
        <v>230.52</v>
      </c>
      <c r="H33" t="n">
        <v>3.21</v>
      </c>
      <c r="I33" t="n">
        <v>10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387.66</v>
      </c>
      <c r="Q33" t="n">
        <v>419.25</v>
      </c>
      <c r="R33" t="n">
        <v>72.79000000000001</v>
      </c>
      <c r="S33" t="n">
        <v>59.57</v>
      </c>
      <c r="T33" t="n">
        <v>4478.28</v>
      </c>
      <c r="U33" t="n">
        <v>0.82</v>
      </c>
      <c r="V33" t="n">
        <v>0.9</v>
      </c>
      <c r="W33" t="n">
        <v>6.81</v>
      </c>
      <c r="X33" t="n">
        <v>0.26</v>
      </c>
      <c r="Y33" t="n">
        <v>0.5</v>
      </c>
      <c r="Z33" t="n">
        <v>10</v>
      </c>
      <c r="AA33" t="n">
        <v>869.2307328532295</v>
      </c>
      <c r="AB33" t="n">
        <v>1189.319836443274</v>
      </c>
      <c r="AC33" t="n">
        <v>1075.812820474001</v>
      </c>
      <c r="AD33" t="n">
        <v>869230.7328532295</v>
      </c>
      <c r="AE33" t="n">
        <v>1189319.836443274</v>
      </c>
      <c r="AF33" t="n">
        <v>1.527459970160899e-05</v>
      </c>
      <c r="AG33" t="n">
        <v>48</v>
      </c>
      <c r="AH33" t="n">
        <v>1075812.820474001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2.4465</v>
      </c>
      <c r="E34" t="n">
        <v>40.87</v>
      </c>
      <c r="F34" t="n">
        <v>38.42</v>
      </c>
      <c r="G34" t="n">
        <v>230.53</v>
      </c>
      <c r="H34" t="n">
        <v>3.28</v>
      </c>
      <c r="I34" t="n">
        <v>10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386.1</v>
      </c>
      <c r="Q34" t="n">
        <v>419.24</v>
      </c>
      <c r="R34" t="n">
        <v>72.86</v>
      </c>
      <c r="S34" t="n">
        <v>59.57</v>
      </c>
      <c r="T34" t="n">
        <v>4513.8</v>
      </c>
      <c r="U34" t="n">
        <v>0.82</v>
      </c>
      <c r="V34" t="n">
        <v>0.9</v>
      </c>
      <c r="W34" t="n">
        <v>6.81</v>
      </c>
      <c r="X34" t="n">
        <v>0.26</v>
      </c>
      <c r="Y34" t="n">
        <v>0.5</v>
      </c>
      <c r="Z34" t="n">
        <v>10</v>
      </c>
      <c r="AA34" t="n">
        <v>867.7065108219246</v>
      </c>
      <c r="AB34" t="n">
        <v>1187.234328616112</v>
      </c>
      <c r="AC34" t="n">
        <v>1073.926350586835</v>
      </c>
      <c r="AD34" t="n">
        <v>867706.5108219245</v>
      </c>
      <c r="AE34" t="n">
        <v>1187234.328616112</v>
      </c>
      <c r="AF34" t="n">
        <v>1.527397538215744e-05</v>
      </c>
      <c r="AG34" t="n">
        <v>48</v>
      </c>
      <c r="AH34" t="n">
        <v>1073926.350586836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2.4466</v>
      </c>
      <c r="E35" t="n">
        <v>40.87</v>
      </c>
      <c r="F35" t="n">
        <v>38.42</v>
      </c>
      <c r="G35" t="n">
        <v>230.52</v>
      </c>
      <c r="H35" t="n">
        <v>3.36</v>
      </c>
      <c r="I35" t="n">
        <v>10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380.99</v>
      </c>
      <c r="Q35" t="n">
        <v>419.23</v>
      </c>
      <c r="R35" t="n">
        <v>72.77</v>
      </c>
      <c r="S35" t="n">
        <v>59.57</v>
      </c>
      <c r="T35" t="n">
        <v>4472.1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862.636935812145</v>
      </c>
      <c r="AB35" t="n">
        <v>1180.297912433867</v>
      </c>
      <c r="AC35" t="n">
        <v>1067.651936229703</v>
      </c>
      <c r="AD35" t="n">
        <v>862636.935812145</v>
      </c>
      <c r="AE35" t="n">
        <v>1180297.912433867</v>
      </c>
      <c r="AF35" t="n">
        <v>1.527459970160899e-05</v>
      </c>
      <c r="AG35" t="n">
        <v>48</v>
      </c>
      <c r="AH35" t="n">
        <v>1067651.936229703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2.4502</v>
      </c>
      <c r="E36" t="n">
        <v>40.81</v>
      </c>
      <c r="F36" t="n">
        <v>38.39</v>
      </c>
      <c r="G36" t="n">
        <v>255.91</v>
      </c>
      <c r="H36" t="n">
        <v>3.43</v>
      </c>
      <c r="I36" t="n">
        <v>9</v>
      </c>
      <c r="J36" t="n">
        <v>181.23</v>
      </c>
      <c r="K36" t="n">
        <v>46.47</v>
      </c>
      <c r="L36" t="n">
        <v>35</v>
      </c>
      <c r="M36" t="n">
        <v>7</v>
      </c>
      <c r="N36" t="n">
        <v>34.76</v>
      </c>
      <c r="O36" t="n">
        <v>22585.84</v>
      </c>
      <c r="P36" t="n">
        <v>382.83</v>
      </c>
      <c r="Q36" t="n">
        <v>419.23</v>
      </c>
      <c r="R36" t="n">
        <v>71.59</v>
      </c>
      <c r="S36" t="n">
        <v>59.57</v>
      </c>
      <c r="T36" t="n">
        <v>3884.29</v>
      </c>
      <c r="U36" t="n">
        <v>0.83</v>
      </c>
      <c r="V36" t="n">
        <v>0.9</v>
      </c>
      <c r="W36" t="n">
        <v>6.81</v>
      </c>
      <c r="X36" t="n">
        <v>0.22</v>
      </c>
      <c r="Y36" t="n">
        <v>0.5</v>
      </c>
      <c r="Z36" t="n">
        <v>10</v>
      </c>
      <c r="AA36" t="n">
        <v>863.7703436558941</v>
      </c>
      <c r="AB36" t="n">
        <v>1181.84869104811</v>
      </c>
      <c r="AC36" t="n">
        <v>1069.054710709533</v>
      </c>
      <c r="AD36" t="n">
        <v>863770.343655894</v>
      </c>
      <c r="AE36" t="n">
        <v>1181848.69104811</v>
      </c>
      <c r="AF36" t="n">
        <v>1.529707520186477e-05</v>
      </c>
      <c r="AG36" t="n">
        <v>48</v>
      </c>
      <c r="AH36" t="n">
        <v>1069054.710709533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2.4502</v>
      </c>
      <c r="E37" t="n">
        <v>40.81</v>
      </c>
      <c r="F37" t="n">
        <v>38.39</v>
      </c>
      <c r="G37" t="n">
        <v>255.92</v>
      </c>
      <c r="H37" t="n">
        <v>3.5</v>
      </c>
      <c r="I37" t="n">
        <v>9</v>
      </c>
      <c r="J37" t="n">
        <v>182.73</v>
      </c>
      <c r="K37" t="n">
        <v>46.47</v>
      </c>
      <c r="L37" t="n">
        <v>36</v>
      </c>
      <c r="M37" t="n">
        <v>7</v>
      </c>
      <c r="N37" t="n">
        <v>35.26</v>
      </c>
      <c r="O37" t="n">
        <v>22770.67</v>
      </c>
      <c r="P37" t="n">
        <v>384.14</v>
      </c>
      <c r="Q37" t="n">
        <v>419.23</v>
      </c>
      <c r="R37" t="n">
        <v>71.68000000000001</v>
      </c>
      <c r="S37" t="n">
        <v>59.57</v>
      </c>
      <c r="T37" t="n">
        <v>3929.14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865.0634745064759</v>
      </c>
      <c r="AB37" t="n">
        <v>1183.618009726783</v>
      </c>
      <c r="AC37" t="n">
        <v>1070.655168096768</v>
      </c>
      <c r="AD37" t="n">
        <v>865063.474506476</v>
      </c>
      <c r="AE37" t="n">
        <v>1183618.009726783</v>
      </c>
      <c r="AF37" t="n">
        <v>1.529707520186477e-05</v>
      </c>
      <c r="AG37" t="n">
        <v>48</v>
      </c>
      <c r="AH37" t="n">
        <v>1070655.168096768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2.4501</v>
      </c>
      <c r="E38" t="n">
        <v>40.81</v>
      </c>
      <c r="F38" t="n">
        <v>38.39</v>
      </c>
      <c r="G38" t="n">
        <v>255.93</v>
      </c>
      <c r="H38" t="n">
        <v>3.56</v>
      </c>
      <c r="I38" t="n">
        <v>9</v>
      </c>
      <c r="J38" t="n">
        <v>184.23</v>
      </c>
      <c r="K38" t="n">
        <v>46.47</v>
      </c>
      <c r="L38" t="n">
        <v>37</v>
      </c>
      <c r="M38" t="n">
        <v>7</v>
      </c>
      <c r="N38" t="n">
        <v>35.77</v>
      </c>
      <c r="O38" t="n">
        <v>22956.06</v>
      </c>
      <c r="P38" t="n">
        <v>382.7</v>
      </c>
      <c r="Q38" t="n">
        <v>419.24</v>
      </c>
      <c r="R38" t="n">
        <v>71.7</v>
      </c>
      <c r="S38" t="n">
        <v>59.57</v>
      </c>
      <c r="T38" t="n">
        <v>3939.5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863.6597815408076</v>
      </c>
      <c r="AB38" t="n">
        <v>1181.697415084592</v>
      </c>
      <c r="AC38" t="n">
        <v>1068.917872311657</v>
      </c>
      <c r="AD38" t="n">
        <v>863659.7815408076</v>
      </c>
      <c r="AE38" t="n">
        <v>1181697.415084592</v>
      </c>
      <c r="AF38" t="n">
        <v>1.529645088241321e-05</v>
      </c>
      <c r="AG38" t="n">
        <v>48</v>
      </c>
      <c r="AH38" t="n">
        <v>1068917.872311657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2.4492</v>
      </c>
      <c r="E39" t="n">
        <v>40.83</v>
      </c>
      <c r="F39" t="n">
        <v>38.4</v>
      </c>
      <c r="G39" t="n">
        <v>256.03</v>
      </c>
      <c r="H39" t="n">
        <v>3.63</v>
      </c>
      <c r="I39" t="n">
        <v>9</v>
      </c>
      <c r="J39" t="n">
        <v>185.74</v>
      </c>
      <c r="K39" t="n">
        <v>46.47</v>
      </c>
      <c r="L39" t="n">
        <v>38</v>
      </c>
      <c r="M39" t="n">
        <v>7</v>
      </c>
      <c r="N39" t="n">
        <v>36.27</v>
      </c>
      <c r="O39" t="n">
        <v>23142.13</v>
      </c>
      <c r="P39" t="n">
        <v>380.77</v>
      </c>
      <c r="Q39" t="n">
        <v>419.24</v>
      </c>
      <c r="R39" t="n">
        <v>72.16</v>
      </c>
      <c r="S39" t="n">
        <v>59.57</v>
      </c>
      <c r="T39" t="n">
        <v>4169.9</v>
      </c>
      <c r="U39" t="n">
        <v>0.83</v>
      </c>
      <c r="V39" t="n">
        <v>0.9</v>
      </c>
      <c r="W39" t="n">
        <v>6.81</v>
      </c>
      <c r="X39" t="n">
        <v>0.24</v>
      </c>
      <c r="Y39" t="n">
        <v>0.5</v>
      </c>
      <c r="Z39" t="n">
        <v>10</v>
      </c>
      <c r="AA39" t="n">
        <v>861.9287701827027</v>
      </c>
      <c r="AB39" t="n">
        <v>1179.328968977602</v>
      </c>
      <c r="AC39" t="n">
        <v>1066.775467376982</v>
      </c>
      <c r="AD39" t="n">
        <v>861928.7701827027</v>
      </c>
      <c r="AE39" t="n">
        <v>1179328.968977602</v>
      </c>
      <c r="AF39" t="n">
        <v>1.529083200734927e-05</v>
      </c>
      <c r="AG39" t="n">
        <v>48</v>
      </c>
      <c r="AH39" t="n">
        <v>1066775.467376982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2.4536</v>
      </c>
      <c r="E40" t="n">
        <v>40.76</v>
      </c>
      <c r="F40" t="n">
        <v>38.36</v>
      </c>
      <c r="G40" t="n">
        <v>287.68</v>
      </c>
      <c r="H40" t="n">
        <v>3.7</v>
      </c>
      <c r="I40" t="n">
        <v>8</v>
      </c>
      <c r="J40" t="n">
        <v>187.26</v>
      </c>
      <c r="K40" t="n">
        <v>46.47</v>
      </c>
      <c r="L40" t="n">
        <v>39</v>
      </c>
      <c r="M40" t="n">
        <v>5</v>
      </c>
      <c r="N40" t="n">
        <v>36.79</v>
      </c>
      <c r="O40" t="n">
        <v>23328.9</v>
      </c>
      <c r="P40" t="n">
        <v>378.53</v>
      </c>
      <c r="Q40" t="n">
        <v>419.23</v>
      </c>
      <c r="R40" t="n">
        <v>70.64</v>
      </c>
      <c r="S40" t="n">
        <v>59.57</v>
      </c>
      <c r="T40" t="n">
        <v>3416.71</v>
      </c>
      <c r="U40" t="n">
        <v>0.84</v>
      </c>
      <c r="V40" t="n">
        <v>0.9</v>
      </c>
      <c r="W40" t="n">
        <v>6.81</v>
      </c>
      <c r="X40" t="n">
        <v>0.2</v>
      </c>
      <c r="Y40" t="n">
        <v>0.5</v>
      </c>
      <c r="Z40" t="n">
        <v>10</v>
      </c>
      <c r="AA40" t="n">
        <v>858.883470258648</v>
      </c>
      <c r="AB40" t="n">
        <v>1175.16225527236</v>
      </c>
      <c r="AC40" t="n">
        <v>1063.006418979749</v>
      </c>
      <c r="AD40" t="n">
        <v>858883.470258648</v>
      </c>
      <c r="AE40" t="n">
        <v>1175162.25527236</v>
      </c>
      <c r="AF40" t="n">
        <v>1.531830206321744e-05</v>
      </c>
      <c r="AG40" t="n">
        <v>48</v>
      </c>
      <c r="AH40" t="n">
        <v>1063006.418979749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2.4537</v>
      </c>
      <c r="E41" t="n">
        <v>40.76</v>
      </c>
      <c r="F41" t="n">
        <v>38.36</v>
      </c>
      <c r="G41" t="n">
        <v>287.68</v>
      </c>
      <c r="H41" t="n">
        <v>3.76</v>
      </c>
      <c r="I41" t="n">
        <v>8</v>
      </c>
      <c r="J41" t="n">
        <v>188.78</v>
      </c>
      <c r="K41" t="n">
        <v>46.47</v>
      </c>
      <c r="L41" t="n">
        <v>40</v>
      </c>
      <c r="M41" t="n">
        <v>5</v>
      </c>
      <c r="N41" t="n">
        <v>37.31</v>
      </c>
      <c r="O41" t="n">
        <v>23516.37</v>
      </c>
      <c r="P41" t="n">
        <v>379.06</v>
      </c>
      <c r="Q41" t="n">
        <v>419.23</v>
      </c>
      <c r="R41" t="n">
        <v>70.59999999999999</v>
      </c>
      <c r="S41" t="n">
        <v>59.57</v>
      </c>
      <c r="T41" t="n">
        <v>3396.52</v>
      </c>
      <c r="U41" t="n">
        <v>0.84</v>
      </c>
      <c r="V41" t="n">
        <v>0.9</v>
      </c>
      <c r="W41" t="n">
        <v>6.81</v>
      </c>
      <c r="X41" t="n">
        <v>0.19</v>
      </c>
      <c r="Y41" t="n">
        <v>0.5</v>
      </c>
      <c r="Z41" t="n">
        <v>10</v>
      </c>
      <c r="AA41" t="n">
        <v>859.3883552186296</v>
      </c>
      <c r="AB41" t="n">
        <v>1175.853061148558</v>
      </c>
      <c r="AC41" t="n">
        <v>1063.631295312676</v>
      </c>
      <c r="AD41" t="n">
        <v>859388.3552186296</v>
      </c>
      <c r="AE41" t="n">
        <v>1175853.061148558</v>
      </c>
      <c r="AF41" t="n">
        <v>1.5318926382669e-05</v>
      </c>
      <c r="AG41" t="n">
        <v>48</v>
      </c>
      <c r="AH41" t="n">
        <v>1063631.295312676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1.493</v>
      </c>
      <c r="E2" t="n">
        <v>66.98</v>
      </c>
      <c r="F2" t="n">
        <v>51.23</v>
      </c>
      <c r="G2" t="n">
        <v>6.97</v>
      </c>
      <c r="H2" t="n">
        <v>0.12</v>
      </c>
      <c r="I2" t="n">
        <v>441</v>
      </c>
      <c r="J2" t="n">
        <v>150.44</v>
      </c>
      <c r="K2" t="n">
        <v>49.1</v>
      </c>
      <c r="L2" t="n">
        <v>1</v>
      </c>
      <c r="M2" t="n">
        <v>439</v>
      </c>
      <c r="N2" t="n">
        <v>25.34</v>
      </c>
      <c r="O2" t="n">
        <v>18787.76</v>
      </c>
      <c r="P2" t="n">
        <v>609.74</v>
      </c>
      <c r="Q2" t="n">
        <v>419.49</v>
      </c>
      <c r="R2" t="n">
        <v>490.22</v>
      </c>
      <c r="S2" t="n">
        <v>59.57</v>
      </c>
      <c r="T2" t="n">
        <v>211041.64</v>
      </c>
      <c r="U2" t="n">
        <v>0.12</v>
      </c>
      <c r="V2" t="n">
        <v>0.68</v>
      </c>
      <c r="W2" t="n">
        <v>7.53</v>
      </c>
      <c r="X2" t="n">
        <v>13.05</v>
      </c>
      <c r="Y2" t="n">
        <v>0.5</v>
      </c>
      <c r="Z2" t="n">
        <v>10</v>
      </c>
      <c r="AA2" t="n">
        <v>1817.976317328574</v>
      </c>
      <c r="AB2" t="n">
        <v>2487.4354008236</v>
      </c>
      <c r="AC2" t="n">
        <v>2250.038057306506</v>
      </c>
      <c r="AD2" t="n">
        <v>1817976.317328574</v>
      </c>
      <c r="AE2" t="n">
        <v>2487435.4008236</v>
      </c>
      <c r="AF2" t="n">
        <v>8.798248179908139e-06</v>
      </c>
      <c r="AG2" t="n">
        <v>78</v>
      </c>
      <c r="AH2" t="n">
        <v>2250038.057306506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1.9389</v>
      </c>
      <c r="E3" t="n">
        <v>51.58</v>
      </c>
      <c r="F3" t="n">
        <v>43.59</v>
      </c>
      <c r="G3" t="n">
        <v>13.98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517.89</v>
      </c>
      <c r="Q3" t="n">
        <v>419.44</v>
      </c>
      <c r="R3" t="n">
        <v>240.53</v>
      </c>
      <c r="S3" t="n">
        <v>59.57</v>
      </c>
      <c r="T3" t="n">
        <v>87466.91</v>
      </c>
      <c r="U3" t="n">
        <v>0.25</v>
      </c>
      <c r="V3" t="n">
        <v>0.79</v>
      </c>
      <c r="W3" t="n">
        <v>7.11</v>
      </c>
      <c r="X3" t="n">
        <v>5.42</v>
      </c>
      <c r="Y3" t="n">
        <v>0.5</v>
      </c>
      <c r="Z3" t="n">
        <v>10</v>
      </c>
      <c r="AA3" t="n">
        <v>1269.647464685168</v>
      </c>
      <c r="AB3" t="n">
        <v>1737.187674075198</v>
      </c>
      <c r="AC3" t="n">
        <v>1571.392920619674</v>
      </c>
      <c r="AD3" t="n">
        <v>1269647.464685168</v>
      </c>
      <c r="AE3" t="n">
        <v>1737187.674075198</v>
      </c>
      <c r="AF3" t="n">
        <v>1.142593663497916e-05</v>
      </c>
      <c r="AG3" t="n">
        <v>60</v>
      </c>
      <c r="AH3" t="n">
        <v>1571392.920619674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2.105</v>
      </c>
      <c r="E4" t="n">
        <v>47.51</v>
      </c>
      <c r="F4" t="n">
        <v>41.59</v>
      </c>
      <c r="G4" t="n">
        <v>20.97</v>
      </c>
      <c r="H4" t="n">
        <v>0.35</v>
      </c>
      <c r="I4" t="n">
        <v>119</v>
      </c>
      <c r="J4" t="n">
        <v>153.23</v>
      </c>
      <c r="K4" t="n">
        <v>49.1</v>
      </c>
      <c r="L4" t="n">
        <v>3</v>
      </c>
      <c r="M4" t="n">
        <v>117</v>
      </c>
      <c r="N4" t="n">
        <v>26.13</v>
      </c>
      <c r="O4" t="n">
        <v>19131.85</v>
      </c>
      <c r="P4" t="n">
        <v>493.24</v>
      </c>
      <c r="Q4" t="n">
        <v>419.29</v>
      </c>
      <c r="R4" t="n">
        <v>175.9</v>
      </c>
      <c r="S4" t="n">
        <v>59.57</v>
      </c>
      <c r="T4" t="n">
        <v>55490.67</v>
      </c>
      <c r="U4" t="n">
        <v>0.34</v>
      </c>
      <c r="V4" t="n">
        <v>0.83</v>
      </c>
      <c r="W4" t="n">
        <v>6.99</v>
      </c>
      <c r="X4" t="n">
        <v>3.43</v>
      </c>
      <c r="Y4" t="n">
        <v>0.5</v>
      </c>
      <c r="Z4" t="n">
        <v>10</v>
      </c>
      <c r="AA4" t="n">
        <v>1135.147570968059</v>
      </c>
      <c r="AB4" t="n">
        <v>1553.158985774919</v>
      </c>
      <c r="AC4" t="n">
        <v>1404.927672044887</v>
      </c>
      <c r="AD4" t="n">
        <v>1135147.570968059</v>
      </c>
      <c r="AE4" t="n">
        <v>1553158.985774919</v>
      </c>
      <c r="AF4" t="n">
        <v>1.240476384374188e-05</v>
      </c>
      <c r="AG4" t="n">
        <v>55</v>
      </c>
      <c r="AH4" t="n">
        <v>1404927.672044887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2.1912</v>
      </c>
      <c r="E5" t="n">
        <v>45.64</v>
      </c>
      <c r="F5" t="n">
        <v>40.67</v>
      </c>
      <c r="G5" t="n">
        <v>27.73</v>
      </c>
      <c r="H5" t="n">
        <v>0.46</v>
      </c>
      <c r="I5" t="n">
        <v>88</v>
      </c>
      <c r="J5" t="n">
        <v>154.63</v>
      </c>
      <c r="K5" t="n">
        <v>49.1</v>
      </c>
      <c r="L5" t="n">
        <v>4</v>
      </c>
      <c r="M5" t="n">
        <v>86</v>
      </c>
      <c r="N5" t="n">
        <v>26.53</v>
      </c>
      <c r="O5" t="n">
        <v>19304.72</v>
      </c>
      <c r="P5" t="n">
        <v>481.33</v>
      </c>
      <c r="Q5" t="n">
        <v>419.3</v>
      </c>
      <c r="R5" t="n">
        <v>145.94</v>
      </c>
      <c r="S5" t="n">
        <v>59.57</v>
      </c>
      <c r="T5" t="n">
        <v>40664.81</v>
      </c>
      <c r="U5" t="n">
        <v>0.41</v>
      </c>
      <c r="V5" t="n">
        <v>0.85</v>
      </c>
      <c r="W5" t="n">
        <v>6.94</v>
      </c>
      <c r="X5" t="n">
        <v>2.51</v>
      </c>
      <c r="Y5" t="n">
        <v>0.5</v>
      </c>
      <c r="Z5" t="n">
        <v>10</v>
      </c>
      <c r="AA5" t="n">
        <v>1077.208818848435</v>
      </c>
      <c r="AB5" t="n">
        <v>1473.884629047505</v>
      </c>
      <c r="AC5" t="n">
        <v>1333.21914866128</v>
      </c>
      <c r="AD5" t="n">
        <v>1077208.818848435</v>
      </c>
      <c r="AE5" t="n">
        <v>1473884.629047505</v>
      </c>
      <c r="AF5" t="n">
        <v>1.291274039639297e-05</v>
      </c>
      <c r="AG5" t="n">
        <v>53</v>
      </c>
      <c r="AH5" t="n">
        <v>1333219.14866128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2.2469</v>
      </c>
      <c r="E6" t="n">
        <v>44.51</v>
      </c>
      <c r="F6" t="n">
        <v>40.12</v>
      </c>
      <c r="G6" t="n">
        <v>34.89</v>
      </c>
      <c r="H6" t="n">
        <v>0.57</v>
      </c>
      <c r="I6" t="n">
        <v>69</v>
      </c>
      <c r="J6" t="n">
        <v>156.03</v>
      </c>
      <c r="K6" t="n">
        <v>49.1</v>
      </c>
      <c r="L6" t="n">
        <v>5</v>
      </c>
      <c r="M6" t="n">
        <v>67</v>
      </c>
      <c r="N6" t="n">
        <v>26.94</v>
      </c>
      <c r="O6" t="n">
        <v>19478.15</v>
      </c>
      <c r="P6" t="n">
        <v>473.93</v>
      </c>
      <c r="Q6" t="n">
        <v>419.32</v>
      </c>
      <c r="R6" t="n">
        <v>128.02</v>
      </c>
      <c r="S6" t="n">
        <v>59.57</v>
      </c>
      <c r="T6" t="n">
        <v>31801.63</v>
      </c>
      <c r="U6" t="n">
        <v>0.47</v>
      </c>
      <c r="V6" t="n">
        <v>0.86</v>
      </c>
      <c r="W6" t="n">
        <v>6.91</v>
      </c>
      <c r="X6" t="n">
        <v>1.95</v>
      </c>
      <c r="Y6" t="n">
        <v>0.5</v>
      </c>
      <c r="Z6" t="n">
        <v>10</v>
      </c>
      <c r="AA6" t="n">
        <v>1044.410618450661</v>
      </c>
      <c r="AB6" t="n">
        <v>1429.00868430879</v>
      </c>
      <c r="AC6" t="n">
        <v>1292.626101104643</v>
      </c>
      <c r="AD6" t="n">
        <v>1044410.618450661</v>
      </c>
      <c r="AE6" t="n">
        <v>1429008.68430879</v>
      </c>
      <c r="AF6" t="n">
        <v>1.324098046579745e-05</v>
      </c>
      <c r="AG6" t="n">
        <v>52</v>
      </c>
      <c r="AH6" t="n">
        <v>1292626.101104643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2.284</v>
      </c>
      <c r="E7" t="n">
        <v>43.78</v>
      </c>
      <c r="F7" t="n">
        <v>39.76</v>
      </c>
      <c r="G7" t="n">
        <v>41.86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468.6</v>
      </c>
      <c r="Q7" t="n">
        <v>419.24</v>
      </c>
      <c r="R7" t="n">
        <v>116.79</v>
      </c>
      <c r="S7" t="n">
        <v>59.57</v>
      </c>
      <c r="T7" t="n">
        <v>26243.26</v>
      </c>
      <c r="U7" t="n">
        <v>0.51</v>
      </c>
      <c r="V7" t="n">
        <v>0.87</v>
      </c>
      <c r="W7" t="n">
        <v>6.88</v>
      </c>
      <c r="X7" t="n">
        <v>1.6</v>
      </c>
      <c r="Y7" t="n">
        <v>0.5</v>
      </c>
      <c r="Z7" t="n">
        <v>10</v>
      </c>
      <c r="AA7" t="n">
        <v>1019.817172590653</v>
      </c>
      <c r="AB7" t="n">
        <v>1395.358846696871</v>
      </c>
      <c r="AC7" t="n">
        <v>1262.187756766562</v>
      </c>
      <c r="AD7" t="n">
        <v>1019817.172590653</v>
      </c>
      <c r="AE7" t="n">
        <v>1395358.846696871</v>
      </c>
      <c r="AF7" t="n">
        <v>1.345961074541874e-05</v>
      </c>
      <c r="AG7" t="n">
        <v>51</v>
      </c>
      <c r="AH7" t="n">
        <v>1262187.756766562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2.3086</v>
      </c>
      <c r="E8" t="n">
        <v>43.32</v>
      </c>
      <c r="F8" t="n">
        <v>39.54</v>
      </c>
      <c r="G8" t="n">
        <v>48.42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465.19</v>
      </c>
      <c r="Q8" t="n">
        <v>419.28</v>
      </c>
      <c r="R8" t="n">
        <v>109.03</v>
      </c>
      <c r="S8" t="n">
        <v>59.57</v>
      </c>
      <c r="T8" t="n">
        <v>22406.34</v>
      </c>
      <c r="U8" t="n">
        <v>0.55</v>
      </c>
      <c r="V8" t="n">
        <v>0.87</v>
      </c>
      <c r="W8" t="n">
        <v>6.88</v>
      </c>
      <c r="X8" t="n">
        <v>1.38</v>
      </c>
      <c r="Y8" t="n">
        <v>0.5</v>
      </c>
      <c r="Z8" t="n">
        <v>10</v>
      </c>
      <c r="AA8" t="n">
        <v>1009.865986174157</v>
      </c>
      <c r="AB8" t="n">
        <v>1381.74319442646</v>
      </c>
      <c r="AC8" t="n">
        <v>1249.871563239152</v>
      </c>
      <c r="AD8" t="n">
        <v>1009865.986174157</v>
      </c>
      <c r="AE8" t="n">
        <v>1381743.19442646</v>
      </c>
      <c r="AF8" t="n">
        <v>1.360457853190618e-05</v>
      </c>
      <c r="AG8" t="n">
        <v>51</v>
      </c>
      <c r="AH8" t="n">
        <v>1249871.563239152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2.3288</v>
      </c>
      <c r="E9" t="n">
        <v>42.94</v>
      </c>
      <c r="F9" t="n">
        <v>39.35</v>
      </c>
      <c r="G9" t="n">
        <v>54.91</v>
      </c>
      <c r="H9" t="n">
        <v>0.88</v>
      </c>
      <c r="I9" t="n">
        <v>43</v>
      </c>
      <c r="J9" t="n">
        <v>160.28</v>
      </c>
      <c r="K9" t="n">
        <v>49.1</v>
      </c>
      <c r="L9" t="n">
        <v>8</v>
      </c>
      <c r="M9" t="n">
        <v>41</v>
      </c>
      <c r="N9" t="n">
        <v>28.19</v>
      </c>
      <c r="O9" t="n">
        <v>20001.93</v>
      </c>
      <c r="P9" t="n">
        <v>461.74</v>
      </c>
      <c r="Q9" t="n">
        <v>419.24</v>
      </c>
      <c r="R9" t="n">
        <v>102.77</v>
      </c>
      <c r="S9" t="n">
        <v>59.57</v>
      </c>
      <c r="T9" t="n">
        <v>19307.14</v>
      </c>
      <c r="U9" t="n">
        <v>0.58</v>
      </c>
      <c r="V9" t="n">
        <v>0.88</v>
      </c>
      <c r="W9" t="n">
        <v>6.87</v>
      </c>
      <c r="X9" t="n">
        <v>1.19</v>
      </c>
      <c r="Y9" t="n">
        <v>0.5</v>
      </c>
      <c r="Z9" t="n">
        <v>10</v>
      </c>
      <c r="AA9" t="n">
        <v>992.2380123928361</v>
      </c>
      <c r="AB9" t="n">
        <v>1357.62382300754</v>
      </c>
      <c r="AC9" t="n">
        <v>1228.054110776703</v>
      </c>
      <c r="AD9" t="n">
        <v>992238.0123928362</v>
      </c>
      <c r="AE9" t="n">
        <v>1357623.82300754</v>
      </c>
      <c r="AF9" t="n">
        <v>1.372361712081049e-05</v>
      </c>
      <c r="AG9" t="n">
        <v>50</v>
      </c>
      <c r="AH9" t="n">
        <v>1228054.110776703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2.3447</v>
      </c>
      <c r="E10" t="n">
        <v>42.65</v>
      </c>
      <c r="F10" t="n">
        <v>39.21</v>
      </c>
      <c r="G10" t="n">
        <v>61.91</v>
      </c>
      <c r="H10" t="n">
        <v>0.99</v>
      </c>
      <c r="I10" t="n">
        <v>38</v>
      </c>
      <c r="J10" t="n">
        <v>161.71</v>
      </c>
      <c r="K10" t="n">
        <v>49.1</v>
      </c>
      <c r="L10" t="n">
        <v>9</v>
      </c>
      <c r="M10" t="n">
        <v>36</v>
      </c>
      <c r="N10" t="n">
        <v>28.61</v>
      </c>
      <c r="O10" t="n">
        <v>20177.64</v>
      </c>
      <c r="P10" t="n">
        <v>459.2</v>
      </c>
      <c r="Q10" t="n">
        <v>419.25</v>
      </c>
      <c r="R10" t="n">
        <v>98.29000000000001</v>
      </c>
      <c r="S10" t="n">
        <v>59.57</v>
      </c>
      <c r="T10" t="n">
        <v>17090.82</v>
      </c>
      <c r="U10" t="n">
        <v>0.61</v>
      </c>
      <c r="V10" t="n">
        <v>0.88</v>
      </c>
      <c r="W10" t="n">
        <v>6.86</v>
      </c>
      <c r="X10" t="n">
        <v>1.05</v>
      </c>
      <c r="Y10" t="n">
        <v>0.5</v>
      </c>
      <c r="Z10" t="n">
        <v>10</v>
      </c>
      <c r="AA10" t="n">
        <v>985.6887515995827</v>
      </c>
      <c r="AB10" t="n">
        <v>1348.662835457216</v>
      </c>
      <c r="AC10" t="n">
        <v>1219.948347301357</v>
      </c>
      <c r="AD10" t="n">
        <v>985688.7515995827</v>
      </c>
      <c r="AE10" t="n">
        <v>1348662.835457216</v>
      </c>
      <c r="AF10" t="n">
        <v>1.381731581207676e-05</v>
      </c>
      <c r="AG10" t="n">
        <v>50</v>
      </c>
      <c r="AH10" t="n">
        <v>1219948.347301357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2.3586</v>
      </c>
      <c r="E11" t="n">
        <v>42.4</v>
      </c>
      <c r="F11" t="n">
        <v>39.08</v>
      </c>
      <c r="G11" t="n">
        <v>68.97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456.84</v>
      </c>
      <c r="Q11" t="n">
        <v>419.28</v>
      </c>
      <c r="R11" t="n">
        <v>94.33</v>
      </c>
      <c r="S11" t="n">
        <v>59.57</v>
      </c>
      <c r="T11" t="n">
        <v>15129.23</v>
      </c>
      <c r="U11" t="n">
        <v>0.63</v>
      </c>
      <c r="V11" t="n">
        <v>0.88</v>
      </c>
      <c r="W11" t="n">
        <v>6.85</v>
      </c>
      <c r="X11" t="n">
        <v>0.92</v>
      </c>
      <c r="Y11" t="n">
        <v>0.5</v>
      </c>
      <c r="Z11" t="n">
        <v>10</v>
      </c>
      <c r="AA11" t="n">
        <v>979.8800518870116</v>
      </c>
      <c r="AB11" t="n">
        <v>1340.715116248731</v>
      </c>
      <c r="AC11" t="n">
        <v>1212.759147259436</v>
      </c>
      <c r="AD11" t="n">
        <v>979880.0518870116</v>
      </c>
      <c r="AE11" t="n">
        <v>1340715.116248731</v>
      </c>
      <c r="AF11" t="n">
        <v>1.389922850444162e-05</v>
      </c>
      <c r="AG11" t="n">
        <v>50</v>
      </c>
      <c r="AH11" t="n">
        <v>1212759.147259436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2.3669</v>
      </c>
      <c r="E12" t="n">
        <v>42.25</v>
      </c>
      <c r="F12" t="n">
        <v>39.03</v>
      </c>
      <c r="G12" t="n">
        <v>75.53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455.44</v>
      </c>
      <c r="Q12" t="n">
        <v>419.25</v>
      </c>
      <c r="R12" t="n">
        <v>92.54000000000001</v>
      </c>
      <c r="S12" t="n">
        <v>59.57</v>
      </c>
      <c r="T12" t="n">
        <v>14252.64</v>
      </c>
      <c r="U12" t="n">
        <v>0.64</v>
      </c>
      <c r="V12" t="n">
        <v>0.89</v>
      </c>
      <c r="W12" t="n">
        <v>6.84</v>
      </c>
      <c r="X12" t="n">
        <v>0.86</v>
      </c>
      <c r="Y12" t="n">
        <v>0.5</v>
      </c>
      <c r="Z12" t="n">
        <v>10</v>
      </c>
      <c r="AA12" t="n">
        <v>967.5755610812998</v>
      </c>
      <c r="AB12" t="n">
        <v>1323.879569092534</v>
      </c>
      <c r="AC12" t="n">
        <v>1197.530361094986</v>
      </c>
      <c r="AD12" t="n">
        <v>967575.5610812998</v>
      </c>
      <c r="AE12" t="n">
        <v>1323879.569092534</v>
      </c>
      <c r="AF12" t="n">
        <v>1.39481403998825e-05</v>
      </c>
      <c r="AG12" t="n">
        <v>49</v>
      </c>
      <c r="AH12" t="n">
        <v>1197530.361094986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2.3742</v>
      </c>
      <c r="E13" t="n">
        <v>42.12</v>
      </c>
      <c r="F13" t="n">
        <v>38.96</v>
      </c>
      <c r="G13" t="n">
        <v>80.59999999999999</v>
      </c>
      <c r="H13" t="n">
        <v>1.28</v>
      </c>
      <c r="I13" t="n">
        <v>29</v>
      </c>
      <c r="J13" t="n">
        <v>166.01</v>
      </c>
      <c r="K13" t="n">
        <v>49.1</v>
      </c>
      <c r="L13" t="n">
        <v>12</v>
      </c>
      <c r="M13" t="n">
        <v>27</v>
      </c>
      <c r="N13" t="n">
        <v>29.91</v>
      </c>
      <c r="O13" t="n">
        <v>20708.3</v>
      </c>
      <c r="P13" t="n">
        <v>453.68</v>
      </c>
      <c r="Q13" t="n">
        <v>419.23</v>
      </c>
      <c r="R13" t="n">
        <v>90.18000000000001</v>
      </c>
      <c r="S13" t="n">
        <v>59.57</v>
      </c>
      <c r="T13" t="n">
        <v>13078.54</v>
      </c>
      <c r="U13" t="n">
        <v>0.66</v>
      </c>
      <c r="V13" t="n">
        <v>0.89</v>
      </c>
      <c r="W13" t="n">
        <v>6.84</v>
      </c>
      <c r="X13" t="n">
        <v>0.79</v>
      </c>
      <c r="Y13" t="n">
        <v>0.5</v>
      </c>
      <c r="Z13" t="n">
        <v>10</v>
      </c>
      <c r="AA13" t="n">
        <v>964.0401029194197</v>
      </c>
      <c r="AB13" t="n">
        <v>1319.042199262043</v>
      </c>
      <c r="AC13" t="n">
        <v>1193.154663051827</v>
      </c>
      <c r="AD13" t="n">
        <v>964040.1029194198</v>
      </c>
      <c r="AE13" t="n">
        <v>1319042.199262043</v>
      </c>
      <c r="AF13" t="n">
        <v>1.399115929587267e-05</v>
      </c>
      <c r="AG13" t="n">
        <v>49</v>
      </c>
      <c r="AH13" t="n">
        <v>1193154.663051827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2.3839</v>
      </c>
      <c r="E14" t="n">
        <v>41.95</v>
      </c>
      <c r="F14" t="n">
        <v>38.88</v>
      </c>
      <c r="G14" t="n">
        <v>89.72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451.55</v>
      </c>
      <c r="Q14" t="n">
        <v>419.28</v>
      </c>
      <c r="R14" t="n">
        <v>87.75</v>
      </c>
      <c r="S14" t="n">
        <v>59.57</v>
      </c>
      <c r="T14" t="n">
        <v>11879.52</v>
      </c>
      <c r="U14" t="n">
        <v>0.68</v>
      </c>
      <c r="V14" t="n">
        <v>0.89</v>
      </c>
      <c r="W14" t="n">
        <v>6.83</v>
      </c>
      <c r="X14" t="n">
        <v>0.71</v>
      </c>
      <c r="Y14" t="n">
        <v>0.5</v>
      </c>
      <c r="Z14" t="n">
        <v>10</v>
      </c>
      <c r="AA14" t="n">
        <v>959.6086839813456</v>
      </c>
      <c r="AB14" t="n">
        <v>1312.978936370564</v>
      </c>
      <c r="AC14" t="n">
        <v>1187.670069460868</v>
      </c>
      <c r="AD14" t="n">
        <v>959608.6839813456</v>
      </c>
      <c r="AE14" t="n">
        <v>1312978.936370564</v>
      </c>
      <c r="AF14" t="n">
        <v>1.404832139054455e-05</v>
      </c>
      <c r="AG14" t="n">
        <v>49</v>
      </c>
      <c r="AH14" t="n">
        <v>1187670.069460868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2.3923</v>
      </c>
      <c r="E15" t="n">
        <v>41.8</v>
      </c>
      <c r="F15" t="n">
        <v>38.79</v>
      </c>
      <c r="G15" t="n">
        <v>96.98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450.05</v>
      </c>
      <c r="Q15" t="n">
        <v>419.26</v>
      </c>
      <c r="R15" t="n">
        <v>84.98999999999999</v>
      </c>
      <c r="S15" t="n">
        <v>59.57</v>
      </c>
      <c r="T15" t="n">
        <v>10509.49</v>
      </c>
      <c r="U15" t="n">
        <v>0.7</v>
      </c>
      <c r="V15" t="n">
        <v>0.89</v>
      </c>
      <c r="W15" t="n">
        <v>6.82</v>
      </c>
      <c r="X15" t="n">
        <v>0.63</v>
      </c>
      <c r="Y15" t="n">
        <v>0.5</v>
      </c>
      <c r="Z15" t="n">
        <v>10</v>
      </c>
      <c r="AA15" t="n">
        <v>956.1148782875745</v>
      </c>
      <c r="AB15" t="n">
        <v>1308.198557284518</v>
      </c>
      <c r="AC15" t="n">
        <v>1183.34592304549</v>
      </c>
      <c r="AD15" t="n">
        <v>956114.8782875745</v>
      </c>
      <c r="AE15" t="n">
        <v>1308198.557284518</v>
      </c>
      <c r="AF15" t="n">
        <v>1.40978225859305e-05</v>
      </c>
      <c r="AG15" t="n">
        <v>49</v>
      </c>
      <c r="AH15" t="n">
        <v>1183345.92304549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2.3949</v>
      </c>
      <c r="E16" t="n">
        <v>41.76</v>
      </c>
      <c r="F16" t="n">
        <v>38.78</v>
      </c>
      <c r="G16" t="n">
        <v>101.16</v>
      </c>
      <c r="H16" t="n">
        <v>1.56</v>
      </c>
      <c r="I16" t="n">
        <v>23</v>
      </c>
      <c r="J16" t="n">
        <v>170.35</v>
      </c>
      <c r="K16" t="n">
        <v>49.1</v>
      </c>
      <c r="L16" t="n">
        <v>15</v>
      </c>
      <c r="M16" t="n">
        <v>21</v>
      </c>
      <c r="N16" t="n">
        <v>31.26</v>
      </c>
      <c r="O16" t="n">
        <v>21244.37</v>
      </c>
      <c r="P16" t="n">
        <v>448.96</v>
      </c>
      <c r="Q16" t="n">
        <v>419.24</v>
      </c>
      <c r="R16" t="n">
        <v>84.16</v>
      </c>
      <c r="S16" t="n">
        <v>59.57</v>
      </c>
      <c r="T16" t="n">
        <v>10098.27</v>
      </c>
      <c r="U16" t="n">
        <v>0.71</v>
      </c>
      <c r="V16" t="n">
        <v>0.89</v>
      </c>
      <c r="W16" t="n">
        <v>6.84</v>
      </c>
      <c r="X16" t="n">
        <v>0.61</v>
      </c>
      <c r="Y16" t="n">
        <v>0.5</v>
      </c>
      <c r="Z16" t="n">
        <v>10</v>
      </c>
      <c r="AA16" t="n">
        <v>954.435480077489</v>
      </c>
      <c r="AB16" t="n">
        <v>1305.900730563659</v>
      </c>
      <c r="AC16" t="n">
        <v>1181.267397681849</v>
      </c>
      <c r="AD16" t="n">
        <v>954435.480077489</v>
      </c>
      <c r="AE16" t="n">
        <v>1305900.730563659</v>
      </c>
      <c r="AF16" t="n">
        <v>1.411314438450234e-05</v>
      </c>
      <c r="AG16" t="n">
        <v>49</v>
      </c>
      <c r="AH16" t="n">
        <v>1181267.397681849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2.4013</v>
      </c>
      <c r="E17" t="n">
        <v>41.64</v>
      </c>
      <c r="F17" t="n">
        <v>38.73</v>
      </c>
      <c r="G17" t="n">
        <v>110.64</v>
      </c>
      <c r="H17" t="n">
        <v>1.65</v>
      </c>
      <c r="I17" t="n">
        <v>21</v>
      </c>
      <c r="J17" t="n">
        <v>171.81</v>
      </c>
      <c r="K17" t="n">
        <v>49.1</v>
      </c>
      <c r="L17" t="n">
        <v>16</v>
      </c>
      <c r="M17" t="n">
        <v>19</v>
      </c>
      <c r="N17" t="n">
        <v>31.72</v>
      </c>
      <c r="O17" t="n">
        <v>21424.29</v>
      </c>
      <c r="P17" t="n">
        <v>447.15</v>
      </c>
      <c r="Q17" t="n">
        <v>419.25</v>
      </c>
      <c r="R17" t="n">
        <v>82.68000000000001</v>
      </c>
      <c r="S17" t="n">
        <v>59.57</v>
      </c>
      <c r="T17" t="n">
        <v>9372.690000000001</v>
      </c>
      <c r="U17" t="n">
        <v>0.72</v>
      </c>
      <c r="V17" t="n">
        <v>0.89</v>
      </c>
      <c r="W17" t="n">
        <v>6.83</v>
      </c>
      <c r="X17" t="n">
        <v>0.5600000000000001</v>
      </c>
      <c r="Y17" t="n">
        <v>0.5</v>
      </c>
      <c r="Z17" t="n">
        <v>10</v>
      </c>
      <c r="AA17" t="n">
        <v>951.1553831382716</v>
      </c>
      <c r="AB17" t="n">
        <v>1301.412757223757</v>
      </c>
      <c r="AC17" t="n">
        <v>1177.207750218598</v>
      </c>
      <c r="AD17" t="n">
        <v>951155.3831382716</v>
      </c>
      <c r="AE17" t="n">
        <v>1301412.757223757</v>
      </c>
      <c r="AF17" t="n">
        <v>1.415085958098688e-05</v>
      </c>
      <c r="AG17" t="n">
        <v>49</v>
      </c>
      <c r="AH17" t="n">
        <v>1177207.750218598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2.4038</v>
      </c>
      <c r="E18" t="n">
        <v>41.6</v>
      </c>
      <c r="F18" t="n">
        <v>38.71</v>
      </c>
      <c r="G18" t="n">
        <v>116.14</v>
      </c>
      <c r="H18" t="n">
        <v>1.74</v>
      </c>
      <c r="I18" t="n">
        <v>20</v>
      </c>
      <c r="J18" t="n">
        <v>173.28</v>
      </c>
      <c r="K18" t="n">
        <v>49.1</v>
      </c>
      <c r="L18" t="n">
        <v>17</v>
      </c>
      <c r="M18" t="n">
        <v>18</v>
      </c>
      <c r="N18" t="n">
        <v>32.18</v>
      </c>
      <c r="O18" t="n">
        <v>21604.83</v>
      </c>
      <c r="P18" t="n">
        <v>446.33</v>
      </c>
      <c r="Q18" t="n">
        <v>419.23</v>
      </c>
      <c r="R18" t="n">
        <v>82.26000000000001</v>
      </c>
      <c r="S18" t="n">
        <v>59.57</v>
      </c>
      <c r="T18" t="n">
        <v>9164.129999999999</v>
      </c>
      <c r="U18" t="n">
        <v>0.72</v>
      </c>
      <c r="V18" t="n">
        <v>0.89</v>
      </c>
      <c r="W18" t="n">
        <v>6.83</v>
      </c>
      <c r="X18" t="n">
        <v>0.55</v>
      </c>
      <c r="Y18" t="n">
        <v>0.5</v>
      </c>
      <c r="Z18" t="n">
        <v>10</v>
      </c>
      <c r="AA18" t="n">
        <v>949.7644150047241</v>
      </c>
      <c r="AB18" t="n">
        <v>1299.509573258255</v>
      </c>
      <c r="AC18" t="n">
        <v>1175.486203459627</v>
      </c>
      <c r="AD18" t="n">
        <v>949764.4150047242</v>
      </c>
      <c r="AE18" t="n">
        <v>1299509.573258255</v>
      </c>
      <c r="AF18" t="n">
        <v>1.416559207961365e-05</v>
      </c>
      <c r="AG18" t="n">
        <v>49</v>
      </c>
      <c r="AH18" t="n">
        <v>1175486.203459627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2.4074</v>
      </c>
      <c r="E19" t="n">
        <v>41.54</v>
      </c>
      <c r="F19" t="n">
        <v>38.68</v>
      </c>
      <c r="G19" t="n">
        <v>122.15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17</v>
      </c>
      <c r="N19" t="n">
        <v>32.65</v>
      </c>
      <c r="O19" t="n">
        <v>21786.02</v>
      </c>
      <c r="P19" t="n">
        <v>444.95</v>
      </c>
      <c r="Q19" t="n">
        <v>419.23</v>
      </c>
      <c r="R19" t="n">
        <v>81.20999999999999</v>
      </c>
      <c r="S19" t="n">
        <v>59.57</v>
      </c>
      <c r="T19" t="n">
        <v>8647.17</v>
      </c>
      <c r="U19" t="n">
        <v>0.73</v>
      </c>
      <c r="V19" t="n">
        <v>0.89</v>
      </c>
      <c r="W19" t="n">
        <v>6.83</v>
      </c>
      <c r="X19" t="n">
        <v>0.52</v>
      </c>
      <c r="Y19" t="n">
        <v>0.5</v>
      </c>
      <c r="Z19" t="n">
        <v>10</v>
      </c>
      <c r="AA19" t="n">
        <v>947.5644287913846</v>
      </c>
      <c r="AB19" t="n">
        <v>1296.499455064622</v>
      </c>
      <c r="AC19" t="n">
        <v>1172.763366721667</v>
      </c>
      <c r="AD19" t="n">
        <v>947564.4287913846</v>
      </c>
      <c r="AE19" t="n">
        <v>1296499.455064622</v>
      </c>
      <c r="AF19" t="n">
        <v>1.41868068776362e-05</v>
      </c>
      <c r="AG19" t="n">
        <v>49</v>
      </c>
      <c r="AH19" t="n">
        <v>1172763.366721667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2.4109</v>
      </c>
      <c r="E20" t="n">
        <v>41.48</v>
      </c>
      <c r="F20" t="n">
        <v>38.65</v>
      </c>
      <c r="G20" t="n">
        <v>128.84</v>
      </c>
      <c r="H20" t="n">
        <v>1.91</v>
      </c>
      <c r="I20" t="n">
        <v>18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444.94</v>
      </c>
      <c r="Q20" t="n">
        <v>419.26</v>
      </c>
      <c r="R20" t="n">
        <v>80.38</v>
      </c>
      <c r="S20" t="n">
        <v>59.57</v>
      </c>
      <c r="T20" t="n">
        <v>8236.82</v>
      </c>
      <c r="U20" t="n">
        <v>0.74</v>
      </c>
      <c r="V20" t="n">
        <v>0.89</v>
      </c>
      <c r="W20" t="n">
        <v>6.82</v>
      </c>
      <c r="X20" t="n">
        <v>0.49</v>
      </c>
      <c r="Y20" t="n">
        <v>0.5</v>
      </c>
      <c r="Z20" t="n">
        <v>10</v>
      </c>
      <c r="AA20" t="n">
        <v>946.7664556878091</v>
      </c>
      <c r="AB20" t="n">
        <v>1295.407633060221</v>
      </c>
      <c r="AC20" t="n">
        <v>1171.775746676985</v>
      </c>
      <c r="AD20" t="n">
        <v>946766.455687809</v>
      </c>
      <c r="AE20" t="n">
        <v>1295407.633060221</v>
      </c>
      <c r="AF20" t="n">
        <v>1.420743237571368e-05</v>
      </c>
      <c r="AG20" t="n">
        <v>49</v>
      </c>
      <c r="AH20" t="n">
        <v>1171775.746676985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2.4148</v>
      </c>
      <c r="E21" t="n">
        <v>41.41</v>
      </c>
      <c r="F21" t="n">
        <v>38.62</v>
      </c>
      <c r="G21" t="n">
        <v>136.29</v>
      </c>
      <c r="H21" t="n">
        <v>2</v>
      </c>
      <c r="I21" t="n">
        <v>17</v>
      </c>
      <c r="J21" t="n">
        <v>177.7</v>
      </c>
      <c r="K21" t="n">
        <v>49.1</v>
      </c>
      <c r="L21" t="n">
        <v>20</v>
      </c>
      <c r="M21" t="n">
        <v>15</v>
      </c>
      <c r="N21" t="n">
        <v>33.61</v>
      </c>
      <c r="O21" t="n">
        <v>22150.3</v>
      </c>
      <c r="P21" t="n">
        <v>442.82</v>
      </c>
      <c r="Q21" t="n">
        <v>419.24</v>
      </c>
      <c r="R21" t="n">
        <v>78.94</v>
      </c>
      <c r="S21" t="n">
        <v>59.57</v>
      </c>
      <c r="T21" t="n">
        <v>7520.09</v>
      </c>
      <c r="U21" t="n">
        <v>0.75</v>
      </c>
      <c r="V21" t="n">
        <v>0.9</v>
      </c>
      <c r="W21" t="n">
        <v>6.83</v>
      </c>
      <c r="X21" t="n">
        <v>0.45</v>
      </c>
      <c r="Y21" t="n">
        <v>0.5</v>
      </c>
      <c r="Z21" t="n">
        <v>10</v>
      </c>
      <c r="AA21" t="n">
        <v>934.8500321357949</v>
      </c>
      <c r="AB21" t="n">
        <v>1279.103056640851</v>
      </c>
      <c r="AC21" t="n">
        <v>1157.027256147463</v>
      </c>
      <c r="AD21" t="n">
        <v>934850.0321357949</v>
      </c>
      <c r="AE21" t="n">
        <v>1279103.056640851</v>
      </c>
      <c r="AF21" t="n">
        <v>1.423041507357145e-05</v>
      </c>
      <c r="AG21" t="n">
        <v>48</v>
      </c>
      <c r="AH21" t="n">
        <v>1157027.256147463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2.4142</v>
      </c>
      <c r="E22" t="n">
        <v>41.42</v>
      </c>
      <c r="F22" t="n">
        <v>38.63</v>
      </c>
      <c r="G22" t="n">
        <v>136.33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442.17</v>
      </c>
      <c r="Q22" t="n">
        <v>419.23</v>
      </c>
      <c r="R22" t="n">
        <v>79.52</v>
      </c>
      <c r="S22" t="n">
        <v>59.57</v>
      </c>
      <c r="T22" t="n">
        <v>7809.93</v>
      </c>
      <c r="U22" t="n">
        <v>0.75</v>
      </c>
      <c r="V22" t="n">
        <v>0.9</v>
      </c>
      <c r="W22" t="n">
        <v>6.82</v>
      </c>
      <c r="X22" t="n">
        <v>0.46</v>
      </c>
      <c r="Y22" t="n">
        <v>0.5</v>
      </c>
      <c r="Z22" t="n">
        <v>10</v>
      </c>
      <c r="AA22" t="n">
        <v>934.3406000234103</v>
      </c>
      <c r="AB22" t="n">
        <v>1278.406029150128</v>
      </c>
      <c r="AC22" t="n">
        <v>1156.39675198217</v>
      </c>
      <c r="AD22" t="n">
        <v>934340.6000234103</v>
      </c>
      <c r="AE22" t="n">
        <v>1278406.029150128</v>
      </c>
      <c r="AF22" t="n">
        <v>1.422687927390102e-05</v>
      </c>
      <c r="AG22" t="n">
        <v>48</v>
      </c>
      <c r="AH22" t="n">
        <v>1156396.75198217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2.4172</v>
      </c>
      <c r="E23" t="n">
        <v>41.37</v>
      </c>
      <c r="F23" t="n">
        <v>38.6</v>
      </c>
      <c r="G23" t="n">
        <v>144.77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442.12</v>
      </c>
      <c r="Q23" t="n">
        <v>419.25</v>
      </c>
      <c r="R23" t="n">
        <v>78.73999999999999</v>
      </c>
      <c r="S23" t="n">
        <v>59.57</v>
      </c>
      <c r="T23" t="n">
        <v>7427.16</v>
      </c>
      <c r="U23" t="n">
        <v>0.76</v>
      </c>
      <c r="V23" t="n">
        <v>0.9</v>
      </c>
      <c r="W23" t="n">
        <v>6.82</v>
      </c>
      <c r="X23" t="n">
        <v>0.44</v>
      </c>
      <c r="Y23" t="n">
        <v>0.5</v>
      </c>
      <c r="Z23" t="n">
        <v>10</v>
      </c>
      <c r="AA23" t="n">
        <v>933.6154011839626</v>
      </c>
      <c r="AB23" t="n">
        <v>1277.413780104481</v>
      </c>
      <c r="AC23" t="n">
        <v>1155.499201792809</v>
      </c>
      <c r="AD23" t="n">
        <v>933615.4011839626</v>
      </c>
      <c r="AE23" t="n">
        <v>1277413.780104481</v>
      </c>
      <c r="AF23" t="n">
        <v>1.424455827225314e-05</v>
      </c>
      <c r="AG23" t="n">
        <v>48</v>
      </c>
      <c r="AH23" t="n">
        <v>1155499.201792809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2.4212</v>
      </c>
      <c r="E24" t="n">
        <v>41.3</v>
      </c>
      <c r="F24" t="n">
        <v>38.57</v>
      </c>
      <c r="G24" t="n">
        <v>154.27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440.52</v>
      </c>
      <c r="Q24" t="n">
        <v>419.25</v>
      </c>
      <c r="R24" t="n">
        <v>77.34</v>
      </c>
      <c r="S24" t="n">
        <v>59.57</v>
      </c>
      <c r="T24" t="n">
        <v>6730.39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931.1355944484521</v>
      </c>
      <c r="AB24" t="n">
        <v>1274.020799127603</v>
      </c>
      <c r="AC24" t="n">
        <v>1152.430042158286</v>
      </c>
      <c r="AD24" t="n">
        <v>931135.5944484521</v>
      </c>
      <c r="AE24" t="n">
        <v>1274020.799127603</v>
      </c>
      <c r="AF24" t="n">
        <v>1.426813027005598e-05</v>
      </c>
      <c r="AG24" t="n">
        <v>48</v>
      </c>
      <c r="AH24" t="n">
        <v>1152430.042158286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2.4216</v>
      </c>
      <c r="E25" t="n">
        <v>41.3</v>
      </c>
      <c r="F25" t="n">
        <v>38.56</v>
      </c>
      <c r="G25" t="n">
        <v>154.24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439.08</v>
      </c>
      <c r="Q25" t="n">
        <v>419.24</v>
      </c>
      <c r="R25" t="n">
        <v>77.11</v>
      </c>
      <c r="S25" t="n">
        <v>59.57</v>
      </c>
      <c r="T25" t="n">
        <v>6615.95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929.5983936341941</v>
      </c>
      <c r="AB25" t="n">
        <v>1271.917533157022</v>
      </c>
      <c r="AC25" t="n">
        <v>1150.527508939985</v>
      </c>
      <c r="AD25" t="n">
        <v>929598.393634194</v>
      </c>
      <c r="AE25" t="n">
        <v>1271917.533157022</v>
      </c>
      <c r="AF25" t="n">
        <v>1.427048746983627e-05</v>
      </c>
      <c r="AG25" t="n">
        <v>48</v>
      </c>
      <c r="AH25" t="n">
        <v>1150527.508939984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2.4252</v>
      </c>
      <c r="E26" t="n">
        <v>41.23</v>
      </c>
      <c r="F26" t="n">
        <v>38.53</v>
      </c>
      <c r="G26" t="n">
        <v>165.13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439.33</v>
      </c>
      <c r="Q26" t="n">
        <v>419.23</v>
      </c>
      <c r="R26" t="n">
        <v>76.34999999999999</v>
      </c>
      <c r="S26" t="n">
        <v>59.57</v>
      </c>
      <c r="T26" t="n">
        <v>6240.03</v>
      </c>
      <c r="U26" t="n">
        <v>0.78</v>
      </c>
      <c r="V26" t="n">
        <v>0.9</v>
      </c>
      <c r="W26" t="n">
        <v>6.82</v>
      </c>
      <c r="X26" t="n">
        <v>0.37</v>
      </c>
      <c r="Y26" t="n">
        <v>0.5</v>
      </c>
      <c r="Z26" t="n">
        <v>10</v>
      </c>
      <c r="AA26" t="n">
        <v>929.0568398328694</v>
      </c>
      <c r="AB26" t="n">
        <v>1271.176555354382</v>
      </c>
      <c r="AC26" t="n">
        <v>1149.85724901886</v>
      </c>
      <c r="AD26" t="n">
        <v>929056.8398328694</v>
      </c>
      <c r="AE26" t="n">
        <v>1271176.555354382</v>
      </c>
      <c r="AF26" t="n">
        <v>1.429170226785881e-05</v>
      </c>
      <c r="AG26" t="n">
        <v>48</v>
      </c>
      <c r="AH26" t="n">
        <v>1149857.24901886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2.4277</v>
      </c>
      <c r="E27" t="n">
        <v>41.19</v>
      </c>
      <c r="F27" t="n">
        <v>38.52</v>
      </c>
      <c r="G27" t="n">
        <v>177.77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435.59</v>
      </c>
      <c r="Q27" t="n">
        <v>419.23</v>
      </c>
      <c r="R27" t="n">
        <v>75.83</v>
      </c>
      <c r="S27" t="n">
        <v>59.57</v>
      </c>
      <c r="T27" t="n">
        <v>5986.11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924.8000242077468</v>
      </c>
      <c r="AB27" t="n">
        <v>1265.352192418638</v>
      </c>
      <c r="AC27" t="n">
        <v>1144.588755107158</v>
      </c>
      <c r="AD27" t="n">
        <v>924800.0242077468</v>
      </c>
      <c r="AE27" t="n">
        <v>1265352.192418638</v>
      </c>
      <c r="AF27" t="n">
        <v>1.430643476648559e-05</v>
      </c>
      <c r="AG27" t="n">
        <v>48</v>
      </c>
      <c r="AH27" t="n">
        <v>1144588.755107158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2.4286</v>
      </c>
      <c r="E28" t="n">
        <v>41.18</v>
      </c>
      <c r="F28" t="n">
        <v>38.5</v>
      </c>
      <c r="G28" t="n">
        <v>177.71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11</v>
      </c>
      <c r="N28" t="n">
        <v>37.11</v>
      </c>
      <c r="O28" t="n">
        <v>23446.45</v>
      </c>
      <c r="P28" t="n">
        <v>438.37</v>
      </c>
      <c r="Q28" t="n">
        <v>419.28</v>
      </c>
      <c r="R28" t="n">
        <v>75.20999999999999</v>
      </c>
      <c r="S28" t="n">
        <v>59.57</v>
      </c>
      <c r="T28" t="n">
        <v>5675.28</v>
      </c>
      <c r="U28" t="n">
        <v>0.79</v>
      </c>
      <c r="V28" t="n">
        <v>0.9</v>
      </c>
      <c r="W28" t="n">
        <v>6.82</v>
      </c>
      <c r="X28" t="n">
        <v>0.34</v>
      </c>
      <c r="Y28" t="n">
        <v>0.5</v>
      </c>
      <c r="Z28" t="n">
        <v>10</v>
      </c>
      <c r="AA28" t="n">
        <v>927.3529704700245</v>
      </c>
      <c r="AB28" t="n">
        <v>1268.845246122726</v>
      </c>
      <c r="AC28" t="n">
        <v>1147.74843666826</v>
      </c>
      <c r="AD28" t="n">
        <v>927352.9704700245</v>
      </c>
      <c r="AE28" t="n">
        <v>1268845.246122726</v>
      </c>
      <c r="AF28" t="n">
        <v>1.431173846599123e-05</v>
      </c>
      <c r="AG28" t="n">
        <v>48</v>
      </c>
      <c r="AH28" t="n">
        <v>1147748.43666826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2.4279</v>
      </c>
      <c r="E29" t="n">
        <v>41.19</v>
      </c>
      <c r="F29" t="n">
        <v>38.51</v>
      </c>
      <c r="G29" t="n">
        <v>177.76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11</v>
      </c>
      <c r="N29" t="n">
        <v>37.64</v>
      </c>
      <c r="O29" t="n">
        <v>23634.36</v>
      </c>
      <c r="P29" t="n">
        <v>436.1</v>
      </c>
      <c r="Q29" t="n">
        <v>419.23</v>
      </c>
      <c r="R29" t="n">
        <v>75.81</v>
      </c>
      <c r="S29" t="n">
        <v>59.57</v>
      </c>
      <c r="T29" t="n">
        <v>5976.97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925.2512517707062</v>
      </c>
      <c r="AB29" t="n">
        <v>1265.969581877034</v>
      </c>
      <c r="AC29" t="n">
        <v>1145.147221782157</v>
      </c>
      <c r="AD29" t="n">
        <v>925251.2517707061</v>
      </c>
      <c r="AE29" t="n">
        <v>1265969.581877034</v>
      </c>
      <c r="AF29" t="n">
        <v>1.430761336637573e-05</v>
      </c>
      <c r="AG29" t="n">
        <v>48</v>
      </c>
      <c r="AH29" t="n">
        <v>1145147.221782156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2.4326</v>
      </c>
      <c r="E30" t="n">
        <v>41.11</v>
      </c>
      <c r="F30" t="n">
        <v>38.47</v>
      </c>
      <c r="G30" t="n">
        <v>192.33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10</v>
      </c>
      <c r="N30" t="n">
        <v>38.17</v>
      </c>
      <c r="O30" t="n">
        <v>23822.99</v>
      </c>
      <c r="P30" t="n">
        <v>435.39</v>
      </c>
      <c r="Q30" t="n">
        <v>419.24</v>
      </c>
      <c r="R30" t="n">
        <v>74.06999999999999</v>
      </c>
      <c r="S30" t="n">
        <v>59.57</v>
      </c>
      <c r="T30" t="n">
        <v>5109.41</v>
      </c>
      <c r="U30" t="n">
        <v>0.8</v>
      </c>
      <c r="V30" t="n">
        <v>0.9</v>
      </c>
      <c r="W30" t="n">
        <v>6.82</v>
      </c>
      <c r="X30" t="n">
        <v>0.3</v>
      </c>
      <c r="Y30" t="n">
        <v>0.5</v>
      </c>
      <c r="Z30" t="n">
        <v>10</v>
      </c>
      <c r="AA30" t="n">
        <v>923.5229972179907</v>
      </c>
      <c r="AB30" t="n">
        <v>1263.604907752799</v>
      </c>
      <c r="AC30" t="n">
        <v>1143.008228837498</v>
      </c>
      <c r="AD30" t="n">
        <v>923522.9972179907</v>
      </c>
      <c r="AE30" t="n">
        <v>1263604.907752799</v>
      </c>
      <c r="AF30" t="n">
        <v>1.433531046379406e-05</v>
      </c>
      <c r="AG30" t="n">
        <v>48</v>
      </c>
      <c r="AH30" t="n">
        <v>1143008.228837498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2.432</v>
      </c>
      <c r="E31" t="n">
        <v>41.12</v>
      </c>
      <c r="F31" t="n">
        <v>38.47</v>
      </c>
      <c r="G31" t="n">
        <v>192.37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10</v>
      </c>
      <c r="N31" t="n">
        <v>38.7</v>
      </c>
      <c r="O31" t="n">
        <v>24012.34</v>
      </c>
      <c r="P31" t="n">
        <v>436</v>
      </c>
      <c r="Q31" t="n">
        <v>419.25</v>
      </c>
      <c r="R31" t="n">
        <v>74.51000000000001</v>
      </c>
      <c r="S31" t="n">
        <v>59.57</v>
      </c>
      <c r="T31" t="n">
        <v>5331.07</v>
      </c>
      <c r="U31" t="n">
        <v>0.8</v>
      </c>
      <c r="V31" t="n">
        <v>0.9</v>
      </c>
      <c r="W31" t="n">
        <v>6.81</v>
      </c>
      <c r="X31" t="n">
        <v>0.31</v>
      </c>
      <c r="Y31" t="n">
        <v>0.5</v>
      </c>
      <c r="Z31" t="n">
        <v>10</v>
      </c>
      <c r="AA31" t="n">
        <v>924.2516061550305</v>
      </c>
      <c r="AB31" t="n">
        <v>1264.601822644414</v>
      </c>
      <c r="AC31" t="n">
        <v>1143.909999571036</v>
      </c>
      <c r="AD31" t="n">
        <v>924251.6061550304</v>
      </c>
      <c r="AE31" t="n">
        <v>1264601.822644414</v>
      </c>
      <c r="AF31" t="n">
        <v>1.433177466412364e-05</v>
      </c>
      <c r="AG31" t="n">
        <v>48</v>
      </c>
      <c r="AH31" t="n">
        <v>1143909.999571036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2.4358</v>
      </c>
      <c r="E32" t="n">
        <v>41.05</v>
      </c>
      <c r="F32" t="n">
        <v>38.44</v>
      </c>
      <c r="G32" t="n">
        <v>209.68</v>
      </c>
      <c r="H32" t="n">
        <v>2.83</v>
      </c>
      <c r="I32" t="n">
        <v>11</v>
      </c>
      <c r="J32" t="n">
        <v>194.34</v>
      </c>
      <c r="K32" t="n">
        <v>49.1</v>
      </c>
      <c r="L32" t="n">
        <v>31</v>
      </c>
      <c r="M32" t="n">
        <v>9</v>
      </c>
      <c r="N32" t="n">
        <v>39.24</v>
      </c>
      <c r="O32" t="n">
        <v>24202.42</v>
      </c>
      <c r="P32" t="n">
        <v>432.31</v>
      </c>
      <c r="Q32" t="n">
        <v>419.23</v>
      </c>
      <c r="R32" t="n">
        <v>73.42</v>
      </c>
      <c r="S32" t="n">
        <v>59.57</v>
      </c>
      <c r="T32" t="n">
        <v>4792.58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919.7674059556299</v>
      </c>
      <c r="AB32" t="n">
        <v>1258.466342102644</v>
      </c>
      <c r="AC32" t="n">
        <v>1138.360080680971</v>
      </c>
      <c r="AD32" t="n">
        <v>919767.4059556299</v>
      </c>
      <c r="AE32" t="n">
        <v>1258466.342102644</v>
      </c>
      <c r="AF32" t="n">
        <v>1.435416806203633e-05</v>
      </c>
      <c r="AG32" t="n">
        <v>48</v>
      </c>
      <c r="AH32" t="n">
        <v>1138360.080680971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2.4356</v>
      </c>
      <c r="E33" t="n">
        <v>41.06</v>
      </c>
      <c r="F33" t="n">
        <v>38.44</v>
      </c>
      <c r="G33" t="n">
        <v>209.7</v>
      </c>
      <c r="H33" t="n">
        <v>2.9</v>
      </c>
      <c r="I33" t="n">
        <v>11</v>
      </c>
      <c r="J33" t="n">
        <v>195.89</v>
      </c>
      <c r="K33" t="n">
        <v>49.1</v>
      </c>
      <c r="L33" t="n">
        <v>32</v>
      </c>
      <c r="M33" t="n">
        <v>9</v>
      </c>
      <c r="N33" t="n">
        <v>39.79</v>
      </c>
      <c r="O33" t="n">
        <v>24393.24</v>
      </c>
      <c r="P33" t="n">
        <v>433.73</v>
      </c>
      <c r="Q33" t="n">
        <v>419.23</v>
      </c>
      <c r="R33" t="n">
        <v>73.45999999999999</v>
      </c>
      <c r="S33" t="n">
        <v>59.57</v>
      </c>
      <c r="T33" t="n">
        <v>4811.73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921.2178069108847</v>
      </c>
      <c r="AB33" t="n">
        <v>1260.450844676797</v>
      </c>
      <c r="AC33" t="n">
        <v>1140.155185114715</v>
      </c>
      <c r="AD33" t="n">
        <v>921217.8069108848</v>
      </c>
      <c r="AE33" t="n">
        <v>1260450.844676798</v>
      </c>
      <c r="AF33" t="n">
        <v>1.435298946214619e-05</v>
      </c>
      <c r="AG33" t="n">
        <v>48</v>
      </c>
      <c r="AH33" t="n">
        <v>1140155.185114715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2.436</v>
      </c>
      <c r="E34" t="n">
        <v>41.05</v>
      </c>
      <c r="F34" t="n">
        <v>38.44</v>
      </c>
      <c r="G34" t="n">
        <v>209.66</v>
      </c>
      <c r="H34" t="n">
        <v>2.97</v>
      </c>
      <c r="I34" t="n">
        <v>11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433.15</v>
      </c>
      <c r="Q34" t="n">
        <v>419.23</v>
      </c>
      <c r="R34" t="n">
        <v>73.37</v>
      </c>
      <c r="S34" t="n">
        <v>59.57</v>
      </c>
      <c r="T34" t="n">
        <v>4765.27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920.5611450701044</v>
      </c>
      <c r="AB34" t="n">
        <v>1259.552370976366</v>
      </c>
      <c r="AC34" t="n">
        <v>1139.342460483236</v>
      </c>
      <c r="AD34" t="n">
        <v>920561.1450701044</v>
      </c>
      <c r="AE34" t="n">
        <v>1259552.370976366</v>
      </c>
      <c r="AF34" t="n">
        <v>1.435534666192647e-05</v>
      </c>
      <c r="AG34" t="n">
        <v>48</v>
      </c>
      <c r="AH34" t="n">
        <v>1139342.460483236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2.4351</v>
      </c>
      <c r="E35" t="n">
        <v>41.07</v>
      </c>
      <c r="F35" t="n">
        <v>38.45</v>
      </c>
      <c r="G35" t="n">
        <v>209.75</v>
      </c>
      <c r="H35" t="n">
        <v>3.03</v>
      </c>
      <c r="I35" t="n">
        <v>11</v>
      </c>
      <c r="J35" t="n">
        <v>199</v>
      </c>
      <c r="K35" t="n">
        <v>49.1</v>
      </c>
      <c r="L35" t="n">
        <v>34</v>
      </c>
      <c r="M35" t="n">
        <v>9</v>
      </c>
      <c r="N35" t="n">
        <v>40.9</v>
      </c>
      <c r="O35" t="n">
        <v>24777.13</v>
      </c>
      <c r="P35" t="n">
        <v>430.49</v>
      </c>
      <c r="Q35" t="n">
        <v>419.23</v>
      </c>
      <c r="R35" t="n">
        <v>73.75</v>
      </c>
      <c r="S35" t="n">
        <v>59.57</v>
      </c>
      <c r="T35" t="n">
        <v>4953.07</v>
      </c>
      <c r="U35" t="n">
        <v>0.8100000000000001</v>
      </c>
      <c r="V35" t="n">
        <v>0.9</v>
      </c>
      <c r="W35" t="n">
        <v>6.82</v>
      </c>
      <c r="X35" t="n">
        <v>0.29</v>
      </c>
      <c r="Y35" t="n">
        <v>0.5</v>
      </c>
      <c r="Z35" t="n">
        <v>10</v>
      </c>
      <c r="AA35" t="n">
        <v>918.1166807238762</v>
      </c>
      <c r="AB35" t="n">
        <v>1256.207747015701</v>
      </c>
      <c r="AC35" t="n">
        <v>1136.317042739168</v>
      </c>
      <c r="AD35" t="n">
        <v>918116.6807238762</v>
      </c>
      <c r="AE35" t="n">
        <v>1256207.747015701</v>
      </c>
      <c r="AF35" t="n">
        <v>1.435004296242083e-05</v>
      </c>
      <c r="AG35" t="n">
        <v>48</v>
      </c>
      <c r="AH35" t="n">
        <v>1136317.042739168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2.4397</v>
      </c>
      <c r="E36" t="n">
        <v>40.99</v>
      </c>
      <c r="F36" t="n">
        <v>38.41</v>
      </c>
      <c r="G36" t="n">
        <v>230.44</v>
      </c>
      <c r="H36" t="n">
        <v>3.1</v>
      </c>
      <c r="I36" t="n">
        <v>10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430.87</v>
      </c>
      <c r="Q36" t="n">
        <v>419.25</v>
      </c>
      <c r="R36" t="n">
        <v>72.28</v>
      </c>
      <c r="S36" t="n">
        <v>59.57</v>
      </c>
      <c r="T36" t="n">
        <v>4227.62</v>
      </c>
      <c r="U36" t="n">
        <v>0.82</v>
      </c>
      <c r="V36" t="n">
        <v>0.9</v>
      </c>
      <c r="W36" t="n">
        <v>6.81</v>
      </c>
      <c r="X36" t="n">
        <v>0.24</v>
      </c>
      <c r="Y36" t="n">
        <v>0.5</v>
      </c>
      <c r="Z36" t="n">
        <v>10</v>
      </c>
      <c r="AA36" t="n">
        <v>917.5078353763023</v>
      </c>
      <c r="AB36" t="n">
        <v>1255.374697950789</v>
      </c>
      <c r="AC36" t="n">
        <v>1135.56349870782</v>
      </c>
      <c r="AD36" t="n">
        <v>917507.8353763022</v>
      </c>
      <c r="AE36" t="n">
        <v>1255374.697950789</v>
      </c>
      <c r="AF36" t="n">
        <v>1.43771507598941e-05</v>
      </c>
      <c r="AG36" t="n">
        <v>48</v>
      </c>
      <c r="AH36" t="n">
        <v>1135563.49870782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2.4393</v>
      </c>
      <c r="E37" t="n">
        <v>40.99</v>
      </c>
      <c r="F37" t="n">
        <v>38.41</v>
      </c>
      <c r="G37" t="n">
        <v>230.48</v>
      </c>
      <c r="H37" t="n">
        <v>3.16</v>
      </c>
      <c r="I37" t="n">
        <v>10</v>
      </c>
      <c r="J37" t="n">
        <v>202.14</v>
      </c>
      <c r="K37" t="n">
        <v>49.1</v>
      </c>
      <c r="L37" t="n">
        <v>36</v>
      </c>
      <c r="M37" t="n">
        <v>8</v>
      </c>
      <c r="N37" t="n">
        <v>42.04</v>
      </c>
      <c r="O37" t="n">
        <v>25164.09</v>
      </c>
      <c r="P37" t="n">
        <v>431.52</v>
      </c>
      <c r="Q37" t="n">
        <v>419.26</v>
      </c>
      <c r="R37" t="n">
        <v>72.45</v>
      </c>
      <c r="S37" t="n">
        <v>59.57</v>
      </c>
      <c r="T37" t="n">
        <v>4309.92</v>
      </c>
      <c r="U37" t="n">
        <v>0.82</v>
      </c>
      <c r="V37" t="n">
        <v>0.9</v>
      </c>
      <c r="W37" t="n">
        <v>6.81</v>
      </c>
      <c r="X37" t="n">
        <v>0.25</v>
      </c>
      <c r="Y37" t="n">
        <v>0.5</v>
      </c>
      <c r="Z37" t="n">
        <v>10</v>
      </c>
      <c r="AA37" t="n">
        <v>918.2324078492107</v>
      </c>
      <c r="AB37" t="n">
        <v>1256.366089974104</v>
      </c>
      <c r="AC37" t="n">
        <v>1136.460273667857</v>
      </c>
      <c r="AD37" t="n">
        <v>918232.4078492108</v>
      </c>
      <c r="AE37" t="n">
        <v>1256366.089974104</v>
      </c>
      <c r="AF37" t="n">
        <v>1.437479356011381e-05</v>
      </c>
      <c r="AG37" t="n">
        <v>48</v>
      </c>
      <c r="AH37" t="n">
        <v>1136460.273667857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2.4392</v>
      </c>
      <c r="E38" t="n">
        <v>41</v>
      </c>
      <c r="F38" t="n">
        <v>38.41</v>
      </c>
      <c r="G38" t="n">
        <v>230.49</v>
      </c>
      <c r="H38" t="n">
        <v>3.23</v>
      </c>
      <c r="I38" t="n">
        <v>10</v>
      </c>
      <c r="J38" t="n">
        <v>203.71</v>
      </c>
      <c r="K38" t="n">
        <v>49.1</v>
      </c>
      <c r="L38" t="n">
        <v>37</v>
      </c>
      <c r="M38" t="n">
        <v>8</v>
      </c>
      <c r="N38" t="n">
        <v>42.62</v>
      </c>
      <c r="O38" t="n">
        <v>25358.87</v>
      </c>
      <c r="P38" t="n">
        <v>429.92</v>
      </c>
      <c r="Q38" t="n">
        <v>419.24</v>
      </c>
      <c r="R38" t="n">
        <v>72.56999999999999</v>
      </c>
      <c r="S38" t="n">
        <v>59.57</v>
      </c>
      <c r="T38" t="n">
        <v>4369.85</v>
      </c>
      <c r="U38" t="n">
        <v>0.82</v>
      </c>
      <c r="V38" t="n">
        <v>0.9</v>
      </c>
      <c r="W38" t="n">
        <v>6.81</v>
      </c>
      <c r="X38" t="n">
        <v>0.25</v>
      </c>
      <c r="Y38" t="n">
        <v>0.5</v>
      </c>
      <c r="Z38" t="n">
        <v>10</v>
      </c>
      <c r="AA38" t="n">
        <v>916.6659382368056</v>
      </c>
      <c r="AB38" t="n">
        <v>1254.222777142649</v>
      </c>
      <c r="AC38" t="n">
        <v>1134.521515604878</v>
      </c>
      <c r="AD38" t="n">
        <v>916665.9382368056</v>
      </c>
      <c r="AE38" t="n">
        <v>1254222.777142649</v>
      </c>
      <c r="AF38" t="n">
        <v>1.437420426016874e-05</v>
      </c>
      <c r="AG38" t="n">
        <v>48</v>
      </c>
      <c r="AH38" t="n">
        <v>1134521.515604878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2.4387</v>
      </c>
      <c r="E39" t="n">
        <v>41.01</v>
      </c>
      <c r="F39" t="n">
        <v>38.42</v>
      </c>
      <c r="G39" t="n">
        <v>230.54</v>
      </c>
      <c r="H39" t="n">
        <v>3.29</v>
      </c>
      <c r="I39" t="n">
        <v>10</v>
      </c>
      <c r="J39" t="n">
        <v>205.3</v>
      </c>
      <c r="K39" t="n">
        <v>49.1</v>
      </c>
      <c r="L39" t="n">
        <v>38</v>
      </c>
      <c r="M39" t="n">
        <v>8</v>
      </c>
      <c r="N39" t="n">
        <v>43.2</v>
      </c>
      <c r="O39" t="n">
        <v>25554.32</v>
      </c>
      <c r="P39" t="n">
        <v>425.92</v>
      </c>
      <c r="Q39" t="n">
        <v>419.23</v>
      </c>
      <c r="R39" t="n">
        <v>72.70999999999999</v>
      </c>
      <c r="S39" t="n">
        <v>59.57</v>
      </c>
      <c r="T39" t="n">
        <v>4440.26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912.8147056194983</v>
      </c>
      <c r="AB39" t="n">
        <v>1248.953350771258</v>
      </c>
      <c r="AC39" t="n">
        <v>1129.754995890685</v>
      </c>
      <c r="AD39" t="n">
        <v>912814.7056194984</v>
      </c>
      <c r="AE39" t="n">
        <v>1248953.350771258</v>
      </c>
      <c r="AF39" t="n">
        <v>1.437125776044338e-05</v>
      </c>
      <c r="AG39" t="n">
        <v>48</v>
      </c>
      <c r="AH39" t="n">
        <v>1129754.995890685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2.4427</v>
      </c>
      <c r="E40" t="n">
        <v>40.94</v>
      </c>
      <c r="F40" t="n">
        <v>38.39</v>
      </c>
      <c r="G40" t="n">
        <v>255.91</v>
      </c>
      <c r="H40" t="n">
        <v>3.35</v>
      </c>
      <c r="I40" t="n">
        <v>9</v>
      </c>
      <c r="J40" t="n">
        <v>206.89</v>
      </c>
      <c r="K40" t="n">
        <v>49.1</v>
      </c>
      <c r="L40" t="n">
        <v>39</v>
      </c>
      <c r="M40" t="n">
        <v>7</v>
      </c>
      <c r="N40" t="n">
        <v>43.8</v>
      </c>
      <c r="O40" t="n">
        <v>25750.58</v>
      </c>
      <c r="P40" t="n">
        <v>427.59</v>
      </c>
      <c r="Q40" t="n">
        <v>419.24</v>
      </c>
      <c r="R40" t="n">
        <v>71.64</v>
      </c>
      <c r="S40" t="n">
        <v>59.57</v>
      </c>
      <c r="T40" t="n">
        <v>3912.26</v>
      </c>
      <c r="U40" t="n">
        <v>0.83</v>
      </c>
      <c r="V40" t="n">
        <v>0.9</v>
      </c>
      <c r="W40" t="n">
        <v>6.81</v>
      </c>
      <c r="X40" t="n">
        <v>0.22</v>
      </c>
      <c r="Y40" t="n">
        <v>0.5</v>
      </c>
      <c r="Z40" t="n">
        <v>10</v>
      </c>
      <c r="AA40" t="n">
        <v>913.6285896405484</v>
      </c>
      <c r="AB40" t="n">
        <v>1250.066942794887</v>
      </c>
      <c r="AC40" t="n">
        <v>1130.762308254516</v>
      </c>
      <c r="AD40" t="n">
        <v>913628.5896405485</v>
      </c>
      <c r="AE40" t="n">
        <v>1250066.942794887</v>
      </c>
      <c r="AF40" t="n">
        <v>1.439482975824622e-05</v>
      </c>
      <c r="AG40" t="n">
        <v>48</v>
      </c>
      <c r="AH40" t="n">
        <v>1130762.308254516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2.4427</v>
      </c>
      <c r="E41" t="n">
        <v>40.94</v>
      </c>
      <c r="F41" t="n">
        <v>38.39</v>
      </c>
      <c r="G41" t="n">
        <v>255.91</v>
      </c>
      <c r="H41" t="n">
        <v>3.41</v>
      </c>
      <c r="I41" t="n">
        <v>9</v>
      </c>
      <c r="J41" t="n">
        <v>208.49</v>
      </c>
      <c r="K41" t="n">
        <v>49.1</v>
      </c>
      <c r="L41" t="n">
        <v>40</v>
      </c>
      <c r="M41" t="n">
        <v>7</v>
      </c>
      <c r="N41" t="n">
        <v>44.39</v>
      </c>
      <c r="O41" t="n">
        <v>25947.65</v>
      </c>
      <c r="P41" t="n">
        <v>429.92</v>
      </c>
      <c r="Q41" t="n">
        <v>419.23</v>
      </c>
      <c r="R41" t="n">
        <v>71.56999999999999</v>
      </c>
      <c r="S41" t="n">
        <v>59.57</v>
      </c>
      <c r="T41" t="n">
        <v>3875.72</v>
      </c>
      <c r="U41" t="n">
        <v>0.83</v>
      </c>
      <c r="V41" t="n">
        <v>0.9</v>
      </c>
      <c r="W41" t="n">
        <v>6.81</v>
      </c>
      <c r="X41" t="n">
        <v>0.22</v>
      </c>
      <c r="Y41" t="n">
        <v>0.5</v>
      </c>
      <c r="Z41" t="n">
        <v>10</v>
      </c>
      <c r="AA41" t="n">
        <v>915.9356475793528</v>
      </c>
      <c r="AB41" t="n">
        <v>1253.223561246973</v>
      </c>
      <c r="AC41" t="n">
        <v>1133.617663471876</v>
      </c>
      <c r="AD41" t="n">
        <v>915935.6475793528</v>
      </c>
      <c r="AE41" t="n">
        <v>1253223.561246973</v>
      </c>
      <c r="AF41" t="n">
        <v>1.439482975824622e-05</v>
      </c>
      <c r="AG41" t="n">
        <v>48</v>
      </c>
      <c r="AH41" t="n">
        <v>1133617.663471876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1.3074</v>
      </c>
      <c r="E2" t="n">
        <v>76.48999999999999</v>
      </c>
      <c r="F2" t="n">
        <v>54.14</v>
      </c>
      <c r="G2" t="n">
        <v>6.08</v>
      </c>
      <c r="H2" t="n">
        <v>0.1</v>
      </c>
      <c r="I2" t="n">
        <v>534</v>
      </c>
      <c r="J2" t="n">
        <v>185.69</v>
      </c>
      <c r="K2" t="n">
        <v>53.44</v>
      </c>
      <c r="L2" t="n">
        <v>1</v>
      </c>
      <c r="M2" t="n">
        <v>532</v>
      </c>
      <c r="N2" t="n">
        <v>36.26</v>
      </c>
      <c r="O2" t="n">
        <v>23136.14</v>
      </c>
      <c r="P2" t="n">
        <v>737.61</v>
      </c>
      <c r="Q2" t="n">
        <v>419.54</v>
      </c>
      <c r="R2" t="n">
        <v>585.3099999999999</v>
      </c>
      <c r="S2" t="n">
        <v>59.57</v>
      </c>
      <c r="T2" t="n">
        <v>258119.36</v>
      </c>
      <c r="U2" t="n">
        <v>0.1</v>
      </c>
      <c r="V2" t="n">
        <v>0.64</v>
      </c>
      <c r="W2" t="n">
        <v>7.7</v>
      </c>
      <c r="X2" t="n">
        <v>15.96</v>
      </c>
      <c r="Y2" t="n">
        <v>0.5</v>
      </c>
      <c r="Z2" t="n">
        <v>10</v>
      </c>
      <c r="AA2" t="n">
        <v>2339.154985190529</v>
      </c>
      <c r="AB2" t="n">
        <v>3200.535046972587</v>
      </c>
      <c r="AC2" t="n">
        <v>2895.080474068553</v>
      </c>
      <c r="AD2" t="n">
        <v>2339154.985190529</v>
      </c>
      <c r="AE2" t="n">
        <v>3200535.046972587</v>
      </c>
      <c r="AF2" t="n">
        <v>7.003754145331698e-06</v>
      </c>
      <c r="AG2" t="n">
        <v>89</v>
      </c>
      <c r="AH2" t="n">
        <v>2895080.474068554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1.8139</v>
      </c>
      <c r="E3" t="n">
        <v>55.13</v>
      </c>
      <c r="F3" t="n">
        <v>44.51</v>
      </c>
      <c r="G3" t="n">
        <v>12.19</v>
      </c>
      <c r="H3" t="n">
        <v>0.19</v>
      </c>
      <c r="I3" t="n">
        <v>219</v>
      </c>
      <c r="J3" t="n">
        <v>187.21</v>
      </c>
      <c r="K3" t="n">
        <v>53.44</v>
      </c>
      <c r="L3" t="n">
        <v>2</v>
      </c>
      <c r="M3" t="n">
        <v>217</v>
      </c>
      <c r="N3" t="n">
        <v>36.77</v>
      </c>
      <c r="O3" t="n">
        <v>23322.88</v>
      </c>
      <c r="P3" t="n">
        <v>606.0599999999999</v>
      </c>
      <c r="Q3" t="n">
        <v>419.37</v>
      </c>
      <c r="R3" t="n">
        <v>270.91</v>
      </c>
      <c r="S3" t="n">
        <v>59.57</v>
      </c>
      <c r="T3" t="n">
        <v>102495.11</v>
      </c>
      <c r="U3" t="n">
        <v>0.22</v>
      </c>
      <c r="V3" t="n">
        <v>0.78</v>
      </c>
      <c r="W3" t="n">
        <v>7.16</v>
      </c>
      <c r="X3" t="n">
        <v>6.34</v>
      </c>
      <c r="Y3" t="n">
        <v>0.5</v>
      </c>
      <c r="Z3" t="n">
        <v>10</v>
      </c>
      <c r="AA3" t="n">
        <v>1486.802962947148</v>
      </c>
      <c r="AB3" t="n">
        <v>2034.309407021684</v>
      </c>
      <c r="AC3" t="n">
        <v>1840.157772386719</v>
      </c>
      <c r="AD3" t="n">
        <v>1486802.962947148</v>
      </c>
      <c r="AE3" t="n">
        <v>2034309.407021684</v>
      </c>
      <c r="AF3" t="n">
        <v>9.71707942803822e-06</v>
      </c>
      <c r="AG3" t="n">
        <v>64</v>
      </c>
      <c r="AH3" t="n">
        <v>1840157.772386719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2.0068</v>
      </c>
      <c r="E4" t="n">
        <v>49.83</v>
      </c>
      <c r="F4" t="n">
        <v>42.19</v>
      </c>
      <c r="G4" t="n">
        <v>18.21</v>
      </c>
      <c r="H4" t="n">
        <v>0.28</v>
      </c>
      <c r="I4" t="n">
        <v>139</v>
      </c>
      <c r="J4" t="n">
        <v>188.73</v>
      </c>
      <c r="K4" t="n">
        <v>53.44</v>
      </c>
      <c r="L4" t="n">
        <v>3</v>
      </c>
      <c r="M4" t="n">
        <v>137</v>
      </c>
      <c r="N4" t="n">
        <v>37.29</v>
      </c>
      <c r="O4" t="n">
        <v>23510.33</v>
      </c>
      <c r="P4" t="n">
        <v>573.96</v>
      </c>
      <c r="Q4" t="n">
        <v>419.36</v>
      </c>
      <c r="R4" t="n">
        <v>195.45</v>
      </c>
      <c r="S4" t="n">
        <v>59.57</v>
      </c>
      <c r="T4" t="n">
        <v>65166.98</v>
      </c>
      <c r="U4" t="n">
        <v>0.3</v>
      </c>
      <c r="V4" t="n">
        <v>0.82</v>
      </c>
      <c r="W4" t="n">
        <v>7.02</v>
      </c>
      <c r="X4" t="n">
        <v>4.02</v>
      </c>
      <c r="Y4" t="n">
        <v>0.5</v>
      </c>
      <c r="Z4" t="n">
        <v>10</v>
      </c>
      <c r="AA4" t="n">
        <v>1301.70122713415</v>
      </c>
      <c r="AB4" t="n">
        <v>1781.045045970092</v>
      </c>
      <c r="AC4" t="n">
        <v>1611.064606495127</v>
      </c>
      <c r="AD4" t="n">
        <v>1301701.22713415</v>
      </c>
      <c r="AE4" t="n">
        <v>1781045.045970092</v>
      </c>
      <c r="AF4" t="n">
        <v>1.075044654952704e-05</v>
      </c>
      <c r="AG4" t="n">
        <v>58</v>
      </c>
      <c r="AH4" t="n">
        <v>1611064.606495127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2.115</v>
      </c>
      <c r="E5" t="n">
        <v>47.28</v>
      </c>
      <c r="F5" t="n">
        <v>41.05</v>
      </c>
      <c r="G5" t="n">
        <v>24.39</v>
      </c>
      <c r="H5" t="n">
        <v>0.37</v>
      </c>
      <c r="I5" t="n">
        <v>101</v>
      </c>
      <c r="J5" t="n">
        <v>190.25</v>
      </c>
      <c r="K5" t="n">
        <v>53.44</v>
      </c>
      <c r="L5" t="n">
        <v>4</v>
      </c>
      <c r="M5" t="n">
        <v>99</v>
      </c>
      <c r="N5" t="n">
        <v>37.82</v>
      </c>
      <c r="O5" t="n">
        <v>23698.48</v>
      </c>
      <c r="P5" t="n">
        <v>558.0700000000001</v>
      </c>
      <c r="Q5" t="n">
        <v>419.3</v>
      </c>
      <c r="R5" t="n">
        <v>157.91</v>
      </c>
      <c r="S5" t="n">
        <v>59.57</v>
      </c>
      <c r="T5" t="n">
        <v>46585.46</v>
      </c>
      <c r="U5" t="n">
        <v>0.38</v>
      </c>
      <c r="V5" t="n">
        <v>0.84</v>
      </c>
      <c r="W5" t="n">
        <v>6.97</v>
      </c>
      <c r="X5" t="n">
        <v>2.89</v>
      </c>
      <c r="Y5" t="n">
        <v>0.5</v>
      </c>
      <c r="Z5" t="n">
        <v>10</v>
      </c>
      <c r="AA5" t="n">
        <v>1214.384010841749</v>
      </c>
      <c r="AB5" t="n">
        <v>1661.573778475117</v>
      </c>
      <c r="AC5" t="n">
        <v>1502.995509090896</v>
      </c>
      <c r="AD5" t="n">
        <v>1214384.010841749</v>
      </c>
      <c r="AE5" t="n">
        <v>1661573.778475117</v>
      </c>
      <c r="AF5" t="n">
        <v>1.133007497122269e-05</v>
      </c>
      <c r="AG5" t="n">
        <v>55</v>
      </c>
      <c r="AH5" t="n">
        <v>1502995.509090896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2.1795</v>
      </c>
      <c r="E6" t="n">
        <v>45.88</v>
      </c>
      <c r="F6" t="n">
        <v>40.44</v>
      </c>
      <c r="G6" t="n">
        <v>30.33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78</v>
      </c>
      <c r="N6" t="n">
        <v>38.35</v>
      </c>
      <c r="O6" t="n">
        <v>23887.36</v>
      </c>
      <c r="P6" t="n">
        <v>549.34</v>
      </c>
      <c r="Q6" t="n">
        <v>419.28</v>
      </c>
      <c r="R6" t="n">
        <v>138.02</v>
      </c>
      <c r="S6" t="n">
        <v>59.57</v>
      </c>
      <c r="T6" t="n">
        <v>36743.41</v>
      </c>
      <c r="U6" t="n">
        <v>0.43</v>
      </c>
      <c r="V6" t="n">
        <v>0.86</v>
      </c>
      <c r="W6" t="n">
        <v>6.93</v>
      </c>
      <c r="X6" t="n">
        <v>2.27</v>
      </c>
      <c r="Y6" t="n">
        <v>0.5</v>
      </c>
      <c r="Z6" t="n">
        <v>10</v>
      </c>
      <c r="AA6" t="n">
        <v>1173.206194918177</v>
      </c>
      <c r="AB6" t="n">
        <v>1605.232474091459</v>
      </c>
      <c r="AC6" t="n">
        <v>1452.031339722097</v>
      </c>
      <c r="AD6" t="n">
        <v>1173206.194918177</v>
      </c>
      <c r="AE6" t="n">
        <v>1605232.474091459</v>
      </c>
      <c r="AF6" t="n">
        <v>1.167560208027416e-05</v>
      </c>
      <c r="AG6" t="n">
        <v>54</v>
      </c>
      <c r="AH6" t="n">
        <v>1452031.339722097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2.2242</v>
      </c>
      <c r="E7" t="n">
        <v>44.96</v>
      </c>
      <c r="F7" t="n">
        <v>40.03</v>
      </c>
      <c r="G7" t="n">
        <v>36.39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543.26</v>
      </c>
      <c r="Q7" t="n">
        <v>419.29</v>
      </c>
      <c r="R7" t="n">
        <v>125.27</v>
      </c>
      <c r="S7" t="n">
        <v>59.57</v>
      </c>
      <c r="T7" t="n">
        <v>30441.8</v>
      </c>
      <c r="U7" t="n">
        <v>0.48</v>
      </c>
      <c r="V7" t="n">
        <v>0.86</v>
      </c>
      <c r="W7" t="n">
        <v>6.9</v>
      </c>
      <c r="X7" t="n">
        <v>1.87</v>
      </c>
      <c r="Y7" t="n">
        <v>0.5</v>
      </c>
      <c r="Z7" t="n">
        <v>10</v>
      </c>
      <c r="AA7" t="n">
        <v>1143.009348512312</v>
      </c>
      <c r="AB7" t="n">
        <v>1563.915816648113</v>
      </c>
      <c r="AC7" t="n">
        <v>1414.657886076851</v>
      </c>
      <c r="AD7" t="n">
        <v>1143009.348512312</v>
      </c>
      <c r="AE7" t="n">
        <v>1563915.816648113</v>
      </c>
      <c r="AF7" t="n">
        <v>1.191506040236099e-05</v>
      </c>
      <c r="AG7" t="n">
        <v>53</v>
      </c>
      <c r="AH7" t="n">
        <v>1414657.886076851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2.2528</v>
      </c>
      <c r="E8" t="n">
        <v>44.39</v>
      </c>
      <c r="F8" t="n">
        <v>39.8</v>
      </c>
      <c r="G8" t="n">
        <v>41.89</v>
      </c>
      <c r="H8" t="n">
        <v>0.64</v>
      </c>
      <c r="I8" t="n">
        <v>57</v>
      </c>
      <c r="J8" t="n">
        <v>194.86</v>
      </c>
      <c r="K8" t="n">
        <v>53.44</v>
      </c>
      <c r="L8" t="n">
        <v>7</v>
      </c>
      <c r="M8" t="n">
        <v>55</v>
      </c>
      <c r="N8" t="n">
        <v>39.43</v>
      </c>
      <c r="O8" t="n">
        <v>24267.28</v>
      </c>
      <c r="P8" t="n">
        <v>539.45</v>
      </c>
      <c r="Q8" t="n">
        <v>419.26</v>
      </c>
      <c r="R8" t="n">
        <v>117.25</v>
      </c>
      <c r="S8" t="n">
        <v>59.57</v>
      </c>
      <c r="T8" t="n">
        <v>26473.27</v>
      </c>
      <c r="U8" t="n">
        <v>0.51</v>
      </c>
      <c r="V8" t="n">
        <v>0.87</v>
      </c>
      <c r="W8" t="n">
        <v>6.9</v>
      </c>
      <c r="X8" t="n">
        <v>1.63</v>
      </c>
      <c r="Y8" t="n">
        <v>0.5</v>
      </c>
      <c r="Z8" t="n">
        <v>10</v>
      </c>
      <c r="AA8" t="n">
        <v>1121.054004673914</v>
      </c>
      <c r="AB8" t="n">
        <v>1533.875546607007</v>
      </c>
      <c r="AC8" t="n">
        <v>1387.484617246684</v>
      </c>
      <c r="AD8" t="n">
        <v>1121054.004673914</v>
      </c>
      <c r="AE8" t="n">
        <v>1533875.546607007</v>
      </c>
      <c r="AF8" t="n">
        <v>1.206827087242103e-05</v>
      </c>
      <c r="AG8" t="n">
        <v>52</v>
      </c>
      <c r="AH8" t="n">
        <v>1387484.617246684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2.2803</v>
      </c>
      <c r="E9" t="n">
        <v>43.85</v>
      </c>
      <c r="F9" t="n">
        <v>39.56</v>
      </c>
      <c r="G9" t="n">
        <v>48.44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536.05</v>
      </c>
      <c r="Q9" t="n">
        <v>419.29</v>
      </c>
      <c r="R9" t="n">
        <v>109.81</v>
      </c>
      <c r="S9" t="n">
        <v>59.57</v>
      </c>
      <c r="T9" t="n">
        <v>22795.52</v>
      </c>
      <c r="U9" t="n">
        <v>0.54</v>
      </c>
      <c r="V9" t="n">
        <v>0.87</v>
      </c>
      <c r="W9" t="n">
        <v>6.88</v>
      </c>
      <c r="X9" t="n">
        <v>1.4</v>
      </c>
      <c r="Y9" t="n">
        <v>0.5</v>
      </c>
      <c r="Z9" t="n">
        <v>10</v>
      </c>
      <c r="AA9" t="n">
        <v>1100.150506517892</v>
      </c>
      <c r="AB9" t="n">
        <v>1505.274458232684</v>
      </c>
      <c r="AC9" t="n">
        <v>1361.613176604927</v>
      </c>
      <c r="AD9" t="n">
        <v>1100150.506517892</v>
      </c>
      <c r="AE9" t="n">
        <v>1505274.458232684</v>
      </c>
      <c r="AF9" t="n">
        <v>1.221558863209413e-05</v>
      </c>
      <c r="AG9" t="n">
        <v>51</v>
      </c>
      <c r="AH9" t="n">
        <v>1361613.176604927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2.299</v>
      </c>
      <c r="E10" t="n">
        <v>43.5</v>
      </c>
      <c r="F10" t="n">
        <v>39.39</v>
      </c>
      <c r="G10" t="n">
        <v>53.71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533.52</v>
      </c>
      <c r="Q10" t="n">
        <v>419.24</v>
      </c>
      <c r="R10" t="n">
        <v>104.26</v>
      </c>
      <c r="S10" t="n">
        <v>59.57</v>
      </c>
      <c r="T10" t="n">
        <v>20044.78</v>
      </c>
      <c r="U10" t="n">
        <v>0.57</v>
      </c>
      <c r="V10" t="n">
        <v>0.88</v>
      </c>
      <c r="W10" t="n">
        <v>6.87</v>
      </c>
      <c r="X10" t="n">
        <v>1.23</v>
      </c>
      <c r="Y10" t="n">
        <v>0.5</v>
      </c>
      <c r="Z10" t="n">
        <v>10</v>
      </c>
      <c r="AA10" t="n">
        <v>1091.944923428855</v>
      </c>
      <c r="AB10" t="n">
        <v>1494.047217445487</v>
      </c>
      <c r="AC10" t="n">
        <v>1351.457447920928</v>
      </c>
      <c r="AD10" t="n">
        <v>1091944.923428855</v>
      </c>
      <c r="AE10" t="n">
        <v>1494047.217445487</v>
      </c>
      <c r="AF10" t="n">
        <v>1.231576470867185e-05</v>
      </c>
      <c r="AG10" t="n">
        <v>51</v>
      </c>
      <c r="AH10" t="n">
        <v>1351457.447920928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2.3169</v>
      </c>
      <c r="E11" t="n">
        <v>43.16</v>
      </c>
      <c r="F11" t="n">
        <v>39.24</v>
      </c>
      <c r="G11" t="n">
        <v>60.37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530.66</v>
      </c>
      <c r="Q11" t="n">
        <v>419.25</v>
      </c>
      <c r="R11" t="n">
        <v>99.39</v>
      </c>
      <c r="S11" t="n">
        <v>59.57</v>
      </c>
      <c r="T11" t="n">
        <v>17634.16</v>
      </c>
      <c r="U11" t="n">
        <v>0.6</v>
      </c>
      <c r="V11" t="n">
        <v>0.88</v>
      </c>
      <c r="W11" t="n">
        <v>6.86</v>
      </c>
      <c r="X11" t="n">
        <v>1.08</v>
      </c>
      <c r="Y11" t="n">
        <v>0.5</v>
      </c>
      <c r="Z11" t="n">
        <v>10</v>
      </c>
      <c r="AA11" t="n">
        <v>1074.828299467754</v>
      </c>
      <c r="AB11" t="n">
        <v>1470.627497409754</v>
      </c>
      <c r="AC11" t="n">
        <v>1330.272873095623</v>
      </c>
      <c r="AD11" t="n">
        <v>1074828.299467754</v>
      </c>
      <c r="AE11" t="n">
        <v>1470627.497409754</v>
      </c>
      <c r="AF11" t="n">
        <v>1.241165517769543e-05</v>
      </c>
      <c r="AG11" t="n">
        <v>50</v>
      </c>
      <c r="AH11" t="n">
        <v>1330272.873095623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2.3266</v>
      </c>
      <c r="E12" t="n">
        <v>42.98</v>
      </c>
      <c r="F12" t="n">
        <v>39.17</v>
      </c>
      <c r="G12" t="n">
        <v>65.29000000000001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529.8</v>
      </c>
      <c r="Q12" t="n">
        <v>419.29</v>
      </c>
      <c r="R12" t="n">
        <v>97.43000000000001</v>
      </c>
      <c r="S12" t="n">
        <v>59.57</v>
      </c>
      <c r="T12" t="n">
        <v>16668.13</v>
      </c>
      <c r="U12" t="n">
        <v>0.61</v>
      </c>
      <c r="V12" t="n">
        <v>0.88</v>
      </c>
      <c r="W12" t="n">
        <v>6.85</v>
      </c>
      <c r="X12" t="n">
        <v>1.01</v>
      </c>
      <c r="Y12" t="n">
        <v>0.5</v>
      </c>
      <c r="Z12" t="n">
        <v>10</v>
      </c>
      <c r="AA12" t="n">
        <v>1071.194319429615</v>
      </c>
      <c r="AB12" t="n">
        <v>1465.655325601687</v>
      </c>
      <c r="AC12" t="n">
        <v>1325.77523838643</v>
      </c>
      <c r="AD12" t="n">
        <v>1071194.319429615</v>
      </c>
      <c r="AE12" t="n">
        <v>1465655.325601687</v>
      </c>
      <c r="AF12" t="n">
        <v>1.246361816928922e-05</v>
      </c>
      <c r="AG12" t="n">
        <v>50</v>
      </c>
      <c r="AH12" t="n">
        <v>1325775.23838643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2.338</v>
      </c>
      <c r="E13" t="n">
        <v>42.77</v>
      </c>
      <c r="F13" t="n">
        <v>39.07</v>
      </c>
      <c r="G13" t="n">
        <v>71.04000000000001</v>
      </c>
      <c r="H13" t="n">
        <v>1.05</v>
      </c>
      <c r="I13" t="n">
        <v>33</v>
      </c>
      <c r="J13" t="n">
        <v>202.67</v>
      </c>
      <c r="K13" t="n">
        <v>53.44</v>
      </c>
      <c r="L13" t="n">
        <v>12</v>
      </c>
      <c r="M13" t="n">
        <v>31</v>
      </c>
      <c r="N13" t="n">
        <v>42.24</v>
      </c>
      <c r="O13" t="n">
        <v>25230.25</v>
      </c>
      <c r="P13" t="n">
        <v>528.34</v>
      </c>
      <c r="Q13" t="n">
        <v>419.27</v>
      </c>
      <c r="R13" t="n">
        <v>94.12</v>
      </c>
      <c r="S13" t="n">
        <v>59.57</v>
      </c>
      <c r="T13" t="n">
        <v>15029.34</v>
      </c>
      <c r="U13" t="n">
        <v>0.63</v>
      </c>
      <c r="V13" t="n">
        <v>0.88</v>
      </c>
      <c r="W13" t="n">
        <v>6.84</v>
      </c>
      <c r="X13" t="n">
        <v>0.91</v>
      </c>
      <c r="Y13" t="n">
        <v>0.5</v>
      </c>
      <c r="Z13" t="n">
        <v>10</v>
      </c>
      <c r="AA13" t="n">
        <v>1066.464808956836</v>
      </c>
      <c r="AB13" t="n">
        <v>1459.184200721555</v>
      </c>
      <c r="AC13" t="n">
        <v>1319.921708582577</v>
      </c>
      <c r="AD13" t="n">
        <v>1066464.808956836</v>
      </c>
      <c r="AE13" t="n">
        <v>1459184.200721555</v>
      </c>
      <c r="AF13" t="n">
        <v>1.252468807693553e-05</v>
      </c>
      <c r="AG13" t="n">
        <v>50</v>
      </c>
      <c r="AH13" t="n">
        <v>1319921.708582577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2.3495</v>
      </c>
      <c r="E14" t="n">
        <v>42.56</v>
      </c>
      <c r="F14" t="n">
        <v>38.98</v>
      </c>
      <c r="G14" t="n">
        <v>77.95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526.33</v>
      </c>
      <c r="Q14" t="n">
        <v>419.26</v>
      </c>
      <c r="R14" t="n">
        <v>90.81</v>
      </c>
      <c r="S14" t="n">
        <v>59.57</v>
      </c>
      <c r="T14" t="n">
        <v>13391.99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1061.20709696873</v>
      </c>
      <c r="AB14" t="n">
        <v>1451.990367225546</v>
      </c>
      <c r="AC14" t="n">
        <v>1313.414444458818</v>
      </c>
      <c r="AD14" t="n">
        <v>1061207.09696873</v>
      </c>
      <c r="AE14" t="n">
        <v>1451990.367225546</v>
      </c>
      <c r="AF14" t="n">
        <v>1.25862936855261e-05</v>
      </c>
      <c r="AG14" t="n">
        <v>50</v>
      </c>
      <c r="AH14" t="n">
        <v>1313414.444458819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2.3561</v>
      </c>
      <c r="E15" t="n">
        <v>42.44</v>
      </c>
      <c r="F15" t="n">
        <v>38.93</v>
      </c>
      <c r="G15" t="n">
        <v>83.43000000000001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525.79</v>
      </c>
      <c r="Q15" t="n">
        <v>419.29</v>
      </c>
      <c r="R15" t="n">
        <v>89.47</v>
      </c>
      <c r="S15" t="n">
        <v>59.57</v>
      </c>
      <c r="T15" t="n">
        <v>12728.46</v>
      </c>
      <c r="U15" t="n">
        <v>0.67</v>
      </c>
      <c r="V15" t="n">
        <v>0.89</v>
      </c>
      <c r="W15" t="n">
        <v>6.84</v>
      </c>
      <c r="X15" t="n">
        <v>0.77</v>
      </c>
      <c r="Y15" t="n">
        <v>0.5</v>
      </c>
      <c r="Z15" t="n">
        <v>10</v>
      </c>
      <c r="AA15" t="n">
        <v>1058.845659069783</v>
      </c>
      <c r="AB15" t="n">
        <v>1448.75934371292</v>
      </c>
      <c r="AC15" t="n">
        <v>1310.491785295467</v>
      </c>
      <c r="AD15" t="n">
        <v>1058845.659069783</v>
      </c>
      <c r="AE15" t="n">
        <v>1448759.34371292</v>
      </c>
      <c r="AF15" t="n">
        <v>1.262164994784765e-05</v>
      </c>
      <c r="AG15" t="n">
        <v>50</v>
      </c>
      <c r="AH15" t="n">
        <v>1310491.785295467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2.3592</v>
      </c>
      <c r="E16" t="n">
        <v>42.39</v>
      </c>
      <c r="F16" t="n">
        <v>38.91</v>
      </c>
      <c r="G16" t="n">
        <v>86.48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524.71</v>
      </c>
      <c r="Q16" t="n">
        <v>419.23</v>
      </c>
      <c r="R16" t="n">
        <v>88.95</v>
      </c>
      <c r="S16" t="n">
        <v>59.57</v>
      </c>
      <c r="T16" t="n">
        <v>12476.99</v>
      </c>
      <c r="U16" t="n">
        <v>0.67</v>
      </c>
      <c r="V16" t="n">
        <v>0.89</v>
      </c>
      <c r="W16" t="n">
        <v>6.83</v>
      </c>
      <c r="X16" t="n">
        <v>0.75</v>
      </c>
      <c r="Y16" t="n">
        <v>0.5</v>
      </c>
      <c r="Z16" t="n">
        <v>10</v>
      </c>
      <c r="AA16" t="n">
        <v>1056.90018574289</v>
      </c>
      <c r="AB16" t="n">
        <v>1446.097461278838</v>
      </c>
      <c r="AC16" t="n">
        <v>1308.083949184919</v>
      </c>
      <c r="AD16" t="n">
        <v>1056900.18574289</v>
      </c>
      <c r="AE16" t="n">
        <v>1446097.461278838</v>
      </c>
      <c r="AF16" t="n">
        <v>1.263825667711989e-05</v>
      </c>
      <c r="AG16" t="n">
        <v>50</v>
      </c>
      <c r="AH16" t="n">
        <v>1308083.949184919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2.3653</v>
      </c>
      <c r="E17" t="n">
        <v>42.28</v>
      </c>
      <c r="F17" t="n">
        <v>38.88</v>
      </c>
      <c r="G17" t="n">
        <v>93.31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524.12</v>
      </c>
      <c r="Q17" t="n">
        <v>419.23</v>
      </c>
      <c r="R17" t="n">
        <v>87.34</v>
      </c>
      <c r="S17" t="n">
        <v>59.57</v>
      </c>
      <c r="T17" t="n">
        <v>11678.52</v>
      </c>
      <c r="U17" t="n">
        <v>0.68</v>
      </c>
      <c r="V17" t="n">
        <v>0.89</v>
      </c>
      <c r="W17" t="n">
        <v>6.85</v>
      </c>
      <c r="X17" t="n">
        <v>0.71</v>
      </c>
      <c r="Y17" t="n">
        <v>0.5</v>
      </c>
      <c r="Z17" t="n">
        <v>10</v>
      </c>
      <c r="AA17" t="n">
        <v>1045.721419051388</v>
      </c>
      <c r="AB17" t="n">
        <v>1430.802179519146</v>
      </c>
      <c r="AC17" t="n">
        <v>1294.248427649309</v>
      </c>
      <c r="AD17" t="n">
        <v>1045721.419051388</v>
      </c>
      <c r="AE17" t="n">
        <v>1430802.179519146</v>
      </c>
      <c r="AF17" t="n">
        <v>1.26709344347201e-05</v>
      </c>
      <c r="AG17" t="n">
        <v>49</v>
      </c>
      <c r="AH17" t="n">
        <v>1294248.427649309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2.3748</v>
      </c>
      <c r="E18" t="n">
        <v>42.11</v>
      </c>
      <c r="F18" t="n">
        <v>38.78</v>
      </c>
      <c r="G18" t="n">
        <v>101.17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522.24</v>
      </c>
      <c r="Q18" t="n">
        <v>419.23</v>
      </c>
      <c r="R18" t="n">
        <v>84.44</v>
      </c>
      <c r="S18" t="n">
        <v>59.57</v>
      </c>
      <c r="T18" t="n">
        <v>10241.52</v>
      </c>
      <c r="U18" t="n">
        <v>0.71</v>
      </c>
      <c r="V18" t="n">
        <v>0.89</v>
      </c>
      <c r="W18" t="n">
        <v>6.83</v>
      </c>
      <c r="X18" t="n">
        <v>0.62</v>
      </c>
      <c r="Y18" t="n">
        <v>0.5</v>
      </c>
      <c r="Z18" t="n">
        <v>10</v>
      </c>
      <c r="AA18" t="n">
        <v>1041.2017461618</v>
      </c>
      <c r="AB18" t="n">
        <v>1424.618163677717</v>
      </c>
      <c r="AC18" t="n">
        <v>1288.654605600465</v>
      </c>
      <c r="AD18" t="n">
        <v>1041201.7461618</v>
      </c>
      <c r="AE18" t="n">
        <v>1424618.163677717</v>
      </c>
      <c r="AF18" t="n">
        <v>1.272182602442536e-05</v>
      </c>
      <c r="AG18" t="n">
        <v>49</v>
      </c>
      <c r="AH18" t="n">
        <v>1288654.605600465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2.3786</v>
      </c>
      <c r="E19" t="n">
        <v>42.04</v>
      </c>
      <c r="F19" t="n">
        <v>38.75</v>
      </c>
      <c r="G19" t="n">
        <v>105.69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522.27</v>
      </c>
      <c r="Q19" t="n">
        <v>419.23</v>
      </c>
      <c r="R19" t="n">
        <v>83.64</v>
      </c>
      <c r="S19" t="n">
        <v>59.57</v>
      </c>
      <c r="T19" t="n">
        <v>9844.41</v>
      </c>
      <c r="U19" t="n">
        <v>0.71</v>
      </c>
      <c r="V19" t="n">
        <v>0.89</v>
      </c>
      <c r="W19" t="n">
        <v>6.83</v>
      </c>
      <c r="X19" t="n">
        <v>0.59</v>
      </c>
      <c r="Y19" t="n">
        <v>0.5</v>
      </c>
      <c r="Z19" t="n">
        <v>10</v>
      </c>
      <c r="AA19" t="n">
        <v>1040.217120758109</v>
      </c>
      <c r="AB19" t="n">
        <v>1423.270955761778</v>
      </c>
      <c r="AC19" t="n">
        <v>1287.435973317206</v>
      </c>
      <c r="AD19" t="n">
        <v>1040217.120758109</v>
      </c>
      <c r="AE19" t="n">
        <v>1423270.955761778</v>
      </c>
      <c r="AF19" t="n">
        <v>1.274218266030746e-05</v>
      </c>
      <c r="AG19" t="n">
        <v>49</v>
      </c>
      <c r="AH19" t="n">
        <v>1287435.973317206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2.382</v>
      </c>
      <c r="E20" t="n">
        <v>41.98</v>
      </c>
      <c r="F20" t="n">
        <v>38.73</v>
      </c>
      <c r="G20" t="n">
        <v>110.66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521.65</v>
      </c>
      <c r="Q20" t="n">
        <v>419.25</v>
      </c>
      <c r="R20" t="n">
        <v>82.65000000000001</v>
      </c>
      <c r="S20" t="n">
        <v>59.57</v>
      </c>
      <c r="T20" t="n">
        <v>9354.049999999999</v>
      </c>
      <c r="U20" t="n">
        <v>0.72</v>
      </c>
      <c r="V20" t="n">
        <v>0.89</v>
      </c>
      <c r="W20" t="n">
        <v>6.83</v>
      </c>
      <c r="X20" t="n">
        <v>0.57</v>
      </c>
      <c r="Y20" t="n">
        <v>0.5</v>
      </c>
      <c r="Z20" t="n">
        <v>10</v>
      </c>
      <c r="AA20" t="n">
        <v>1038.694285678869</v>
      </c>
      <c r="AB20" t="n">
        <v>1421.187345623621</v>
      </c>
      <c r="AC20" t="n">
        <v>1285.551220006269</v>
      </c>
      <c r="AD20" t="n">
        <v>1038694.285678869</v>
      </c>
      <c r="AE20" t="n">
        <v>1421187.345623621</v>
      </c>
      <c r="AF20" t="n">
        <v>1.27603964924125e-05</v>
      </c>
      <c r="AG20" t="n">
        <v>49</v>
      </c>
      <c r="AH20" t="n">
        <v>1285551.220006269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2.3856</v>
      </c>
      <c r="E21" t="n">
        <v>41.92</v>
      </c>
      <c r="F21" t="n">
        <v>38.71</v>
      </c>
      <c r="G21" t="n">
        <v>116.12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521.3</v>
      </c>
      <c r="Q21" t="n">
        <v>419.23</v>
      </c>
      <c r="R21" t="n">
        <v>82.12</v>
      </c>
      <c r="S21" t="n">
        <v>59.57</v>
      </c>
      <c r="T21" t="n">
        <v>9097.59</v>
      </c>
      <c r="U21" t="n">
        <v>0.73</v>
      </c>
      <c r="V21" t="n">
        <v>0.89</v>
      </c>
      <c r="W21" t="n">
        <v>6.82</v>
      </c>
      <c r="X21" t="n">
        <v>0.54</v>
      </c>
      <c r="Y21" t="n">
        <v>0.5</v>
      </c>
      <c r="Z21" t="n">
        <v>10</v>
      </c>
      <c r="AA21" t="n">
        <v>1037.399427264518</v>
      </c>
      <c r="AB21" t="n">
        <v>1419.415663215984</v>
      </c>
      <c r="AC21" t="n">
        <v>1283.948624481045</v>
      </c>
      <c r="AD21" t="n">
        <v>1037399.427264518</v>
      </c>
      <c r="AE21" t="n">
        <v>1419415.663215984</v>
      </c>
      <c r="AF21" t="n">
        <v>1.277968172640607e-05</v>
      </c>
      <c r="AG21" t="n">
        <v>49</v>
      </c>
      <c r="AH21" t="n">
        <v>1283948.624481045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2.3887</v>
      </c>
      <c r="E22" t="n">
        <v>41.86</v>
      </c>
      <c r="F22" t="n">
        <v>38.69</v>
      </c>
      <c r="G22" t="n">
        <v>122.17</v>
      </c>
      <c r="H22" t="n">
        <v>1.72</v>
      </c>
      <c r="I22" t="n">
        <v>19</v>
      </c>
      <c r="J22" t="n">
        <v>217.14</v>
      </c>
      <c r="K22" t="n">
        <v>53.44</v>
      </c>
      <c r="L22" t="n">
        <v>21</v>
      </c>
      <c r="M22" t="n">
        <v>17</v>
      </c>
      <c r="N22" t="n">
        <v>47.7</v>
      </c>
      <c r="O22" t="n">
        <v>27014.3</v>
      </c>
      <c r="P22" t="n">
        <v>519.96</v>
      </c>
      <c r="Q22" t="n">
        <v>419.23</v>
      </c>
      <c r="R22" t="n">
        <v>81.36</v>
      </c>
      <c r="S22" t="n">
        <v>59.57</v>
      </c>
      <c r="T22" t="n">
        <v>8722.15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1035.230934951935</v>
      </c>
      <c r="AB22" t="n">
        <v>1416.448636366779</v>
      </c>
      <c r="AC22" t="n">
        <v>1281.26476651008</v>
      </c>
      <c r="AD22" t="n">
        <v>1035230.934951935</v>
      </c>
      <c r="AE22" t="n">
        <v>1416448.636366779</v>
      </c>
      <c r="AF22" t="n">
        <v>1.279628845567831e-05</v>
      </c>
      <c r="AG22" t="n">
        <v>49</v>
      </c>
      <c r="AH22" t="n">
        <v>1281264.76651008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2.3941</v>
      </c>
      <c r="E23" t="n">
        <v>41.77</v>
      </c>
      <c r="F23" t="n">
        <v>38.63</v>
      </c>
      <c r="G23" t="n">
        <v>128.77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519.4</v>
      </c>
      <c r="Q23" t="n">
        <v>419.25</v>
      </c>
      <c r="R23" t="n">
        <v>79.48</v>
      </c>
      <c r="S23" t="n">
        <v>59.57</v>
      </c>
      <c r="T23" t="n">
        <v>7785.56</v>
      </c>
      <c r="U23" t="n">
        <v>0.75</v>
      </c>
      <c r="V23" t="n">
        <v>0.9</v>
      </c>
      <c r="W23" t="n">
        <v>6.83</v>
      </c>
      <c r="X23" t="n">
        <v>0.47</v>
      </c>
      <c r="Y23" t="n">
        <v>0.5</v>
      </c>
      <c r="Z23" t="n">
        <v>10</v>
      </c>
      <c r="AA23" t="n">
        <v>1033.214439428402</v>
      </c>
      <c r="AB23" t="n">
        <v>1413.689578229978</v>
      </c>
      <c r="AC23" t="n">
        <v>1278.769029009492</v>
      </c>
      <c r="AD23" t="n">
        <v>1033214.439428402</v>
      </c>
      <c r="AE23" t="n">
        <v>1413689.578229978</v>
      </c>
      <c r="AF23" t="n">
        <v>1.282521630666867e-05</v>
      </c>
      <c r="AG23" t="n">
        <v>49</v>
      </c>
      <c r="AH23" t="n">
        <v>1278769.029009492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2.3935</v>
      </c>
      <c r="E24" t="n">
        <v>41.78</v>
      </c>
      <c r="F24" t="n">
        <v>38.64</v>
      </c>
      <c r="G24" t="n">
        <v>128.81</v>
      </c>
      <c r="H24" t="n">
        <v>1.85</v>
      </c>
      <c r="I24" t="n">
        <v>18</v>
      </c>
      <c r="J24" t="n">
        <v>220.43</v>
      </c>
      <c r="K24" t="n">
        <v>53.44</v>
      </c>
      <c r="L24" t="n">
        <v>23</v>
      </c>
      <c r="M24" t="n">
        <v>16</v>
      </c>
      <c r="N24" t="n">
        <v>48.99</v>
      </c>
      <c r="O24" t="n">
        <v>27420.16</v>
      </c>
      <c r="P24" t="n">
        <v>519.16</v>
      </c>
      <c r="Q24" t="n">
        <v>419.24</v>
      </c>
      <c r="R24" t="n">
        <v>79.86</v>
      </c>
      <c r="S24" t="n">
        <v>59.57</v>
      </c>
      <c r="T24" t="n">
        <v>7977.83</v>
      </c>
      <c r="U24" t="n">
        <v>0.75</v>
      </c>
      <c r="V24" t="n">
        <v>0.89</v>
      </c>
      <c r="W24" t="n">
        <v>6.82</v>
      </c>
      <c r="X24" t="n">
        <v>0.48</v>
      </c>
      <c r="Y24" t="n">
        <v>0.5</v>
      </c>
      <c r="Z24" t="n">
        <v>10</v>
      </c>
      <c r="AA24" t="n">
        <v>1033.138599751488</v>
      </c>
      <c r="AB24" t="n">
        <v>1413.585811038213</v>
      </c>
      <c r="AC24" t="n">
        <v>1278.675165212871</v>
      </c>
      <c r="AD24" t="n">
        <v>1033138.599751488</v>
      </c>
      <c r="AE24" t="n">
        <v>1413585.811038213</v>
      </c>
      <c r="AF24" t="n">
        <v>1.282200210100308e-05</v>
      </c>
      <c r="AG24" t="n">
        <v>49</v>
      </c>
      <c r="AH24" t="n">
        <v>1278675.165212872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2.3974</v>
      </c>
      <c r="E25" t="n">
        <v>41.71</v>
      </c>
      <c r="F25" t="n">
        <v>38.61</v>
      </c>
      <c r="G25" t="n">
        <v>136.27</v>
      </c>
      <c r="H25" t="n">
        <v>1.92</v>
      </c>
      <c r="I25" t="n">
        <v>17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519.62</v>
      </c>
      <c r="Q25" t="n">
        <v>419.23</v>
      </c>
      <c r="R25" t="n">
        <v>78.87</v>
      </c>
      <c r="S25" t="n">
        <v>59.57</v>
      </c>
      <c r="T25" t="n">
        <v>7485.87</v>
      </c>
      <c r="U25" t="n">
        <v>0.76</v>
      </c>
      <c r="V25" t="n">
        <v>0.9</v>
      </c>
      <c r="W25" t="n">
        <v>6.82</v>
      </c>
      <c r="X25" t="n">
        <v>0.45</v>
      </c>
      <c r="Y25" t="n">
        <v>0.5</v>
      </c>
      <c r="Z25" t="n">
        <v>10</v>
      </c>
      <c r="AA25" t="n">
        <v>1032.583526512631</v>
      </c>
      <c r="AB25" t="n">
        <v>1412.826335344706</v>
      </c>
      <c r="AC25" t="n">
        <v>1277.988172813622</v>
      </c>
      <c r="AD25" t="n">
        <v>1032583.526512631</v>
      </c>
      <c r="AE25" t="n">
        <v>1412826.335344706</v>
      </c>
      <c r="AF25" t="n">
        <v>1.284289443782944e-05</v>
      </c>
      <c r="AG25" t="n">
        <v>49</v>
      </c>
      <c r="AH25" t="n">
        <v>1277988.172813622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2.4006</v>
      </c>
      <c r="E26" t="n">
        <v>41.66</v>
      </c>
      <c r="F26" t="n">
        <v>38.59</v>
      </c>
      <c r="G26" t="n">
        <v>144.72</v>
      </c>
      <c r="H26" t="n">
        <v>1.99</v>
      </c>
      <c r="I26" t="n">
        <v>16</v>
      </c>
      <c r="J26" t="n">
        <v>223.75</v>
      </c>
      <c r="K26" t="n">
        <v>53.44</v>
      </c>
      <c r="L26" t="n">
        <v>25</v>
      </c>
      <c r="M26" t="n">
        <v>14</v>
      </c>
      <c r="N26" t="n">
        <v>50.31</v>
      </c>
      <c r="O26" t="n">
        <v>27829.77</v>
      </c>
      <c r="P26" t="n">
        <v>518.67</v>
      </c>
      <c r="Q26" t="n">
        <v>419.25</v>
      </c>
      <c r="R26" t="n">
        <v>78.25</v>
      </c>
      <c r="S26" t="n">
        <v>59.57</v>
      </c>
      <c r="T26" t="n">
        <v>7182.4</v>
      </c>
      <c r="U26" t="n">
        <v>0.76</v>
      </c>
      <c r="V26" t="n">
        <v>0.9</v>
      </c>
      <c r="W26" t="n">
        <v>6.82</v>
      </c>
      <c r="X26" t="n">
        <v>0.43</v>
      </c>
      <c r="Y26" t="n">
        <v>0.5</v>
      </c>
      <c r="Z26" t="n">
        <v>10</v>
      </c>
      <c r="AA26" t="n">
        <v>1030.800230140281</v>
      </c>
      <c r="AB26" t="n">
        <v>1410.386350574573</v>
      </c>
      <c r="AC26" t="n">
        <v>1275.781056765411</v>
      </c>
      <c r="AD26" t="n">
        <v>1030800.230140281</v>
      </c>
      <c r="AE26" t="n">
        <v>1410386.350574573</v>
      </c>
      <c r="AF26" t="n">
        <v>1.286003686804595e-05</v>
      </c>
      <c r="AG26" t="n">
        <v>49</v>
      </c>
      <c r="AH26" t="n">
        <v>1275781.056765411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</v>
      </c>
      <c r="E27" t="n">
        <v>41.67</v>
      </c>
      <c r="F27" t="n">
        <v>38.6</v>
      </c>
      <c r="G27" t="n">
        <v>144.76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519.5</v>
      </c>
      <c r="Q27" t="n">
        <v>419.23</v>
      </c>
      <c r="R27" t="n">
        <v>78.65000000000001</v>
      </c>
      <c r="S27" t="n">
        <v>59.57</v>
      </c>
      <c r="T27" t="n">
        <v>7381.21</v>
      </c>
      <c r="U27" t="n">
        <v>0.76</v>
      </c>
      <c r="V27" t="n">
        <v>0.9</v>
      </c>
      <c r="W27" t="n">
        <v>6.82</v>
      </c>
      <c r="X27" t="n">
        <v>0.44</v>
      </c>
      <c r="Y27" t="n">
        <v>0.5</v>
      </c>
      <c r="Z27" t="n">
        <v>10</v>
      </c>
      <c r="AA27" t="n">
        <v>1031.802306322511</v>
      </c>
      <c r="AB27" t="n">
        <v>1411.757435415582</v>
      </c>
      <c r="AC27" t="n">
        <v>1277.021287193523</v>
      </c>
      <c r="AD27" t="n">
        <v>1031802.306322511</v>
      </c>
      <c r="AE27" t="n">
        <v>1411757.435415582</v>
      </c>
      <c r="AF27" t="n">
        <v>1.285682266238035e-05</v>
      </c>
      <c r="AG27" t="n">
        <v>49</v>
      </c>
      <c r="AH27" t="n">
        <v>1277021.287193523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2.4047</v>
      </c>
      <c r="E28" t="n">
        <v>41.59</v>
      </c>
      <c r="F28" t="n">
        <v>38.56</v>
      </c>
      <c r="G28" t="n">
        <v>154.24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13</v>
      </c>
      <c r="N28" t="n">
        <v>51.66</v>
      </c>
      <c r="O28" t="n">
        <v>28243</v>
      </c>
      <c r="P28" t="n">
        <v>517.99</v>
      </c>
      <c r="Q28" t="n">
        <v>419.23</v>
      </c>
      <c r="R28" t="n">
        <v>77.17</v>
      </c>
      <c r="S28" t="n">
        <v>59.57</v>
      </c>
      <c r="T28" t="n">
        <v>6644.3</v>
      </c>
      <c r="U28" t="n">
        <v>0.77</v>
      </c>
      <c r="V28" t="n">
        <v>0.9</v>
      </c>
      <c r="W28" t="n">
        <v>6.82</v>
      </c>
      <c r="X28" t="n">
        <v>0.4</v>
      </c>
      <c r="Y28" t="n">
        <v>0.5</v>
      </c>
      <c r="Z28" t="n">
        <v>10</v>
      </c>
      <c r="AA28" t="n">
        <v>1029.054845319165</v>
      </c>
      <c r="AB28" t="n">
        <v>1407.998238061378</v>
      </c>
      <c r="AC28" t="n">
        <v>1273.620862358738</v>
      </c>
      <c r="AD28" t="n">
        <v>1029054.845319165</v>
      </c>
      <c r="AE28" t="n">
        <v>1407998.238061378</v>
      </c>
      <c r="AF28" t="n">
        <v>1.288200060676085e-05</v>
      </c>
      <c r="AG28" t="n">
        <v>49</v>
      </c>
      <c r="AH28" t="n">
        <v>1273620.862358738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2.4049</v>
      </c>
      <c r="E29" t="n">
        <v>41.58</v>
      </c>
      <c r="F29" t="n">
        <v>38.55</v>
      </c>
      <c r="G29" t="n">
        <v>154.22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517.6</v>
      </c>
      <c r="Q29" t="n">
        <v>419.25</v>
      </c>
      <c r="R29" t="n">
        <v>76.98999999999999</v>
      </c>
      <c r="S29" t="n">
        <v>59.57</v>
      </c>
      <c r="T29" t="n">
        <v>6557.52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1028.595816391533</v>
      </c>
      <c r="AB29" t="n">
        <v>1407.370174431665</v>
      </c>
      <c r="AC29" t="n">
        <v>1273.052740240352</v>
      </c>
      <c r="AD29" t="n">
        <v>1028595.816391533</v>
      </c>
      <c r="AE29" t="n">
        <v>1407370.174431665</v>
      </c>
      <c r="AF29" t="n">
        <v>1.288307200864938e-05</v>
      </c>
      <c r="AG29" t="n">
        <v>49</v>
      </c>
      <c r="AH29" t="n">
        <v>1273052.740240352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2.4088</v>
      </c>
      <c r="E30" t="n">
        <v>41.51</v>
      </c>
      <c r="F30" t="n">
        <v>38.52</v>
      </c>
      <c r="G30" t="n">
        <v>165.1</v>
      </c>
      <c r="H30" t="n">
        <v>2.24</v>
      </c>
      <c r="I30" t="n">
        <v>14</v>
      </c>
      <c r="J30" t="n">
        <v>230.48</v>
      </c>
      <c r="K30" t="n">
        <v>53.44</v>
      </c>
      <c r="L30" t="n">
        <v>29</v>
      </c>
      <c r="M30" t="n">
        <v>12</v>
      </c>
      <c r="N30" t="n">
        <v>53.05</v>
      </c>
      <c r="O30" t="n">
        <v>28660.06</v>
      </c>
      <c r="P30" t="n">
        <v>518.36</v>
      </c>
      <c r="Q30" t="n">
        <v>419.24</v>
      </c>
      <c r="R30" t="n">
        <v>76.13</v>
      </c>
      <c r="S30" t="n">
        <v>59.57</v>
      </c>
      <c r="T30" t="n">
        <v>6128.15</v>
      </c>
      <c r="U30" t="n">
        <v>0.78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1028.351951706986</v>
      </c>
      <c r="AB30" t="n">
        <v>1407.036508011718</v>
      </c>
      <c r="AC30" t="n">
        <v>1272.75091847522</v>
      </c>
      <c r="AD30" t="n">
        <v>1028351.951706986</v>
      </c>
      <c r="AE30" t="n">
        <v>1407036.508011718</v>
      </c>
      <c r="AF30" t="n">
        <v>1.290396434547575e-05</v>
      </c>
      <c r="AG30" t="n">
        <v>49</v>
      </c>
      <c r="AH30" t="n">
        <v>1272750.91847522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2.4088</v>
      </c>
      <c r="E31" t="n">
        <v>41.51</v>
      </c>
      <c r="F31" t="n">
        <v>38.52</v>
      </c>
      <c r="G31" t="n">
        <v>165.1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517.58</v>
      </c>
      <c r="Q31" t="n">
        <v>419.23</v>
      </c>
      <c r="R31" t="n">
        <v>76.12</v>
      </c>
      <c r="S31" t="n">
        <v>59.57</v>
      </c>
      <c r="T31" t="n">
        <v>6127.19</v>
      </c>
      <c r="U31" t="n">
        <v>0.78</v>
      </c>
      <c r="V31" t="n">
        <v>0.9</v>
      </c>
      <c r="W31" t="n">
        <v>6.82</v>
      </c>
      <c r="X31" t="n">
        <v>0.36</v>
      </c>
      <c r="Y31" t="n">
        <v>0.5</v>
      </c>
      <c r="Z31" t="n">
        <v>10</v>
      </c>
      <c r="AA31" t="n">
        <v>1027.568762718052</v>
      </c>
      <c r="AB31" t="n">
        <v>1405.964914285198</v>
      </c>
      <c r="AC31" t="n">
        <v>1271.781596149968</v>
      </c>
      <c r="AD31" t="n">
        <v>1027568.762718052</v>
      </c>
      <c r="AE31" t="n">
        <v>1405964.914285198</v>
      </c>
      <c r="AF31" t="n">
        <v>1.290396434547575e-05</v>
      </c>
      <c r="AG31" t="n">
        <v>49</v>
      </c>
      <c r="AH31" t="n">
        <v>1271781.596149968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2.411</v>
      </c>
      <c r="E32" t="n">
        <v>41.48</v>
      </c>
      <c r="F32" t="n">
        <v>38.52</v>
      </c>
      <c r="G32" t="n">
        <v>177.8</v>
      </c>
      <c r="H32" t="n">
        <v>2.36</v>
      </c>
      <c r="I32" t="n">
        <v>13</v>
      </c>
      <c r="J32" t="n">
        <v>233.89</v>
      </c>
      <c r="K32" t="n">
        <v>53.44</v>
      </c>
      <c r="L32" t="n">
        <v>31</v>
      </c>
      <c r="M32" t="n">
        <v>11</v>
      </c>
      <c r="N32" t="n">
        <v>54.46</v>
      </c>
      <c r="O32" t="n">
        <v>29081.05</v>
      </c>
      <c r="P32" t="n">
        <v>516.52</v>
      </c>
      <c r="Q32" t="n">
        <v>419.25</v>
      </c>
      <c r="R32" t="n">
        <v>76.09</v>
      </c>
      <c r="S32" t="n">
        <v>59.57</v>
      </c>
      <c r="T32" t="n">
        <v>6113.52</v>
      </c>
      <c r="U32" t="n">
        <v>0.78</v>
      </c>
      <c r="V32" t="n">
        <v>0.9</v>
      </c>
      <c r="W32" t="n">
        <v>6.82</v>
      </c>
      <c r="X32" t="n">
        <v>0.36</v>
      </c>
      <c r="Y32" t="n">
        <v>0.5</v>
      </c>
      <c r="Z32" t="n">
        <v>10</v>
      </c>
      <c r="AA32" t="n">
        <v>1025.968819890688</v>
      </c>
      <c r="AB32" t="n">
        <v>1403.775801924303</v>
      </c>
      <c r="AC32" t="n">
        <v>1269.801409600359</v>
      </c>
      <c r="AD32" t="n">
        <v>1025968.819890688</v>
      </c>
      <c r="AE32" t="n">
        <v>1403775.801924303</v>
      </c>
      <c r="AF32" t="n">
        <v>1.29157497662496e-05</v>
      </c>
      <c r="AG32" t="n">
        <v>49</v>
      </c>
      <c r="AH32" t="n">
        <v>1269801.409600359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2.4129</v>
      </c>
      <c r="E33" t="n">
        <v>41.44</v>
      </c>
      <c r="F33" t="n">
        <v>38.49</v>
      </c>
      <c r="G33" t="n">
        <v>177.66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518.78</v>
      </c>
      <c r="Q33" t="n">
        <v>419.23</v>
      </c>
      <c r="R33" t="n">
        <v>75.16</v>
      </c>
      <c r="S33" t="n">
        <v>59.57</v>
      </c>
      <c r="T33" t="n">
        <v>5651.05</v>
      </c>
      <c r="U33" t="n">
        <v>0.79</v>
      </c>
      <c r="V33" t="n">
        <v>0.9</v>
      </c>
      <c r="W33" t="n">
        <v>6.81</v>
      </c>
      <c r="X33" t="n">
        <v>0.33</v>
      </c>
      <c r="Y33" t="n">
        <v>0.5</v>
      </c>
      <c r="Z33" t="n">
        <v>10</v>
      </c>
      <c r="AA33" t="n">
        <v>1018.767121840483</v>
      </c>
      <c r="AB33" t="n">
        <v>1393.922120935517</v>
      </c>
      <c r="AC33" t="n">
        <v>1260.888150095415</v>
      </c>
      <c r="AD33" t="n">
        <v>1018767.121840483</v>
      </c>
      <c r="AE33" t="n">
        <v>1393922.120935517</v>
      </c>
      <c r="AF33" t="n">
        <v>1.292592808419065e-05</v>
      </c>
      <c r="AG33" t="n">
        <v>48</v>
      </c>
      <c r="AH33" t="n">
        <v>1260888.150095415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2.4119</v>
      </c>
      <c r="E34" t="n">
        <v>41.46</v>
      </c>
      <c r="F34" t="n">
        <v>38.51</v>
      </c>
      <c r="G34" t="n">
        <v>177.73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517.47</v>
      </c>
      <c r="Q34" t="n">
        <v>419.23</v>
      </c>
      <c r="R34" t="n">
        <v>75.55</v>
      </c>
      <c r="S34" t="n">
        <v>59.57</v>
      </c>
      <c r="T34" t="n">
        <v>5843.03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1017.732769041652</v>
      </c>
      <c r="AB34" t="n">
        <v>1392.506873803733</v>
      </c>
      <c r="AC34" t="n">
        <v>1259.607972163576</v>
      </c>
      <c r="AD34" t="n">
        <v>1017732.769041652</v>
      </c>
      <c r="AE34" t="n">
        <v>1392506.873803732</v>
      </c>
      <c r="AF34" t="n">
        <v>1.292057107474799e-05</v>
      </c>
      <c r="AG34" t="n">
        <v>48</v>
      </c>
      <c r="AH34" t="n">
        <v>1259607.972163576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2.4166</v>
      </c>
      <c r="E35" t="n">
        <v>41.38</v>
      </c>
      <c r="F35" t="n">
        <v>38.46</v>
      </c>
      <c r="G35" t="n">
        <v>192.32</v>
      </c>
      <c r="H35" t="n">
        <v>2.53</v>
      </c>
      <c r="I35" t="n">
        <v>12</v>
      </c>
      <c r="J35" t="n">
        <v>239.08</v>
      </c>
      <c r="K35" t="n">
        <v>53.44</v>
      </c>
      <c r="L35" t="n">
        <v>34</v>
      </c>
      <c r="M35" t="n">
        <v>10</v>
      </c>
      <c r="N35" t="n">
        <v>56.64</v>
      </c>
      <c r="O35" t="n">
        <v>29720.17</v>
      </c>
      <c r="P35" t="n">
        <v>516.33</v>
      </c>
      <c r="Q35" t="n">
        <v>419.25</v>
      </c>
      <c r="R35" t="n">
        <v>74.09</v>
      </c>
      <c r="S35" t="n">
        <v>59.57</v>
      </c>
      <c r="T35" t="n">
        <v>5119.92</v>
      </c>
      <c r="U35" t="n">
        <v>0.8</v>
      </c>
      <c r="V35" t="n">
        <v>0.9</v>
      </c>
      <c r="W35" t="n">
        <v>6.81</v>
      </c>
      <c r="X35" t="n">
        <v>0.3</v>
      </c>
      <c r="Y35" t="n">
        <v>0.5</v>
      </c>
      <c r="Z35" t="n">
        <v>10</v>
      </c>
      <c r="AA35" t="n">
        <v>1015.361417584567</v>
      </c>
      <c r="AB35" t="n">
        <v>1389.262286123506</v>
      </c>
      <c r="AC35" t="n">
        <v>1256.673043377742</v>
      </c>
      <c r="AD35" t="n">
        <v>1015361.417584567</v>
      </c>
      <c r="AE35" t="n">
        <v>1389262.286123506</v>
      </c>
      <c r="AF35" t="n">
        <v>1.294574901912849e-05</v>
      </c>
      <c r="AG35" t="n">
        <v>48</v>
      </c>
      <c r="AH35" t="n">
        <v>1256673.043377742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2.4162</v>
      </c>
      <c r="E36" t="n">
        <v>41.39</v>
      </c>
      <c r="F36" t="n">
        <v>38.47</v>
      </c>
      <c r="G36" t="n">
        <v>192.36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518.2</v>
      </c>
      <c r="Q36" t="n">
        <v>419.23</v>
      </c>
      <c r="R36" t="n">
        <v>74.39</v>
      </c>
      <c r="S36" t="n">
        <v>59.57</v>
      </c>
      <c r="T36" t="n">
        <v>5268.41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1017.347812513194</v>
      </c>
      <c r="AB36" t="n">
        <v>1391.980159298412</v>
      </c>
      <c r="AC36" t="n">
        <v>1259.131526551394</v>
      </c>
      <c r="AD36" t="n">
        <v>1017347.812513193</v>
      </c>
      <c r="AE36" t="n">
        <v>1391980.159298412</v>
      </c>
      <c r="AF36" t="n">
        <v>1.294360621535142e-05</v>
      </c>
      <c r="AG36" t="n">
        <v>48</v>
      </c>
      <c r="AH36" t="n">
        <v>1259131.526551394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2.4162</v>
      </c>
      <c r="E37" t="n">
        <v>41.39</v>
      </c>
      <c r="F37" t="n">
        <v>38.47</v>
      </c>
      <c r="G37" t="n">
        <v>192.36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517.88</v>
      </c>
      <c r="Q37" t="n">
        <v>419.23</v>
      </c>
      <c r="R37" t="n">
        <v>74.41</v>
      </c>
      <c r="S37" t="n">
        <v>59.57</v>
      </c>
      <c r="T37" t="n">
        <v>5279.08</v>
      </c>
      <c r="U37" t="n">
        <v>0.8</v>
      </c>
      <c r="V37" t="n">
        <v>0.9</v>
      </c>
      <c r="W37" t="n">
        <v>6.81</v>
      </c>
      <c r="X37" t="n">
        <v>0.31</v>
      </c>
      <c r="Y37" t="n">
        <v>0.5</v>
      </c>
      <c r="Z37" t="n">
        <v>10</v>
      </c>
      <c r="AA37" t="n">
        <v>1017.027488268249</v>
      </c>
      <c r="AB37" t="n">
        <v>1391.541877534771</v>
      </c>
      <c r="AC37" t="n">
        <v>1258.735073784143</v>
      </c>
      <c r="AD37" t="n">
        <v>1017027.488268249</v>
      </c>
      <c r="AE37" t="n">
        <v>1391541.877534771</v>
      </c>
      <c r="AF37" t="n">
        <v>1.294360621535142e-05</v>
      </c>
      <c r="AG37" t="n">
        <v>48</v>
      </c>
      <c r="AH37" t="n">
        <v>1258735.073784143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2.4198</v>
      </c>
      <c r="E38" t="n">
        <v>41.33</v>
      </c>
      <c r="F38" t="n">
        <v>38.45</v>
      </c>
      <c r="G38" t="n">
        <v>209.71</v>
      </c>
      <c r="H38" t="n">
        <v>2.69</v>
      </c>
      <c r="I38" t="n">
        <v>11</v>
      </c>
      <c r="J38" t="n">
        <v>244.34</v>
      </c>
      <c r="K38" t="n">
        <v>53.44</v>
      </c>
      <c r="L38" t="n">
        <v>37</v>
      </c>
      <c r="M38" t="n">
        <v>9</v>
      </c>
      <c r="N38" t="n">
        <v>58.9</v>
      </c>
      <c r="O38" t="n">
        <v>30368.96</v>
      </c>
      <c r="P38" t="n">
        <v>515.79</v>
      </c>
      <c r="Q38" t="n">
        <v>419.25</v>
      </c>
      <c r="R38" t="n">
        <v>73.54000000000001</v>
      </c>
      <c r="S38" t="n">
        <v>59.57</v>
      </c>
      <c r="T38" t="n">
        <v>4849.76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1014.03067469399</v>
      </c>
      <c r="AB38" t="n">
        <v>1387.441504992386</v>
      </c>
      <c r="AC38" t="n">
        <v>1255.026035042294</v>
      </c>
      <c r="AD38" t="n">
        <v>1014030.67469399</v>
      </c>
      <c r="AE38" t="n">
        <v>1387441.504992386</v>
      </c>
      <c r="AF38" t="n">
        <v>1.296289144934499e-05</v>
      </c>
      <c r="AG38" t="n">
        <v>48</v>
      </c>
      <c r="AH38" t="n">
        <v>1255026.035042294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2.4199</v>
      </c>
      <c r="E39" t="n">
        <v>41.32</v>
      </c>
      <c r="F39" t="n">
        <v>38.45</v>
      </c>
      <c r="G39" t="n">
        <v>209.7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517.52</v>
      </c>
      <c r="Q39" t="n">
        <v>419.25</v>
      </c>
      <c r="R39" t="n">
        <v>73.52</v>
      </c>
      <c r="S39" t="n">
        <v>59.57</v>
      </c>
      <c r="T39" t="n">
        <v>4840.67</v>
      </c>
      <c r="U39" t="n">
        <v>0.8100000000000001</v>
      </c>
      <c r="V39" t="n">
        <v>0.9</v>
      </c>
      <c r="W39" t="n">
        <v>6.81</v>
      </c>
      <c r="X39" t="n">
        <v>0.28</v>
      </c>
      <c r="Y39" t="n">
        <v>0.5</v>
      </c>
      <c r="Z39" t="n">
        <v>10</v>
      </c>
      <c r="AA39" t="n">
        <v>1015.735669012098</v>
      </c>
      <c r="AB39" t="n">
        <v>1389.774353437461</v>
      </c>
      <c r="AC39" t="n">
        <v>1257.136239705945</v>
      </c>
      <c r="AD39" t="n">
        <v>1015735.669012098</v>
      </c>
      <c r="AE39" t="n">
        <v>1389774.353437461</v>
      </c>
      <c r="AF39" t="n">
        <v>1.296342715028926e-05</v>
      </c>
      <c r="AG39" t="n">
        <v>48</v>
      </c>
      <c r="AH39" t="n">
        <v>1257136.239705945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2.4202</v>
      </c>
      <c r="E40" t="n">
        <v>41.32</v>
      </c>
      <c r="F40" t="n">
        <v>38.44</v>
      </c>
      <c r="G40" t="n">
        <v>209.68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518.47</v>
      </c>
      <c r="Q40" t="n">
        <v>419.23</v>
      </c>
      <c r="R40" t="n">
        <v>73.41</v>
      </c>
      <c r="S40" t="n">
        <v>59.57</v>
      </c>
      <c r="T40" t="n">
        <v>4784.03</v>
      </c>
      <c r="U40" t="n">
        <v>0.8100000000000001</v>
      </c>
      <c r="V40" t="n">
        <v>0.9</v>
      </c>
      <c r="W40" t="n">
        <v>6.81</v>
      </c>
      <c r="X40" t="n">
        <v>0.28</v>
      </c>
      <c r="Y40" t="n">
        <v>0.5</v>
      </c>
      <c r="Z40" t="n">
        <v>10</v>
      </c>
      <c r="AA40" t="n">
        <v>1016.594865429105</v>
      </c>
      <c r="AB40" t="n">
        <v>1390.949943880282</v>
      </c>
      <c r="AC40" t="n">
        <v>1258.199633446854</v>
      </c>
      <c r="AD40" t="n">
        <v>1016594.865429105</v>
      </c>
      <c r="AE40" t="n">
        <v>1390949.943880282</v>
      </c>
      <c r="AF40" t="n">
        <v>1.296503425312206e-05</v>
      </c>
      <c r="AG40" t="n">
        <v>48</v>
      </c>
      <c r="AH40" t="n">
        <v>1258199.633446854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2.4204</v>
      </c>
      <c r="E41" t="n">
        <v>41.32</v>
      </c>
      <c r="F41" t="n">
        <v>38.44</v>
      </c>
      <c r="G41" t="n">
        <v>209.66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518.42</v>
      </c>
      <c r="Q41" t="n">
        <v>419.23</v>
      </c>
      <c r="R41" t="n">
        <v>73.27</v>
      </c>
      <c r="S41" t="n">
        <v>59.57</v>
      </c>
      <c r="T41" t="n">
        <v>4717.65</v>
      </c>
      <c r="U41" t="n">
        <v>0.8100000000000001</v>
      </c>
      <c r="V41" t="n">
        <v>0.9</v>
      </c>
      <c r="W41" t="n">
        <v>6.81</v>
      </c>
      <c r="X41" t="n">
        <v>0.27</v>
      </c>
      <c r="Y41" t="n">
        <v>0.5</v>
      </c>
      <c r="Z41" t="n">
        <v>10</v>
      </c>
      <c r="AA41" t="n">
        <v>1016.496478095679</v>
      </c>
      <c r="AB41" t="n">
        <v>1390.815325990144</v>
      </c>
      <c r="AC41" t="n">
        <v>1258.077863299214</v>
      </c>
      <c r="AD41" t="n">
        <v>1016496.478095679</v>
      </c>
      <c r="AE41" t="n">
        <v>1390815.325990144</v>
      </c>
      <c r="AF41" t="n">
        <v>1.296610565501059e-05</v>
      </c>
      <c r="AG41" t="n">
        <v>48</v>
      </c>
      <c r="AH41" t="n">
        <v>1258077.863299214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1.6949</v>
      </c>
      <c r="E2" t="n">
        <v>59</v>
      </c>
      <c r="F2" t="n">
        <v>48.51</v>
      </c>
      <c r="G2" t="n">
        <v>8.27</v>
      </c>
      <c r="H2" t="n">
        <v>0.15</v>
      </c>
      <c r="I2" t="n">
        <v>352</v>
      </c>
      <c r="J2" t="n">
        <v>116.05</v>
      </c>
      <c r="K2" t="n">
        <v>43.4</v>
      </c>
      <c r="L2" t="n">
        <v>1</v>
      </c>
      <c r="M2" t="n">
        <v>350</v>
      </c>
      <c r="N2" t="n">
        <v>16.65</v>
      </c>
      <c r="O2" t="n">
        <v>14546.17</v>
      </c>
      <c r="P2" t="n">
        <v>487.23</v>
      </c>
      <c r="Q2" t="n">
        <v>419.45</v>
      </c>
      <c r="R2" t="n">
        <v>401.38</v>
      </c>
      <c r="S2" t="n">
        <v>59.57</v>
      </c>
      <c r="T2" t="n">
        <v>167067.11</v>
      </c>
      <c r="U2" t="n">
        <v>0.15</v>
      </c>
      <c r="V2" t="n">
        <v>0.71</v>
      </c>
      <c r="W2" t="n">
        <v>7.37</v>
      </c>
      <c r="X2" t="n">
        <v>10.33</v>
      </c>
      <c r="Y2" t="n">
        <v>0.5</v>
      </c>
      <c r="Z2" t="n">
        <v>10</v>
      </c>
      <c r="AA2" t="n">
        <v>1407.641202560042</v>
      </c>
      <c r="AB2" t="n">
        <v>1925.996794089655</v>
      </c>
      <c r="AC2" t="n">
        <v>1742.182363215216</v>
      </c>
      <c r="AD2" t="n">
        <v>1407641.202560042</v>
      </c>
      <c r="AE2" t="n">
        <v>1925996.794089655</v>
      </c>
      <c r="AF2" t="n">
        <v>1.131925607392764e-05</v>
      </c>
      <c r="AG2" t="n">
        <v>69</v>
      </c>
      <c r="AH2" t="n">
        <v>1742182.363215216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2.0676</v>
      </c>
      <c r="E3" t="n">
        <v>48.37</v>
      </c>
      <c r="F3" t="n">
        <v>42.6</v>
      </c>
      <c r="G3" t="n">
        <v>16.6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152</v>
      </c>
      <c r="N3" t="n">
        <v>16.94</v>
      </c>
      <c r="O3" t="n">
        <v>14705.49</v>
      </c>
      <c r="P3" t="n">
        <v>426.3</v>
      </c>
      <c r="Q3" t="n">
        <v>419.31</v>
      </c>
      <c r="R3" t="n">
        <v>208.63</v>
      </c>
      <c r="S3" t="n">
        <v>59.57</v>
      </c>
      <c r="T3" t="n">
        <v>71679.33</v>
      </c>
      <c r="U3" t="n">
        <v>0.29</v>
      </c>
      <c r="V3" t="n">
        <v>0.8100000000000001</v>
      </c>
      <c r="W3" t="n">
        <v>7.06</v>
      </c>
      <c r="X3" t="n">
        <v>4.44</v>
      </c>
      <c r="Y3" t="n">
        <v>0.5</v>
      </c>
      <c r="Z3" t="n">
        <v>10</v>
      </c>
      <c r="AA3" t="n">
        <v>1067.98787953923</v>
      </c>
      <c r="AB3" t="n">
        <v>1461.268133085518</v>
      </c>
      <c r="AC3" t="n">
        <v>1321.806753366542</v>
      </c>
      <c r="AD3" t="n">
        <v>1067987.87953923</v>
      </c>
      <c r="AE3" t="n">
        <v>1461268.133085518</v>
      </c>
      <c r="AF3" t="n">
        <v>1.380830365122e-05</v>
      </c>
      <c r="AG3" t="n">
        <v>56</v>
      </c>
      <c r="AH3" t="n">
        <v>1321806.753366542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2.2016</v>
      </c>
      <c r="E4" t="n">
        <v>45.42</v>
      </c>
      <c r="F4" t="n">
        <v>40.97</v>
      </c>
      <c r="G4" t="n">
        <v>24.83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97</v>
      </c>
      <c r="N4" t="n">
        <v>17.23</v>
      </c>
      <c r="O4" t="n">
        <v>14865.24</v>
      </c>
      <c r="P4" t="n">
        <v>408.25</v>
      </c>
      <c r="Q4" t="n">
        <v>419.29</v>
      </c>
      <c r="R4" t="n">
        <v>155.68</v>
      </c>
      <c r="S4" t="n">
        <v>59.57</v>
      </c>
      <c r="T4" t="n">
        <v>45478.8</v>
      </c>
      <c r="U4" t="n">
        <v>0.38</v>
      </c>
      <c r="V4" t="n">
        <v>0.84</v>
      </c>
      <c r="W4" t="n">
        <v>6.96</v>
      </c>
      <c r="X4" t="n">
        <v>2.81</v>
      </c>
      <c r="Y4" t="n">
        <v>0.5</v>
      </c>
      <c r="Z4" t="n">
        <v>10</v>
      </c>
      <c r="AA4" t="n">
        <v>984.3008737324735</v>
      </c>
      <c r="AB4" t="n">
        <v>1346.763879730587</v>
      </c>
      <c r="AC4" t="n">
        <v>1218.230625244076</v>
      </c>
      <c r="AD4" t="n">
        <v>984300.8737324735</v>
      </c>
      <c r="AE4" t="n">
        <v>1346763.879730587</v>
      </c>
      <c r="AF4" t="n">
        <v>1.470321209060067e-05</v>
      </c>
      <c r="AG4" t="n">
        <v>53</v>
      </c>
      <c r="AH4" t="n">
        <v>1218230.625244076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2.2691</v>
      </c>
      <c r="E5" t="n">
        <v>44.07</v>
      </c>
      <c r="F5" t="n">
        <v>40.24</v>
      </c>
      <c r="G5" t="n">
        <v>33.08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399.42</v>
      </c>
      <c r="Q5" t="n">
        <v>419.28</v>
      </c>
      <c r="R5" t="n">
        <v>132.13</v>
      </c>
      <c r="S5" t="n">
        <v>59.57</v>
      </c>
      <c r="T5" t="n">
        <v>33835.24</v>
      </c>
      <c r="U5" t="n">
        <v>0.45</v>
      </c>
      <c r="V5" t="n">
        <v>0.86</v>
      </c>
      <c r="W5" t="n">
        <v>6.91</v>
      </c>
      <c r="X5" t="n">
        <v>2.08</v>
      </c>
      <c r="Y5" t="n">
        <v>0.5</v>
      </c>
      <c r="Z5" t="n">
        <v>10</v>
      </c>
      <c r="AA5" t="n">
        <v>949.6571204397134</v>
      </c>
      <c r="AB5" t="n">
        <v>1299.362768100905</v>
      </c>
      <c r="AC5" t="n">
        <v>1175.353409180453</v>
      </c>
      <c r="AD5" t="n">
        <v>949657.1204397134</v>
      </c>
      <c r="AE5" t="n">
        <v>1299362.768100905</v>
      </c>
      <c r="AF5" t="n">
        <v>1.515400552088571e-05</v>
      </c>
      <c r="AG5" t="n">
        <v>52</v>
      </c>
      <c r="AH5" t="n">
        <v>1175353.409180453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39.79</v>
      </c>
      <c r="G6" t="n">
        <v>41.16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393</v>
      </c>
      <c r="Q6" t="n">
        <v>419.26</v>
      </c>
      <c r="R6" t="n">
        <v>117.48</v>
      </c>
      <c r="S6" t="n">
        <v>59.57</v>
      </c>
      <c r="T6" t="n">
        <v>26587.82</v>
      </c>
      <c r="U6" t="n">
        <v>0.51</v>
      </c>
      <c r="V6" t="n">
        <v>0.87</v>
      </c>
      <c r="W6" t="n">
        <v>6.88</v>
      </c>
      <c r="X6" t="n">
        <v>1.63</v>
      </c>
      <c r="Y6" t="n">
        <v>0.5</v>
      </c>
      <c r="Z6" t="n">
        <v>10</v>
      </c>
      <c r="AA6" t="n">
        <v>924.4377546872245</v>
      </c>
      <c r="AB6" t="n">
        <v>1264.856519278456</v>
      </c>
      <c r="AC6" t="n">
        <v>1144.140388315794</v>
      </c>
      <c r="AD6" t="n">
        <v>924437.7546872245</v>
      </c>
      <c r="AE6" t="n">
        <v>1264856.519278456</v>
      </c>
      <c r="AF6" t="n">
        <v>1.543783842143555e-05</v>
      </c>
      <c r="AG6" t="n">
        <v>51</v>
      </c>
      <c r="AH6" t="n">
        <v>1144140.388315794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2.3407</v>
      </c>
      <c r="E7" t="n">
        <v>42.72</v>
      </c>
      <c r="F7" t="n">
        <v>39.49</v>
      </c>
      <c r="G7" t="n">
        <v>49.36</v>
      </c>
      <c r="H7" t="n">
        <v>0.86</v>
      </c>
      <c r="I7" t="n">
        <v>48</v>
      </c>
      <c r="J7" t="n">
        <v>122.54</v>
      </c>
      <c r="K7" t="n">
        <v>43.4</v>
      </c>
      <c r="L7" t="n">
        <v>6</v>
      </c>
      <c r="M7" t="n">
        <v>46</v>
      </c>
      <c r="N7" t="n">
        <v>18.14</v>
      </c>
      <c r="O7" t="n">
        <v>15347.16</v>
      </c>
      <c r="P7" t="n">
        <v>388.46</v>
      </c>
      <c r="Q7" t="n">
        <v>419.24</v>
      </c>
      <c r="R7" t="n">
        <v>107.47</v>
      </c>
      <c r="S7" t="n">
        <v>59.57</v>
      </c>
      <c r="T7" t="n">
        <v>21629.26</v>
      </c>
      <c r="U7" t="n">
        <v>0.55</v>
      </c>
      <c r="V7" t="n">
        <v>0.88</v>
      </c>
      <c r="W7" t="n">
        <v>6.87</v>
      </c>
      <c r="X7" t="n">
        <v>1.33</v>
      </c>
      <c r="Y7" t="n">
        <v>0.5</v>
      </c>
      <c r="Z7" t="n">
        <v>10</v>
      </c>
      <c r="AA7" t="n">
        <v>904.5720782995576</v>
      </c>
      <c r="AB7" t="n">
        <v>1237.675424433062</v>
      </c>
      <c r="AC7" t="n">
        <v>1119.553419013538</v>
      </c>
      <c r="AD7" t="n">
        <v>904572.0782995576</v>
      </c>
      <c r="AE7" t="n">
        <v>1237675.424433062</v>
      </c>
      <c r="AF7" t="n">
        <v>1.563218047804733e-05</v>
      </c>
      <c r="AG7" t="n">
        <v>50</v>
      </c>
      <c r="AH7" t="n">
        <v>1119553.419013538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2.3607</v>
      </c>
      <c r="E8" t="n">
        <v>42.36</v>
      </c>
      <c r="F8" t="n">
        <v>39.3</v>
      </c>
      <c r="G8" t="n">
        <v>57.51</v>
      </c>
      <c r="H8" t="n">
        <v>1</v>
      </c>
      <c r="I8" t="n">
        <v>41</v>
      </c>
      <c r="J8" t="n">
        <v>123.85</v>
      </c>
      <c r="K8" t="n">
        <v>43.4</v>
      </c>
      <c r="L8" t="n">
        <v>7</v>
      </c>
      <c r="M8" t="n">
        <v>39</v>
      </c>
      <c r="N8" t="n">
        <v>18.45</v>
      </c>
      <c r="O8" t="n">
        <v>15508.69</v>
      </c>
      <c r="P8" t="n">
        <v>384.71</v>
      </c>
      <c r="Q8" t="n">
        <v>419.23</v>
      </c>
      <c r="R8" t="n">
        <v>101.07</v>
      </c>
      <c r="S8" t="n">
        <v>59.57</v>
      </c>
      <c r="T8" t="n">
        <v>18463.84</v>
      </c>
      <c r="U8" t="n">
        <v>0.59</v>
      </c>
      <c r="V8" t="n">
        <v>0.88</v>
      </c>
      <c r="W8" t="n">
        <v>6.86</v>
      </c>
      <c r="X8" t="n">
        <v>1.13</v>
      </c>
      <c r="Y8" t="n">
        <v>0.5</v>
      </c>
      <c r="Z8" t="n">
        <v>10</v>
      </c>
      <c r="AA8" t="n">
        <v>896.5634248121099</v>
      </c>
      <c r="AB8" t="n">
        <v>1226.71763141468</v>
      </c>
      <c r="AC8" t="n">
        <v>1109.641422381471</v>
      </c>
      <c r="AD8" t="n">
        <v>896563.4248121099</v>
      </c>
      <c r="AE8" t="n">
        <v>1226717.63141468</v>
      </c>
      <c r="AF8" t="n">
        <v>1.576574890183549e-05</v>
      </c>
      <c r="AG8" t="n">
        <v>50</v>
      </c>
      <c r="AH8" t="n">
        <v>1109641.422381471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2.3744</v>
      </c>
      <c r="E9" t="n">
        <v>42.12</v>
      </c>
      <c r="F9" t="n">
        <v>39.17</v>
      </c>
      <c r="G9" t="n">
        <v>65.29000000000001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382.25</v>
      </c>
      <c r="Q9" t="n">
        <v>419.28</v>
      </c>
      <c r="R9" t="n">
        <v>97.14</v>
      </c>
      <c r="S9" t="n">
        <v>59.57</v>
      </c>
      <c r="T9" t="n">
        <v>16523.61</v>
      </c>
      <c r="U9" t="n">
        <v>0.61</v>
      </c>
      <c r="V9" t="n">
        <v>0.88</v>
      </c>
      <c r="W9" t="n">
        <v>6.85</v>
      </c>
      <c r="X9" t="n">
        <v>1.01</v>
      </c>
      <c r="Y9" t="n">
        <v>0.5</v>
      </c>
      <c r="Z9" t="n">
        <v>10</v>
      </c>
      <c r="AA9" t="n">
        <v>882.3770223136121</v>
      </c>
      <c r="AB9" t="n">
        <v>1207.307169656328</v>
      </c>
      <c r="AC9" t="n">
        <v>1092.083467850582</v>
      </c>
      <c r="AD9" t="n">
        <v>882377.022313612</v>
      </c>
      <c r="AE9" t="n">
        <v>1207307.169656328</v>
      </c>
      <c r="AF9" t="n">
        <v>1.585724327213038e-05</v>
      </c>
      <c r="AG9" t="n">
        <v>49</v>
      </c>
      <c r="AH9" t="n">
        <v>1092083.467850582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2.3852</v>
      </c>
      <c r="E10" t="n">
        <v>41.92</v>
      </c>
      <c r="F10" t="n">
        <v>39.08</v>
      </c>
      <c r="G10" t="n">
        <v>73.27</v>
      </c>
      <c r="H10" t="n">
        <v>1.26</v>
      </c>
      <c r="I10" t="n">
        <v>32</v>
      </c>
      <c r="J10" t="n">
        <v>126.48</v>
      </c>
      <c r="K10" t="n">
        <v>43.4</v>
      </c>
      <c r="L10" t="n">
        <v>9</v>
      </c>
      <c r="M10" t="n">
        <v>30</v>
      </c>
      <c r="N10" t="n">
        <v>19.08</v>
      </c>
      <c r="O10" t="n">
        <v>15833.12</v>
      </c>
      <c r="P10" t="n">
        <v>379.53</v>
      </c>
      <c r="Q10" t="n">
        <v>419.24</v>
      </c>
      <c r="R10" t="n">
        <v>93.94</v>
      </c>
      <c r="S10" t="n">
        <v>59.57</v>
      </c>
      <c r="T10" t="n">
        <v>14943.3</v>
      </c>
      <c r="U10" t="n">
        <v>0.63</v>
      </c>
      <c r="V10" t="n">
        <v>0.88</v>
      </c>
      <c r="W10" t="n">
        <v>6.85</v>
      </c>
      <c r="X10" t="n">
        <v>0.91</v>
      </c>
      <c r="Y10" t="n">
        <v>0.5</v>
      </c>
      <c r="Z10" t="n">
        <v>10</v>
      </c>
      <c r="AA10" t="n">
        <v>877.4703826325347</v>
      </c>
      <c r="AB10" t="n">
        <v>1200.593688779013</v>
      </c>
      <c r="AC10" t="n">
        <v>1086.010712165768</v>
      </c>
      <c r="AD10" t="n">
        <v>877470.3826325347</v>
      </c>
      <c r="AE10" t="n">
        <v>1200593.688779013</v>
      </c>
      <c r="AF10" t="n">
        <v>1.592937022097599e-05</v>
      </c>
      <c r="AG10" t="n">
        <v>49</v>
      </c>
      <c r="AH10" t="n">
        <v>1086010.712165768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2.3988</v>
      </c>
      <c r="E11" t="n">
        <v>41.69</v>
      </c>
      <c r="F11" t="n">
        <v>38.93</v>
      </c>
      <c r="G11" t="n">
        <v>83.43000000000001</v>
      </c>
      <c r="H11" t="n">
        <v>1.38</v>
      </c>
      <c r="I11" t="n">
        <v>28</v>
      </c>
      <c r="J11" t="n">
        <v>127.8</v>
      </c>
      <c r="K11" t="n">
        <v>43.4</v>
      </c>
      <c r="L11" t="n">
        <v>10</v>
      </c>
      <c r="M11" t="n">
        <v>26</v>
      </c>
      <c r="N11" t="n">
        <v>19.4</v>
      </c>
      <c r="O11" t="n">
        <v>15996.02</v>
      </c>
      <c r="P11" t="n">
        <v>376.6</v>
      </c>
      <c r="Q11" t="n">
        <v>419.26</v>
      </c>
      <c r="R11" t="n">
        <v>89.31999999999999</v>
      </c>
      <c r="S11" t="n">
        <v>59.57</v>
      </c>
      <c r="T11" t="n">
        <v>12657.98</v>
      </c>
      <c r="U11" t="n">
        <v>0.67</v>
      </c>
      <c r="V11" t="n">
        <v>0.89</v>
      </c>
      <c r="W11" t="n">
        <v>6.84</v>
      </c>
      <c r="X11" t="n">
        <v>0.77</v>
      </c>
      <c r="Y11" t="n">
        <v>0.5</v>
      </c>
      <c r="Z11" t="n">
        <v>10</v>
      </c>
      <c r="AA11" t="n">
        <v>871.8013786552024</v>
      </c>
      <c r="AB11" t="n">
        <v>1192.837107438422</v>
      </c>
      <c r="AC11" t="n">
        <v>1078.994408061893</v>
      </c>
      <c r="AD11" t="n">
        <v>871801.3786552023</v>
      </c>
      <c r="AE11" t="n">
        <v>1192837.107438422</v>
      </c>
      <c r="AF11" t="n">
        <v>1.602019674915193e-05</v>
      </c>
      <c r="AG11" t="n">
        <v>49</v>
      </c>
      <c r="AH11" t="n">
        <v>1078994.408061893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2.4045</v>
      </c>
      <c r="E12" t="n">
        <v>41.59</v>
      </c>
      <c r="F12" t="n">
        <v>38.88</v>
      </c>
      <c r="G12" t="n">
        <v>89.73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24</v>
      </c>
      <c r="N12" t="n">
        <v>19.73</v>
      </c>
      <c r="O12" t="n">
        <v>16159.39</v>
      </c>
      <c r="P12" t="n">
        <v>373.82</v>
      </c>
      <c r="Q12" t="n">
        <v>419.27</v>
      </c>
      <c r="R12" t="n">
        <v>87.75</v>
      </c>
      <c r="S12" t="n">
        <v>59.57</v>
      </c>
      <c r="T12" t="n">
        <v>11880.65</v>
      </c>
      <c r="U12" t="n">
        <v>0.68</v>
      </c>
      <c r="V12" t="n">
        <v>0.89</v>
      </c>
      <c r="W12" t="n">
        <v>6.84</v>
      </c>
      <c r="X12" t="n">
        <v>0.72</v>
      </c>
      <c r="Y12" t="n">
        <v>0.5</v>
      </c>
      <c r="Z12" t="n">
        <v>10</v>
      </c>
      <c r="AA12" t="n">
        <v>867.9016995150905</v>
      </c>
      <c r="AB12" t="n">
        <v>1187.501394397219</v>
      </c>
      <c r="AC12" t="n">
        <v>1074.167927984623</v>
      </c>
      <c r="AD12" t="n">
        <v>867901.6995150906</v>
      </c>
      <c r="AE12" t="n">
        <v>1187501.394397219</v>
      </c>
      <c r="AF12" t="n">
        <v>1.605826374993156e-05</v>
      </c>
      <c r="AG12" t="n">
        <v>49</v>
      </c>
      <c r="AH12" t="n">
        <v>1074167.927984623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2.4113</v>
      </c>
      <c r="E13" t="n">
        <v>41.47</v>
      </c>
      <c r="F13" t="n">
        <v>38.81</v>
      </c>
      <c r="G13" t="n">
        <v>97.03</v>
      </c>
      <c r="H13" t="n">
        <v>1.63</v>
      </c>
      <c r="I13" t="n">
        <v>24</v>
      </c>
      <c r="J13" t="n">
        <v>130.45</v>
      </c>
      <c r="K13" t="n">
        <v>43.4</v>
      </c>
      <c r="L13" t="n">
        <v>12</v>
      </c>
      <c r="M13" t="n">
        <v>22</v>
      </c>
      <c r="N13" t="n">
        <v>20.05</v>
      </c>
      <c r="O13" t="n">
        <v>16323.22</v>
      </c>
      <c r="P13" t="n">
        <v>371.71</v>
      </c>
      <c r="Q13" t="n">
        <v>419.26</v>
      </c>
      <c r="R13" t="n">
        <v>85.64</v>
      </c>
      <c r="S13" t="n">
        <v>59.57</v>
      </c>
      <c r="T13" t="n">
        <v>10836.74</v>
      </c>
      <c r="U13" t="n">
        <v>0.7</v>
      </c>
      <c r="V13" t="n">
        <v>0.89</v>
      </c>
      <c r="W13" t="n">
        <v>6.83</v>
      </c>
      <c r="X13" t="n">
        <v>0.65</v>
      </c>
      <c r="Y13" t="n">
        <v>0.5</v>
      </c>
      <c r="Z13" t="n">
        <v>10</v>
      </c>
      <c r="AA13" t="n">
        <v>855.5796887418358</v>
      </c>
      <c r="AB13" t="n">
        <v>1170.641875648503</v>
      </c>
      <c r="AC13" t="n">
        <v>1058.917458042801</v>
      </c>
      <c r="AD13" t="n">
        <v>855579.6887418358</v>
      </c>
      <c r="AE13" t="n">
        <v>1170641.875648503</v>
      </c>
      <c r="AF13" t="n">
        <v>1.610367701401953e-05</v>
      </c>
      <c r="AG13" t="n">
        <v>48</v>
      </c>
      <c r="AH13" t="n">
        <v>1058917.458042801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2.4173</v>
      </c>
      <c r="E14" t="n">
        <v>41.37</v>
      </c>
      <c r="F14" t="n">
        <v>38.76</v>
      </c>
      <c r="G14" t="n">
        <v>105.71</v>
      </c>
      <c r="H14" t="n">
        <v>1.74</v>
      </c>
      <c r="I14" t="n">
        <v>22</v>
      </c>
      <c r="J14" t="n">
        <v>131.79</v>
      </c>
      <c r="K14" t="n">
        <v>43.4</v>
      </c>
      <c r="L14" t="n">
        <v>13</v>
      </c>
      <c r="M14" t="n">
        <v>20</v>
      </c>
      <c r="N14" t="n">
        <v>20.39</v>
      </c>
      <c r="O14" t="n">
        <v>16487.53</v>
      </c>
      <c r="P14" t="n">
        <v>369.79</v>
      </c>
      <c r="Q14" t="n">
        <v>419.24</v>
      </c>
      <c r="R14" t="n">
        <v>83.75</v>
      </c>
      <c r="S14" t="n">
        <v>59.57</v>
      </c>
      <c r="T14" t="n">
        <v>9899.690000000001</v>
      </c>
      <c r="U14" t="n">
        <v>0.71</v>
      </c>
      <c r="V14" t="n">
        <v>0.89</v>
      </c>
      <c r="W14" t="n">
        <v>6.83</v>
      </c>
      <c r="X14" t="n">
        <v>0.6</v>
      </c>
      <c r="Y14" t="n">
        <v>0.5</v>
      </c>
      <c r="Z14" t="n">
        <v>10</v>
      </c>
      <c r="AA14" t="n">
        <v>852.5253085923023</v>
      </c>
      <c r="AB14" t="n">
        <v>1166.462737978169</v>
      </c>
      <c r="AC14" t="n">
        <v>1055.137171406267</v>
      </c>
      <c r="AD14" t="n">
        <v>852525.3085923023</v>
      </c>
      <c r="AE14" t="n">
        <v>1166462.737978169</v>
      </c>
      <c r="AF14" t="n">
        <v>1.614374754115598e-05</v>
      </c>
      <c r="AG14" t="n">
        <v>48</v>
      </c>
      <c r="AH14" t="n">
        <v>1055137.171406267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2.4229</v>
      </c>
      <c r="E15" t="n">
        <v>41.27</v>
      </c>
      <c r="F15" t="n">
        <v>38.71</v>
      </c>
      <c r="G15" t="n">
        <v>116.14</v>
      </c>
      <c r="H15" t="n">
        <v>1.86</v>
      </c>
      <c r="I15" t="n">
        <v>20</v>
      </c>
      <c r="J15" t="n">
        <v>133.12</v>
      </c>
      <c r="K15" t="n">
        <v>43.4</v>
      </c>
      <c r="L15" t="n">
        <v>14</v>
      </c>
      <c r="M15" t="n">
        <v>18</v>
      </c>
      <c r="N15" t="n">
        <v>20.72</v>
      </c>
      <c r="O15" t="n">
        <v>16652.31</v>
      </c>
      <c r="P15" t="n">
        <v>367.14</v>
      </c>
      <c r="Q15" t="n">
        <v>419.24</v>
      </c>
      <c r="R15" t="n">
        <v>82.31</v>
      </c>
      <c r="S15" t="n">
        <v>59.57</v>
      </c>
      <c r="T15" t="n">
        <v>9191.610000000001</v>
      </c>
      <c r="U15" t="n">
        <v>0.72</v>
      </c>
      <c r="V15" t="n">
        <v>0.89</v>
      </c>
      <c r="W15" t="n">
        <v>6.82</v>
      </c>
      <c r="X15" t="n">
        <v>0.55</v>
      </c>
      <c r="Y15" t="n">
        <v>0.5</v>
      </c>
      <c r="Z15" t="n">
        <v>10</v>
      </c>
      <c r="AA15" t="n">
        <v>848.8269912686949</v>
      </c>
      <c r="AB15" t="n">
        <v>1161.402537057765</v>
      </c>
      <c r="AC15" t="n">
        <v>1050.559908959669</v>
      </c>
      <c r="AD15" t="n">
        <v>848826.9912686949</v>
      </c>
      <c r="AE15" t="n">
        <v>1161402.537057765</v>
      </c>
      <c r="AF15" t="n">
        <v>1.618114669981667e-05</v>
      </c>
      <c r="AG15" t="n">
        <v>48</v>
      </c>
      <c r="AH15" t="n">
        <v>1050559.908959669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2.4263</v>
      </c>
      <c r="E16" t="n">
        <v>41.22</v>
      </c>
      <c r="F16" t="n">
        <v>38.68</v>
      </c>
      <c r="G16" t="n">
        <v>122.14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365.32</v>
      </c>
      <c r="Q16" t="n">
        <v>419.25</v>
      </c>
      <c r="R16" t="n">
        <v>81.02</v>
      </c>
      <c r="S16" t="n">
        <v>59.57</v>
      </c>
      <c r="T16" t="n">
        <v>8552.549999999999</v>
      </c>
      <c r="U16" t="n">
        <v>0.74</v>
      </c>
      <c r="V16" t="n">
        <v>0.89</v>
      </c>
      <c r="W16" t="n">
        <v>6.83</v>
      </c>
      <c r="X16" t="n">
        <v>0.51</v>
      </c>
      <c r="Y16" t="n">
        <v>0.5</v>
      </c>
      <c r="Z16" t="n">
        <v>10</v>
      </c>
      <c r="AA16" t="n">
        <v>846.3800121858976</v>
      </c>
      <c r="AB16" t="n">
        <v>1158.054472323583</v>
      </c>
      <c r="AC16" t="n">
        <v>1047.53137882468</v>
      </c>
      <c r="AD16" t="n">
        <v>846380.0121858976</v>
      </c>
      <c r="AE16" t="n">
        <v>1158054.472323583</v>
      </c>
      <c r="AF16" t="n">
        <v>1.620385333186065e-05</v>
      </c>
      <c r="AG16" t="n">
        <v>48</v>
      </c>
      <c r="AH16" t="n">
        <v>1047531.37882468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2.4299</v>
      </c>
      <c r="E17" t="n">
        <v>41.15</v>
      </c>
      <c r="F17" t="n">
        <v>38.64</v>
      </c>
      <c r="G17" t="n">
        <v>128.8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363.47</v>
      </c>
      <c r="Q17" t="n">
        <v>419.26</v>
      </c>
      <c r="R17" t="n">
        <v>79.84</v>
      </c>
      <c r="S17" t="n">
        <v>59.57</v>
      </c>
      <c r="T17" t="n">
        <v>7964.85</v>
      </c>
      <c r="U17" t="n">
        <v>0.75</v>
      </c>
      <c r="V17" t="n">
        <v>0.89</v>
      </c>
      <c r="W17" t="n">
        <v>6.82</v>
      </c>
      <c r="X17" t="n">
        <v>0.48</v>
      </c>
      <c r="Y17" t="n">
        <v>0.5</v>
      </c>
      <c r="Z17" t="n">
        <v>10</v>
      </c>
      <c r="AA17" t="n">
        <v>843.8616398815775</v>
      </c>
      <c r="AB17" t="n">
        <v>1154.608724234067</v>
      </c>
      <c r="AC17" t="n">
        <v>1044.41448809669</v>
      </c>
      <c r="AD17" t="n">
        <v>843861.6398815775</v>
      </c>
      <c r="AE17" t="n">
        <v>1154608.724234067</v>
      </c>
      <c r="AF17" t="n">
        <v>1.622789564814252e-05</v>
      </c>
      <c r="AG17" t="n">
        <v>48</v>
      </c>
      <c r="AH17" t="n">
        <v>1044414.48809669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2.4316</v>
      </c>
      <c r="E18" t="n">
        <v>41.13</v>
      </c>
      <c r="F18" t="n">
        <v>38.64</v>
      </c>
      <c r="G18" t="n">
        <v>136.36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15</v>
      </c>
      <c r="N18" t="n">
        <v>21.75</v>
      </c>
      <c r="O18" t="n">
        <v>17149.71</v>
      </c>
      <c r="P18" t="n">
        <v>362.51</v>
      </c>
      <c r="Q18" t="n">
        <v>419.23</v>
      </c>
      <c r="R18" t="n">
        <v>79.56999999999999</v>
      </c>
      <c r="S18" t="n">
        <v>59.57</v>
      </c>
      <c r="T18" t="n">
        <v>7833.33</v>
      </c>
      <c r="U18" t="n">
        <v>0.75</v>
      </c>
      <c r="V18" t="n">
        <v>0.89</v>
      </c>
      <c r="W18" t="n">
        <v>6.83</v>
      </c>
      <c r="X18" t="n">
        <v>0.47</v>
      </c>
      <c r="Y18" t="n">
        <v>0.5</v>
      </c>
      <c r="Z18" t="n">
        <v>10</v>
      </c>
      <c r="AA18" t="n">
        <v>842.6157034674964</v>
      </c>
      <c r="AB18" t="n">
        <v>1152.903979065487</v>
      </c>
      <c r="AC18" t="n">
        <v>1042.872441414373</v>
      </c>
      <c r="AD18" t="n">
        <v>842615.7034674963</v>
      </c>
      <c r="AE18" t="n">
        <v>1152903.979065487</v>
      </c>
      <c r="AF18" t="n">
        <v>1.623924896416452e-05</v>
      </c>
      <c r="AG18" t="n">
        <v>48</v>
      </c>
      <c r="AH18" t="n">
        <v>1042872.441414373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2.4351</v>
      </c>
      <c r="E19" t="n">
        <v>41.07</v>
      </c>
      <c r="F19" t="n">
        <v>38.6</v>
      </c>
      <c r="G19" t="n">
        <v>144.75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360.77</v>
      </c>
      <c r="Q19" t="n">
        <v>419.23</v>
      </c>
      <c r="R19" t="n">
        <v>78.75</v>
      </c>
      <c r="S19" t="n">
        <v>59.57</v>
      </c>
      <c r="T19" t="n">
        <v>7429.12</v>
      </c>
      <c r="U19" t="n">
        <v>0.76</v>
      </c>
      <c r="V19" t="n">
        <v>0.9</v>
      </c>
      <c r="W19" t="n">
        <v>6.82</v>
      </c>
      <c r="X19" t="n">
        <v>0.44</v>
      </c>
      <c r="Y19" t="n">
        <v>0.5</v>
      </c>
      <c r="Z19" t="n">
        <v>10</v>
      </c>
      <c r="AA19" t="n">
        <v>840.2345756925021</v>
      </c>
      <c r="AB19" t="n">
        <v>1149.646014995796</v>
      </c>
      <c r="AC19" t="n">
        <v>1039.925412862912</v>
      </c>
      <c r="AD19" t="n">
        <v>840234.5756925021</v>
      </c>
      <c r="AE19" t="n">
        <v>1149646.014995796</v>
      </c>
      <c r="AF19" t="n">
        <v>1.626262343832744e-05</v>
      </c>
      <c r="AG19" t="n">
        <v>48</v>
      </c>
      <c r="AH19" t="n">
        <v>1039925.412862913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2.4383</v>
      </c>
      <c r="E20" t="n">
        <v>41.01</v>
      </c>
      <c r="F20" t="n">
        <v>38.57</v>
      </c>
      <c r="G20" t="n">
        <v>154.28</v>
      </c>
      <c r="H20" t="n">
        <v>2.4</v>
      </c>
      <c r="I20" t="n">
        <v>15</v>
      </c>
      <c r="J20" t="n">
        <v>139.86</v>
      </c>
      <c r="K20" t="n">
        <v>43.4</v>
      </c>
      <c r="L20" t="n">
        <v>19</v>
      </c>
      <c r="M20" t="n">
        <v>13</v>
      </c>
      <c r="N20" t="n">
        <v>22.46</v>
      </c>
      <c r="O20" t="n">
        <v>17483.7</v>
      </c>
      <c r="P20" t="n">
        <v>358.24</v>
      </c>
      <c r="Q20" t="n">
        <v>419.23</v>
      </c>
      <c r="R20" t="n">
        <v>77.42</v>
      </c>
      <c r="S20" t="n">
        <v>59.57</v>
      </c>
      <c r="T20" t="n">
        <v>6773</v>
      </c>
      <c r="U20" t="n">
        <v>0.77</v>
      </c>
      <c r="V20" t="n">
        <v>0.9</v>
      </c>
      <c r="W20" t="n">
        <v>6.82</v>
      </c>
      <c r="X20" t="n">
        <v>0.41</v>
      </c>
      <c r="Y20" t="n">
        <v>0.5</v>
      </c>
      <c r="Z20" t="n">
        <v>10</v>
      </c>
      <c r="AA20" t="n">
        <v>837.141192588067</v>
      </c>
      <c r="AB20" t="n">
        <v>1145.413511761877</v>
      </c>
      <c r="AC20" t="n">
        <v>1036.096853797283</v>
      </c>
      <c r="AD20" t="n">
        <v>837141.192588067</v>
      </c>
      <c r="AE20" t="n">
        <v>1145413.511761877</v>
      </c>
      <c r="AF20" t="n">
        <v>1.628399438613355e-05</v>
      </c>
      <c r="AG20" t="n">
        <v>48</v>
      </c>
      <c r="AH20" t="n">
        <v>1036096.853797283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2.4423</v>
      </c>
      <c r="E21" t="n">
        <v>40.94</v>
      </c>
      <c r="F21" t="n">
        <v>38.53</v>
      </c>
      <c r="G21" t="n">
        <v>165.11</v>
      </c>
      <c r="H21" t="n">
        <v>2.5</v>
      </c>
      <c r="I21" t="n">
        <v>14</v>
      </c>
      <c r="J21" t="n">
        <v>141.22</v>
      </c>
      <c r="K21" t="n">
        <v>43.4</v>
      </c>
      <c r="L21" t="n">
        <v>20</v>
      </c>
      <c r="M21" t="n">
        <v>12</v>
      </c>
      <c r="N21" t="n">
        <v>22.82</v>
      </c>
      <c r="O21" t="n">
        <v>17651.44</v>
      </c>
      <c r="P21" t="n">
        <v>356.66</v>
      </c>
      <c r="Q21" t="n">
        <v>419.24</v>
      </c>
      <c r="R21" t="n">
        <v>76.15000000000001</v>
      </c>
      <c r="S21" t="n">
        <v>59.57</v>
      </c>
      <c r="T21" t="n">
        <v>6140.78</v>
      </c>
      <c r="U21" t="n">
        <v>0.78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834.8495283893905</v>
      </c>
      <c r="AB21" t="n">
        <v>1142.277955704158</v>
      </c>
      <c r="AC21" t="n">
        <v>1033.260550808933</v>
      </c>
      <c r="AD21" t="n">
        <v>834849.5283893904</v>
      </c>
      <c r="AE21" t="n">
        <v>1142277.955704158</v>
      </c>
      <c r="AF21" t="n">
        <v>1.631070807089118e-05</v>
      </c>
      <c r="AG21" t="n">
        <v>48</v>
      </c>
      <c r="AH21" t="n">
        <v>1033260.550808933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2.4442</v>
      </c>
      <c r="E22" t="n">
        <v>40.91</v>
      </c>
      <c r="F22" t="n">
        <v>38.52</v>
      </c>
      <c r="G22" t="n">
        <v>177.78</v>
      </c>
      <c r="H22" t="n">
        <v>2.61</v>
      </c>
      <c r="I22" t="n">
        <v>13</v>
      </c>
      <c r="J22" t="n">
        <v>142.59</v>
      </c>
      <c r="K22" t="n">
        <v>43.4</v>
      </c>
      <c r="L22" t="n">
        <v>21</v>
      </c>
      <c r="M22" t="n">
        <v>11</v>
      </c>
      <c r="N22" t="n">
        <v>23.19</v>
      </c>
      <c r="O22" t="n">
        <v>17819.69</v>
      </c>
      <c r="P22" t="n">
        <v>351.87</v>
      </c>
      <c r="Q22" t="n">
        <v>419.23</v>
      </c>
      <c r="R22" t="n">
        <v>75.90000000000001</v>
      </c>
      <c r="S22" t="n">
        <v>59.57</v>
      </c>
      <c r="T22" t="n">
        <v>6018.41</v>
      </c>
      <c r="U22" t="n">
        <v>0.78</v>
      </c>
      <c r="V22" t="n">
        <v>0.9</v>
      </c>
      <c r="W22" t="n">
        <v>6.82</v>
      </c>
      <c r="X22" t="n">
        <v>0.35</v>
      </c>
      <c r="Y22" t="n">
        <v>0.5</v>
      </c>
      <c r="Z22" t="n">
        <v>10</v>
      </c>
      <c r="AA22" t="n">
        <v>829.7789683295463</v>
      </c>
      <c r="AB22" t="n">
        <v>1135.340191732957</v>
      </c>
      <c r="AC22" t="n">
        <v>1026.98491729393</v>
      </c>
      <c r="AD22" t="n">
        <v>829778.9683295463</v>
      </c>
      <c r="AE22" t="n">
        <v>1135340.191732957</v>
      </c>
      <c r="AF22" t="n">
        <v>1.632339707115106e-05</v>
      </c>
      <c r="AG22" t="n">
        <v>48</v>
      </c>
      <c r="AH22" t="n">
        <v>1026984.91729393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2.4447</v>
      </c>
      <c r="E23" t="n">
        <v>40.9</v>
      </c>
      <c r="F23" t="n">
        <v>38.51</v>
      </c>
      <c r="G23" t="n">
        <v>177.74</v>
      </c>
      <c r="H23" t="n">
        <v>2.7</v>
      </c>
      <c r="I23" t="n">
        <v>13</v>
      </c>
      <c r="J23" t="n">
        <v>143.96</v>
      </c>
      <c r="K23" t="n">
        <v>43.4</v>
      </c>
      <c r="L23" t="n">
        <v>22</v>
      </c>
      <c r="M23" t="n">
        <v>11</v>
      </c>
      <c r="N23" t="n">
        <v>23.56</v>
      </c>
      <c r="O23" t="n">
        <v>17988.46</v>
      </c>
      <c r="P23" t="n">
        <v>354.38</v>
      </c>
      <c r="Q23" t="n">
        <v>419.23</v>
      </c>
      <c r="R23" t="n">
        <v>75.64</v>
      </c>
      <c r="S23" t="n">
        <v>59.57</v>
      </c>
      <c r="T23" t="n">
        <v>5889.08</v>
      </c>
      <c r="U23" t="n">
        <v>0.79</v>
      </c>
      <c r="V23" t="n">
        <v>0.9</v>
      </c>
      <c r="W23" t="n">
        <v>6.82</v>
      </c>
      <c r="X23" t="n">
        <v>0.35</v>
      </c>
      <c r="Y23" t="n">
        <v>0.5</v>
      </c>
      <c r="Z23" t="n">
        <v>10</v>
      </c>
      <c r="AA23" t="n">
        <v>832.1659332544709</v>
      </c>
      <c r="AB23" t="n">
        <v>1138.6061424487</v>
      </c>
      <c r="AC23" t="n">
        <v>1029.939170257153</v>
      </c>
      <c r="AD23" t="n">
        <v>832165.9332544709</v>
      </c>
      <c r="AE23" t="n">
        <v>1138606.1424487</v>
      </c>
      <c r="AF23" t="n">
        <v>1.632673628174576e-05</v>
      </c>
      <c r="AG23" t="n">
        <v>48</v>
      </c>
      <c r="AH23" t="n">
        <v>1029939.170257153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2.4489</v>
      </c>
      <c r="E24" t="n">
        <v>40.83</v>
      </c>
      <c r="F24" t="n">
        <v>38.46</v>
      </c>
      <c r="G24" t="n">
        <v>192.32</v>
      </c>
      <c r="H24" t="n">
        <v>2.8</v>
      </c>
      <c r="I24" t="n">
        <v>12</v>
      </c>
      <c r="J24" t="n">
        <v>145.33</v>
      </c>
      <c r="K24" t="n">
        <v>43.4</v>
      </c>
      <c r="L24" t="n">
        <v>23</v>
      </c>
      <c r="M24" t="n">
        <v>10</v>
      </c>
      <c r="N24" t="n">
        <v>23.93</v>
      </c>
      <c r="O24" t="n">
        <v>18157.74</v>
      </c>
      <c r="P24" t="n">
        <v>349.48</v>
      </c>
      <c r="Q24" t="n">
        <v>419.24</v>
      </c>
      <c r="R24" t="n">
        <v>74.17</v>
      </c>
      <c r="S24" t="n">
        <v>59.57</v>
      </c>
      <c r="T24" t="n">
        <v>5159.02</v>
      </c>
      <c r="U24" t="n">
        <v>0.8</v>
      </c>
      <c r="V24" t="n">
        <v>0.9</v>
      </c>
      <c r="W24" t="n">
        <v>6.81</v>
      </c>
      <c r="X24" t="n">
        <v>0.3</v>
      </c>
      <c r="Y24" t="n">
        <v>0.5</v>
      </c>
      <c r="Z24" t="n">
        <v>10</v>
      </c>
      <c r="AA24" t="n">
        <v>826.562540869774</v>
      </c>
      <c r="AB24" t="n">
        <v>1130.939333783733</v>
      </c>
      <c r="AC24" t="n">
        <v>1023.004071050736</v>
      </c>
      <c r="AD24" t="n">
        <v>826562.5408697741</v>
      </c>
      <c r="AE24" t="n">
        <v>1130939.333783732</v>
      </c>
      <c r="AF24" t="n">
        <v>1.635478565074127e-05</v>
      </c>
      <c r="AG24" t="n">
        <v>48</v>
      </c>
      <c r="AH24" t="n">
        <v>1023004.071050736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2.4482</v>
      </c>
      <c r="E25" t="n">
        <v>40.85</v>
      </c>
      <c r="F25" t="n">
        <v>38.48</v>
      </c>
      <c r="G25" t="n">
        <v>192.38</v>
      </c>
      <c r="H25" t="n">
        <v>2.89</v>
      </c>
      <c r="I25" t="n">
        <v>12</v>
      </c>
      <c r="J25" t="n">
        <v>146.7</v>
      </c>
      <c r="K25" t="n">
        <v>43.4</v>
      </c>
      <c r="L25" t="n">
        <v>24</v>
      </c>
      <c r="M25" t="n">
        <v>10</v>
      </c>
      <c r="N25" t="n">
        <v>24.3</v>
      </c>
      <c r="O25" t="n">
        <v>18327.54</v>
      </c>
      <c r="P25" t="n">
        <v>350.22</v>
      </c>
      <c r="Q25" t="n">
        <v>419.23</v>
      </c>
      <c r="R25" t="n">
        <v>74.5</v>
      </c>
      <c r="S25" t="n">
        <v>59.57</v>
      </c>
      <c r="T25" t="n">
        <v>5324.81</v>
      </c>
      <c r="U25" t="n">
        <v>0.8</v>
      </c>
      <c r="V25" t="n">
        <v>0.9</v>
      </c>
      <c r="W25" t="n">
        <v>6.81</v>
      </c>
      <c r="X25" t="n">
        <v>0.31</v>
      </c>
      <c r="Y25" t="n">
        <v>0.5</v>
      </c>
      <c r="Z25" t="n">
        <v>10</v>
      </c>
      <c r="AA25" t="n">
        <v>827.4357006418439</v>
      </c>
      <c r="AB25" t="n">
        <v>1132.134029504969</v>
      </c>
      <c r="AC25" t="n">
        <v>1024.084746689104</v>
      </c>
      <c r="AD25" t="n">
        <v>827435.700641844</v>
      </c>
      <c r="AE25" t="n">
        <v>1132134.029504969</v>
      </c>
      <c r="AF25" t="n">
        <v>1.635011075590869e-05</v>
      </c>
      <c r="AG25" t="n">
        <v>48</v>
      </c>
      <c r="AH25" t="n">
        <v>1024084.746689104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2.4516</v>
      </c>
      <c r="E26" t="n">
        <v>40.79</v>
      </c>
      <c r="F26" t="n">
        <v>38.44</v>
      </c>
      <c r="G26" t="n">
        <v>209.69</v>
      </c>
      <c r="H26" t="n">
        <v>2.99</v>
      </c>
      <c r="I26" t="n">
        <v>11</v>
      </c>
      <c r="J26" t="n">
        <v>148.09</v>
      </c>
      <c r="K26" t="n">
        <v>43.4</v>
      </c>
      <c r="L26" t="n">
        <v>25</v>
      </c>
      <c r="M26" t="n">
        <v>9</v>
      </c>
      <c r="N26" t="n">
        <v>24.69</v>
      </c>
      <c r="O26" t="n">
        <v>18497.87</v>
      </c>
      <c r="P26" t="n">
        <v>346.06</v>
      </c>
      <c r="Q26" t="n">
        <v>419.24</v>
      </c>
      <c r="R26" t="n">
        <v>73.34999999999999</v>
      </c>
      <c r="S26" t="n">
        <v>59.57</v>
      </c>
      <c r="T26" t="n">
        <v>4755.84</v>
      </c>
      <c r="U26" t="n">
        <v>0.8100000000000001</v>
      </c>
      <c r="V26" t="n">
        <v>0.9</v>
      </c>
      <c r="W26" t="n">
        <v>6.82</v>
      </c>
      <c r="X26" t="n">
        <v>0.28</v>
      </c>
      <c r="Y26" t="n">
        <v>0.5</v>
      </c>
      <c r="Z26" t="n">
        <v>10</v>
      </c>
      <c r="AA26" t="n">
        <v>822.721108046477</v>
      </c>
      <c r="AB26" t="n">
        <v>1125.683315922842</v>
      </c>
      <c r="AC26" t="n">
        <v>1018.249680157622</v>
      </c>
      <c r="AD26" t="n">
        <v>822721.108046477</v>
      </c>
      <c r="AE26" t="n">
        <v>1125683.315922842</v>
      </c>
      <c r="AF26" t="n">
        <v>1.637281738795267e-05</v>
      </c>
      <c r="AG26" t="n">
        <v>48</v>
      </c>
      <c r="AH26" t="n">
        <v>1018249.680157622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2.4516</v>
      </c>
      <c r="E27" t="n">
        <v>40.79</v>
      </c>
      <c r="F27" t="n">
        <v>38.44</v>
      </c>
      <c r="G27" t="n">
        <v>209.69</v>
      </c>
      <c r="H27" t="n">
        <v>3.08</v>
      </c>
      <c r="I27" t="n">
        <v>11</v>
      </c>
      <c r="J27" t="n">
        <v>149.47</v>
      </c>
      <c r="K27" t="n">
        <v>43.4</v>
      </c>
      <c r="L27" t="n">
        <v>26</v>
      </c>
      <c r="M27" t="n">
        <v>9</v>
      </c>
      <c r="N27" t="n">
        <v>25.07</v>
      </c>
      <c r="O27" t="n">
        <v>18668.73</v>
      </c>
      <c r="P27" t="n">
        <v>345.93</v>
      </c>
      <c r="Q27" t="n">
        <v>419.23</v>
      </c>
      <c r="R27" t="n">
        <v>73.37</v>
      </c>
      <c r="S27" t="n">
        <v>59.57</v>
      </c>
      <c r="T27" t="n">
        <v>4765.25</v>
      </c>
      <c r="U27" t="n">
        <v>0.8100000000000001</v>
      </c>
      <c r="V27" t="n">
        <v>0.9</v>
      </c>
      <c r="W27" t="n">
        <v>6.81</v>
      </c>
      <c r="X27" t="n">
        <v>0.28</v>
      </c>
      <c r="Y27" t="n">
        <v>0.5</v>
      </c>
      <c r="Z27" t="n">
        <v>10</v>
      </c>
      <c r="AA27" t="n">
        <v>822.5928553654697</v>
      </c>
      <c r="AB27" t="n">
        <v>1125.507834946579</v>
      </c>
      <c r="AC27" t="n">
        <v>1018.090946839444</v>
      </c>
      <c r="AD27" t="n">
        <v>822592.8553654697</v>
      </c>
      <c r="AE27" t="n">
        <v>1125507.834946579</v>
      </c>
      <c r="AF27" t="n">
        <v>1.637281738795267e-05</v>
      </c>
      <c r="AG27" t="n">
        <v>48</v>
      </c>
      <c r="AH27" t="n">
        <v>1018090.946839444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2.4513</v>
      </c>
      <c r="E28" t="n">
        <v>40.79</v>
      </c>
      <c r="F28" t="n">
        <v>38.45</v>
      </c>
      <c r="G28" t="n">
        <v>209.71</v>
      </c>
      <c r="H28" t="n">
        <v>3.17</v>
      </c>
      <c r="I28" t="n">
        <v>11</v>
      </c>
      <c r="J28" t="n">
        <v>150.86</v>
      </c>
      <c r="K28" t="n">
        <v>43.4</v>
      </c>
      <c r="L28" t="n">
        <v>27</v>
      </c>
      <c r="M28" t="n">
        <v>9</v>
      </c>
      <c r="N28" t="n">
        <v>25.46</v>
      </c>
      <c r="O28" t="n">
        <v>18840.13</v>
      </c>
      <c r="P28" t="n">
        <v>342.32</v>
      </c>
      <c r="Q28" t="n">
        <v>419.23</v>
      </c>
      <c r="R28" t="n">
        <v>73.68000000000001</v>
      </c>
      <c r="S28" t="n">
        <v>59.57</v>
      </c>
      <c r="T28" t="n">
        <v>4921.7</v>
      </c>
      <c r="U28" t="n">
        <v>0.8100000000000001</v>
      </c>
      <c r="V28" t="n">
        <v>0.9</v>
      </c>
      <c r="W28" t="n">
        <v>6.81</v>
      </c>
      <c r="X28" t="n">
        <v>0.28</v>
      </c>
      <c r="Y28" t="n">
        <v>0.5</v>
      </c>
      <c r="Z28" t="n">
        <v>10</v>
      </c>
      <c r="AA28" t="n">
        <v>819.093272975491</v>
      </c>
      <c r="AB28" t="n">
        <v>1120.719551929931</v>
      </c>
      <c r="AC28" t="n">
        <v>1013.759650833508</v>
      </c>
      <c r="AD28" t="n">
        <v>819093.272975491</v>
      </c>
      <c r="AE28" t="n">
        <v>1120719.551929931</v>
      </c>
      <c r="AF28" t="n">
        <v>1.637081386159585e-05</v>
      </c>
      <c r="AG28" t="n">
        <v>48</v>
      </c>
      <c r="AH28" t="n">
        <v>1013759.650833508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2.4543</v>
      </c>
      <c r="E29" t="n">
        <v>40.75</v>
      </c>
      <c r="F29" t="n">
        <v>38.42</v>
      </c>
      <c r="G29" t="n">
        <v>230.53</v>
      </c>
      <c r="H29" t="n">
        <v>3.26</v>
      </c>
      <c r="I29" t="n">
        <v>10</v>
      </c>
      <c r="J29" t="n">
        <v>152.25</v>
      </c>
      <c r="K29" t="n">
        <v>43.4</v>
      </c>
      <c r="L29" t="n">
        <v>28</v>
      </c>
      <c r="M29" t="n">
        <v>8</v>
      </c>
      <c r="N29" t="n">
        <v>25.85</v>
      </c>
      <c r="O29" t="n">
        <v>19012.07</v>
      </c>
      <c r="P29" t="n">
        <v>341.53</v>
      </c>
      <c r="Q29" t="n">
        <v>419.23</v>
      </c>
      <c r="R29" t="n">
        <v>72.79000000000001</v>
      </c>
      <c r="S29" t="n">
        <v>59.57</v>
      </c>
      <c r="T29" t="n">
        <v>4478.69</v>
      </c>
      <c r="U29" t="n">
        <v>0.82</v>
      </c>
      <c r="V29" t="n">
        <v>0.9</v>
      </c>
      <c r="W29" t="n">
        <v>6.81</v>
      </c>
      <c r="X29" t="n">
        <v>0.26</v>
      </c>
      <c r="Y29" t="n">
        <v>0.5</v>
      </c>
      <c r="Z29" t="n">
        <v>10</v>
      </c>
      <c r="AA29" t="n">
        <v>817.7942513457185</v>
      </c>
      <c r="AB29" t="n">
        <v>1118.942173227287</v>
      </c>
      <c r="AC29" t="n">
        <v>1012.151902659677</v>
      </c>
      <c r="AD29" t="n">
        <v>817794.2513457185</v>
      </c>
      <c r="AE29" t="n">
        <v>1118942.173227287</v>
      </c>
      <c r="AF29" t="n">
        <v>1.639084912516408e-05</v>
      </c>
      <c r="AG29" t="n">
        <v>48</v>
      </c>
      <c r="AH29" t="n">
        <v>1012151.902659677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2.4542</v>
      </c>
      <c r="E30" t="n">
        <v>40.75</v>
      </c>
      <c r="F30" t="n">
        <v>38.42</v>
      </c>
      <c r="G30" t="n">
        <v>230.55</v>
      </c>
      <c r="H30" t="n">
        <v>3.34</v>
      </c>
      <c r="I30" t="n">
        <v>10</v>
      </c>
      <c r="J30" t="n">
        <v>153.65</v>
      </c>
      <c r="K30" t="n">
        <v>43.4</v>
      </c>
      <c r="L30" t="n">
        <v>29</v>
      </c>
      <c r="M30" t="n">
        <v>8</v>
      </c>
      <c r="N30" t="n">
        <v>26.25</v>
      </c>
      <c r="O30" t="n">
        <v>19184.56</v>
      </c>
      <c r="P30" t="n">
        <v>340.24</v>
      </c>
      <c r="Q30" t="n">
        <v>419.24</v>
      </c>
      <c r="R30" t="n">
        <v>72.90000000000001</v>
      </c>
      <c r="S30" t="n">
        <v>59.57</v>
      </c>
      <c r="T30" t="n">
        <v>4536.93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816.5388391576354</v>
      </c>
      <c r="AB30" t="n">
        <v>1117.224462886674</v>
      </c>
      <c r="AC30" t="n">
        <v>1010.598128183152</v>
      </c>
      <c r="AD30" t="n">
        <v>816538.8391576353</v>
      </c>
      <c r="AE30" t="n">
        <v>1117224.462886675</v>
      </c>
      <c r="AF30" t="n">
        <v>1.639018128304514e-05</v>
      </c>
      <c r="AG30" t="n">
        <v>48</v>
      </c>
      <c r="AH30" t="n">
        <v>1010598.128183152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2.4577</v>
      </c>
      <c r="E31" t="n">
        <v>40.69</v>
      </c>
      <c r="F31" t="n">
        <v>38.39</v>
      </c>
      <c r="G31" t="n">
        <v>255.93</v>
      </c>
      <c r="H31" t="n">
        <v>3.43</v>
      </c>
      <c r="I31" t="n">
        <v>9</v>
      </c>
      <c r="J31" t="n">
        <v>155.06</v>
      </c>
      <c r="K31" t="n">
        <v>43.4</v>
      </c>
      <c r="L31" t="n">
        <v>30</v>
      </c>
      <c r="M31" t="n">
        <v>5</v>
      </c>
      <c r="N31" t="n">
        <v>26.66</v>
      </c>
      <c r="O31" t="n">
        <v>19357.59</v>
      </c>
      <c r="P31" t="n">
        <v>334.43</v>
      </c>
      <c r="Q31" t="n">
        <v>419.28</v>
      </c>
      <c r="R31" t="n">
        <v>71.62</v>
      </c>
      <c r="S31" t="n">
        <v>59.57</v>
      </c>
      <c r="T31" t="n">
        <v>3899.27</v>
      </c>
      <c r="U31" t="n">
        <v>0.83</v>
      </c>
      <c r="V31" t="n">
        <v>0.9</v>
      </c>
      <c r="W31" t="n">
        <v>6.81</v>
      </c>
      <c r="X31" t="n">
        <v>0.23</v>
      </c>
      <c r="Y31" t="n">
        <v>0.5</v>
      </c>
      <c r="Z31" t="n">
        <v>10</v>
      </c>
      <c r="AA31" t="n">
        <v>810.2253630341605</v>
      </c>
      <c r="AB31" t="n">
        <v>1108.586086323628</v>
      </c>
      <c r="AC31" t="n">
        <v>1002.784186155244</v>
      </c>
      <c r="AD31" t="n">
        <v>810225.3630341606</v>
      </c>
      <c r="AE31" t="n">
        <v>1108586.086323628</v>
      </c>
      <c r="AF31" t="n">
        <v>1.641355575720807e-05</v>
      </c>
      <c r="AG31" t="n">
        <v>48</v>
      </c>
      <c r="AH31" t="n">
        <v>1002784.186155244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2.4577</v>
      </c>
      <c r="E32" t="n">
        <v>40.69</v>
      </c>
      <c r="F32" t="n">
        <v>38.39</v>
      </c>
      <c r="G32" t="n">
        <v>255.93</v>
      </c>
      <c r="H32" t="n">
        <v>3.51</v>
      </c>
      <c r="I32" t="n">
        <v>9</v>
      </c>
      <c r="J32" t="n">
        <v>156.46</v>
      </c>
      <c r="K32" t="n">
        <v>43.4</v>
      </c>
      <c r="L32" t="n">
        <v>31</v>
      </c>
      <c r="M32" t="n">
        <v>3</v>
      </c>
      <c r="N32" t="n">
        <v>27.06</v>
      </c>
      <c r="O32" t="n">
        <v>19531.19</v>
      </c>
      <c r="P32" t="n">
        <v>336.73</v>
      </c>
      <c r="Q32" t="n">
        <v>419.23</v>
      </c>
      <c r="R32" t="n">
        <v>71.54000000000001</v>
      </c>
      <c r="S32" t="n">
        <v>59.57</v>
      </c>
      <c r="T32" t="n">
        <v>3862.81</v>
      </c>
      <c r="U32" t="n">
        <v>0.83</v>
      </c>
      <c r="V32" t="n">
        <v>0.9</v>
      </c>
      <c r="W32" t="n">
        <v>6.81</v>
      </c>
      <c r="X32" t="n">
        <v>0.23</v>
      </c>
      <c r="Y32" t="n">
        <v>0.5</v>
      </c>
      <c r="Z32" t="n">
        <v>10</v>
      </c>
      <c r="AA32" t="n">
        <v>812.4888170682403</v>
      </c>
      <c r="AB32" t="n">
        <v>1111.6830439896</v>
      </c>
      <c r="AC32" t="n">
        <v>1005.585574528184</v>
      </c>
      <c r="AD32" t="n">
        <v>812488.8170682404</v>
      </c>
      <c r="AE32" t="n">
        <v>1111683.0439896</v>
      </c>
      <c r="AF32" t="n">
        <v>1.641355575720807e-05</v>
      </c>
      <c r="AG32" t="n">
        <v>48</v>
      </c>
      <c r="AH32" t="n">
        <v>1005585.574528184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2.4578</v>
      </c>
      <c r="E33" t="n">
        <v>40.69</v>
      </c>
      <c r="F33" t="n">
        <v>38.39</v>
      </c>
      <c r="G33" t="n">
        <v>255.92</v>
      </c>
      <c r="H33" t="n">
        <v>3.59</v>
      </c>
      <c r="I33" t="n">
        <v>9</v>
      </c>
      <c r="J33" t="n">
        <v>157.88</v>
      </c>
      <c r="K33" t="n">
        <v>43.4</v>
      </c>
      <c r="L33" t="n">
        <v>32</v>
      </c>
      <c r="M33" t="n">
        <v>1</v>
      </c>
      <c r="N33" t="n">
        <v>27.48</v>
      </c>
      <c r="O33" t="n">
        <v>19705.34</v>
      </c>
      <c r="P33" t="n">
        <v>338.55</v>
      </c>
      <c r="Q33" t="n">
        <v>419.23</v>
      </c>
      <c r="R33" t="n">
        <v>71.37</v>
      </c>
      <c r="S33" t="n">
        <v>59.57</v>
      </c>
      <c r="T33" t="n">
        <v>3776.52</v>
      </c>
      <c r="U33" t="n">
        <v>0.83</v>
      </c>
      <c r="V33" t="n">
        <v>0.9</v>
      </c>
      <c r="W33" t="n">
        <v>6.82</v>
      </c>
      <c r="X33" t="n">
        <v>0.23</v>
      </c>
      <c r="Y33" t="n">
        <v>0.5</v>
      </c>
      <c r="Z33" t="n">
        <v>10</v>
      </c>
      <c r="AA33" t="n">
        <v>814.2641636013071</v>
      </c>
      <c r="AB33" t="n">
        <v>1114.112151438903</v>
      </c>
      <c r="AC33" t="n">
        <v>1007.782851371799</v>
      </c>
      <c r="AD33" t="n">
        <v>814264.1636013071</v>
      </c>
      <c r="AE33" t="n">
        <v>1114112.151438903</v>
      </c>
      <c r="AF33" t="n">
        <v>1.641422359932701e-05</v>
      </c>
      <c r="AG33" t="n">
        <v>48</v>
      </c>
      <c r="AH33" t="n">
        <v>1007782.851371799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2.4577</v>
      </c>
      <c r="E34" t="n">
        <v>40.69</v>
      </c>
      <c r="F34" t="n">
        <v>38.39</v>
      </c>
      <c r="G34" t="n">
        <v>255.93</v>
      </c>
      <c r="H34" t="n">
        <v>3.67</v>
      </c>
      <c r="I34" t="n">
        <v>9</v>
      </c>
      <c r="J34" t="n">
        <v>159.29</v>
      </c>
      <c r="K34" t="n">
        <v>43.4</v>
      </c>
      <c r="L34" t="n">
        <v>33</v>
      </c>
      <c r="M34" t="n">
        <v>0</v>
      </c>
      <c r="N34" t="n">
        <v>27.89</v>
      </c>
      <c r="O34" t="n">
        <v>19880.19</v>
      </c>
      <c r="P34" t="n">
        <v>341.25</v>
      </c>
      <c r="Q34" t="n">
        <v>419.23</v>
      </c>
      <c r="R34" t="n">
        <v>71.37</v>
      </c>
      <c r="S34" t="n">
        <v>59.57</v>
      </c>
      <c r="T34" t="n">
        <v>3775.88</v>
      </c>
      <c r="U34" t="n">
        <v>0.83</v>
      </c>
      <c r="V34" t="n">
        <v>0.9</v>
      </c>
      <c r="W34" t="n">
        <v>6.82</v>
      </c>
      <c r="X34" t="n">
        <v>0.23</v>
      </c>
      <c r="Y34" t="n">
        <v>0.5</v>
      </c>
      <c r="Z34" t="n">
        <v>10</v>
      </c>
      <c r="AA34" t="n">
        <v>816.9369963004317</v>
      </c>
      <c r="AB34" t="n">
        <v>1117.769239054902</v>
      </c>
      <c r="AC34" t="n">
        <v>1011.090911678481</v>
      </c>
      <c r="AD34" t="n">
        <v>816936.9963004317</v>
      </c>
      <c r="AE34" t="n">
        <v>1117769.239054902</v>
      </c>
      <c r="AF34" t="n">
        <v>1.641355575720807e-05</v>
      </c>
      <c r="AG34" t="n">
        <v>48</v>
      </c>
      <c r="AH34" t="n">
        <v>1011090.911678481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46.46</v>
      </c>
      <c r="G2" t="n">
        <v>9.81</v>
      </c>
      <c r="H2" t="n">
        <v>0.2</v>
      </c>
      <c r="I2" t="n">
        <v>284</v>
      </c>
      <c r="J2" t="n">
        <v>89.87</v>
      </c>
      <c r="K2" t="n">
        <v>37.55</v>
      </c>
      <c r="L2" t="n">
        <v>1</v>
      </c>
      <c r="M2" t="n">
        <v>282</v>
      </c>
      <c r="N2" t="n">
        <v>11.32</v>
      </c>
      <c r="O2" t="n">
        <v>11317.98</v>
      </c>
      <c r="P2" t="n">
        <v>392.83</v>
      </c>
      <c r="Q2" t="n">
        <v>419.4</v>
      </c>
      <c r="R2" t="n">
        <v>334.58</v>
      </c>
      <c r="S2" t="n">
        <v>59.57</v>
      </c>
      <c r="T2" t="n">
        <v>134006.92</v>
      </c>
      <c r="U2" t="n">
        <v>0.18</v>
      </c>
      <c r="V2" t="n">
        <v>0.74</v>
      </c>
      <c r="W2" t="n">
        <v>7.26</v>
      </c>
      <c r="X2" t="n">
        <v>8.279999999999999</v>
      </c>
      <c r="Y2" t="n">
        <v>0.5</v>
      </c>
      <c r="Z2" t="n">
        <v>10</v>
      </c>
      <c r="AA2" t="n">
        <v>1145.058560931756</v>
      </c>
      <c r="AB2" t="n">
        <v>1566.719639485268</v>
      </c>
      <c r="AC2" t="n">
        <v>1417.194115997618</v>
      </c>
      <c r="AD2" t="n">
        <v>1145058.560931756</v>
      </c>
      <c r="AE2" t="n">
        <v>1566719.639485268</v>
      </c>
      <c r="AF2" t="n">
        <v>1.412542119321672e-05</v>
      </c>
      <c r="AG2" t="n">
        <v>63</v>
      </c>
      <c r="AH2" t="n">
        <v>1417194.115997618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2.167</v>
      </c>
      <c r="E3" t="n">
        <v>46.15</v>
      </c>
      <c r="F3" t="n">
        <v>41.81</v>
      </c>
      <c r="G3" t="n">
        <v>19.75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125</v>
      </c>
      <c r="N3" t="n">
        <v>11.54</v>
      </c>
      <c r="O3" t="n">
        <v>11468.97</v>
      </c>
      <c r="P3" t="n">
        <v>351.02</v>
      </c>
      <c r="Q3" t="n">
        <v>419.33</v>
      </c>
      <c r="R3" t="n">
        <v>182.35</v>
      </c>
      <c r="S3" t="n">
        <v>59.57</v>
      </c>
      <c r="T3" t="n">
        <v>58677.02</v>
      </c>
      <c r="U3" t="n">
        <v>0.33</v>
      </c>
      <c r="V3" t="n">
        <v>0.83</v>
      </c>
      <c r="W3" t="n">
        <v>7.02</v>
      </c>
      <c r="X3" t="n">
        <v>3.64</v>
      </c>
      <c r="Y3" t="n">
        <v>0.5</v>
      </c>
      <c r="Z3" t="n">
        <v>10</v>
      </c>
      <c r="AA3" t="n">
        <v>929.1905442700693</v>
      </c>
      <c r="AB3" t="n">
        <v>1271.359495663982</v>
      </c>
      <c r="AC3" t="n">
        <v>1150.02272976207</v>
      </c>
      <c r="AD3" t="n">
        <v>929190.5442700692</v>
      </c>
      <c r="AE3" t="n">
        <v>1271359.495663982</v>
      </c>
      <c r="AF3" t="n">
        <v>1.645599039067826e-05</v>
      </c>
      <c r="AG3" t="n">
        <v>54</v>
      </c>
      <c r="AH3" t="n">
        <v>1150022.72976207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2.2731</v>
      </c>
      <c r="E4" t="n">
        <v>43.99</v>
      </c>
      <c r="F4" t="n">
        <v>40.5</v>
      </c>
      <c r="G4" t="n">
        <v>29.64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337.59</v>
      </c>
      <c r="Q4" t="n">
        <v>419.27</v>
      </c>
      <c r="R4" t="n">
        <v>140.76</v>
      </c>
      <c r="S4" t="n">
        <v>59.57</v>
      </c>
      <c r="T4" t="n">
        <v>38104.01</v>
      </c>
      <c r="U4" t="n">
        <v>0.42</v>
      </c>
      <c r="V4" t="n">
        <v>0.85</v>
      </c>
      <c r="W4" t="n">
        <v>6.92</v>
      </c>
      <c r="X4" t="n">
        <v>2.34</v>
      </c>
      <c r="Y4" t="n">
        <v>0.5</v>
      </c>
      <c r="Z4" t="n">
        <v>10</v>
      </c>
      <c r="AA4" t="n">
        <v>865.5849066942496</v>
      </c>
      <c r="AB4" t="n">
        <v>1184.331456250059</v>
      </c>
      <c r="AC4" t="n">
        <v>1071.300524285192</v>
      </c>
      <c r="AD4" t="n">
        <v>865584.9066942496</v>
      </c>
      <c r="AE4" t="n">
        <v>1184331.456250059</v>
      </c>
      <c r="AF4" t="n">
        <v>1.726170362577331e-05</v>
      </c>
      <c r="AG4" t="n">
        <v>51</v>
      </c>
      <c r="AH4" t="n">
        <v>1071300.524285192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2.3302</v>
      </c>
      <c r="E5" t="n">
        <v>42.92</v>
      </c>
      <c r="F5" t="n">
        <v>39.84</v>
      </c>
      <c r="G5" t="n">
        <v>39.84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58</v>
      </c>
      <c r="N5" t="n">
        <v>12</v>
      </c>
      <c r="O5" t="n">
        <v>11772.07</v>
      </c>
      <c r="P5" t="n">
        <v>329.38</v>
      </c>
      <c r="Q5" t="n">
        <v>419.24</v>
      </c>
      <c r="R5" t="n">
        <v>119.11</v>
      </c>
      <c r="S5" t="n">
        <v>59.57</v>
      </c>
      <c r="T5" t="n">
        <v>27390.99</v>
      </c>
      <c r="U5" t="n">
        <v>0.5</v>
      </c>
      <c r="V5" t="n">
        <v>0.87</v>
      </c>
      <c r="W5" t="n">
        <v>6.89</v>
      </c>
      <c r="X5" t="n">
        <v>1.68</v>
      </c>
      <c r="Y5" t="n">
        <v>0.5</v>
      </c>
      <c r="Z5" t="n">
        <v>10</v>
      </c>
      <c r="AA5" t="n">
        <v>837.2322256819373</v>
      </c>
      <c r="AB5" t="n">
        <v>1145.538067257007</v>
      </c>
      <c r="AC5" t="n">
        <v>1036.209521890773</v>
      </c>
      <c r="AD5" t="n">
        <v>837232.2256819373</v>
      </c>
      <c r="AE5" t="n">
        <v>1145538.067257007</v>
      </c>
      <c r="AF5" t="n">
        <v>1.769531555531079e-05</v>
      </c>
      <c r="AG5" t="n">
        <v>50</v>
      </c>
      <c r="AH5" t="n">
        <v>1036209.521890773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2.3614</v>
      </c>
      <c r="E6" t="n">
        <v>42.35</v>
      </c>
      <c r="F6" t="n">
        <v>39.5</v>
      </c>
      <c r="G6" t="n">
        <v>49.38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324.29</v>
      </c>
      <c r="Q6" t="n">
        <v>419.28</v>
      </c>
      <c r="R6" t="n">
        <v>107.74</v>
      </c>
      <c r="S6" t="n">
        <v>59.57</v>
      </c>
      <c r="T6" t="n">
        <v>21766.11</v>
      </c>
      <c r="U6" t="n">
        <v>0.55</v>
      </c>
      <c r="V6" t="n">
        <v>0.88</v>
      </c>
      <c r="W6" t="n">
        <v>6.87</v>
      </c>
      <c r="X6" t="n">
        <v>1.34</v>
      </c>
      <c r="Y6" t="n">
        <v>0.5</v>
      </c>
      <c r="Z6" t="n">
        <v>10</v>
      </c>
      <c r="AA6" t="n">
        <v>826.3865065938057</v>
      </c>
      <c r="AB6" t="n">
        <v>1130.698475921268</v>
      </c>
      <c r="AC6" t="n">
        <v>1022.78620032462</v>
      </c>
      <c r="AD6" t="n">
        <v>826386.5065938057</v>
      </c>
      <c r="AE6" t="n">
        <v>1130698.475921268</v>
      </c>
      <c r="AF6" t="n">
        <v>1.793224536619643e-05</v>
      </c>
      <c r="AG6" t="n">
        <v>50</v>
      </c>
      <c r="AH6" t="n">
        <v>1022786.20032462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2.3821</v>
      </c>
      <c r="E7" t="n">
        <v>41.98</v>
      </c>
      <c r="F7" t="n">
        <v>39.28</v>
      </c>
      <c r="G7" t="n">
        <v>58.93</v>
      </c>
      <c r="H7" t="n">
        <v>1.1</v>
      </c>
      <c r="I7" t="n">
        <v>40</v>
      </c>
      <c r="J7" t="n">
        <v>96.02</v>
      </c>
      <c r="K7" t="n">
        <v>37.55</v>
      </c>
      <c r="L7" t="n">
        <v>6</v>
      </c>
      <c r="M7" t="n">
        <v>38</v>
      </c>
      <c r="N7" t="n">
        <v>12.47</v>
      </c>
      <c r="O7" t="n">
        <v>12076.67</v>
      </c>
      <c r="P7" t="n">
        <v>319.42</v>
      </c>
      <c r="Q7" t="n">
        <v>419.27</v>
      </c>
      <c r="R7" t="n">
        <v>100.19</v>
      </c>
      <c r="S7" t="n">
        <v>59.57</v>
      </c>
      <c r="T7" t="n">
        <v>18031.56</v>
      </c>
      <c r="U7" t="n">
        <v>0.59</v>
      </c>
      <c r="V7" t="n">
        <v>0.88</v>
      </c>
      <c r="W7" t="n">
        <v>6.88</v>
      </c>
      <c r="X7" t="n">
        <v>1.12</v>
      </c>
      <c r="Y7" t="n">
        <v>0.5</v>
      </c>
      <c r="Z7" t="n">
        <v>10</v>
      </c>
      <c r="AA7" t="n">
        <v>808.9801124957218</v>
      </c>
      <c r="AB7" t="n">
        <v>1106.882279600359</v>
      </c>
      <c r="AC7" t="n">
        <v>1001.242988354337</v>
      </c>
      <c r="AD7" t="n">
        <v>808980.1124957218</v>
      </c>
      <c r="AE7" t="n">
        <v>1106882.279600359</v>
      </c>
      <c r="AF7" t="n">
        <v>1.8089439183034e-05</v>
      </c>
      <c r="AG7" t="n">
        <v>49</v>
      </c>
      <c r="AH7" t="n">
        <v>1001242.988354337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2.3996</v>
      </c>
      <c r="E8" t="n">
        <v>41.67</v>
      </c>
      <c r="F8" t="n">
        <v>39.09</v>
      </c>
      <c r="G8" t="n">
        <v>68.98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315.34</v>
      </c>
      <c r="Q8" t="n">
        <v>419.23</v>
      </c>
      <c r="R8" t="n">
        <v>94.39</v>
      </c>
      <c r="S8" t="n">
        <v>59.57</v>
      </c>
      <c r="T8" t="n">
        <v>15159.81</v>
      </c>
      <c r="U8" t="n">
        <v>0.63</v>
      </c>
      <c r="V8" t="n">
        <v>0.88</v>
      </c>
      <c r="W8" t="n">
        <v>6.85</v>
      </c>
      <c r="X8" t="n">
        <v>0.93</v>
      </c>
      <c r="Y8" t="n">
        <v>0.5</v>
      </c>
      <c r="Z8" t="n">
        <v>10</v>
      </c>
      <c r="AA8" t="n">
        <v>801.9011829695587</v>
      </c>
      <c r="AB8" t="n">
        <v>1097.196575922333</v>
      </c>
      <c r="AC8" t="n">
        <v>992.481674641371</v>
      </c>
      <c r="AD8" t="n">
        <v>801901.1829695588</v>
      </c>
      <c r="AE8" t="n">
        <v>1097196.575922333</v>
      </c>
      <c r="AF8" t="n">
        <v>1.822233250644742e-05</v>
      </c>
      <c r="AG8" t="n">
        <v>49</v>
      </c>
      <c r="AH8" t="n">
        <v>992481.674641371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2.4124</v>
      </c>
      <c r="E9" t="n">
        <v>41.45</v>
      </c>
      <c r="F9" t="n">
        <v>38.96</v>
      </c>
      <c r="G9" t="n">
        <v>80.62</v>
      </c>
      <c r="H9" t="n">
        <v>1.43</v>
      </c>
      <c r="I9" t="n">
        <v>29</v>
      </c>
      <c r="J9" t="n">
        <v>98.5</v>
      </c>
      <c r="K9" t="n">
        <v>37.55</v>
      </c>
      <c r="L9" t="n">
        <v>8</v>
      </c>
      <c r="M9" t="n">
        <v>27</v>
      </c>
      <c r="N9" t="n">
        <v>12.95</v>
      </c>
      <c r="O9" t="n">
        <v>12382.79</v>
      </c>
      <c r="P9" t="n">
        <v>312</v>
      </c>
      <c r="Q9" t="n">
        <v>419.23</v>
      </c>
      <c r="R9" t="n">
        <v>90.45999999999999</v>
      </c>
      <c r="S9" t="n">
        <v>59.57</v>
      </c>
      <c r="T9" t="n">
        <v>13220.01</v>
      </c>
      <c r="U9" t="n">
        <v>0.66</v>
      </c>
      <c r="V9" t="n">
        <v>0.89</v>
      </c>
      <c r="W9" t="n">
        <v>6.84</v>
      </c>
      <c r="X9" t="n">
        <v>0.8</v>
      </c>
      <c r="Y9" t="n">
        <v>0.5</v>
      </c>
      <c r="Z9" t="n">
        <v>10</v>
      </c>
      <c r="AA9" t="n">
        <v>787.584379501276</v>
      </c>
      <c r="AB9" t="n">
        <v>1077.607693804236</v>
      </c>
      <c r="AC9" t="n">
        <v>974.7623279394566</v>
      </c>
      <c r="AD9" t="n">
        <v>787584.379501276</v>
      </c>
      <c r="AE9" t="n">
        <v>1077607.693804236</v>
      </c>
      <c r="AF9" t="n">
        <v>1.831953448014409e-05</v>
      </c>
      <c r="AG9" t="n">
        <v>48</v>
      </c>
      <c r="AH9" t="n">
        <v>974762.3279394566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2.4193</v>
      </c>
      <c r="E10" t="n">
        <v>41.33</v>
      </c>
      <c r="F10" t="n">
        <v>38.9</v>
      </c>
      <c r="G10" t="n">
        <v>89.78</v>
      </c>
      <c r="H10" t="n">
        <v>1.59</v>
      </c>
      <c r="I10" t="n">
        <v>26</v>
      </c>
      <c r="J10" t="n">
        <v>99.75</v>
      </c>
      <c r="K10" t="n">
        <v>37.55</v>
      </c>
      <c r="L10" t="n">
        <v>9</v>
      </c>
      <c r="M10" t="n">
        <v>24</v>
      </c>
      <c r="N10" t="n">
        <v>13.2</v>
      </c>
      <c r="O10" t="n">
        <v>12536.43</v>
      </c>
      <c r="P10" t="n">
        <v>308.75</v>
      </c>
      <c r="Q10" t="n">
        <v>419.24</v>
      </c>
      <c r="R10" t="n">
        <v>88.48999999999999</v>
      </c>
      <c r="S10" t="n">
        <v>59.57</v>
      </c>
      <c r="T10" t="n">
        <v>12251.14</v>
      </c>
      <c r="U10" t="n">
        <v>0.67</v>
      </c>
      <c r="V10" t="n">
        <v>0.89</v>
      </c>
      <c r="W10" t="n">
        <v>6.84</v>
      </c>
      <c r="X10" t="n">
        <v>0.74</v>
      </c>
      <c r="Y10" t="n">
        <v>0.5</v>
      </c>
      <c r="Z10" t="n">
        <v>10</v>
      </c>
      <c r="AA10" t="n">
        <v>783.2294577130832</v>
      </c>
      <c r="AB10" t="n">
        <v>1071.649097688041</v>
      </c>
      <c r="AC10" t="n">
        <v>969.3724118736491</v>
      </c>
      <c r="AD10" t="n">
        <v>783229.4577130832</v>
      </c>
      <c r="AE10" t="n">
        <v>1071649.097688041</v>
      </c>
      <c r="AF10" t="n">
        <v>1.837193241908995e-05</v>
      </c>
      <c r="AG10" t="n">
        <v>48</v>
      </c>
      <c r="AH10" t="n">
        <v>969372.4118736491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2.4298</v>
      </c>
      <c r="E11" t="n">
        <v>41.16</v>
      </c>
      <c r="F11" t="n">
        <v>38.78</v>
      </c>
      <c r="G11" t="n">
        <v>101.17</v>
      </c>
      <c r="H11" t="n">
        <v>1.74</v>
      </c>
      <c r="I11" t="n">
        <v>23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305.05</v>
      </c>
      <c r="Q11" t="n">
        <v>419.24</v>
      </c>
      <c r="R11" t="n">
        <v>84.33</v>
      </c>
      <c r="S11" t="n">
        <v>59.57</v>
      </c>
      <c r="T11" t="n">
        <v>10186.02</v>
      </c>
      <c r="U11" t="n">
        <v>0.71</v>
      </c>
      <c r="V11" t="n">
        <v>0.89</v>
      </c>
      <c r="W11" t="n">
        <v>6.84</v>
      </c>
      <c r="X11" t="n">
        <v>0.62</v>
      </c>
      <c r="Y11" t="n">
        <v>0.5</v>
      </c>
      <c r="Z11" t="n">
        <v>10</v>
      </c>
      <c r="AA11" t="n">
        <v>777.8541877091769</v>
      </c>
      <c r="AB11" t="n">
        <v>1064.294416128521</v>
      </c>
      <c r="AC11" t="n">
        <v>962.7196507998088</v>
      </c>
      <c r="AD11" t="n">
        <v>777854.1877091769</v>
      </c>
      <c r="AE11" t="n">
        <v>1064294.416128521</v>
      </c>
      <c r="AF11" t="n">
        <v>1.8451668413138e-05</v>
      </c>
      <c r="AG11" t="n">
        <v>48</v>
      </c>
      <c r="AH11" t="n">
        <v>962719.6507998088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2.4348</v>
      </c>
      <c r="E12" t="n">
        <v>41.07</v>
      </c>
      <c r="F12" t="n">
        <v>38.74</v>
      </c>
      <c r="G12" t="n">
        <v>110.67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19</v>
      </c>
      <c r="N12" t="n">
        <v>13.7</v>
      </c>
      <c r="O12" t="n">
        <v>12844.88</v>
      </c>
      <c r="P12" t="n">
        <v>302.36</v>
      </c>
      <c r="Q12" t="n">
        <v>419.25</v>
      </c>
      <c r="R12" t="n">
        <v>82.90000000000001</v>
      </c>
      <c r="S12" t="n">
        <v>59.57</v>
      </c>
      <c r="T12" t="n">
        <v>9480.99</v>
      </c>
      <c r="U12" t="n">
        <v>0.72</v>
      </c>
      <c r="V12" t="n">
        <v>0.89</v>
      </c>
      <c r="W12" t="n">
        <v>6.83</v>
      </c>
      <c r="X12" t="n">
        <v>0.57</v>
      </c>
      <c r="Y12" t="n">
        <v>0.5</v>
      </c>
      <c r="Z12" t="n">
        <v>10</v>
      </c>
      <c r="AA12" t="n">
        <v>774.4101197405304</v>
      </c>
      <c r="AB12" t="n">
        <v>1059.582090392263</v>
      </c>
      <c r="AC12" t="n">
        <v>958.457062818029</v>
      </c>
      <c r="AD12" t="n">
        <v>774410.1197405304</v>
      </c>
      <c r="AE12" t="n">
        <v>1059582.090392263</v>
      </c>
      <c r="AF12" t="n">
        <v>1.848963793411326e-05</v>
      </c>
      <c r="AG12" t="n">
        <v>48</v>
      </c>
      <c r="AH12" t="n">
        <v>958457.0628180291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2.4396</v>
      </c>
      <c r="E13" t="n">
        <v>40.99</v>
      </c>
      <c r="F13" t="n">
        <v>38.69</v>
      </c>
      <c r="G13" t="n">
        <v>122.19</v>
      </c>
      <c r="H13" t="n">
        <v>2.04</v>
      </c>
      <c r="I13" t="n">
        <v>19</v>
      </c>
      <c r="J13" t="n">
        <v>103.51</v>
      </c>
      <c r="K13" t="n">
        <v>37.55</v>
      </c>
      <c r="L13" t="n">
        <v>12</v>
      </c>
      <c r="M13" t="n">
        <v>17</v>
      </c>
      <c r="N13" t="n">
        <v>13.95</v>
      </c>
      <c r="O13" t="n">
        <v>12999.7</v>
      </c>
      <c r="P13" t="n">
        <v>298.39</v>
      </c>
      <c r="Q13" t="n">
        <v>419.24</v>
      </c>
      <c r="R13" t="n">
        <v>81.48</v>
      </c>
      <c r="S13" t="n">
        <v>59.57</v>
      </c>
      <c r="T13" t="n">
        <v>8778.74</v>
      </c>
      <c r="U13" t="n">
        <v>0.73</v>
      </c>
      <c r="V13" t="n">
        <v>0.89</v>
      </c>
      <c r="W13" t="n">
        <v>6.83</v>
      </c>
      <c r="X13" t="n">
        <v>0.53</v>
      </c>
      <c r="Y13" t="n">
        <v>0.5</v>
      </c>
      <c r="Z13" t="n">
        <v>10</v>
      </c>
      <c r="AA13" t="n">
        <v>769.7270769590277</v>
      </c>
      <c r="AB13" t="n">
        <v>1053.174544657345</v>
      </c>
      <c r="AC13" t="n">
        <v>952.6610442550044</v>
      </c>
      <c r="AD13" t="n">
        <v>769727.0769590277</v>
      </c>
      <c r="AE13" t="n">
        <v>1053174.544657345</v>
      </c>
      <c r="AF13" t="n">
        <v>1.852608867424951e-05</v>
      </c>
      <c r="AG13" t="n">
        <v>48</v>
      </c>
      <c r="AH13" t="n">
        <v>952661.0442550044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2.4442</v>
      </c>
      <c r="E14" t="n">
        <v>40.91</v>
      </c>
      <c r="F14" t="n">
        <v>38.63</v>
      </c>
      <c r="G14" t="n">
        <v>128.78</v>
      </c>
      <c r="H14" t="n">
        <v>2.18</v>
      </c>
      <c r="I14" t="n">
        <v>18</v>
      </c>
      <c r="J14" t="n">
        <v>104.76</v>
      </c>
      <c r="K14" t="n">
        <v>37.55</v>
      </c>
      <c r="L14" t="n">
        <v>13</v>
      </c>
      <c r="M14" t="n">
        <v>16</v>
      </c>
      <c r="N14" t="n">
        <v>14.21</v>
      </c>
      <c r="O14" t="n">
        <v>13154.91</v>
      </c>
      <c r="P14" t="n">
        <v>295.7</v>
      </c>
      <c r="Q14" t="n">
        <v>419.25</v>
      </c>
      <c r="R14" t="n">
        <v>79.64</v>
      </c>
      <c r="S14" t="n">
        <v>59.57</v>
      </c>
      <c r="T14" t="n">
        <v>7865.29</v>
      </c>
      <c r="U14" t="n">
        <v>0.75</v>
      </c>
      <c r="V14" t="n">
        <v>0.89</v>
      </c>
      <c r="W14" t="n">
        <v>6.82</v>
      </c>
      <c r="X14" t="n">
        <v>0.47</v>
      </c>
      <c r="Y14" t="n">
        <v>0.5</v>
      </c>
      <c r="Z14" t="n">
        <v>10</v>
      </c>
      <c r="AA14" t="n">
        <v>766.3444468684364</v>
      </c>
      <c r="AB14" t="n">
        <v>1048.54628093629</v>
      </c>
      <c r="AC14" t="n">
        <v>948.4744955276784</v>
      </c>
      <c r="AD14" t="n">
        <v>766344.4468684364</v>
      </c>
      <c r="AE14" t="n">
        <v>1048546.280936291</v>
      </c>
      <c r="AF14" t="n">
        <v>1.856102063354675e-05</v>
      </c>
      <c r="AG14" t="n">
        <v>48</v>
      </c>
      <c r="AH14" t="n">
        <v>948474.4955276784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2.4485</v>
      </c>
      <c r="E15" t="n">
        <v>40.84</v>
      </c>
      <c r="F15" t="n">
        <v>38.6</v>
      </c>
      <c r="G15" t="n">
        <v>144.75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14</v>
      </c>
      <c r="N15" t="n">
        <v>14.47</v>
      </c>
      <c r="O15" t="n">
        <v>13310.53</v>
      </c>
      <c r="P15" t="n">
        <v>293.11</v>
      </c>
      <c r="Q15" t="n">
        <v>419.23</v>
      </c>
      <c r="R15" t="n">
        <v>78.64</v>
      </c>
      <c r="S15" t="n">
        <v>59.57</v>
      </c>
      <c r="T15" t="n">
        <v>7373.69</v>
      </c>
      <c r="U15" t="n">
        <v>0.76</v>
      </c>
      <c r="V15" t="n">
        <v>0.9</v>
      </c>
      <c r="W15" t="n">
        <v>6.82</v>
      </c>
      <c r="X15" t="n">
        <v>0.44</v>
      </c>
      <c r="Y15" t="n">
        <v>0.5</v>
      </c>
      <c r="Z15" t="n">
        <v>10</v>
      </c>
      <c r="AA15" t="n">
        <v>763.1515244922364</v>
      </c>
      <c r="AB15" t="n">
        <v>1044.17758367938</v>
      </c>
      <c r="AC15" t="n">
        <v>944.5227406054623</v>
      </c>
      <c r="AD15" t="n">
        <v>763151.5244922363</v>
      </c>
      <c r="AE15" t="n">
        <v>1044177.58367938</v>
      </c>
      <c r="AF15" t="n">
        <v>1.859367442158548e-05</v>
      </c>
      <c r="AG15" t="n">
        <v>48</v>
      </c>
      <c r="AH15" t="n">
        <v>944522.7406054623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2.452</v>
      </c>
      <c r="E16" t="n">
        <v>40.78</v>
      </c>
      <c r="F16" t="n">
        <v>38.56</v>
      </c>
      <c r="G16" t="n">
        <v>154.24</v>
      </c>
      <c r="H16" t="n">
        <v>2.46</v>
      </c>
      <c r="I16" t="n">
        <v>15</v>
      </c>
      <c r="J16" t="n">
        <v>107.29</v>
      </c>
      <c r="K16" t="n">
        <v>37.55</v>
      </c>
      <c r="L16" t="n">
        <v>15</v>
      </c>
      <c r="M16" t="n">
        <v>13</v>
      </c>
      <c r="N16" t="n">
        <v>14.74</v>
      </c>
      <c r="O16" t="n">
        <v>13466.55</v>
      </c>
      <c r="P16" t="n">
        <v>289.22</v>
      </c>
      <c r="Q16" t="n">
        <v>419.24</v>
      </c>
      <c r="R16" t="n">
        <v>77.09</v>
      </c>
      <c r="S16" t="n">
        <v>59.57</v>
      </c>
      <c r="T16" t="n">
        <v>6603.93</v>
      </c>
      <c r="U16" t="n">
        <v>0.77</v>
      </c>
      <c r="V16" t="n">
        <v>0.9</v>
      </c>
      <c r="W16" t="n">
        <v>6.82</v>
      </c>
      <c r="X16" t="n">
        <v>0.4</v>
      </c>
      <c r="Y16" t="n">
        <v>0.5</v>
      </c>
      <c r="Z16" t="n">
        <v>10</v>
      </c>
      <c r="AA16" t="n">
        <v>758.7841183849815</v>
      </c>
      <c r="AB16" t="n">
        <v>1038.201905967075</v>
      </c>
      <c r="AC16" t="n">
        <v>939.1173731871033</v>
      </c>
      <c r="AD16" t="n">
        <v>758784.1183849815</v>
      </c>
      <c r="AE16" t="n">
        <v>1038201.905967075</v>
      </c>
      <c r="AF16" t="n">
        <v>1.862025308626816e-05</v>
      </c>
      <c r="AG16" t="n">
        <v>48</v>
      </c>
      <c r="AH16" t="n">
        <v>939117.3731871033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38.54</v>
      </c>
      <c r="G17" t="n">
        <v>165.15</v>
      </c>
      <c r="H17" t="n">
        <v>2.6</v>
      </c>
      <c r="I17" t="n">
        <v>14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287.8</v>
      </c>
      <c r="Q17" t="n">
        <v>419.24</v>
      </c>
      <c r="R17" t="n">
        <v>76.40000000000001</v>
      </c>
      <c r="S17" t="n">
        <v>59.57</v>
      </c>
      <c r="T17" t="n">
        <v>6264.62</v>
      </c>
      <c r="U17" t="n">
        <v>0.78</v>
      </c>
      <c r="V17" t="n">
        <v>0.9</v>
      </c>
      <c r="W17" t="n">
        <v>6.82</v>
      </c>
      <c r="X17" t="n">
        <v>0.37</v>
      </c>
      <c r="Y17" t="n">
        <v>0.5</v>
      </c>
      <c r="Z17" t="n">
        <v>10</v>
      </c>
      <c r="AA17" t="n">
        <v>757.0079423005827</v>
      </c>
      <c r="AB17" t="n">
        <v>1035.771663489042</v>
      </c>
      <c r="AC17" t="n">
        <v>936.9190696403073</v>
      </c>
      <c r="AD17" t="n">
        <v>757007.9423005828</v>
      </c>
      <c r="AE17" t="n">
        <v>1035771.663489042</v>
      </c>
      <c r="AF17" t="n">
        <v>1.86399972371753e-05</v>
      </c>
      <c r="AG17" t="n">
        <v>48</v>
      </c>
      <c r="AH17" t="n">
        <v>936919.0696403072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2.4567</v>
      </c>
      <c r="E18" t="n">
        <v>40.71</v>
      </c>
      <c r="F18" t="n">
        <v>38.52</v>
      </c>
      <c r="G18" t="n">
        <v>177.78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11</v>
      </c>
      <c r="N18" t="n">
        <v>15.28</v>
      </c>
      <c r="O18" t="n">
        <v>13779.95</v>
      </c>
      <c r="P18" t="n">
        <v>283.03</v>
      </c>
      <c r="Q18" t="n">
        <v>419.23</v>
      </c>
      <c r="R18" t="n">
        <v>76</v>
      </c>
      <c r="S18" t="n">
        <v>59.57</v>
      </c>
      <c r="T18" t="n">
        <v>6068.06</v>
      </c>
      <c r="U18" t="n">
        <v>0.78</v>
      </c>
      <c r="V18" t="n">
        <v>0.9</v>
      </c>
      <c r="W18" t="n">
        <v>6.82</v>
      </c>
      <c r="X18" t="n">
        <v>0.36</v>
      </c>
      <c r="Y18" t="n">
        <v>0.5</v>
      </c>
      <c r="Z18" t="n">
        <v>10</v>
      </c>
      <c r="AA18" t="n">
        <v>752.0044036672977</v>
      </c>
      <c r="AB18" t="n">
        <v>1028.925601190436</v>
      </c>
      <c r="AC18" t="n">
        <v>930.7263859189711</v>
      </c>
      <c r="AD18" t="n">
        <v>752004.4036672977</v>
      </c>
      <c r="AE18" t="n">
        <v>1028925.601190436</v>
      </c>
      <c r="AF18" t="n">
        <v>1.865594443598491e-05</v>
      </c>
      <c r="AG18" t="n">
        <v>48</v>
      </c>
      <c r="AH18" t="n">
        <v>930726.3859189712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2.4576</v>
      </c>
      <c r="E19" t="n">
        <v>40.69</v>
      </c>
      <c r="F19" t="n">
        <v>38.5</v>
      </c>
      <c r="G19" t="n">
        <v>177.71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9</v>
      </c>
      <c r="N19" t="n">
        <v>15.55</v>
      </c>
      <c r="O19" t="n">
        <v>13937.22</v>
      </c>
      <c r="P19" t="n">
        <v>281.38</v>
      </c>
      <c r="Q19" t="n">
        <v>419.24</v>
      </c>
      <c r="R19" t="n">
        <v>75.44</v>
      </c>
      <c r="S19" t="n">
        <v>59.57</v>
      </c>
      <c r="T19" t="n">
        <v>5791.86</v>
      </c>
      <c r="U19" t="n">
        <v>0.79</v>
      </c>
      <c r="V19" t="n">
        <v>0.9</v>
      </c>
      <c r="W19" t="n">
        <v>6.82</v>
      </c>
      <c r="X19" t="n">
        <v>0.34</v>
      </c>
      <c r="Y19" t="n">
        <v>0.5</v>
      </c>
      <c r="Z19" t="n">
        <v>10</v>
      </c>
      <c r="AA19" t="n">
        <v>750.2366632998753</v>
      </c>
      <c r="AB19" t="n">
        <v>1026.506900832528</v>
      </c>
      <c r="AC19" t="n">
        <v>928.5385229285545</v>
      </c>
      <c r="AD19" t="n">
        <v>750236.6632998753</v>
      </c>
      <c r="AE19" t="n">
        <v>1026506.900832528</v>
      </c>
      <c r="AF19" t="n">
        <v>1.866277894976045e-05</v>
      </c>
      <c r="AG19" t="n">
        <v>48</v>
      </c>
      <c r="AH19" t="n">
        <v>928538.5229285544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2.46</v>
      </c>
      <c r="E20" t="n">
        <v>40.65</v>
      </c>
      <c r="F20" t="n">
        <v>38.48</v>
      </c>
      <c r="G20" t="n">
        <v>192.42</v>
      </c>
      <c r="H20" t="n">
        <v>2.98</v>
      </c>
      <c r="I20" t="n">
        <v>12</v>
      </c>
      <c r="J20" t="n">
        <v>112.39</v>
      </c>
      <c r="K20" t="n">
        <v>37.55</v>
      </c>
      <c r="L20" t="n">
        <v>19</v>
      </c>
      <c r="M20" t="n">
        <v>5</v>
      </c>
      <c r="N20" t="n">
        <v>15.83</v>
      </c>
      <c r="O20" t="n">
        <v>14094.9</v>
      </c>
      <c r="P20" t="n">
        <v>280.68</v>
      </c>
      <c r="Q20" t="n">
        <v>419.23</v>
      </c>
      <c r="R20" t="n">
        <v>74.61</v>
      </c>
      <c r="S20" t="n">
        <v>59.57</v>
      </c>
      <c r="T20" t="n">
        <v>5380.67</v>
      </c>
      <c r="U20" t="n">
        <v>0.8</v>
      </c>
      <c r="V20" t="n">
        <v>0.9</v>
      </c>
      <c r="W20" t="n">
        <v>6.82</v>
      </c>
      <c r="X20" t="n">
        <v>0.32</v>
      </c>
      <c r="Y20" t="n">
        <v>0.5</v>
      </c>
      <c r="Z20" t="n">
        <v>10</v>
      </c>
      <c r="AA20" t="n">
        <v>749.2076709702653</v>
      </c>
      <c r="AB20" t="n">
        <v>1025.098988131218</v>
      </c>
      <c r="AC20" t="n">
        <v>927.2649794394396</v>
      </c>
      <c r="AD20" t="n">
        <v>749207.6709702653</v>
      </c>
      <c r="AE20" t="n">
        <v>1025098.988131218</v>
      </c>
      <c r="AF20" t="n">
        <v>1.868100431982858e-05</v>
      </c>
      <c r="AG20" t="n">
        <v>48</v>
      </c>
      <c r="AH20" t="n">
        <v>927264.9794394396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2.4601</v>
      </c>
      <c r="E21" t="n">
        <v>40.65</v>
      </c>
      <c r="F21" t="n">
        <v>38.48</v>
      </c>
      <c r="G21" t="n">
        <v>192.41</v>
      </c>
      <c r="H21" t="n">
        <v>3.1</v>
      </c>
      <c r="I21" t="n">
        <v>12</v>
      </c>
      <c r="J21" t="n">
        <v>113.67</v>
      </c>
      <c r="K21" t="n">
        <v>37.55</v>
      </c>
      <c r="L21" t="n">
        <v>20</v>
      </c>
      <c r="M21" t="n">
        <v>2</v>
      </c>
      <c r="N21" t="n">
        <v>16.12</v>
      </c>
      <c r="O21" t="n">
        <v>14253</v>
      </c>
      <c r="P21" t="n">
        <v>282.48</v>
      </c>
      <c r="Q21" t="n">
        <v>419.24</v>
      </c>
      <c r="R21" t="n">
        <v>74.43000000000001</v>
      </c>
      <c r="S21" t="n">
        <v>59.57</v>
      </c>
      <c r="T21" t="n">
        <v>5290.14</v>
      </c>
      <c r="U21" t="n">
        <v>0.8</v>
      </c>
      <c r="V21" t="n">
        <v>0.9</v>
      </c>
      <c r="W21" t="n">
        <v>6.82</v>
      </c>
      <c r="X21" t="n">
        <v>0.32</v>
      </c>
      <c r="Y21" t="n">
        <v>0.5</v>
      </c>
      <c r="Z21" t="n">
        <v>10</v>
      </c>
      <c r="AA21" t="n">
        <v>750.9642070753672</v>
      </c>
      <c r="AB21" t="n">
        <v>1027.502358323122</v>
      </c>
      <c r="AC21" t="n">
        <v>929.4389753533798</v>
      </c>
      <c r="AD21" t="n">
        <v>750964.2070753672</v>
      </c>
      <c r="AE21" t="n">
        <v>1027502.358323122</v>
      </c>
      <c r="AF21" t="n">
        <v>1.868176371024808e-05</v>
      </c>
      <c r="AG21" t="n">
        <v>48</v>
      </c>
      <c r="AH21" t="n">
        <v>929438.9753533797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2.4591</v>
      </c>
      <c r="E22" t="n">
        <v>40.67</v>
      </c>
      <c r="F22" t="n">
        <v>38.5</v>
      </c>
      <c r="G22" t="n">
        <v>192.49</v>
      </c>
      <c r="H22" t="n">
        <v>3.22</v>
      </c>
      <c r="I22" t="n">
        <v>12</v>
      </c>
      <c r="J22" t="n">
        <v>114.95</v>
      </c>
      <c r="K22" t="n">
        <v>37.55</v>
      </c>
      <c r="L22" t="n">
        <v>21</v>
      </c>
      <c r="M22" t="n">
        <v>0</v>
      </c>
      <c r="N22" t="n">
        <v>16.4</v>
      </c>
      <c r="O22" t="n">
        <v>14411.53</v>
      </c>
      <c r="P22" t="n">
        <v>285.22</v>
      </c>
      <c r="Q22" t="n">
        <v>419.25</v>
      </c>
      <c r="R22" t="n">
        <v>74.77</v>
      </c>
      <c r="S22" t="n">
        <v>59.57</v>
      </c>
      <c r="T22" t="n">
        <v>5459.95</v>
      </c>
      <c r="U22" t="n">
        <v>0.8</v>
      </c>
      <c r="V22" t="n">
        <v>0.9</v>
      </c>
      <c r="W22" t="n">
        <v>6.83</v>
      </c>
      <c r="X22" t="n">
        <v>0.34</v>
      </c>
      <c r="Y22" t="n">
        <v>0.5</v>
      </c>
      <c r="Z22" t="n">
        <v>10</v>
      </c>
      <c r="AA22" t="n">
        <v>753.8157695086643</v>
      </c>
      <c r="AB22" t="n">
        <v>1031.403991846415</v>
      </c>
      <c r="AC22" t="n">
        <v>932.9682424491865</v>
      </c>
      <c r="AD22" t="n">
        <v>753815.7695086643</v>
      </c>
      <c r="AE22" t="n">
        <v>1031403.991846415</v>
      </c>
      <c r="AF22" t="n">
        <v>1.867416980605303e-05</v>
      </c>
      <c r="AG22" t="n">
        <v>48</v>
      </c>
      <c r="AH22" t="n">
        <v>932968.2424491865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1.8601</v>
      </c>
      <c r="E42" t="n">
        <v>53.76</v>
      </c>
      <c r="F42" t="n">
        <v>46.46</v>
      </c>
      <c r="G42" t="n">
        <v>9.81</v>
      </c>
      <c r="H42" t="n">
        <v>0.2</v>
      </c>
      <c r="I42" t="n">
        <v>284</v>
      </c>
      <c r="J42" t="n">
        <v>89.87</v>
      </c>
      <c r="K42" t="n">
        <v>37.55</v>
      </c>
      <c r="L42" t="n">
        <v>1</v>
      </c>
      <c r="M42" t="n">
        <v>282</v>
      </c>
      <c r="N42" t="n">
        <v>11.32</v>
      </c>
      <c r="O42" t="n">
        <v>11317.98</v>
      </c>
      <c r="P42" t="n">
        <v>392.83</v>
      </c>
      <c r="Q42" t="n">
        <v>419.4</v>
      </c>
      <c r="R42" t="n">
        <v>334.58</v>
      </c>
      <c r="S42" t="n">
        <v>59.57</v>
      </c>
      <c r="T42" t="n">
        <v>134006.92</v>
      </c>
      <c r="U42" t="n">
        <v>0.18</v>
      </c>
      <c r="V42" t="n">
        <v>0.74</v>
      </c>
      <c r="W42" t="n">
        <v>7.26</v>
      </c>
      <c r="X42" t="n">
        <v>8.279999999999999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2.167</v>
      </c>
      <c r="E43" t="n">
        <v>46.15</v>
      </c>
      <c r="F43" t="n">
        <v>41.81</v>
      </c>
      <c r="G43" t="n">
        <v>19.75</v>
      </c>
      <c r="H43" t="n">
        <v>0.39</v>
      </c>
      <c r="I43" t="n">
        <v>127</v>
      </c>
      <c r="J43" t="n">
        <v>91.09999999999999</v>
      </c>
      <c r="K43" t="n">
        <v>37.55</v>
      </c>
      <c r="L43" t="n">
        <v>2</v>
      </c>
      <c r="M43" t="n">
        <v>125</v>
      </c>
      <c r="N43" t="n">
        <v>11.54</v>
      </c>
      <c r="O43" t="n">
        <v>11468.97</v>
      </c>
      <c r="P43" t="n">
        <v>351.02</v>
      </c>
      <c r="Q43" t="n">
        <v>419.33</v>
      </c>
      <c r="R43" t="n">
        <v>182.35</v>
      </c>
      <c r="S43" t="n">
        <v>59.57</v>
      </c>
      <c r="T43" t="n">
        <v>58677.02</v>
      </c>
      <c r="U43" t="n">
        <v>0.33</v>
      </c>
      <c r="V43" t="n">
        <v>0.83</v>
      </c>
      <c r="W43" t="n">
        <v>7.02</v>
      </c>
      <c r="X43" t="n">
        <v>3.64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2.2731</v>
      </c>
      <c r="E44" t="n">
        <v>43.99</v>
      </c>
      <c r="F44" t="n">
        <v>40.5</v>
      </c>
      <c r="G44" t="n">
        <v>29.64</v>
      </c>
      <c r="H44" t="n">
        <v>0.57</v>
      </c>
      <c r="I44" t="n">
        <v>82</v>
      </c>
      <c r="J44" t="n">
        <v>92.31999999999999</v>
      </c>
      <c r="K44" t="n">
        <v>37.55</v>
      </c>
      <c r="L44" t="n">
        <v>3</v>
      </c>
      <c r="M44" t="n">
        <v>80</v>
      </c>
      <c r="N44" t="n">
        <v>11.77</v>
      </c>
      <c r="O44" t="n">
        <v>11620.34</v>
      </c>
      <c r="P44" t="n">
        <v>337.59</v>
      </c>
      <c r="Q44" t="n">
        <v>419.27</v>
      </c>
      <c r="R44" t="n">
        <v>140.76</v>
      </c>
      <c r="S44" t="n">
        <v>59.57</v>
      </c>
      <c r="T44" t="n">
        <v>38104.01</v>
      </c>
      <c r="U44" t="n">
        <v>0.42</v>
      </c>
      <c r="V44" t="n">
        <v>0.85</v>
      </c>
      <c r="W44" t="n">
        <v>6.92</v>
      </c>
      <c r="X44" t="n">
        <v>2.34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2.3302</v>
      </c>
      <c r="E45" t="n">
        <v>42.92</v>
      </c>
      <c r="F45" t="n">
        <v>39.84</v>
      </c>
      <c r="G45" t="n">
        <v>39.84</v>
      </c>
      <c r="H45" t="n">
        <v>0.75</v>
      </c>
      <c r="I45" t="n">
        <v>60</v>
      </c>
      <c r="J45" t="n">
        <v>93.55</v>
      </c>
      <c r="K45" t="n">
        <v>37.55</v>
      </c>
      <c r="L45" t="n">
        <v>4</v>
      </c>
      <c r="M45" t="n">
        <v>58</v>
      </c>
      <c r="N45" t="n">
        <v>12</v>
      </c>
      <c r="O45" t="n">
        <v>11772.07</v>
      </c>
      <c r="P45" t="n">
        <v>329.38</v>
      </c>
      <c r="Q45" t="n">
        <v>419.24</v>
      </c>
      <c r="R45" t="n">
        <v>119.11</v>
      </c>
      <c r="S45" t="n">
        <v>59.57</v>
      </c>
      <c r="T45" t="n">
        <v>27390.99</v>
      </c>
      <c r="U45" t="n">
        <v>0.5</v>
      </c>
      <c r="V45" t="n">
        <v>0.87</v>
      </c>
      <c r="W45" t="n">
        <v>6.89</v>
      </c>
      <c r="X45" t="n">
        <v>1.68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2.3614</v>
      </c>
      <c r="E46" t="n">
        <v>42.35</v>
      </c>
      <c r="F46" t="n">
        <v>39.5</v>
      </c>
      <c r="G46" t="n">
        <v>49.38</v>
      </c>
      <c r="H46" t="n">
        <v>0.93</v>
      </c>
      <c r="I46" t="n">
        <v>48</v>
      </c>
      <c r="J46" t="n">
        <v>94.79000000000001</v>
      </c>
      <c r="K46" t="n">
        <v>37.55</v>
      </c>
      <c r="L46" t="n">
        <v>5</v>
      </c>
      <c r="M46" t="n">
        <v>46</v>
      </c>
      <c r="N46" t="n">
        <v>12.23</v>
      </c>
      <c r="O46" t="n">
        <v>11924.18</v>
      </c>
      <c r="P46" t="n">
        <v>324.29</v>
      </c>
      <c r="Q46" t="n">
        <v>419.28</v>
      </c>
      <c r="R46" t="n">
        <v>107.74</v>
      </c>
      <c r="S46" t="n">
        <v>59.57</v>
      </c>
      <c r="T46" t="n">
        <v>21766.11</v>
      </c>
      <c r="U46" t="n">
        <v>0.55</v>
      </c>
      <c r="V46" t="n">
        <v>0.88</v>
      </c>
      <c r="W46" t="n">
        <v>6.87</v>
      </c>
      <c r="X46" t="n">
        <v>1.34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2.3821</v>
      </c>
      <c r="E47" t="n">
        <v>41.98</v>
      </c>
      <c r="F47" t="n">
        <v>39.28</v>
      </c>
      <c r="G47" t="n">
        <v>58.93</v>
      </c>
      <c r="H47" t="n">
        <v>1.1</v>
      </c>
      <c r="I47" t="n">
        <v>40</v>
      </c>
      <c r="J47" t="n">
        <v>96.02</v>
      </c>
      <c r="K47" t="n">
        <v>37.55</v>
      </c>
      <c r="L47" t="n">
        <v>6</v>
      </c>
      <c r="M47" t="n">
        <v>38</v>
      </c>
      <c r="N47" t="n">
        <v>12.47</v>
      </c>
      <c r="O47" t="n">
        <v>12076.67</v>
      </c>
      <c r="P47" t="n">
        <v>319.42</v>
      </c>
      <c r="Q47" t="n">
        <v>419.27</v>
      </c>
      <c r="R47" t="n">
        <v>100.19</v>
      </c>
      <c r="S47" t="n">
        <v>59.57</v>
      </c>
      <c r="T47" t="n">
        <v>18031.56</v>
      </c>
      <c r="U47" t="n">
        <v>0.59</v>
      </c>
      <c r="V47" t="n">
        <v>0.88</v>
      </c>
      <c r="W47" t="n">
        <v>6.88</v>
      </c>
      <c r="X47" t="n">
        <v>1.12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2.3996</v>
      </c>
      <c r="E48" t="n">
        <v>41.67</v>
      </c>
      <c r="F48" t="n">
        <v>39.09</v>
      </c>
      <c r="G48" t="n">
        <v>68.98</v>
      </c>
      <c r="H48" t="n">
        <v>1.27</v>
      </c>
      <c r="I48" t="n">
        <v>34</v>
      </c>
      <c r="J48" t="n">
        <v>97.26000000000001</v>
      </c>
      <c r="K48" t="n">
        <v>37.55</v>
      </c>
      <c r="L48" t="n">
        <v>7</v>
      </c>
      <c r="M48" t="n">
        <v>32</v>
      </c>
      <c r="N48" t="n">
        <v>12.71</v>
      </c>
      <c r="O48" t="n">
        <v>12229.54</v>
      </c>
      <c r="P48" t="n">
        <v>315.34</v>
      </c>
      <c r="Q48" t="n">
        <v>419.23</v>
      </c>
      <c r="R48" t="n">
        <v>94.39</v>
      </c>
      <c r="S48" t="n">
        <v>59.57</v>
      </c>
      <c r="T48" t="n">
        <v>15159.81</v>
      </c>
      <c r="U48" t="n">
        <v>0.63</v>
      </c>
      <c r="V48" t="n">
        <v>0.88</v>
      </c>
      <c r="W48" t="n">
        <v>6.85</v>
      </c>
      <c r="X48" t="n">
        <v>0.93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2.4124</v>
      </c>
      <c r="E49" t="n">
        <v>41.45</v>
      </c>
      <c r="F49" t="n">
        <v>38.96</v>
      </c>
      <c r="G49" t="n">
        <v>80.62</v>
      </c>
      <c r="H49" t="n">
        <v>1.43</v>
      </c>
      <c r="I49" t="n">
        <v>29</v>
      </c>
      <c r="J49" t="n">
        <v>98.5</v>
      </c>
      <c r="K49" t="n">
        <v>37.55</v>
      </c>
      <c r="L49" t="n">
        <v>8</v>
      </c>
      <c r="M49" t="n">
        <v>27</v>
      </c>
      <c r="N49" t="n">
        <v>12.95</v>
      </c>
      <c r="O49" t="n">
        <v>12382.79</v>
      </c>
      <c r="P49" t="n">
        <v>312</v>
      </c>
      <c r="Q49" t="n">
        <v>419.23</v>
      </c>
      <c r="R49" t="n">
        <v>90.45999999999999</v>
      </c>
      <c r="S49" t="n">
        <v>59.57</v>
      </c>
      <c r="T49" t="n">
        <v>13220.01</v>
      </c>
      <c r="U49" t="n">
        <v>0.66</v>
      </c>
      <c r="V49" t="n">
        <v>0.89</v>
      </c>
      <c r="W49" t="n">
        <v>6.84</v>
      </c>
      <c r="X49" t="n">
        <v>0.8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2.4193</v>
      </c>
      <c r="E50" t="n">
        <v>41.33</v>
      </c>
      <c r="F50" t="n">
        <v>38.9</v>
      </c>
      <c r="G50" t="n">
        <v>89.78</v>
      </c>
      <c r="H50" t="n">
        <v>1.59</v>
      </c>
      <c r="I50" t="n">
        <v>26</v>
      </c>
      <c r="J50" t="n">
        <v>99.75</v>
      </c>
      <c r="K50" t="n">
        <v>37.55</v>
      </c>
      <c r="L50" t="n">
        <v>9</v>
      </c>
      <c r="M50" t="n">
        <v>24</v>
      </c>
      <c r="N50" t="n">
        <v>13.2</v>
      </c>
      <c r="O50" t="n">
        <v>12536.43</v>
      </c>
      <c r="P50" t="n">
        <v>308.75</v>
      </c>
      <c r="Q50" t="n">
        <v>419.24</v>
      </c>
      <c r="R50" t="n">
        <v>88.48999999999999</v>
      </c>
      <c r="S50" t="n">
        <v>59.57</v>
      </c>
      <c r="T50" t="n">
        <v>12251.14</v>
      </c>
      <c r="U50" t="n">
        <v>0.67</v>
      </c>
      <c r="V50" t="n">
        <v>0.89</v>
      </c>
      <c r="W50" t="n">
        <v>6.84</v>
      </c>
      <c r="X50" t="n">
        <v>0.74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2.4298</v>
      </c>
      <c r="E51" t="n">
        <v>41.16</v>
      </c>
      <c r="F51" t="n">
        <v>38.78</v>
      </c>
      <c r="G51" t="n">
        <v>101.17</v>
      </c>
      <c r="H51" t="n">
        <v>1.74</v>
      </c>
      <c r="I51" t="n">
        <v>23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305.05</v>
      </c>
      <c r="Q51" t="n">
        <v>419.24</v>
      </c>
      <c r="R51" t="n">
        <v>84.33</v>
      </c>
      <c r="S51" t="n">
        <v>59.57</v>
      </c>
      <c r="T51" t="n">
        <v>10186.02</v>
      </c>
      <c r="U51" t="n">
        <v>0.71</v>
      </c>
      <c r="V51" t="n">
        <v>0.89</v>
      </c>
      <c r="W51" t="n">
        <v>6.84</v>
      </c>
      <c r="X51" t="n">
        <v>0.62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2.4348</v>
      </c>
      <c r="E52" t="n">
        <v>41.07</v>
      </c>
      <c r="F52" t="n">
        <v>38.74</v>
      </c>
      <c r="G52" t="n">
        <v>110.67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19</v>
      </c>
      <c r="N52" t="n">
        <v>13.7</v>
      </c>
      <c r="O52" t="n">
        <v>12844.88</v>
      </c>
      <c r="P52" t="n">
        <v>302.36</v>
      </c>
      <c r="Q52" t="n">
        <v>419.25</v>
      </c>
      <c r="R52" t="n">
        <v>82.90000000000001</v>
      </c>
      <c r="S52" t="n">
        <v>59.57</v>
      </c>
      <c r="T52" t="n">
        <v>9480.99</v>
      </c>
      <c r="U52" t="n">
        <v>0.72</v>
      </c>
      <c r="V52" t="n">
        <v>0.89</v>
      </c>
      <c r="W52" t="n">
        <v>6.83</v>
      </c>
      <c r="X52" t="n">
        <v>0.57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2.4396</v>
      </c>
      <c r="E53" t="n">
        <v>40.99</v>
      </c>
      <c r="F53" t="n">
        <v>38.69</v>
      </c>
      <c r="G53" t="n">
        <v>122.19</v>
      </c>
      <c r="H53" t="n">
        <v>2.04</v>
      </c>
      <c r="I53" t="n">
        <v>19</v>
      </c>
      <c r="J53" t="n">
        <v>103.51</v>
      </c>
      <c r="K53" t="n">
        <v>37.55</v>
      </c>
      <c r="L53" t="n">
        <v>12</v>
      </c>
      <c r="M53" t="n">
        <v>17</v>
      </c>
      <c r="N53" t="n">
        <v>13.95</v>
      </c>
      <c r="O53" t="n">
        <v>12999.7</v>
      </c>
      <c r="P53" t="n">
        <v>298.39</v>
      </c>
      <c r="Q53" t="n">
        <v>419.24</v>
      </c>
      <c r="R53" t="n">
        <v>81.48</v>
      </c>
      <c r="S53" t="n">
        <v>59.57</v>
      </c>
      <c r="T53" t="n">
        <v>8778.74</v>
      </c>
      <c r="U53" t="n">
        <v>0.73</v>
      </c>
      <c r="V53" t="n">
        <v>0.89</v>
      </c>
      <c r="W53" t="n">
        <v>6.83</v>
      </c>
      <c r="X53" t="n">
        <v>0.53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2.4442</v>
      </c>
      <c r="E54" t="n">
        <v>40.91</v>
      </c>
      <c r="F54" t="n">
        <v>38.63</v>
      </c>
      <c r="G54" t="n">
        <v>128.78</v>
      </c>
      <c r="H54" t="n">
        <v>2.18</v>
      </c>
      <c r="I54" t="n">
        <v>18</v>
      </c>
      <c r="J54" t="n">
        <v>104.76</v>
      </c>
      <c r="K54" t="n">
        <v>37.55</v>
      </c>
      <c r="L54" t="n">
        <v>13</v>
      </c>
      <c r="M54" t="n">
        <v>16</v>
      </c>
      <c r="N54" t="n">
        <v>14.21</v>
      </c>
      <c r="O54" t="n">
        <v>13154.91</v>
      </c>
      <c r="P54" t="n">
        <v>295.7</v>
      </c>
      <c r="Q54" t="n">
        <v>419.25</v>
      </c>
      <c r="R54" t="n">
        <v>79.64</v>
      </c>
      <c r="S54" t="n">
        <v>59.57</v>
      </c>
      <c r="T54" t="n">
        <v>7865.29</v>
      </c>
      <c r="U54" t="n">
        <v>0.75</v>
      </c>
      <c r="V54" t="n">
        <v>0.89</v>
      </c>
      <c r="W54" t="n">
        <v>6.82</v>
      </c>
      <c r="X54" t="n">
        <v>0.47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2.4485</v>
      </c>
      <c r="E55" t="n">
        <v>40.84</v>
      </c>
      <c r="F55" t="n">
        <v>38.6</v>
      </c>
      <c r="G55" t="n">
        <v>144.75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14</v>
      </c>
      <c r="N55" t="n">
        <v>14.47</v>
      </c>
      <c r="O55" t="n">
        <v>13310.53</v>
      </c>
      <c r="P55" t="n">
        <v>293.11</v>
      </c>
      <c r="Q55" t="n">
        <v>419.23</v>
      </c>
      <c r="R55" t="n">
        <v>78.64</v>
      </c>
      <c r="S55" t="n">
        <v>59.57</v>
      </c>
      <c r="T55" t="n">
        <v>7373.69</v>
      </c>
      <c r="U55" t="n">
        <v>0.76</v>
      </c>
      <c r="V55" t="n">
        <v>0.9</v>
      </c>
      <c r="W55" t="n">
        <v>6.82</v>
      </c>
      <c r="X55" t="n">
        <v>0.44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2.452</v>
      </c>
      <c r="E56" t="n">
        <v>40.78</v>
      </c>
      <c r="F56" t="n">
        <v>38.56</v>
      </c>
      <c r="G56" t="n">
        <v>154.24</v>
      </c>
      <c r="H56" t="n">
        <v>2.46</v>
      </c>
      <c r="I56" t="n">
        <v>15</v>
      </c>
      <c r="J56" t="n">
        <v>107.29</v>
      </c>
      <c r="K56" t="n">
        <v>37.55</v>
      </c>
      <c r="L56" t="n">
        <v>15</v>
      </c>
      <c r="M56" t="n">
        <v>13</v>
      </c>
      <c r="N56" t="n">
        <v>14.74</v>
      </c>
      <c r="O56" t="n">
        <v>13466.55</v>
      </c>
      <c r="P56" t="n">
        <v>289.22</v>
      </c>
      <c r="Q56" t="n">
        <v>419.24</v>
      </c>
      <c r="R56" t="n">
        <v>77.09</v>
      </c>
      <c r="S56" t="n">
        <v>59.57</v>
      </c>
      <c r="T56" t="n">
        <v>6603.93</v>
      </c>
      <c r="U56" t="n">
        <v>0.77</v>
      </c>
      <c r="V56" t="n">
        <v>0.9</v>
      </c>
      <c r="W56" t="n">
        <v>6.82</v>
      </c>
      <c r="X56" t="n">
        <v>0.4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2.4546</v>
      </c>
      <c r="E57" t="n">
        <v>40.74</v>
      </c>
      <c r="F57" t="n">
        <v>38.54</v>
      </c>
      <c r="G57" t="n">
        <v>165.15</v>
      </c>
      <c r="H57" t="n">
        <v>2.6</v>
      </c>
      <c r="I57" t="n">
        <v>14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287.8</v>
      </c>
      <c r="Q57" t="n">
        <v>419.24</v>
      </c>
      <c r="R57" t="n">
        <v>76.40000000000001</v>
      </c>
      <c r="S57" t="n">
        <v>59.57</v>
      </c>
      <c r="T57" t="n">
        <v>6264.62</v>
      </c>
      <c r="U57" t="n">
        <v>0.78</v>
      </c>
      <c r="V57" t="n">
        <v>0.9</v>
      </c>
      <c r="W57" t="n">
        <v>6.82</v>
      </c>
      <c r="X57" t="n">
        <v>0.37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2.4567</v>
      </c>
      <c r="E58" t="n">
        <v>40.71</v>
      </c>
      <c r="F58" t="n">
        <v>38.52</v>
      </c>
      <c r="G58" t="n">
        <v>177.78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11</v>
      </c>
      <c r="N58" t="n">
        <v>15.28</v>
      </c>
      <c r="O58" t="n">
        <v>13779.95</v>
      </c>
      <c r="P58" t="n">
        <v>283.03</v>
      </c>
      <c r="Q58" t="n">
        <v>419.23</v>
      </c>
      <c r="R58" t="n">
        <v>76</v>
      </c>
      <c r="S58" t="n">
        <v>59.57</v>
      </c>
      <c r="T58" t="n">
        <v>6068.06</v>
      </c>
      <c r="U58" t="n">
        <v>0.78</v>
      </c>
      <c r="V58" t="n">
        <v>0.9</v>
      </c>
      <c r="W58" t="n">
        <v>6.82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2.4576</v>
      </c>
      <c r="E59" t="n">
        <v>40.69</v>
      </c>
      <c r="F59" t="n">
        <v>38.5</v>
      </c>
      <c r="G59" t="n">
        <v>177.71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9</v>
      </c>
      <c r="N59" t="n">
        <v>15.55</v>
      </c>
      <c r="O59" t="n">
        <v>13937.22</v>
      </c>
      <c r="P59" t="n">
        <v>281.38</v>
      </c>
      <c r="Q59" t="n">
        <v>419.24</v>
      </c>
      <c r="R59" t="n">
        <v>75.44</v>
      </c>
      <c r="S59" t="n">
        <v>59.57</v>
      </c>
      <c r="T59" t="n">
        <v>5791.86</v>
      </c>
      <c r="U59" t="n">
        <v>0.79</v>
      </c>
      <c r="V59" t="n">
        <v>0.9</v>
      </c>
      <c r="W59" t="n">
        <v>6.82</v>
      </c>
      <c r="X59" t="n">
        <v>0.34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2.46</v>
      </c>
      <c r="E60" t="n">
        <v>40.65</v>
      </c>
      <c r="F60" t="n">
        <v>38.48</v>
      </c>
      <c r="G60" t="n">
        <v>192.42</v>
      </c>
      <c r="H60" t="n">
        <v>2.98</v>
      </c>
      <c r="I60" t="n">
        <v>12</v>
      </c>
      <c r="J60" t="n">
        <v>112.39</v>
      </c>
      <c r="K60" t="n">
        <v>37.55</v>
      </c>
      <c r="L60" t="n">
        <v>19</v>
      </c>
      <c r="M60" t="n">
        <v>5</v>
      </c>
      <c r="N60" t="n">
        <v>15.83</v>
      </c>
      <c r="O60" t="n">
        <v>14094.9</v>
      </c>
      <c r="P60" t="n">
        <v>280.68</v>
      </c>
      <c r="Q60" t="n">
        <v>419.23</v>
      </c>
      <c r="R60" t="n">
        <v>74.61</v>
      </c>
      <c r="S60" t="n">
        <v>59.57</v>
      </c>
      <c r="T60" t="n">
        <v>5380.67</v>
      </c>
      <c r="U60" t="n">
        <v>0.8</v>
      </c>
      <c r="V60" t="n">
        <v>0.9</v>
      </c>
      <c r="W60" t="n">
        <v>6.82</v>
      </c>
      <c r="X60" t="n">
        <v>0.32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2.4601</v>
      </c>
      <c r="E61" t="n">
        <v>40.65</v>
      </c>
      <c r="F61" t="n">
        <v>38.48</v>
      </c>
      <c r="G61" t="n">
        <v>192.41</v>
      </c>
      <c r="H61" t="n">
        <v>3.1</v>
      </c>
      <c r="I61" t="n">
        <v>12</v>
      </c>
      <c r="J61" t="n">
        <v>113.67</v>
      </c>
      <c r="K61" t="n">
        <v>37.55</v>
      </c>
      <c r="L61" t="n">
        <v>20</v>
      </c>
      <c r="M61" t="n">
        <v>2</v>
      </c>
      <c r="N61" t="n">
        <v>16.12</v>
      </c>
      <c r="O61" t="n">
        <v>14253</v>
      </c>
      <c r="P61" t="n">
        <v>282.48</v>
      </c>
      <c r="Q61" t="n">
        <v>419.24</v>
      </c>
      <c r="R61" t="n">
        <v>74.43000000000001</v>
      </c>
      <c r="S61" t="n">
        <v>59.57</v>
      </c>
      <c r="T61" t="n">
        <v>5290.14</v>
      </c>
      <c r="U61" t="n">
        <v>0.8</v>
      </c>
      <c r="V61" t="n">
        <v>0.9</v>
      </c>
      <c r="W61" t="n">
        <v>6.82</v>
      </c>
      <c r="X61" t="n">
        <v>0.32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2.4591</v>
      </c>
      <c r="E62" t="n">
        <v>40.67</v>
      </c>
      <c r="F62" t="n">
        <v>38.5</v>
      </c>
      <c r="G62" t="n">
        <v>192.49</v>
      </c>
      <c r="H62" t="n">
        <v>3.22</v>
      </c>
      <c r="I62" t="n">
        <v>12</v>
      </c>
      <c r="J62" t="n">
        <v>114.95</v>
      </c>
      <c r="K62" t="n">
        <v>37.55</v>
      </c>
      <c r="L62" t="n">
        <v>21</v>
      </c>
      <c r="M62" t="n">
        <v>0</v>
      </c>
      <c r="N62" t="n">
        <v>16.4</v>
      </c>
      <c r="O62" t="n">
        <v>14411.53</v>
      </c>
      <c r="P62" t="n">
        <v>285.22</v>
      </c>
      <c r="Q62" t="n">
        <v>419.25</v>
      </c>
      <c r="R62" t="n">
        <v>74.77</v>
      </c>
      <c r="S62" t="n">
        <v>59.57</v>
      </c>
      <c r="T62" t="n">
        <v>5459.95</v>
      </c>
      <c r="U62" t="n">
        <v>0.8</v>
      </c>
      <c r="V62" t="n">
        <v>0.9</v>
      </c>
      <c r="W62" t="n">
        <v>6.83</v>
      </c>
      <c r="X62" t="n">
        <v>0.34</v>
      </c>
      <c r="Y62" t="n">
        <v>0.5</v>
      </c>
      <c r="Z62" t="n">
        <v>10</v>
      </c>
    </row>
    <row r="63">
      <c r="A63" t="n">
        <v>0</v>
      </c>
      <c r="B63" t="n">
        <v>30</v>
      </c>
      <c r="C63" t="inlineStr">
        <is>
          <t xml:space="preserve">CONCLUIDO	</t>
        </is>
      </c>
      <c r="D63" t="n">
        <v>1.9801</v>
      </c>
      <c r="E63" t="n">
        <v>50.5</v>
      </c>
      <c r="F63" t="n">
        <v>45</v>
      </c>
      <c r="G63" t="n">
        <v>11.49</v>
      </c>
      <c r="H63" t="n">
        <v>0.24</v>
      </c>
      <c r="I63" t="n">
        <v>235</v>
      </c>
      <c r="J63" t="n">
        <v>71.52</v>
      </c>
      <c r="K63" t="n">
        <v>32.27</v>
      </c>
      <c r="L63" t="n">
        <v>1</v>
      </c>
      <c r="M63" t="n">
        <v>233</v>
      </c>
      <c r="N63" t="n">
        <v>8.25</v>
      </c>
      <c r="O63" t="n">
        <v>9054.6</v>
      </c>
      <c r="P63" t="n">
        <v>324.69</v>
      </c>
      <c r="Q63" t="n">
        <v>419.33</v>
      </c>
      <c r="R63" t="n">
        <v>286.8</v>
      </c>
      <c r="S63" t="n">
        <v>59.57</v>
      </c>
      <c r="T63" t="n">
        <v>110360.1</v>
      </c>
      <c r="U63" t="n">
        <v>0.21</v>
      </c>
      <c r="V63" t="n">
        <v>0.77</v>
      </c>
      <c r="W63" t="n">
        <v>7.19</v>
      </c>
      <c r="X63" t="n">
        <v>6.83</v>
      </c>
      <c r="Y63" t="n">
        <v>0.5</v>
      </c>
      <c r="Z63" t="n">
        <v>10</v>
      </c>
    </row>
    <row r="64">
      <c r="A64" t="n">
        <v>1</v>
      </c>
      <c r="B64" t="n">
        <v>30</v>
      </c>
      <c r="C64" t="inlineStr">
        <is>
          <t xml:space="preserve">CONCLUIDO	</t>
        </is>
      </c>
      <c r="D64" t="n">
        <v>2.2347</v>
      </c>
      <c r="E64" t="n">
        <v>44.75</v>
      </c>
      <c r="F64" t="n">
        <v>41.24</v>
      </c>
      <c r="G64" t="n">
        <v>23.13</v>
      </c>
      <c r="H64" t="n">
        <v>0.48</v>
      </c>
      <c r="I64" t="n">
        <v>107</v>
      </c>
      <c r="J64" t="n">
        <v>72.7</v>
      </c>
      <c r="K64" t="n">
        <v>32.27</v>
      </c>
      <c r="L64" t="n">
        <v>2</v>
      </c>
      <c r="M64" t="n">
        <v>105</v>
      </c>
      <c r="N64" t="n">
        <v>8.43</v>
      </c>
      <c r="O64" t="n">
        <v>9200.25</v>
      </c>
      <c r="P64" t="n">
        <v>294.34</v>
      </c>
      <c r="Q64" t="n">
        <v>419.33</v>
      </c>
      <c r="R64" t="n">
        <v>164.19</v>
      </c>
      <c r="S64" t="n">
        <v>59.57</v>
      </c>
      <c r="T64" t="n">
        <v>49697.79</v>
      </c>
      <c r="U64" t="n">
        <v>0.36</v>
      </c>
      <c r="V64" t="n">
        <v>0.84</v>
      </c>
      <c r="W64" t="n">
        <v>6.98</v>
      </c>
      <c r="X64" t="n">
        <v>3.07</v>
      </c>
      <c r="Y64" t="n">
        <v>0.5</v>
      </c>
      <c r="Z64" t="n">
        <v>10</v>
      </c>
    </row>
    <row r="65">
      <c r="A65" t="n">
        <v>2</v>
      </c>
      <c r="B65" t="n">
        <v>30</v>
      </c>
      <c r="C65" t="inlineStr">
        <is>
          <t xml:space="preserve">CONCLUIDO	</t>
        </is>
      </c>
      <c r="D65" t="n">
        <v>2.324</v>
      </c>
      <c r="E65" t="n">
        <v>43.03</v>
      </c>
      <c r="F65" t="n">
        <v>40.11</v>
      </c>
      <c r="G65" t="n">
        <v>34.88</v>
      </c>
      <c r="H65" t="n">
        <v>0.71</v>
      </c>
      <c r="I65" t="n">
        <v>69</v>
      </c>
      <c r="J65" t="n">
        <v>73.88</v>
      </c>
      <c r="K65" t="n">
        <v>32.27</v>
      </c>
      <c r="L65" t="n">
        <v>3</v>
      </c>
      <c r="M65" t="n">
        <v>67</v>
      </c>
      <c r="N65" t="n">
        <v>8.609999999999999</v>
      </c>
      <c r="O65" t="n">
        <v>9346.23</v>
      </c>
      <c r="P65" t="n">
        <v>282.59</v>
      </c>
      <c r="Q65" t="n">
        <v>419.26</v>
      </c>
      <c r="R65" t="n">
        <v>128.01</v>
      </c>
      <c r="S65" t="n">
        <v>59.57</v>
      </c>
      <c r="T65" t="n">
        <v>31794.38</v>
      </c>
      <c r="U65" t="n">
        <v>0.47</v>
      </c>
      <c r="V65" t="n">
        <v>0.86</v>
      </c>
      <c r="W65" t="n">
        <v>6.9</v>
      </c>
      <c r="X65" t="n">
        <v>1.95</v>
      </c>
      <c r="Y65" t="n">
        <v>0.5</v>
      </c>
      <c r="Z65" t="n">
        <v>10</v>
      </c>
    </row>
    <row r="66">
      <c r="A66" t="n">
        <v>3</v>
      </c>
      <c r="B66" t="n">
        <v>30</v>
      </c>
      <c r="C66" t="inlineStr">
        <is>
          <t xml:space="preserve">CONCLUIDO	</t>
        </is>
      </c>
      <c r="D66" t="n">
        <v>2.3683</v>
      </c>
      <c r="E66" t="n">
        <v>42.22</v>
      </c>
      <c r="F66" t="n">
        <v>39.59</v>
      </c>
      <c r="G66" t="n">
        <v>46.57</v>
      </c>
      <c r="H66" t="n">
        <v>0.93</v>
      </c>
      <c r="I66" t="n">
        <v>51</v>
      </c>
      <c r="J66" t="n">
        <v>75.06999999999999</v>
      </c>
      <c r="K66" t="n">
        <v>32.27</v>
      </c>
      <c r="L66" t="n">
        <v>4</v>
      </c>
      <c r="M66" t="n">
        <v>49</v>
      </c>
      <c r="N66" t="n">
        <v>8.800000000000001</v>
      </c>
      <c r="O66" t="n">
        <v>9492.549999999999</v>
      </c>
      <c r="P66" t="n">
        <v>275.61</v>
      </c>
      <c r="Q66" t="n">
        <v>419.29</v>
      </c>
      <c r="R66" t="n">
        <v>110.6</v>
      </c>
      <c r="S66" t="n">
        <v>59.57</v>
      </c>
      <c r="T66" t="n">
        <v>23179.89</v>
      </c>
      <c r="U66" t="n">
        <v>0.54</v>
      </c>
      <c r="V66" t="n">
        <v>0.87</v>
      </c>
      <c r="W66" t="n">
        <v>6.88</v>
      </c>
      <c r="X66" t="n">
        <v>1.42</v>
      </c>
      <c r="Y66" t="n">
        <v>0.5</v>
      </c>
      <c r="Z66" t="n">
        <v>10</v>
      </c>
    </row>
    <row r="67">
      <c r="A67" t="n">
        <v>4</v>
      </c>
      <c r="B67" t="n">
        <v>30</v>
      </c>
      <c r="C67" t="inlineStr">
        <is>
          <t xml:space="preserve">CONCLUIDO	</t>
        </is>
      </c>
      <c r="D67" t="n">
        <v>2.3933</v>
      </c>
      <c r="E67" t="n">
        <v>41.78</v>
      </c>
      <c r="F67" t="n">
        <v>39.32</v>
      </c>
      <c r="G67" t="n">
        <v>58.98</v>
      </c>
      <c r="H67" t="n">
        <v>1.15</v>
      </c>
      <c r="I67" t="n">
        <v>40</v>
      </c>
      <c r="J67" t="n">
        <v>76.26000000000001</v>
      </c>
      <c r="K67" t="n">
        <v>32.27</v>
      </c>
      <c r="L67" t="n">
        <v>5</v>
      </c>
      <c r="M67" t="n">
        <v>38</v>
      </c>
      <c r="N67" t="n">
        <v>8.99</v>
      </c>
      <c r="O67" t="n">
        <v>9639.200000000001</v>
      </c>
      <c r="P67" t="n">
        <v>270.34</v>
      </c>
      <c r="Q67" t="n">
        <v>419.25</v>
      </c>
      <c r="R67" t="n">
        <v>101.82</v>
      </c>
      <c r="S67" t="n">
        <v>59.57</v>
      </c>
      <c r="T67" t="n">
        <v>18846.19</v>
      </c>
      <c r="U67" t="n">
        <v>0.59</v>
      </c>
      <c r="V67" t="n">
        <v>0.88</v>
      </c>
      <c r="W67" t="n">
        <v>6.86</v>
      </c>
      <c r="X67" t="n">
        <v>1.15</v>
      </c>
      <c r="Y67" t="n">
        <v>0.5</v>
      </c>
      <c r="Z67" t="n">
        <v>10</v>
      </c>
    </row>
    <row r="68">
      <c r="A68" t="n">
        <v>5</v>
      </c>
      <c r="B68" t="n">
        <v>30</v>
      </c>
      <c r="C68" t="inlineStr">
        <is>
          <t xml:space="preserve">CONCLUIDO	</t>
        </is>
      </c>
      <c r="D68" t="n">
        <v>2.4131</v>
      </c>
      <c r="E68" t="n">
        <v>41.44</v>
      </c>
      <c r="F68" t="n">
        <v>39.08</v>
      </c>
      <c r="G68" t="n">
        <v>71.06</v>
      </c>
      <c r="H68" t="n">
        <v>1.36</v>
      </c>
      <c r="I68" t="n">
        <v>33</v>
      </c>
      <c r="J68" t="n">
        <v>77.45</v>
      </c>
      <c r="K68" t="n">
        <v>32.27</v>
      </c>
      <c r="L68" t="n">
        <v>6</v>
      </c>
      <c r="M68" t="n">
        <v>31</v>
      </c>
      <c r="N68" t="n">
        <v>9.18</v>
      </c>
      <c r="O68" t="n">
        <v>9786.190000000001</v>
      </c>
      <c r="P68" t="n">
        <v>264.94</v>
      </c>
      <c r="Q68" t="n">
        <v>419.25</v>
      </c>
      <c r="R68" t="n">
        <v>94.37</v>
      </c>
      <c r="S68" t="n">
        <v>59.57</v>
      </c>
      <c r="T68" t="n">
        <v>15154.73</v>
      </c>
      <c r="U68" t="n">
        <v>0.63</v>
      </c>
      <c r="V68" t="n">
        <v>0.88</v>
      </c>
      <c r="W68" t="n">
        <v>6.85</v>
      </c>
      <c r="X68" t="n">
        <v>0.92</v>
      </c>
      <c r="Y68" t="n">
        <v>0.5</v>
      </c>
      <c r="Z68" t="n">
        <v>10</v>
      </c>
    </row>
    <row r="69">
      <c r="A69" t="n">
        <v>6</v>
      </c>
      <c r="B69" t="n">
        <v>30</v>
      </c>
      <c r="C69" t="inlineStr">
        <is>
          <t xml:space="preserve">CONCLUIDO	</t>
        </is>
      </c>
      <c r="D69" t="n">
        <v>2.4269</v>
      </c>
      <c r="E69" t="n">
        <v>41.2</v>
      </c>
      <c r="F69" t="n">
        <v>38.92</v>
      </c>
      <c r="G69" t="n">
        <v>83.41</v>
      </c>
      <c r="H69" t="n">
        <v>1.56</v>
      </c>
      <c r="I69" t="n">
        <v>28</v>
      </c>
      <c r="J69" t="n">
        <v>78.65000000000001</v>
      </c>
      <c r="K69" t="n">
        <v>32.27</v>
      </c>
      <c r="L69" t="n">
        <v>7</v>
      </c>
      <c r="M69" t="n">
        <v>26</v>
      </c>
      <c r="N69" t="n">
        <v>9.380000000000001</v>
      </c>
      <c r="O69" t="n">
        <v>9933.52</v>
      </c>
      <c r="P69" t="n">
        <v>260.16</v>
      </c>
      <c r="Q69" t="n">
        <v>419.23</v>
      </c>
      <c r="R69" t="n">
        <v>89.01000000000001</v>
      </c>
      <c r="S69" t="n">
        <v>59.57</v>
      </c>
      <c r="T69" t="n">
        <v>12498.02</v>
      </c>
      <c r="U69" t="n">
        <v>0.67</v>
      </c>
      <c r="V69" t="n">
        <v>0.89</v>
      </c>
      <c r="W69" t="n">
        <v>6.84</v>
      </c>
      <c r="X69" t="n">
        <v>0.76</v>
      </c>
      <c r="Y69" t="n">
        <v>0.5</v>
      </c>
      <c r="Z69" t="n">
        <v>10</v>
      </c>
    </row>
    <row r="70">
      <c r="A70" t="n">
        <v>7</v>
      </c>
      <c r="B70" t="n">
        <v>30</v>
      </c>
      <c r="C70" t="inlineStr">
        <is>
          <t xml:space="preserve">CONCLUIDO	</t>
        </is>
      </c>
      <c r="D70" t="n">
        <v>2.4371</v>
      </c>
      <c r="E70" t="n">
        <v>41.03</v>
      </c>
      <c r="F70" t="n">
        <v>38.81</v>
      </c>
      <c r="G70" t="n">
        <v>97.04000000000001</v>
      </c>
      <c r="H70" t="n">
        <v>1.75</v>
      </c>
      <c r="I70" t="n">
        <v>24</v>
      </c>
      <c r="J70" t="n">
        <v>79.84</v>
      </c>
      <c r="K70" t="n">
        <v>32.27</v>
      </c>
      <c r="L70" t="n">
        <v>8</v>
      </c>
      <c r="M70" t="n">
        <v>22</v>
      </c>
      <c r="N70" t="n">
        <v>9.57</v>
      </c>
      <c r="O70" t="n">
        <v>10081.19</v>
      </c>
      <c r="P70" t="n">
        <v>255.82</v>
      </c>
      <c r="Q70" t="n">
        <v>419.25</v>
      </c>
      <c r="R70" t="n">
        <v>85.58</v>
      </c>
      <c r="S70" t="n">
        <v>59.57</v>
      </c>
      <c r="T70" t="n">
        <v>10805.04</v>
      </c>
      <c r="U70" t="n">
        <v>0.7</v>
      </c>
      <c r="V70" t="n">
        <v>0.89</v>
      </c>
      <c r="W70" t="n">
        <v>6.83</v>
      </c>
      <c r="X70" t="n">
        <v>0.65</v>
      </c>
      <c r="Y70" t="n">
        <v>0.5</v>
      </c>
      <c r="Z70" t="n">
        <v>10</v>
      </c>
    </row>
    <row r="71">
      <c r="A71" t="n">
        <v>8</v>
      </c>
      <c r="B71" t="n">
        <v>30</v>
      </c>
      <c r="C71" t="inlineStr">
        <is>
          <t xml:space="preserve">CONCLUIDO	</t>
        </is>
      </c>
      <c r="D71" t="n">
        <v>2.4449</v>
      </c>
      <c r="E71" t="n">
        <v>40.9</v>
      </c>
      <c r="F71" t="n">
        <v>38.73</v>
      </c>
      <c r="G71" t="n">
        <v>110.66</v>
      </c>
      <c r="H71" t="n">
        <v>1.94</v>
      </c>
      <c r="I71" t="n">
        <v>21</v>
      </c>
      <c r="J71" t="n">
        <v>81.04000000000001</v>
      </c>
      <c r="K71" t="n">
        <v>32.27</v>
      </c>
      <c r="L71" t="n">
        <v>9</v>
      </c>
      <c r="M71" t="n">
        <v>19</v>
      </c>
      <c r="N71" t="n">
        <v>9.77</v>
      </c>
      <c r="O71" t="n">
        <v>10229.34</v>
      </c>
      <c r="P71" t="n">
        <v>250.79</v>
      </c>
      <c r="Q71" t="n">
        <v>419.24</v>
      </c>
      <c r="R71" t="n">
        <v>82.61</v>
      </c>
      <c r="S71" t="n">
        <v>59.57</v>
      </c>
      <c r="T71" t="n">
        <v>9336.370000000001</v>
      </c>
      <c r="U71" t="n">
        <v>0.72</v>
      </c>
      <c r="V71" t="n">
        <v>0.89</v>
      </c>
      <c r="W71" t="n">
        <v>6.83</v>
      </c>
      <c r="X71" t="n">
        <v>0.57</v>
      </c>
      <c r="Y71" t="n">
        <v>0.5</v>
      </c>
      <c r="Z71" t="n">
        <v>10</v>
      </c>
    </row>
    <row r="72">
      <c r="A72" t="n">
        <v>9</v>
      </c>
      <c r="B72" t="n">
        <v>30</v>
      </c>
      <c r="C72" t="inlineStr">
        <is>
          <t xml:space="preserve">CONCLUIDO	</t>
        </is>
      </c>
      <c r="D72" t="n">
        <v>2.4501</v>
      </c>
      <c r="E72" t="n">
        <v>40.81</v>
      </c>
      <c r="F72" t="n">
        <v>38.68</v>
      </c>
      <c r="G72" t="n">
        <v>122.13</v>
      </c>
      <c r="H72" t="n">
        <v>2.13</v>
      </c>
      <c r="I72" t="n">
        <v>19</v>
      </c>
      <c r="J72" t="n">
        <v>82.25</v>
      </c>
      <c r="K72" t="n">
        <v>32.27</v>
      </c>
      <c r="L72" t="n">
        <v>10</v>
      </c>
      <c r="M72" t="n">
        <v>17</v>
      </c>
      <c r="N72" t="n">
        <v>9.98</v>
      </c>
      <c r="O72" t="n">
        <v>10377.72</v>
      </c>
      <c r="P72" t="n">
        <v>246.63</v>
      </c>
      <c r="Q72" t="n">
        <v>419.25</v>
      </c>
      <c r="R72" t="n">
        <v>81.01000000000001</v>
      </c>
      <c r="S72" t="n">
        <v>59.57</v>
      </c>
      <c r="T72" t="n">
        <v>8546.889999999999</v>
      </c>
      <c r="U72" t="n">
        <v>0.74</v>
      </c>
      <c r="V72" t="n">
        <v>0.89</v>
      </c>
      <c r="W72" t="n">
        <v>6.82</v>
      </c>
      <c r="X72" t="n">
        <v>0.51</v>
      </c>
      <c r="Y72" t="n">
        <v>0.5</v>
      </c>
      <c r="Z72" t="n">
        <v>10</v>
      </c>
    </row>
    <row r="73">
      <c r="A73" t="n">
        <v>10</v>
      </c>
      <c r="B73" t="n">
        <v>30</v>
      </c>
      <c r="C73" t="inlineStr">
        <is>
          <t xml:space="preserve">CONCLUIDO	</t>
        </is>
      </c>
      <c r="D73" t="n">
        <v>2.4553</v>
      </c>
      <c r="E73" t="n">
        <v>40.73</v>
      </c>
      <c r="F73" t="n">
        <v>38.62</v>
      </c>
      <c r="G73" t="n">
        <v>136.31</v>
      </c>
      <c r="H73" t="n">
        <v>2.31</v>
      </c>
      <c r="I73" t="n">
        <v>17</v>
      </c>
      <c r="J73" t="n">
        <v>83.45</v>
      </c>
      <c r="K73" t="n">
        <v>32.27</v>
      </c>
      <c r="L73" t="n">
        <v>11</v>
      </c>
      <c r="M73" t="n">
        <v>14</v>
      </c>
      <c r="N73" t="n">
        <v>10.18</v>
      </c>
      <c r="O73" t="n">
        <v>10526.45</v>
      </c>
      <c r="P73" t="n">
        <v>242.07</v>
      </c>
      <c r="Q73" t="n">
        <v>419.23</v>
      </c>
      <c r="R73" t="n">
        <v>78.97</v>
      </c>
      <c r="S73" t="n">
        <v>59.57</v>
      </c>
      <c r="T73" t="n">
        <v>7535.68</v>
      </c>
      <c r="U73" t="n">
        <v>0.75</v>
      </c>
      <c r="V73" t="n">
        <v>0.9</v>
      </c>
      <c r="W73" t="n">
        <v>6.83</v>
      </c>
      <c r="X73" t="n">
        <v>0.46</v>
      </c>
      <c r="Y73" t="n">
        <v>0.5</v>
      </c>
      <c r="Z73" t="n">
        <v>10</v>
      </c>
    </row>
    <row r="74">
      <c r="A74" t="n">
        <v>11</v>
      </c>
      <c r="B74" t="n">
        <v>30</v>
      </c>
      <c r="C74" t="inlineStr">
        <is>
          <t xml:space="preserve">CONCLUIDO	</t>
        </is>
      </c>
      <c r="D74" t="n">
        <v>2.4567</v>
      </c>
      <c r="E74" t="n">
        <v>40.7</v>
      </c>
      <c r="F74" t="n">
        <v>38.61</v>
      </c>
      <c r="G74" t="n">
        <v>144.79</v>
      </c>
      <c r="H74" t="n">
        <v>2.48</v>
      </c>
      <c r="I74" t="n">
        <v>16</v>
      </c>
      <c r="J74" t="n">
        <v>84.66</v>
      </c>
      <c r="K74" t="n">
        <v>32.27</v>
      </c>
      <c r="L74" t="n">
        <v>12</v>
      </c>
      <c r="M74" t="n">
        <v>6</v>
      </c>
      <c r="N74" t="n">
        <v>10.39</v>
      </c>
      <c r="O74" t="n">
        <v>10675.53</v>
      </c>
      <c r="P74" t="n">
        <v>239.92</v>
      </c>
      <c r="Q74" t="n">
        <v>419.24</v>
      </c>
      <c r="R74" t="n">
        <v>78.61</v>
      </c>
      <c r="S74" t="n">
        <v>59.57</v>
      </c>
      <c r="T74" t="n">
        <v>7362.5</v>
      </c>
      <c r="U74" t="n">
        <v>0.76</v>
      </c>
      <c r="V74" t="n">
        <v>0.9</v>
      </c>
      <c r="W74" t="n">
        <v>6.83</v>
      </c>
      <c r="X74" t="n">
        <v>0.45</v>
      </c>
      <c r="Y74" t="n">
        <v>0.5</v>
      </c>
      <c r="Z74" t="n">
        <v>10</v>
      </c>
    </row>
    <row r="75">
      <c r="A75" t="n">
        <v>12</v>
      </c>
      <c r="B75" t="n">
        <v>30</v>
      </c>
      <c r="C75" t="inlineStr">
        <is>
          <t xml:space="preserve">CONCLUIDO	</t>
        </is>
      </c>
      <c r="D75" t="n">
        <v>2.4566</v>
      </c>
      <c r="E75" t="n">
        <v>40.71</v>
      </c>
      <c r="F75" t="n">
        <v>38.61</v>
      </c>
      <c r="G75" t="n">
        <v>144.8</v>
      </c>
      <c r="H75" t="n">
        <v>2.65</v>
      </c>
      <c r="I75" t="n">
        <v>16</v>
      </c>
      <c r="J75" t="n">
        <v>85.87</v>
      </c>
      <c r="K75" t="n">
        <v>32.27</v>
      </c>
      <c r="L75" t="n">
        <v>13</v>
      </c>
      <c r="M75" t="n">
        <v>3</v>
      </c>
      <c r="N75" t="n">
        <v>10.6</v>
      </c>
      <c r="O75" t="n">
        <v>10824.97</v>
      </c>
      <c r="P75" t="n">
        <v>239.53</v>
      </c>
      <c r="Q75" t="n">
        <v>419.25</v>
      </c>
      <c r="R75" t="n">
        <v>78.48</v>
      </c>
      <c r="S75" t="n">
        <v>59.57</v>
      </c>
      <c r="T75" t="n">
        <v>7296.51</v>
      </c>
      <c r="U75" t="n">
        <v>0.76</v>
      </c>
      <c r="V75" t="n">
        <v>0.9</v>
      </c>
      <c r="W75" t="n">
        <v>6.84</v>
      </c>
      <c r="X75" t="n">
        <v>0.45</v>
      </c>
      <c r="Y75" t="n">
        <v>0.5</v>
      </c>
      <c r="Z75" t="n">
        <v>10</v>
      </c>
    </row>
    <row r="76">
      <c r="A76" t="n">
        <v>13</v>
      </c>
      <c r="B76" t="n">
        <v>30</v>
      </c>
      <c r="C76" t="inlineStr">
        <is>
          <t xml:space="preserve">CONCLUIDO	</t>
        </is>
      </c>
      <c r="D76" t="n">
        <v>2.4595</v>
      </c>
      <c r="E76" t="n">
        <v>40.66</v>
      </c>
      <c r="F76" t="n">
        <v>38.58</v>
      </c>
      <c r="G76" t="n">
        <v>154.33</v>
      </c>
      <c r="H76" t="n">
        <v>2.82</v>
      </c>
      <c r="I76" t="n">
        <v>15</v>
      </c>
      <c r="J76" t="n">
        <v>87.09</v>
      </c>
      <c r="K76" t="n">
        <v>32.27</v>
      </c>
      <c r="L76" t="n">
        <v>14</v>
      </c>
      <c r="M76" t="n">
        <v>0</v>
      </c>
      <c r="N76" t="n">
        <v>10.82</v>
      </c>
      <c r="O76" t="n">
        <v>10974.76</v>
      </c>
      <c r="P76" t="n">
        <v>242.34</v>
      </c>
      <c r="Q76" t="n">
        <v>419.23</v>
      </c>
      <c r="R76" t="n">
        <v>77.44</v>
      </c>
      <c r="S76" t="n">
        <v>59.57</v>
      </c>
      <c r="T76" t="n">
        <v>6778.59</v>
      </c>
      <c r="U76" t="n">
        <v>0.77</v>
      </c>
      <c r="V76" t="n">
        <v>0.9</v>
      </c>
      <c r="W76" t="n">
        <v>6.84</v>
      </c>
      <c r="X76" t="n">
        <v>0.42</v>
      </c>
      <c r="Y76" t="n">
        <v>0.5</v>
      </c>
      <c r="Z76" t="n">
        <v>10</v>
      </c>
    </row>
    <row r="77">
      <c r="A77" t="n">
        <v>0</v>
      </c>
      <c r="B77" t="n">
        <v>15</v>
      </c>
      <c r="C77" t="inlineStr">
        <is>
          <t xml:space="preserve">CONCLUIDO	</t>
        </is>
      </c>
      <c r="D77" t="n">
        <v>2.1971</v>
      </c>
      <c r="E77" t="n">
        <v>45.51</v>
      </c>
      <c r="F77" t="n">
        <v>42.24</v>
      </c>
      <c r="G77" t="n">
        <v>17.85</v>
      </c>
      <c r="H77" t="n">
        <v>0.43</v>
      </c>
      <c r="I77" t="n">
        <v>142</v>
      </c>
      <c r="J77" t="n">
        <v>39.78</v>
      </c>
      <c r="K77" t="n">
        <v>19.54</v>
      </c>
      <c r="L77" t="n">
        <v>1</v>
      </c>
      <c r="M77" t="n">
        <v>140</v>
      </c>
      <c r="N77" t="n">
        <v>4.24</v>
      </c>
      <c r="O77" t="n">
        <v>5140</v>
      </c>
      <c r="P77" t="n">
        <v>196.25</v>
      </c>
      <c r="Q77" t="n">
        <v>419.26</v>
      </c>
      <c r="R77" t="n">
        <v>197.06</v>
      </c>
      <c r="S77" t="n">
        <v>59.57</v>
      </c>
      <c r="T77" t="n">
        <v>65955.09</v>
      </c>
      <c r="U77" t="n">
        <v>0.3</v>
      </c>
      <c r="V77" t="n">
        <v>0.82</v>
      </c>
      <c r="W77" t="n">
        <v>7.02</v>
      </c>
      <c r="X77" t="n">
        <v>4.07</v>
      </c>
      <c r="Y77" t="n">
        <v>0.5</v>
      </c>
      <c r="Z77" t="n">
        <v>10</v>
      </c>
    </row>
    <row r="78">
      <c r="A78" t="n">
        <v>1</v>
      </c>
      <c r="B78" t="n">
        <v>15</v>
      </c>
      <c r="C78" t="inlineStr">
        <is>
          <t xml:space="preserve">CONCLUIDO	</t>
        </is>
      </c>
      <c r="D78" t="n">
        <v>2.3585</v>
      </c>
      <c r="E78" t="n">
        <v>42.4</v>
      </c>
      <c r="F78" t="n">
        <v>39.98</v>
      </c>
      <c r="G78" t="n">
        <v>36.9</v>
      </c>
      <c r="H78" t="n">
        <v>0.84</v>
      </c>
      <c r="I78" t="n">
        <v>65</v>
      </c>
      <c r="J78" t="n">
        <v>40.89</v>
      </c>
      <c r="K78" t="n">
        <v>19.54</v>
      </c>
      <c r="L78" t="n">
        <v>2</v>
      </c>
      <c r="M78" t="n">
        <v>63</v>
      </c>
      <c r="N78" t="n">
        <v>4.35</v>
      </c>
      <c r="O78" t="n">
        <v>5277.26</v>
      </c>
      <c r="P78" t="n">
        <v>178.64</v>
      </c>
      <c r="Q78" t="n">
        <v>419.26</v>
      </c>
      <c r="R78" t="n">
        <v>123.38</v>
      </c>
      <c r="S78" t="n">
        <v>59.57</v>
      </c>
      <c r="T78" t="n">
        <v>29500.46</v>
      </c>
      <c r="U78" t="n">
        <v>0.48</v>
      </c>
      <c r="V78" t="n">
        <v>0.86</v>
      </c>
      <c r="W78" t="n">
        <v>6.9</v>
      </c>
      <c r="X78" t="n">
        <v>1.82</v>
      </c>
      <c r="Y78" t="n">
        <v>0.5</v>
      </c>
      <c r="Z78" t="n">
        <v>10</v>
      </c>
    </row>
    <row r="79">
      <c r="A79" t="n">
        <v>2</v>
      </c>
      <c r="B79" t="n">
        <v>15</v>
      </c>
      <c r="C79" t="inlineStr">
        <is>
          <t xml:space="preserve">CONCLUIDO	</t>
        </is>
      </c>
      <c r="D79" t="n">
        <v>2.4127</v>
      </c>
      <c r="E79" t="n">
        <v>41.45</v>
      </c>
      <c r="F79" t="n">
        <v>39.29</v>
      </c>
      <c r="G79" t="n">
        <v>57.5</v>
      </c>
      <c r="H79" t="n">
        <v>1.22</v>
      </c>
      <c r="I79" t="n">
        <v>41</v>
      </c>
      <c r="J79" t="n">
        <v>42.01</v>
      </c>
      <c r="K79" t="n">
        <v>19.54</v>
      </c>
      <c r="L79" t="n">
        <v>3</v>
      </c>
      <c r="M79" t="n">
        <v>39</v>
      </c>
      <c r="N79" t="n">
        <v>4.46</v>
      </c>
      <c r="O79" t="n">
        <v>5414.79</v>
      </c>
      <c r="P79" t="n">
        <v>167.54</v>
      </c>
      <c r="Q79" t="n">
        <v>419.23</v>
      </c>
      <c r="R79" t="n">
        <v>101.03</v>
      </c>
      <c r="S79" t="n">
        <v>59.57</v>
      </c>
      <c r="T79" t="n">
        <v>18443.93</v>
      </c>
      <c r="U79" t="n">
        <v>0.59</v>
      </c>
      <c r="V79" t="n">
        <v>0.88</v>
      </c>
      <c r="W79" t="n">
        <v>6.86</v>
      </c>
      <c r="X79" t="n">
        <v>1.13</v>
      </c>
      <c r="Y79" t="n">
        <v>0.5</v>
      </c>
      <c r="Z79" t="n">
        <v>10</v>
      </c>
    </row>
    <row r="80">
      <c r="A80" t="n">
        <v>3</v>
      </c>
      <c r="B80" t="n">
        <v>15</v>
      </c>
      <c r="C80" t="inlineStr">
        <is>
          <t xml:space="preserve">CONCLUIDO	</t>
        </is>
      </c>
      <c r="D80" t="n">
        <v>2.4344</v>
      </c>
      <c r="E80" t="n">
        <v>41.08</v>
      </c>
      <c r="F80" t="n">
        <v>39.03</v>
      </c>
      <c r="G80" t="n">
        <v>75.55</v>
      </c>
      <c r="H80" t="n">
        <v>1.59</v>
      </c>
      <c r="I80" t="n">
        <v>31</v>
      </c>
      <c r="J80" t="n">
        <v>43.13</v>
      </c>
      <c r="K80" t="n">
        <v>19.54</v>
      </c>
      <c r="L80" t="n">
        <v>4</v>
      </c>
      <c r="M80" t="n">
        <v>16</v>
      </c>
      <c r="N80" t="n">
        <v>4.58</v>
      </c>
      <c r="O80" t="n">
        <v>5552.61</v>
      </c>
      <c r="P80" t="n">
        <v>159.44</v>
      </c>
      <c r="Q80" t="n">
        <v>419.29</v>
      </c>
      <c r="R80" t="n">
        <v>92.05</v>
      </c>
      <c r="S80" t="n">
        <v>59.57</v>
      </c>
      <c r="T80" t="n">
        <v>14003.02</v>
      </c>
      <c r="U80" t="n">
        <v>0.65</v>
      </c>
      <c r="V80" t="n">
        <v>0.89</v>
      </c>
      <c r="W80" t="n">
        <v>6.86</v>
      </c>
      <c r="X80" t="n">
        <v>0.87</v>
      </c>
      <c r="Y80" t="n">
        <v>0.5</v>
      </c>
      <c r="Z80" t="n">
        <v>10</v>
      </c>
    </row>
    <row r="81">
      <c r="A81" t="n">
        <v>4</v>
      </c>
      <c r="B81" t="n">
        <v>15</v>
      </c>
      <c r="C81" t="inlineStr">
        <is>
          <t xml:space="preserve">CONCLUIDO	</t>
        </is>
      </c>
      <c r="D81" t="n">
        <v>2.4375</v>
      </c>
      <c r="E81" t="n">
        <v>41.03</v>
      </c>
      <c r="F81" t="n">
        <v>39.01</v>
      </c>
      <c r="G81" t="n">
        <v>80.7</v>
      </c>
      <c r="H81" t="n">
        <v>1.94</v>
      </c>
      <c r="I81" t="n">
        <v>29</v>
      </c>
      <c r="J81" t="n">
        <v>44.24</v>
      </c>
      <c r="K81" t="n">
        <v>19.54</v>
      </c>
      <c r="L81" t="n">
        <v>5</v>
      </c>
      <c r="M81" t="n">
        <v>0</v>
      </c>
      <c r="N81" t="n">
        <v>4.7</v>
      </c>
      <c r="O81" t="n">
        <v>5690.71</v>
      </c>
      <c r="P81" t="n">
        <v>160.92</v>
      </c>
      <c r="Q81" t="n">
        <v>419.29</v>
      </c>
      <c r="R81" t="n">
        <v>90.41</v>
      </c>
      <c r="S81" t="n">
        <v>59.57</v>
      </c>
      <c r="T81" t="n">
        <v>13194.08</v>
      </c>
      <c r="U81" t="n">
        <v>0.66</v>
      </c>
      <c r="V81" t="n">
        <v>0.89</v>
      </c>
      <c r="W81" t="n">
        <v>6.88</v>
      </c>
      <c r="X81" t="n">
        <v>0.84</v>
      </c>
      <c r="Y81" t="n">
        <v>0.5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1.5412</v>
      </c>
      <c r="E82" t="n">
        <v>64.89</v>
      </c>
      <c r="F82" t="n">
        <v>50.55</v>
      </c>
      <c r="G82" t="n">
        <v>7.24</v>
      </c>
      <c r="H82" t="n">
        <v>0.12</v>
      </c>
      <c r="I82" t="n">
        <v>419</v>
      </c>
      <c r="J82" t="n">
        <v>141.81</v>
      </c>
      <c r="K82" t="n">
        <v>47.83</v>
      </c>
      <c r="L82" t="n">
        <v>1</v>
      </c>
      <c r="M82" t="n">
        <v>417</v>
      </c>
      <c r="N82" t="n">
        <v>22.98</v>
      </c>
      <c r="O82" t="n">
        <v>17723.39</v>
      </c>
      <c r="P82" t="n">
        <v>579.13</v>
      </c>
      <c r="Q82" t="n">
        <v>419.49</v>
      </c>
      <c r="R82" t="n">
        <v>468.26</v>
      </c>
      <c r="S82" t="n">
        <v>59.57</v>
      </c>
      <c r="T82" t="n">
        <v>200171.38</v>
      </c>
      <c r="U82" t="n">
        <v>0.13</v>
      </c>
      <c r="V82" t="n">
        <v>0.68</v>
      </c>
      <c r="W82" t="n">
        <v>7.49</v>
      </c>
      <c r="X82" t="n">
        <v>12.38</v>
      </c>
      <c r="Y82" t="n">
        <v>0.5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1.9712</v>
      </c>
      <c r="E83" t="n">
        <v>50.73</v>
      </c>
      <c r="F83" t="n">
        <v>43.33</v>
      </c>
      <c r="G83" t="n">
        <v>14.52</v>
      </c>
      <c r="H83" t="n">
        <v>0.25</v>
      </c>
      <c r="I83" t="n">
        <v>179</v>
      </c>
      <c r="J83" t="n">
        <v>143.17</v>
      </c>
      <c r="K83" t="n">
        <v>47.83</v>
      </c>
      <c r="L83" t="n">
        <v>2</v>
      </c>
      <c r="M83" t="n">
        <v>177</v>
      </c>
      <c r="N83" t="n">
        <v>23.34</v>
      </c>
      <c r="O83" t="n">
        <v>17891.86</v>
      </c>
      <c r="P83" t="n">
        <v>495.32</v>
      </c>
      <c r="Q83" t="n">
        <v>419.28</v>
      </c>
      <c r="R83" t="n">
        <v>232.62</v>
      </c>
      <c r="S83" t="n">
        <v>59.57</v>
      </c>
      <c r="T83" t="n">
        <v>83552.42</v>
      </c>
      <c r="U83" t="n">
        <v>0.26</v>
      </c>
      <c r="V83" t="n">
        <v>0.8</v>
      </c>
      <c r="W83" t="n">
        <v>7.09</v>
      </c>
      <c r="X83" t="n">
        <v>5.16</v>
      </c>
      <c r="Y83" t="n">
        <v>0.5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2.1298</v>
      </c>
      <c r="E84" t="n">
        <v>46.95</v>
      </c>
      <c r="F84" t="n">
        <v>41.43</v>
      </c>
      <c r="G84" t="n">
        <v>21.81</v>
      </c>
      <c r="H84" t="n">
        <v>0.37</v>
      </c>
      <c r="I84" t="n">
        <v>114</v>
      </c>
      <c r="J84" t="n">
        <v>144.54</v>
      </c>
      <c r="K84" t="n">
        <v>47.83</v>
      </c>
      <c r="L84" t="n">
        <v>3</v>
      </c>
      <c r="M84" t="n">
        <v>112</v>
      </c>
      <c r="N84" t="n">
        <v>23.71</v>
      </c>
      <c r="O84" t="n">
        <v>18060.85</v>
      </c>
      <c r="P84" t="n">
        <v>472.53</v>
      </c>
      <c r="Q84" t="n">
        <v>419.31</v>
      </c>
      <c r="R84" t="n">
        <v>170.64</v>
      </c>
      <c r="S84" t="n">
        <v>59.57</v>
      </c>
      <c r="T84" t="n">
        <v>52885.89</v>
      </c>
      <c r="U84" t="n">
        <v>0.35</v>
      </c>
      <c r="V84" t="n">
        <v>0.83</v>
      </c>
      <c r="W84" t="n">
        <v>6.98</v>
      </c>
      <c r="X84" t="n">
        <v>3.26</v>
      </c>
      <c r="Y84" t="n">
        <v>0.5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2.212</v>
      </c>
      <c r="E85" t="n">
        <v>45.21</v>
      </c>
      <c r="F85" t="n">
        <v>40.55</v>
      </c>
      <c r="G85" t="n">
        <v>28.97</v>
      </c>
      <c r="H85" t="n">
        <v>0.49</v>
      </c>
      <c r="I85" t="n">
        <v>84</v>
      </c>
      <c r="J85" t="n">
        <v>145.92</v>
      </c>
      <c r="K85" t="n">
        <v>47.83</v>
      </c>
      <c r="L85" t="n">
        <v>4</v>
      </c>
      <c r="M85" t="n">
        <v>82</v>
      </c>
      <c r="N85" t="n">
        <v>24.09</v>
      </c>
      <c r="O85" t="n">
        <v>18230.35</v>
      </c>
      <c r="P85" t="n">
        <v>461.37</v>
      </c>
      <c r="Q85" t="n">
        <v>419.3</v>
      </c>
      <c r="R85" t="n">
        <v>142.1</v>
      </c>
      <c r="S85" t="n">
        <v>59.57</v>
      </c>
      <c r="T85" t="n">
        <v>38766.94</v>
      </c>
      <c r="U85" t="n">
        <v>0.42</v>
      </c>
      <c r="V85" t="n">
        <v>0.85</v>
      </c>
      <c r="W85" t="n">
        <v>6.93</v>
      </c>
      <c r="X85" t="n">
        <v>2.39</v>
      </c>
      <c r="Y85" t="n">
        <v>0.5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2.2611</v>
      </c>
      <c r="E86" t="n">
        <v>44.23</v>
      </c>
      <c r="F86" t="n">
        <v>40.06</v>
      </c>
      <c r="G86" t="n">
        <v>35.88</v>
      </c>
      <c r="H86" t="n">
        <v>0.6</v>
      </c>
      <c r="I86" t="n">
        <v>67</v>
      </c>
      <c r="J86" t="n">
        <v>147.3</v>
      </c>
      <c r="K86" t="n">
        <v>47.83</v>
      </c>
      <c r="L86" t="n">
        <v>5</v>
      </c>
      <c r="M86" t="n">
        <v>65</v>
      </c>
      <c r="N86" t="n">
        <v>24.47</v>
      </c>
      <c r="O86" t="n">
        <v>18400.38</v>
      </c>
      <c r="P86" t="n">
        <v>454.47</v>
      </c>
      <c r="Q86" t="n">
        <v>419.3</v>
      </c>
      <c r="R86" t="n">
        <v>125.92</v>
      </c>
      <c r="S86" t="n">
        <v>59.57</v>
      </c>
      <c r="T86" t="n">
        <v>30761.54</v>
      </c>
      <c r="U86" t="n">
        <v>0.47</v>
      </c>
      <c r="V86" t="n">
        <v>0.86</v>
      </c>
      <c r="W86" t="n">
        <v>6.91</v>
      </c>
      <c r="X86" t="n">
        <v>1.9</v>
      </c>
      <c r="Y86" t="n">
        <v>0.5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2.2977</v>
      </c>
      <c r="E87" t="n">
        <v>43.52</v>
      </c>
      <c r="F87" t="n">
        <v>39.71</v>
      </c>
      <c r="G87" t="n">
        <v>43.31</v>
      </c>
      <c r="H87" t="n">
        <v>0.71</v>
      </c>
      <c r="I87" t="n">
        <v>55</v>
      </c>
      <c r="J87" t="n">
        <v>148.68</v>
      </c>
      <c r="K87" t="n">
        <v>47.83</v>
      </c>
      <c r="L87" t="n">
        <v>6</v>
      </c>
      <c r="M87" t="n">
        <v>53</v>
      </c>
      <c r="N87" t="n">
        <v>24.85</v>
      </c>
      <c r="O87" t="n">
        <v>18570.94</v>
      </c>
      <c r="P87" t="n">
        <v>449.44</v>
      </c>
      <c r="Q87" t="n">
        <v>419.28</v>
      </c>
      <c r="R87" t="n">
        <v>114.58</v>
      </c>
      <c r="S87" t="n">
        <v>59.57</v>
      </c>
      <c r="T87" t="n">
        <v>25150.97</v>
      </c>
      <c r="U87" t="n">
        <v>0.52</v>
      </c>
      <c r="V87" t="n">
        <v>0.87</v>
      </c>
      <c r="W87" t="n">
        <v>6.88</v>
      </c>
      <c r="X87" t="n">
        <v>1.54</v>
      </c>
      <c r="Y87" t="n">
        <v>0.5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2.322</v>
      </c>
      <c r="E88" t="n">
        <v>43.07</v>
      </c>
      <c r="F88" t="n">
        <v>39.48</v>
      </c>
      <c r="G88" t="n">
        <v>50.4</v>
      </c>
      <c r="H88" t="n">
        <v>0.83</v>
      </c>
      <c r="I88" t="n">
        <v>47</v>
      </c>
      <c r="J88" t="n">
        <v>150.07</v>
      </c>
      <c r="K88" t="n">
        <v>47.83</v>
      </c>
      <c r="L88" t="n">
        <v>7</v>
      </c>
      <c r="M88" t="n">
        <v>45</v>
      </c>
      <c r="N88" t="n">
        <v>25.24</v>
      </c>
      <c r="O88" t="n">
        <v>18742.03</v>
      </c>
      <c r="P88" t="n">
        <v>445.79</v>
      </c>
      <c r="Q88" t="n">
        <v>419.25</v>
      </c>
      <c r="R88" t="n">
        <v>107.03</v>
      </c>
      <c r="S88" t="n">
        <v>59.57</v>
      </c>
      <c r="T88" t="n">
        <v>21417.32</v>
      </c>
      <c r="U88" t="n">
        <v>0.5600000000000001</v>
      </c>
      <c r="V88" t="n">
        <v>0.88</v>
      </c>
      <c r="W88" t="n">
        <v>6.87</v>
      </c>
      <c r="X88" t="n">
        <v>1.32</v>
      </c>
      <c r="Y88" t="n">
        <v>0.5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2.3414</v>
      </c>
      <c r="E89" t="n">
        <v>42.71</v>
      </c>
      <c r="F89" t="n">
        <v>39.3</v>
      </c>
      <c r="G89" t="n">
        <v>57.51</v>
      </c>
      <c r="H89" t="n">
        <v>0.9399999999999999</v>
      </c>
      <c r="I89" t="n">
        <v>41</v>
      </c>
      <c r="J89" t="n">
        <v>151.46</v>
      </c>
      <c r="K89" t="n">
        <v>47.83</v>
      </c>
      <c r="L89" t="n">
        <v>8</v>
      </c>
      <c r="M89" t="n">
        <v>39</v>
      </c>
      <c r="N89" t="n">
        <v>25.63</v>
      </c>
      <c r="O89" t="n">
        <v>18913.66</v>
      </c>
      <c r="P89" t="n">
        <v>442.85</v>
      </c>
      <c r="Q89" t="n">
        <v>419.29</v>
      </c>
      <c r="R89" t="n">
        <v>101.3</v>
      </c>
      <c r="S89" t="n">
        <v>59.57</v>
      </c>
      <c r="T89" t="n">
        <v>18581.18</v>
      </c>
      <c r="U89" t="n">
        <v>0.59</v>
      </c>
      <c r="V89" t="n">
        <v>0.88</v>
      </c>
      <c r="W89" t="n">
        <v>6.86</v>
      </c>
      <c r="X89" t="n">
        <v>1.13</v>
      </c>
      <c r="Y89" t="n">
        <v>0.5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2.3533</v>
      </c>
      <c r="E90" t="n">
        <v>42.49</v>
      </c>
      <c r="F90" t="n">
        <v>39.2</v>
      </c>
      <c r="G90" t="n">
        <v>63.56</v>
      </c>
      <c r="H90" t="n">
        <v>1.04</v>
      </c>
      <c r="I90" t="n">
        <v>37</v>
      </c>
      <c r="J90" t="n">
        <v>152.85</v>
      </c>
      <c r="K90" t="n">
        <v>47.83</v>
      </c>
      <c r="L90" t="n">
        <v>9</v>
      </c>
      <c r="M90" t="n">
        <v>35</v>
      </c>
      <c r="N90" t="n">
        <v>26.03</v>
      </c>
      <c r="O90" t="n">
        <v>19085.83</v>
      </c>
      <c r="P90" t="n">
        <v>440.8</v>
      </c>
      <c r="Q90" t="n">
        <v>419.26</v>
      </c>
      <c r="R90" t="n">
        <v>98.06999999999999</v>
      </c>
      <c r="S90" t="n">
        <v>59.57</v>
      </c>
      <c r="T90" t="n">
        <v>16983.46</v>
      </c>
      <c r="U90" t="n">
        <v>0.61</v>
      </c>
      <c r="V90" t="n">
        <v>0.88</v>
      </c>
      <c r="W90" t="n">
        <v>6.85</v>
      </c>
      <c r="X90" t="n">
        <v>1.03</v>
      </c>
      <c r="Y90" t="n">
        <v>0.5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2.3665</v>
      </c>
      <c r="E91" t="n">
        <v>42.26</v>
      </c>
      <c r="F91" t="n">
        <v>39.07</v>
      </c>
      <c r="G91" t="n">
        <v>71.04000000000001</v>
      </c>
      <c r="H91" t="n">
        <v>1.15</v>
      </c>
      <c r="I91" t="n">
        <v>33</v>
      </c>
      <c r="J91" t="n">
        <v>154.25</v>
      </c>
      <c r="K91" t="n">
        <v>47.83</v>
      </c>
      <c r="L91" t="n">
        <v>10</v>
      </c>
      <c r="M91" t="n">
        <v>31</v>
      </c>
      <c r="N91" t="n">
        <v>26.43</v>
      </c>
      <c r="O91" t="n">
        <v>19258.55</v>
      </c>
      <c r="P91" t="n">
        <v>438.33</v>
      </c>
      <c r="Q91" t="n">
        <v>419.24</v>
      </c>
      <c r="R91" t="n">
        <v>94.06999999999999</v>
      </c>
      <c r="S91" t="n">
        <v>59.57</v>
      </c>
      <c r="T91" t="n">
        <v>15007.6</v>
      </c>
      <c r="U91" t="n">
        <v>0.63</v>
      </c>
      <c r="V91" t="n">
        <v>0.88</v>
      </c>
      <c r="W91" t="n">
        <v>6.85</v>
      </c>
      <c r="X91" t="n">
        <v>0.91</v>
      </c>
      <c r="Y91" t="n">
        <v>0.5</v>
      </c>
      <c r="Z91" t="n">
        <v>10</v>
      </c>
    </row>
    <row r="92">
      <c r="A92" t="n">
        <v>10</v>
      </c>
      <c r="B92" t="n">
        <v>70</v>
      </c>
      <c r="C92" t="inlineStr">
        <is>
          <t xml:space="preserve">CONCLUIDO	</t>
        </is>
      </c>
      <c r="D92" t="n">
        <v>2.3755</v>
      </c>
      <c r="E92" t="n">
        <v>42.1</v>
      </c>
      <c r="F92" t="n">
        <v>39</v>
      </c>
      <c r="G92" t="n">
        <v>78</v>
      </c>
      <c r="H92" t="n">
        <v>1.25</v>
      </c>
      <c r="I92" t="n">
        <v>30</v>
      </c>
      <c r="J92" t="n">
        <v>155.66</v>
      </c>
      <c r="K92" t="n">
        <v>47.83</v>
      </c>
      <c r="L92" t="n">
        <v>11</v>
      </c>
      <c r="M92" t="n">
        <v>28</v>
      </c>
      <c r="N92" t="n">
        <v>26.83</v>
      </c>
      <c r="O92" t="n">
        <v>19431.82</v>
      </c>
      <c r="P92" t="n">
        <v>436.63</v>
      </c>
      <c r="Q92" t="n">
        <v>419.23</v>
      </c>
      <c r="R92" t="n">
        <v>91.8</v>
      </c>
      <c r="S92" t="n">
        <v>59.57</v>
      </c>
      <c r="T92" t="n">
        <v>13885.5</v>
      </c>
      <c r="U92" t="n">
        <v>0.65</v>
      </c>
      <c r="V92" t="n">
        <v>0.89</v>
      </c>
      <c r="W92" t="n">
        <v>6.84</v>
      </c>
      <c r="X92" t="n">
        <v>0.84</v>
      </c>
      <c r="Y92" t="n">
        <v>0.5</v>
      </c>
      <c r="Z92" t="n">
        <v>10</v>
      </c>
    </row>
    <row r="93">
      <c r="A93" t="n">
        <v>11</v>
      </c>
      <c r="B93" t="n">
        <v>70</v>
      </c>
      <c r="C93" t="inlineStr">
        <is>
          <t xml:space="preserve">CONCLUIDO	</t>
        </is>
      </c>
      <c r="D93" t="n">
        <v>2.3852</v>
      </c>
      <c r="E93" t="n">
        <v>41.93</v>
      </c>
      <c r="F93" t="n">
        <v>38.92</v>
      </c>
      <c r="G93" t="n">
        <v>86.48</v>
      </c>
      <c r="H93" t="n">
        <v>1.35</v>
      </c>
      <c r="I93" t="n">
        <v>27</v>
      </c>
      <c r="J93" t="n">
        <v>157.07</v>
      </c>
      <c r="K93" t="n">
        <v>47.83</v>
      </c>
      <c r="L93" t="n">
        <v>12</v>
      </c>
      <c r="M93" t="n">
        <v>25</v>
      </c>
      <c r="N93" t="n">
        <v>27.24</v>
      </c>
      <c r="O93" t="n">
        <v>19605.66</v>
      </c>
      <c r="P93" t="n">
        <v>434.16</v>
      </c>
      <c r="Q93" t="n">
        <v>419.24</v>
      </c>
      <c r="R93" t="n">
        <v>88.70999999999999</v>
      </c>
      <c r="S93" t="n">
        <v>59.57</v>
      </c>
      <c r="T93" t="n">
        <v>12353.58</v>
      </c>
      <c r="U93" t="n">
        <v>0.67</v>
      </c>
      <c r="V93" t="n">
        <v>0.89</v>
      </c>
      <c r="W93" t="n">
        <v>6.85</v>
      </c>
      <c r="X93" t="n">
        <v>0.75</v>
      </c>
      <c r="Y93" t="n">
        <v>0.5</v>
      </c>
      <c r="Z93" t="n">
        <v>10</v>
      </c>
    </row>
    <row r="94">
      <c r="A94" t="n">
        <v>12</v>
      </c>
      <c r="B94" t="n">
        <v>70</v>
      </c>
      <c r="C94" t="inlineStr">
        <is>
          <t xml:space="preserve">CONCLUIDO	</t>
        </is>
      </c>
      <c r="D94" t="n">
        <v>2.3914</v>
      </c>
      <c r="E94" t="n">
        <v>41.82</v>
      </c>
      <c r="F94" t="n">
        <v>38.87</v>
      </c>
      <c r="G94" t="n">
        <v>93.28</v>
      </c>
      <c r="H94" t="n">
        <v>1.45</v>
      </c>
      <c r="I94" t="n">
        <v>25</v>
      </c>
      <c r="J94" t="n">
        <v>158.48</v>
      </c>
      <c r="K94" t="n">
        <v>47.83</v>
      </c>
      <c r="L94" t="n">
        <v>13</v>
      </c>
      <c r="M94" t="n">
        <v>23</v>
      </c>
      <c r="N94" t="n">
        <v>27.65</v>
      </c>
      <c r="O94" t="n">
        <v>19780.06</v>
      </c>
      <c r="P94" t="n">
        <v>432.55</v>
      </c>
      <c r="Q94" t="n">
        <v>419.25</v>
      </c>
      <c r="R94" t="n">
        <v>87.20999999999999</v>
      </c>
      <c r="S94" t="n">
        <v>59.57</v>
      </c>
      <c r="T94" t="n">
        <v>11614.48</v>
      </c>
      <c r="U94" t="n">
        <v>0.68</v>
      </c>
      <c r="V94" t="n">
        <v>0.89</v>
      </c>
      <c r="W94" t="n">
        <v>6.84</v>
      </c>
      <c r="X94" t="n">
        <v>0.7</v>
      </c>
      <c r="Y94" t="n">
        <v>0.5</v>
      </c>
      <c r="Z94" t="n">
        <v>10</v>
      </c>
    </row>
    <row r="95">
      <c r="A95" t="n">
        <v>13</v>
      </c>
      <c r="B95" t="n">
        <v>70</v>
      </c>
      <c r="C95" t="inlineStr">
        <is>
          <t xml:space="preserve">CONCLUIDO	</t>
        </is>
      </c>
      <c r="D95" t="n">
        <v>2.3996</v>
      </c>
      <c r="E95" t="n">
        <v>41.67</v>
      </c>
      <c r="F95" t="n">
        <v>38.78</v>
      </c>
      <c r="G95" t="n">
        <v>101.17</v>
      </c>
      <c r="H95" t="n">
        <v>1.55</v>
      </c>
      <c r="I95" t="n">
        <v>23</v>
      </c>
      <c r="J95" t="n">
        <v>159.9</v>
      </c>
      <c r="K95" t="n">
        <v>47.83</v>
      </c>
      <c r="L95" t="n">
        <v>14</v>
      </c>
      <c r="M95" t="n">
        <v>21</v>
      </c>
      <c r="N95" t="n">
        <v>28.07</v>
      </c>
      <c r="O95" t="n">
        <v>19955.16</v>
      </c>
      <c r="P95" t="n">
        <v>430.2</v>
      </c>
      <c r="Q95" t="n">
        <v>419.25</v>
      </c>
      <c r="R95" t="n">
        <v>84.43000000000001</v>
      </c>
      <c r="S95" t="n">
        <v>59.57</v>
      </c>
      <c r="T95" t="n">
        <v>10235.45</v>
      </c>
      <c r="U95" t="n">
        <v>0.71</v>
      </c>
      <c r="V95" t="n">
        <v>0.89</v>
      </c>
      <c r="W95" t="n">
        <v>6.83</v>
      </c>
      <c r="X95" t="n">
        <v>0.62</v>
      </c>
      <c r="Y95" t="n">
        <v>0.5</v>
      </c>
      <c r="Z95" t="n">
        <v>10</v>
      </c>
    </row>
    <row r="96">
      <c r="A96" t="n">
        <v>14</v>
      </c>
      <c r="B96" t="n">
        <v>70</v>
      </c>
      <c r="C96" t="inlineStr">
        <is>
          <t xml:space="preserve">CONCLUIDO	</t>
        </is>
      </c>
      <c r="D96" t="n">
        <v>2.4029</v>
      </c>
      <c r="E96" t="n">
        <v>41.62</v>
      </c>
      <c r="F96" t="n">
        <v>38.75</v>
      </c>
      <c r="G96" t="n">
        <v>105.69</v>
      </c>
      <c r="H96" t="n">
        <v>1.65</v>
      </c>
      <c r="I96" t="n">
        <v>22</v>
      </c>
      <c r="J96" t="n">
        <v>161.32</v>
      </c>
      <c r="K96" t="n">
        <v>47.83</v>
      </c>
      <c r="L96" t="n">
        <v>15</v>
      </c>
      <c r="M96" t="n">
        <v>20</v>
      </c>
      <c r="N96" t="n">
        <v>28.5</v>
      </c>
      <c r="O96" t="n">
        <v>20130.71</v>
      </c>
      <c r="P96" t="n">
        <v>429.5</v>
      </c>
      <c r="Q96" t="n">
        <v>419.25</v>
      </c>
      <c r="R96" t="n">
        <v>83.64</v>
      </c>
      <c r="S96" t="n">
        <v>59.57</v>
      </c>
      <c r="T96" t="n">
        <v>9845.139999999999</v>
      </c>
      <c r="U96" t="n">
        <v>0.71</v>
      </c>
      <c r="V96" t="n">
        <v>0.89</v>
      </c>
      <c r="W96" t="n">
        <v>6.83</v>
      </c>
      <c r="X96" t="n">
        <v>0.59</v>
      </c>
      <c r="Y96" t="n">
        <v>0.5</v>
      </c>
      <c r="Z96" t="n">
        <v>10</v>
      </c>
    </row>
    <row r="97">
      <c r="A97" t="n">
        <v>15</v>
      </c>
      <c r="B97" t="n">
        <v>70</v>
      </c>
      <c r="C97" t="inlineStr">
        <is>
          <t xml:space="preserve">CONCLUIDO	</t>
        </is>
      </c>
      <c r="D97" t="n">
        <v>2.4053</v>
      </c>
      <c r="E97" t="n">
        <v>41.57</v>
      </c>
      <c r="F97" t="n">
        <v>38.74</v>
      </c>
      <c r="G97" t="n">
        <v>110.68</v>
      </c>
      <c r="H97" t="n">
        <v>1.74</v>
      </c>
      <c r="I97" t="n">
        <v>21</v>
      </c>
      <c r="J97" t="n">
        <v>162.75</v>
      </c>
      <c r="K97" t="n">
        <v>47.83</v>
      </c>
      <c r="L97" t="n">
        <v>16</v>
      </c>
      <c r="M97" t="n">
        <v>19</v>
      </c>
      <c r="N97" t="n">
        <v>28.92</v>
      </c>
      <c r="O97" t="n">
        <v>20306.85</v>
      </c>
      <c r="P97" t="n">
        <v>428.08</v>
      </c>
      <c r="Q97" t="n">
        <v>419.25</v>
      </c>
      <c r="R97" t="n">
        <v>82.98</v>
      </c>
      <c r="S97" t="n">
        <v>59.57</v>
      </c>
      <c r="T97" t="n">
        <v>9519.59</v>
      </c>
      <c r="U97" t="n">
        <v>0.72</v>
      </c>
      <c r="V97" t="n">
        <v>0.89</v>
      </c>
      <c r="W97" t="n">
        <v>6.83</v>
      </c>
      <c r="X97" t="n">
        <v>0.58</v>
      </c>
      <c r="Y97" t="n">
        <v>0.5</v>
      </c>
      <c r="Z97" t="n">
        <v>10</v>
      </c>
    </row>
    <row r="98">
      <c r="A98" t="n">
        <v>16</v>
      </c>
      <c r="B98" t="n">
        <v>70</v>
      </c>
      <c r="C98" t="inlineStr">
        <is>
          <t xml:space="preserve">CONCLUIDO	</t>
        </is>
      </c>
      <c r="D98" t="n">
        <v>2.4106</v>
      </c>
      <c r="E98" t="n">
        <v>41.48</v>
      </c>
      <c r="F98" t="n">
        <v>38.71</v>
      </c>
      <c r="G98" t="n">
        <v>122.23</v>
      </c>
      <c r="H98" t="n">
        <v>1.83</v>
      </c>
      <c r="I98" t="n">
        <v>19</v>
      </c>
      <c r="J98" t="n">
        <v>164.19</v>
      </c>
      <c r="K98" t="n">
        <v>47.83</v>
      </c>
      <c r="L98" t="n">
        <v>17</v>
      </c>
      <c r="M98" t="n">
        <v>17</v>
      </c>
      <c r="N98" t="n">
        <v>29.36</v>
      </c>
      <c r="O98" t="n">
        <v>20483.57</v>
      </c>
      <c r="P98" t="n">
        <v>425.69</v>
      </c>
      <c r="Q98" t="n">
        <v>419.25</v>
      </c>
      <c r="R98" t="n">
        <v>81.7</v>
      </c>
      <c r="S98" t="n">
        <v>59.57</v>
      </c>
      <c r="T98" t="n">
        <v>8889.799999999999</v>
      </c>
      <c r="U98" t="n">
        <v>0.73</v>
      </c>
      <c r="V98" t="n">
        <v>0.89</v>
      </c>
      <c r="W98" t="n">
        <v>6.84</v>
      </c>
      <c r="X98" t="n">
        <v>0.54</v>
      </c>
      <c r="Y98" t="n">
        <v>0.5</v>
      </c>
      <c r="Z98" t="n">
        <v>10</v>
      </c>
    </row>
    <row r="99">
      <c r="A99" t="n">
        <v>17</v>
      </c>
      <c r="B99" t="n">
        <v>70</v>
      </c>
      <c r="C99" t="inlineStr">
        <is>
          <t xml:space="preserve">CONCLUIDO	</t>
        </is>
      </c>
      <c r="D99" t="n">
        <v>2.4164</v>
      </c>
      <c r="E99" t="n">
        <v>41.38</v>
      </c>
      <c r="F99" t="n">
        <v>38.64</v>
      </c>
      <c r="G99" t="n">
        <v>128.79</v>
      </c>
      <c r="H99" t="n">
        <v>1.93</v>
      </c>
      <c r="I99" t="n">
        <v>18</v>
      </c>
      <c r="J99" t="n">
        <v>165.62</v>
      </c>
      <c r="K99" t="n">
        <v>47.83</v>
      </c>
      <c r="L99" t="n">
        <v>18</v>
      </c>
      <c r="M99" t="n">
        <v>16</v>
      </c>
      <c r="N99" t="n">
        <v>29.8</v>
      </c>
      <c r="O99" t="n">
        <v>20660.89</v>
      </c>
      <c r="P99" t="n">
        <v>424.83</v>
      </c>
      <c r="Q99" t="n">
        <v>419.23</v>
      </c>
      <c r="R99" t="n">
        <v>79.54000000000001</v>
      </c>
      <c r="S99" t="n">
        <v>59.57</v>
      </c>
      <c r="T99" t="n">
        <v>7816.8</v>
      </c>
      <c r="U99" t="n">
        <v>0.75</v>
      </c>
      <c r="V99" t="n">
        <v>0.89</v>
      </c>
      <c r="W99" t="n">
        <v>6.83</v>
      </c>
      <c r="X99" t="n">
        <v>0.47</v>
      </c>
      <c r="Y99" t="n">
        <v>0.5</v>
      </c>
      <c r="Z99" t="n">
        <v>10</v>
      </c>
    </row>
    <row r="100">
      <c r="A100" t="n">
        <v>18</v>
      </c>
      <c r="B100" t="n">
        <v>70</v>
      </c>
      <c r="C100" t="inlineStr">
        <is>
          <t xml:space="preserve">CONCLUIDO	</t>
        </is>
      </c>
      <c r="D100" t="n">
        <v>2.4192</v>
      </c>
      <c r="E100" t="n">
        <v>41.34</v>
      </c>
      <c r="F100" t="n">
        <v>38.62</v>
      </c>
      <c r="G100" t="n">
        <v>136.3</v>
      </c>
      <c r="H100" t="n">
        <v>2.02</v>
      </c>
      <c r="I100" t="n">
        <v>17</v>
      </c>
      <c r="J100" t="n">
        <v>167.07</v>
      </c>
      <c r="K100" t="n">
        <v>47.83</v>
      </c>
      <c r="L100" t="n">
        <v>19</v>
      </c>
      <c r="M100" t="n">
        <v>15</v>
      </c>
      <c r="N100" t="n">
        <v>30.24</v>
      </c>
      <c r="O100" t="n">
        <v>20838.81</v>
      </c>
      <c r="P100" t="n">
        <v>423.22</v>
      </c>
      <c r="Q100" t="n">
        <v>419.26</v>
      </c>
      <c r="R100" t="n">
        <v>79.04000000000001</v>
      </c>
      <c r="S100" t="n">
        <v>59.57</v>
      </c>
      <c r="T100" t="n">
        <v>7570.81</v>
      </c>
      <c r="U100" t="n">
        <v>0.75</v>
      </c>
      <c r="V100" t="n">
        <v>0.9</v>
      </c>
      <c r="W100" t="n">
        <v>6.82</v>
      </c>
      <c r="X100" t="n">
        <v>0.45</v>
      </c>
      <c r="Y100" t="n">
        <v>0.5</v>
      </c>
      <c r="Z100" t="n">
        <v>10</v>
      </c>
    </row>
    <row r="101">
      <c r="A101" t="n">
        <v>19</v>
      </c>
      <c r="B101" t="n">
        <v>70</v>
      </c>
      <c r="C101" t="inlineStr">
        <is>
          <t xml:space="preserve">CONCLUIDO	</t>
        </is>
      </c>
      <c r="D101" t="n">
        <v>2.4186</v>
      </c>
      <c r="E101" t="n">
        <v>41.35</v>
      </c>
      <c r="F101" t="n">
        <v>38.63</v>
      </c>
      <c r="G101" t="n">
        <v>136.33</v>
      </c>
      <c r="H101" t="n">
        <v>2.1</v>
      </c>
      <c r="I101" t="n">
        <v>17</v>
      </c>
      <c r="J101" t="n">
        <v>168.51</v>
      </c>
      <c r="K101" t="n">
        <v>47.83</v>
      </c>
      <c r="L101" t="n">
        <v>20</v>
      </c>
      <c r="M101" t="n">
        <v>15</v>
      </c>
      <c r="N101" t="n">
        <v>30.69</v>
      </c>
      <c r="O101" t="n">
        <v>21017.33</v>
      </c>
      <c r="P101" t="n">
        <v>423.16</v>
      </c>
      <c r="Q101" t="n">
        <v>419.23</v>
      </c>
      <c r="R101" t="n">
        <v>79.44</v>
      </c>
      <c r="S101" t="n">
        <v>59.57</v>
      </c>
      <c r="T101" t="n">
        <v>7768.2</v>
      </c>
      <c r="U101" t="n">
        <v>0.75</v>
      </c>
      <c r="V101" t="n">
        <v>0.9</v>
      </c>
      <c r="W101" t="n">
        <v>6.82</v>
      </c>
      <c r="X101" t="n">
        <v>0.46</v>
      </c>
      <c r="Y101" t="n">
        <v>0.5</v>
      </c>
      <c r="Z101" t="n">
        <v>10</v>
      </c>
    </row>
    <row r="102">
      <c r="A102" t="n">
        <v>20</v>
      </c>
      <c r="B102" t="n">
        <v>70</v>
      </c>
      <c r="C102" t="inlineStr">
        <is>
          <t xml:space="preserve">CONCLUIDO	</t>
        </is>
      </c>
      <c r="D102" t="n">
        <v>2.4213</v>
      </c>
      <c r="E102" t="n">
        <v>41.3</v>
      </c>
      <c r="F102" t="n">
        <v>38.61</v>
      </c>
      <c r="G102" t="n">
        <v>144.78</v>
      </c>
      <c r="H102" t="n">
        <v>2.19</v>
      </c>
      <c r="I102" t="n">
        <v>16</v>
      </c>
      <c r="J102" t="n">
        <v>169.97</v>
      </c>
      <c r="K102" t="n">
        <v>47.83</v>
      </c>
      <c r="L102" t="n">
        <v>21</v>
      </c>
      <c r="M102" t="n">
        <v>14</v>
      </c>
      <c r="N102" t="n">
        <v>31.14</v>
      </c>
      <c r="O102" t="n">
        <v>21196.47</v>
      </c>
      <c r="P102" t="n">
        <v>422.38</v>
      </c>
      <c r="Q102" t="n">
        <v>419.26</v>
      </c>
      <c r="R102" t="n">
        <v>78.7</v>
      </c>
      <c r="S102" t="n">
        <v>59.57</v>
      </c>
      <c r="T102" t="n">
        <v>7404.57</v>
      </c>
      <c r="U102" t="n">
        <v>0.76</v>
      </c>
      <c r="V102" t="n">
        <v>0.9</v>
      </c>
      <c r="W102" t="n">
        <v>6.83</v>
      </c>
      <c r="X102" t="n">
        <v>0.45</v>
      </c>
      <c r="Y102" t="n">
        <v>0.5</v>
      </c>
      <c r="Z102" t="n">
        <v>10</v>
      </c>
    </row>
    <row r="103">
      <c r="A103" t="n">
        <v>21</v>
      </c>
      <c r="B103" t="n">
        <v>70</v>
      </c>
      <c r="C103" t="inlineStr">
        <is>
          <t xml:space="preserve">CONCLUIDO	</t>
        </is>
      </c>
      <c r="D103" t="n">
        <v>2.4256</v>
      </c>
      <c r="E103" t="n">
        <v>41.23</v>
      </c>
      <c r="F103" t="n">
        <v>38.56</v>
      </c>
      <c r="G103" t="n">
        <v>154.26</v>
      </c>
      <c r="H103" t="n">
        <v>2.28</v>
      </c>
      <c r="I103" t="n">
        <v>15</v>
      </c>
      <c r="J103" t="n">
        <v>171.42</v>
      </c>
      <c r="K103" t="n">
        <v>47.83</v>
      </c>
      <c r="L103" t="n">
        <v>22</v>
      </c>
      <c r="M103" t="n">
        <v>13</v>
      </c>
      <c r="N103" t="n">
        <v>31.6</v>
      </c>
      <c r="O103" t="n">
        <v>21376.23</v>
      </c>
      <c r="P103" t="n">
        <v>420.76</v>
      </c>
      <c r="Q103" t="n">
        <v>419.23</v>
      </c>
      <c r="R103" t="n">
        <v>77.48999999999999</v>
      </c>
      <c r="S103" t="n">
        <v>59.57</v>
      </c>
      <c r="T103" t="n">
        <v>6805.99</v>
      </c>
      <c r="U103" t="n">
        <v>0.77</v>
      </c>
      <c r="V103" t="n">
        <v>0.9</v>
      </c>
      <c r="W103" t="n">
        <v>6.82</v>
      </c>
      <c r="X103" t="n">
        <v>0.4</v>
      </c>
      <c r="Y103" t="n">
        <v>0.5</v>
      </c>
      <c r="Z103" t="n">
        <v>10</v>
      </c>
    </row>
    <row r="104">
      <c r="A104" t="n">
        <v>22</v>
      </c>
      <c r="B104" t="n">
        <v>70</v>
      </c>
      <c r="C104" t="inlineStr">
        <is>
          <t xml:space="preserve">CONCLUIDO	</t>
        </is>
      </c>
      <c r="D104" t="n">
        <v>2.4259</v>
      </c>
      <c r="E104" t="n">
        <v>41.22</v>
      </c>
      <c r="F104" t="n">
        <v>38.56</v>
      </c>
      <c r="G104" t="n">
        <v>154.24</v>
      </c>
      <c r="H104" t="n">
        <v>2.36</v>
      </c>
      <c r="I104" t="n">
        <v>15</v>
      </c>
      <c r="J104" t="n">
        <v>172.89</v>
      </c>
      <c r="K104" t="n">
        <v>47.83</v>
      </c>
      <c r="L104" t="n">
        <v>23</v>
      </c>
      <c r="M104" t="n">
        <v>13</v>
      </c>
      <c r="N104" t="n">
        <v>32.06</v>
      </c>
      <c r="O104" t="n">
        <v>21556.61</v>
      </c>
      <c r="P104" t="n">
        <v>419.07</v>
      </c>
      <c r="Q104" t="n">
        <v>419.23</v>
      </c>
      <c r="R104" t="n">
        <v>77.2</v>
      </c>
      <c r="S104" t="n">
        <v>59.57</v>
      </c>
      <c r="T104" t="n">
        <v>6662.75</v>
      </c>
      <c r="U104" t="n">
        <v>0.77</v>
      </c>
      <c r="V104" t="n">
        <v>0.9</v>
      </c>
      <c r="W104" t="n">
        <v>6.82</v>
      </c>
      <c r="X104" t="n">
        <v>0.4</v>
      </c>
      <c r="Y104" t="n">
        <v>0.5</v>
      </c>
      <c r="Z104" t="n">
        <v>10</v>
      </c>
    </row>
    <row r="105">
      <c r="A105" t="n">
        <v>23</v>
      </c>
      <c r="B105" t="n">
        <v>70</v>
      </c>
      <c r="C105" t="inlineStr">
        <is>
          <t xml:space="preserve">CONCLUIDO	</t>
        </is>
      </c>
      <c r="D105" t="n">
        <v>2.429</v>
      </c>
      <c r="E105" t="n">
        <v>41.17</v>
      </c>
      <c r="F105" t="n">
        <v>38.54</v>
      </c>
      <c r="G105" t="n">
        <v>165.16</v>
      </c>
      <c r="H105" t="n">
        <v>2.44</v>
      </c>
      <c r="I105" t="n">
        <v>14</v>
      </c>
      <c r="J105" t="n">
        <v>174.35</v>
      </c>
      <c r="K105" t="n">
        <v>47.83</v>
      </c>
      <c r="L105" t="n">
        <v>24</v>
      </c>
      <c r="M105" t="n">
        <v>12</v>
      </c>
      <c r="N105" t="n">
        <v>32.53</v>
      </c>
      <c r="O105" t="n">
        <v>21737.62</v>
      </c>
      <c r="P105" t="n">
        <v>418.47</v>
      </c>
      <c r="Q105" t="n">
        <v>419.23</v>
      </c>
      <c r="R105" t="n">
        <v>76.58</v>
      </c>
      <c r="S105" t="n">
        <v>59.57</v>
      </c>
      <c r="T105" t="n">
        <v>6354.51</v>
      </c>
      <c r="U105" t="n">
        <v>0.78</v>
      </c>
      <c r="V105" t="n">
        <v>0.9</v>
      </c>
      <c r="W105" t="n">
        <v>6.82</v>
      </c>
      <c r="X105" t="n">
        <v>0.37</v>
      </c>
      <c r="Y105" t="n">
        <v>0.5</v>
      </c>
      <c r="Z105" t="n">
        <v>10</v>
      </c>
    </row>
    <row r="106">
      <c r="A106" t="n">
        <v>24</v>
      </c>
      <c r="B106" t="n">
        <v>70</v>
      </c>
      <c r="C106" t="inlineStr">
        <is>
          <t xml:space="preserve">CONCLUIDO	</t>
        </is>
      </c>
      <c r="D106" t="n">
        <v>2.4314</v>
      </c>
      <c r="E106" t="n">
        <v>41.13</v>
      </c>
      <c r="F106" t="n">
        <v>38.52</v>
      </c>
      <c r="G106" t="n">
        <v>177.8</v>
      </c>
      <c r="H106" t="n">
        <v>2.52</v>
      </c>
      <c r="I106" t="n">
        <v>13</v>
      </c>
      <c r="J106" t="n">
        <v>175.83</v>
      </c>
      <c r="K106" t="n">
        <v>47.83</v>
      </c>
      <c r="L106" t="n">
        <v>25</v>
      </c>
      <c r="M106" t="n">
        <v>11</v>
      </c>
      <c r="N106" t="n">
        <v>33</v>
      </c>
      <c r="O106" t="n">
        <v>21919.27</v>
      </c>
      <c r="P106" t="n">
        <v>416.19</v>
      </c>
      <c r="Q106" t="n">
        <v>419.24</v>
      </c>
      <c r="R106" t="n">
        <v>76.14</v>
      </c>
      <c r="S106" t="n">
        <v>59.57</v>
      </c>
      <c r="T106" t="n">
        <v>6142.07</v>
      </c>
      <c r="U106" t="n">
        <v>0.78</v>
      </c>
      <c r="V106" t="n">
        <v>0.9</v>
      </c>
      <c r="W106" t="n">
        <v>6.82</v>
      </c>
      <c r="X106" t="n">
        <v>0.36</v>
      </c>
      <c r="Y106" t="n">
        <v>0.5</v>
      </c>
      <c r="Z106" t="n">
        <v>10</v>
      </c>
    </row>
    <row r="107">
      <c r="A107" t="n">
        <v>25</v>
      </c>
      <c r="B107" t="n">
        <v>70</v>
      </c>
      <c r="C107" t="inlineStr">
        <is>
          <t xml:space="preserve">CONCLUIDO	</t>
        </is>
      </c>
      <c r="D107" t="n">
        <v>2.4321</v>
      </c>
      <c r="E107" t="n">
        <v>41.12</v>
      </c>
      <c r="F107" t="n">
        <v>38.51</v>
      </c>
      <c r="G107" t="n">
        <v>177.75</v>
      </c>
      <c r="H107" t="n">
        <v>2.6</v>
      </c>
      <c r="I107" t="n">
        <v>13</v>
      </c>
      <c r="J107" t="n">
        <v>177.3</v>
      </c>
      <c r="K107" t="n">
        <v>47.83</v>
      </c>
      <c r="L107" t="n">
        <v>26</v>
      </c>
      <c r="M107" t="n">
        <v>11</v>
      </c>
      <c r="N107" t="n">
        <v>33.48</v>
      </c>
      <c r="O107" t="n">
        <v>22101.56</v>
      </c>
      <c r="P107" t="n">
        <v>418.06</v>
      </c>
      <c r="Q107" t="n">
        <v>419.23</v>
      </c>
      <c r="R107" t="n">
        <v>75.63</v>
      </c>
      <c r="S107" t="n">
        <v>59.57</v>
      </c>
      <c r="T107" t="n">
        <v>5884.33</v>
      </c>
      <c r="U107" t="n">
        <v>0.79</v>
      </c>
      <c r="V107" t="n">
        <v>0.9</v>
      </c>
      <c r="W107" t="n">
        <v>6.82</v>
      </c>
      <c r="X107" t="n">
        <v>0.35</v>
      </c>
      <c r="Y107" t="n">
        <v>0.5</v>
      </c>
      <c r="Z107" t="n">
        <v>10</v>
      </c>
    </row>
    <row r="108">
      <c r="A108" t="n">
        <v>26</v>
      </c>
      <c r="B108" t="n">
        <v>70</v>
      </c>
      <c r="C108" t="inlineStr">
        <is>
          <t xml:space="preserve">CONCLUIDO	</t>
        </is>
      </c>
      <c r="D108" t="n">
        <v>2.4374</v>
      </c>
      <c r="E108" t="n">
        <v>41.03</v>
      </c>
      <c r="F108" t="n">
        <v>38.45</v>
      </c>
      <c r="G108" t="n">
        <v>192.26</v>
      </c>
      <c r="H108" t="n">
        <v>2.68</v>
      </c>
      <c r="I108" t="n">
        <v>12</v>
      </c>
      <c r="J108" t="n">
        <v>178.79</v>
      </c>
      <c r="K108" t="n">
        <v>47.83</v>
      </c>
      <c r="L108" t="n">
        <v>27</v>
      </c>
      <c r="M108" t="n">
        <v>10</v>
      </c>
      <c r="N108" t="n">
        <v>33.96</v>
      </c>
      <c r="O108" t="n">
        <v>22284.51</v>
      </c>
      <c r="P108" t="n">
        <v>413.23</v>
      </c>
      <c r="Q108" t="n">
        <v>419.23</v>
      </c>
      <c r="R108" t="n">
        <v>73.75</v>
      </c>
      <c r="S108" t="n">
        <v>59.57</v>
      </c>
      <c r="T108" t="n">
        <v>4949.96</v>
      </c>
      <c r="U108" t="n">
        <v>0.8100000000000001</v>
      </c>
      <c r="V108" t="n">
        <v>0.9</v>
      </c>
      <c r="W108" t="n">
        <v>6.81</v>
      </c>
      <c r="X108" t="n">
        <v>0.29</v>
      </c>
      <c r="Y108" t="n">
        <v>0.5</v>
      </c>
      <c r="Z108" t="n">
        <v>10</v>
      </c>
    </row>
    <row r="109">
      <c r="A109" t="n">
        <v>27</v>
      </c>
      <c r="B109" t="n">
        <v>70</v>
      </c>
      <c r="C109" t="inlineStr">
        <is>
          <t xml:space="preserve">CONCLUIDO	</t>
        </is>
      </c>
      <c r="D109" t="n">
        <v>2.4362</v>
      </c>
      <c r="E109" t="n">
        <v>41.05</v>
      </c>
      <c r="F109" t="n">
        <v>38.47</v>
      </c>
      <c r="G109" t="n">
        <v>192.36</v>
      </c>
      <c r="H109" t="n">
        <v>2.75</v>
      </c>
      <c r="I109" t="n">
        <v>12</v>
      </c>
      <c r="J109" t="n">
        <v>180.28</v>
      </c>
      <c r="K109" t="n">
        <v>47.83</v>
      </c>
      <c r="L109" t="n">
        <v>28</v>
      </c>
      <c r="M109" t="n">
        <v>10</v>
      </c>
      <c r="N109" t="n">
        <v>34.45</v>
      </c>
      <c r="O109" t="n">
        <v>22468.11</v>
      </c>
      <c r="P109" t="n">
        <v>415.29</v>
      </c>
      <c r="Q109" t="n">
        <v>419.23</v>
      </c>
      <c r="R109" t="n">
        <v>74.39</v>
      </c>
      <c r="S109" t="n">
        <v>59.57</v>
      </c>
      <c r="T109" t="n">
        <v>5268.08</v>
      </c>
      <c r="U109" t="n">
        <v>0.8</v>
      </c>
      <c r="V109" t="n">
        <v>0.9</v>
      </c>
      <c r="W109" t="n">
        <v>6.82</v>
      </c>
      <c r="X109" t="n">
        <v>0.31</v>
      </c>
      <c r="Y109" t="n">
        <v>0.5</v>
      </c>
      <c r="Z109" t="n">
        <v>10</v>
      </c>
    </row>
    <row r="110">
      <c r="A110" t="n">
        <v>28</v>
      </c>
      <c r="B110" t="n">
        <v>70</v>
      </c>
      <c r="C110" t="inlineStr">
        <is>
          <t xml:space="preserve">CONCLUIDO	</t>
        </is>
      </c>
      <c r="D110" t="n">
        <v>2.4354</v>
      </c>
      <c r="E110" t="n">
        <v>41.06</v>
      </c>
      <c r="F110" t="n">
        <v>38.49</v>
      </c>
      <c r="G110" t="n">
        <v>192.43</v>
      </c>
      <c r="H110" t="n">
        <v>2.83</v>
      </c>
      <c r="I110" t="n">
        <v>12</v>
      </c>
      <c r="J110" t="n">
        <v>181.77</v>
      </c>
      <c r="K110" t="n">
        <v>47.83</v>
      </c>
      <c r="L110" t="n">
        <v>29</v>
      </c>
      <c r="M110" t="n">
        <v>10</v>
      </c>
      <c r="N110" t="n">
        <v>34.94</v>
      </c>
      <c r="O110" t="n">
        <v>22652.51</v>
      </c>
      <c r="P110" t="n">
        <v>413.68</v>
      </c>
      <c r="Q110" t="n">
        <v>419.23</v>
      </c>
      <c r="R110" t="n">
        <v>74.97</v>
      </c>
      <c r="S110" t="n">
        <v>59.57</v>
      </c>
      <c r="T110" t="n">
        <v>5559.44</v>
      </c>
      <c r="U110" t="n">
        <v>0.79</v>
      </c>
      <c r="V110" t="n">
        <v>0.9</v>
      </c>
      <c r="W110" t="n">
        <v>6.81</v>
      </c>
      <c r="X110" t="n">
        <v>0.32</v>
      </c>
      <c r="Y110" t="n">
        <v>0.5</v>
      </c>
      <c r="Z110" t="n">
        <v>10</v>
      </c>
    </row>
    <row r="111">
      <c r="A111" t="n">
        <v>29</v>
      </c>
      <c r="B111" t="n">
        <v>70</v>
      </c>
      <c r="C111" t="inlineStr">
        <is>
          <t xml:space="preserve">CONCLUIDO	</t>
        </is>
      </c>
      <c r="D111" t="n">
        <v>2.4394</v>
      </c>
      <c r="E111" t="n">
        <v>40.99</v>
      </c>
      <c r="F111" t="n">
        <v>38.45</v>
      </c>
      <c r="G111" t="n">
        <v>209.72</v>
      </c>
      <c r="H111" t="n">
        <v>2.9</v>
      </c>
      <c r="I111" t="n">
        <v>11</v>
      </c>
      <c r="J111" t="n">
        <v>183.27</v>
      </c>
      <c r="K111" t="n">
        <v>47.83</v>
      </c>
      <c r="L111" t="n">
        <v>30</v>
      </c>
      <c r="M111" t="n">
        <v>9</v>
      </c>
      <c r="N111" t="n">
        <v>35.44</v>
      </c>
      <c r="O111" t="n">
        <v>22837.46</v>
      </c>
      <c r="P111" t="n">
        <v>412.09</v>
      </c>
      <c r="Q111" t="n">
        <v>419.23</v>
      </c>
      <c r="R111" t="n">
        <v>73.51000000000001</v>
      </c>
      <c r="S111" t="n">
        <v>59.57</v>
      </c>
      <c r="T111" t="n">
        <v>4833.06</v>
      </c>
      <c r="U111" t="n">
        <v>0.8100000000000001</v>
      </c>
      <c r="V111" t="n">
        <v>0.9</v>
      </c>
      <c r="W111" t="n">
        <v>6.82</v>
      </c>
      <c r="X111" t="n">
        <v>0.29</v>
      </c>
      <c r="Y111" t="n">
        <v>0.5</v>
      </c>
      <c r="Z111" t="n">
        <v>10</v>
      </c>
    </row>
    <row r="112">
      <c r="A112" t="n">
        <v>30</v>
      </c>
      <c r="B112" t="n">
        <v>70</v>
      </c>
      <c r="C112" t="inlineStr">
        <is>
          <t xml:space="preserve">CONCLUIDO	</t>
        </is>
      </c>
      <c r="D112" t="n">
        <v>2.44</v>
      </c>
      <c r="E112" t="n">
        <v>40.98</v>
      </c>
      <c r="F112" t="n">
        <v>38.44</v>
      </c>
      <c r="G112" t="n">
        <v>209.66</v>
      </c>
      <c r="H112" t="n">
        <v>2.98</v>
      </c>
      <c r="I112" t="n">
        <v>11</v>
      </c>
      <c r="J112" t="n">
        <v>184.78</v>
      </c>
      <c r="K112" t="n">
        <v>47.83</v>
      </c>
      <c r="L112" t="n">
        <v>31</v>
      </c>
      <c r="M112" t="n">
        <v>9</v>
      </c>
      <c r="N112" t="n">
        <v>35.95</v>
      </c>
      <c r="O112" t="n">
        <v>23023.09</v>
      </c>
      <c r="P112" t="n">
        <v>412.3</v>
      </c>
      <c r="Q112" t="n">
        <v>419.23</v>
      </c>
      <c r="R112" t="n">
        <v>73.38</v>
      </c>
      <c r="S112" t="n">
        <v>59.57</v>
      </c>
      <c r="T112" t="n">
        <v>4770.07</v>
      </c>
      <c r="U112" t="n">
        <v>0.8100000000000001</v>
      </c>
      <c r="V112" t="n">
        <v>0.9</v>
      </c>
      <c r="W112" t="n">
        <v>6.81</v>
      </c>
      <c r="X112" t="n">
        <v>0.28</v>
      </c>
      <c r="Y112" t="n">
        <v>0.5</v>
      </c>
      <c r="Z112" t="n">
        <v>10</v>
      </c>
    </row>
    <row r="113">
      <c r="A113" t="n">
        <v>31</v>
      </c>
      <c r="B113" t="n">
        <v>70</v>
      </c>
      <c r="C113" t="inlineStr">
        <is>
          <t xml:space="preserve">CONCLUIDO	</t>
        </is>
      </c>
      <c r="D113" t="n">
        <v>2.4398</v>
      </c>
      <c r="E113" t="n">
        <v>40.99</v>
      </c>
      <c r="F113" t="n">
        <v>38.44</v>
      </c>
      <c r="G113" t="n">
        <v>209.68</v>
      </c>
      <c r="H113" t="n">
        <v>3.05</v>
      </c>
      <c r="I113" t="n">
        <v>11</v>
      </c>
      <c r="J113" t="n">
        <v>186.29</v>
      </c>
      <c r="K113" t="n">
        <v>47.83</v>
      </c>
      <c r="L113" t="n">
        <v>32</v>
      </c>
      <c r="M113" t="n">
        <v>9</v>
      </c>
      <c r="N113" t="n">
        <v>36.46</v>
      </c>
      <c r="O113" t="n">
        <v>23209.42</v>
      </c>
      <c r="P113" t="n">
        <v>410.3</v>
      </c>
      <c r="Q113" t="n">
        <v>419.23</v>
      </c>
      <c r="R113" t="n">
        <v>73.42</v>
      </c>
      <c r="S113" t="n">
        <v>59.57</v>
      </c>
      <c r="T113" t="n">
        <v>4790.32</v>
      </c>
      <c r="U113" t="n">
        <v>0.8100000000000001</v>
      </c>
      <c r="V113" t="n">
        <v>0.9</v>
      </c>
      <c r="W113" t="n">
        <v>6.81</v>
      </c>
      <c r="X113" t="n">
        <v>0.28</v>
      </c>
      <c r="Y113" t="n">
        <v>0.5</v>
      </c>
      <c r="Z113" t="n">
        <v>10</v>
      </c>
    </row>
    <row r="114">
      <c r="A114" t="n">
        <v>32</v>
      </c>
      <c r="B114" t="n">
        <v>70</v>
      </c>
      <c r="C114" t="inlineStr">
        <is>
          <t xml:space="preserve">CONCLUIDO	</t>
        </is>
      </c>
      <c r="D114" t="n">
        <v>2.4433</v>
      </c>
      <c r="E114" t="n">
        <v>40.93</v>
      </c>
      <c r="F114" t="n">
        <v>38.41</v>
      </c>
      <c r="G114" t="n">
        <v>230.47</v>
      </c>
      <c r="H114" t="n">
        <v>3.12</v>
      </c>
      <c r="I114" t="n">
        <v>10</v>
      </c>
      <c r="J114" t="n">
        <v>187.8</v>
      </c>
      <c r="K114" t="n">
        <v>47.83</v>
      </c>
      <c r="L114" t="n">
        <v>33</v>
      </c>
      <c r="M114" t="n">
        <v>8</v>
      </c>
      <c r="N114" t="n">
        <v>36.98</v>
      </c>
      <c r="O114" t="n">
        <v>23396.44</v>
      </c>
      <c r="P114" t="n">
        <v>408.75</v>
      </c>
      <c r="Q114" t="n">
        <v>419.23</v>
      </c>
      <c r="R114" t="n">
        <v>72.48</v>
      </c>
      <c r="S114" t="n">
        <v>59.57</v>
      </c>
      <c r="T114" t="n">
        <v>4325.06</v>
      </c>
      <c r="U114" t="n">
        <v>0.82</v>
      </c>
      <c r="V114" t="n">
        <v>0.9</v>
      </c>
      <c r="W114" t="n">
        <v>6.81</v>
      </c>
      <c r="X114" t="n">
        <v>0.25</v>
      </c>
      <c r="Y114" t="n">
        <v>0.5</v>
      </c>
      <c r="Z114" t="n">
        <v>10</v>
      </c>
    </row>
    <row r="115">
      <c r="A115" t="n">
        <v>33</v>
      </c>
      <c r="B115" t="n">
        <v>70</v>
      </c>
      <c r="C115" t="inlineStr">
        <is>
          <t xml:space="preserve">CONCLUIDO	</t>
        </is>
      </c>
      <c r="D115" t="n">
        <v>2.4427</v>
      </c>
      <c r="E115" t="n">
        <v>40.94</v>
      </c>
      <c r="F115" t="n">
        <v>38.42</v>
      </c>
      <c r="G115" t="n">
        <v>230.52</v>
      </c>
      <c r="H115" t="n">
        <v>3.19</v>
      </c>
      <c r="I115" t="n">
        <v>10</v>
      </c>
      <c r="J115" t="n">
        <v>189.33</v>
      </c>
      <c r="K115" t="n">
        <v>47.83</v>
      </c>
      <c r="L115" t="n">
        <v>34</v>
      </c>
      <c r="M115" t="n">
        <v>8</v>
      </c>
      <c r="N115" t="n">
        <v>37.5</v>
      </c>
      <c r="O115" t="n">
        <v>23584.16</v>
      </c>
      <c r="P115" t="n">
        <v>409.76</v>
      </c>
      <c r="Q115" t="n">
        <v>419.23</v>
      </c>
      <c r="R115" t="n">
        <v>72.7</v>
      </c>
      <c r="S115" t="n">
        <v>59.57</v>
      </c>
      <c r="T115" t="n">
        <v>4434.48</v>
      </c>
      <c r="U115" t="n">
        <v>0.82</v>
      </c>
      <c r="V115" t="n">
        <v>0.9</v>
      </c>
      <c r="W115" t="n">
        <v>6.81</v>
      </c>
      <c r="X115" t="n">
        <v>0.26</v>
      </c>
      <c r="Y115" t="n">
        <v>0.5</v>
      </c>
      <c r="Z115" t="n">
        <v>10</v>
      </c>
    </row>
    <row r="116">
      <c r="A116" t="n">
        <v>34</v>
      </c>
      <c r="B116" t="n">
        <v>70</v>
      </c>
      <c r="C116" t="inlineStr">
        <is>
          <t xml:space="preserve">CONCLUIDO	</t>
        </is>
      </c>
      <c r="D116" t="n">
        <v>2.4429</v>
      </c>
      <c r="E116" t="n">
        <v>40.93</v>
      </c>
      <c r="F116" t="n">
        <v>38.42</v>
      </c>
      <c r="G116" t="n">
        <v>230.5</v>
      </c>
      <c r="H116" t="n">
        <v>3.25</v>
      </c>
      <c r="I116" t="n">
        <v>10</v>
      </c>
      <c r="J116" t="n">
        <v>190.85</v>
      </c>
      <c r="K116" t="n">
        <v>47.83</v>
      </c>
      <c r="L116" t="n">
        <v>35</v>
      </c>
      <c r="M116" t="n">
        <v>8</v>
      </c>
      <c r="N116" t="n">
        <v>38.03</v>
      </c>
      <c r="O116" t="n">
        <v>23772.6</v>
      </c>
      <c r="P116" t="n">
        <v>408.22</v>
      </c>
      <c r="Q116" t="n">
        <v>419.24</v>
      </c>
      <c r="R116" t="n">
        <v>72.73</v>
      </c>
      <c r="S116" t="n">
        <v>59.57</v>
      </c>
      <c r="T116" t="n">
        <v>4452.63</v>
      </c>
      <c r="U116" t="n">
        <v>0.82</v>
      </c>
      <c r="V116" t="n">
        <v>0.9</v>
      </c>
      <c r="W116" t="n">
        <v>6.81</v>
      </c>
      <c r="X116" t="n">
        <v>0.25</v>
      </c>
      <c r="Y116" t="n">
        <v>0.5</v>
      </c>
      <c r="Z116" t="n">
        <v>10</v>
      </c>
    </row>
    <row r="117">
      <c r="A117" t="n">
        <v>35</v>
      </c>
      <c r="B117" t="n">
        <v>70</v>
      </c>
      <c r="C117" t="inlineStr">
        <is>
          <t xml:space="preserve">CONCLUIDO	</t>
        </is>
      </c>
      <c r="D117" t="n">
        <v>2.4427</v>
      </c>
      <c r="E117" t="n">
        <v>40.94</v>
      </c>
      <c r="F117" t="n">
        <v>38.42</v>
      </c>
      <c r="G117" t="n">
        <v>230.53</v>
      </c>
      <c r="H117" t="n">
        <v>3.32</v>
      </c>
      <c r="I117" t="n">
        <v>10</v>
      </c>
      <c r="J117" t="n">
        <v>192.39</v>
      </c>
      <c r="K117" t="n">
        <v>47.83</v>
      </c>
      <c r="L117" t="n">
        <v>36</v>
      </c>
      <c r="M117" t="n">
        <v>8</v>
      </c>
      <c r="N117" t="n">
        <v>38.56</v>
      </c>
      <c r="O117" t="n">
        <v>23961.75</v>
      </c>
      <c r="P117" t="n">
        <v>403.57</v>
      </c>
      <c r="Q117" t="n">
        <v>419.25</v>
      </c>
      <c r="R117" t="n">
        <v>72.73</v>
      </c>
      <c r="S117" t="n">
        <v>59.57</v>
      </c>
      <c r="T117" t="n">
        <v>4450.32</v>
      </c>
      <c r="U117" t="n">
        <v>0.82</v>
      </c>
      <c r="V117" t="n">
        <v>0.9</v>
      </c>
      <c r="W117" t="n">
        <v>6.81</v>
      </c>
      <c r="X117" t="n">
        <v>0.26</v>
      </c>
      <c r="Y117" t="n">
        <v>0.5</v>
      </c>
      <c r="Z117" t="n">
        <v>10</v>
      </c>
    </row>
    <row r="118">
      <c r="A118" t="n">
        <v>36</v>
      </c>
      <c r="B118" t="n">
        <v>70</v>
      </c>
      <c r="C118" t="inlineStr">
        <is>
          <t xml:space="preserve">CONCLUIDO	</t>
        </is>
      </c>
      <c r="D118" t="n">
        <v>2.4464</v>
      </c>
      <c r="E118" t="n">
        <v>40.88</v>
      </c>
      <c r="F118" t="n">
        <v>38.39</v>
      </c>
      <c r="G118" t="n">
        <v>255.92</v>
      </c>
      <c r="H118" t="n">
        <v>3.39</v>
      </c>
      <c r="I118" t="n">
        <v>9</v>
      </c>
      <c r="J118" t="n">
        <v>193.93</v>
      </c>
      <c r="K118" t="n">
        <v>47.83</v>
      </c>
      <c r="L118" t="n">
        <v>37</v>
      </c>
      <c r="M118" t="n">
        <v>7</v>
      </c>
      <c r="N118" t="n">
        <v>39.1</v>
      </c>
      <c r="O118" t="n">
        <v>24151.64</v>
      </c>
      <c r="P118" t="n">
        <v>405.5</v>
      </c>
      <c r="Q118" t="n">
        <v>419.23</v>
      </c>
      <c r="R118" t="n">
        <v>71.7</v>
      </c>
      <c r="S118" t="n">
        <v>59.57</v>
      </c>
      <c r="T118" t="n">
        <v>3938.29</v>
      </c>
      <c r="U118" t="n">
        <v>0.83</v>
      </c>
      <c r="V118" t="n">
        <v>0.9</v>
      </c>
      <c r="W118" t="n">
        <v>6.81</v>
      </c>
      <c r="X118" t="n">
        <v>0.23</v>
      </c>
      <c r="Y118" t="n">
        <v>0.5</v>
      </c>
      <c r="Z118" t="n">
        <v>10</v>
      </c>
    </row>
    <row r="119">
      <c r="A119" t="n">
        <v>37</v>
      </c>
      <c r="B119" t="n">
        <v>70</v>
      </c>
      <c r="C119" t="inlineStr">
        <is>
          <t xml:space="preserve">CONCLUIDO	</t>
        </is>
      </c>
      <c r="D119" t="n">
        <v>2.4468</v>
      </c>
      <c r="E119" t="n">
        <v>40.87</v>
      </c>
      <c r="F119" t="n">
        <v>38.38</v>
      </c>
      <c r="G119" t="n">
        <v>255.88</v>
      </c>
      <c r="H119" t="n">
        <v>3.45</v>
      </c>
      <c r="I119" t="n">
        <v>9</v>
      </c>
      <c r="J119" t="n">
        <v>195.47</v>
      </c>
      <c r="K119" t="n">
        <v>47.83</v>
      </c>
      <c r="L119" t="n">
        <v>38</v>
      </c>
      <c r="M119" t="n">
        <v>7</v>
      </c>
      <c r="N119" t="n">
        <v>39.64</v>
      </c>
      <c r="O119" t="n">
        <v>24342.26</v>
      </c>
      <c r="P119" t="n">
        <v>407.11</v>
      </c>
      <c r="Q119" t="n">
        <v>419.23</v>
      </c>
      <c r="R119" t="n">
        <v>71.48</v>
      </c>
      <c r="S119" t="n">
        <v>59.57</v>
      </c>
      <c r="T119" t="n">
        <v>3829.88</v>
      </c>
      <c r="U119" t="n">
        <v>0.83</v>
      </c>
      <c r="V119" t="n">
        <v>0.9</v>
      </c>
      <c r="W119" t="n">
        <v>6.81</v>
      </c>
      <c r="X119" t="n">
        <v>0.22</v>
      </c>
      <c r="Y119" t="n">
        <v>0.5</v>
      </c>
      <c r="Z119" t="n">
        <v>10</v>
      </c>
    </row>
    <row r="120">
      <c r="A120" t="n">
        <v>38</v>
      </c>
      <c r="B120" t="n">
        <v>70</v>
      </c>
      <c r="C120" t="inlineStr">
        <is>
          <t xml:space="preserve">CONCLUIDO	</t>
        </is>
      </c>
      <c r="D120" t="n">
        <v>2.4464</v>
      </c>
      <c r="E120" t="n">
        <v>40.88</v>
      </c>
      <c r="F120" t="n">
        <v>38.39</v>
      </c>
      <c r="G120" t="n">
        <v>255.93</v>
      </c>
      <c r="H120" t="n">
        <v>3.51</v>
      </c>
      <c r="I120" t="n">
        <v>9</v>
      </c>
      <c r="J120" t="n">
        <v>197.02</v>
      </c>
      <c r="K120" t="n">
        <v>47.83</v>
      </c>
      <c r="L120" t="n">
        <v>39</v>
      </c>
      <c r="M120" t="n">
        <v>7</v>
      </c>
      <c r="N120" t="n">
        <v>40.2</v>
      </c>
      <c r="O120" t="n">
        <v>24533.63</v>
      </c>
      <c r="P120" t="n">
        <v>406.3</v>
      </c>
      <c r="Q120" t="n">
        <v>419.23</v>
      </c>
      <c r="R120" t="n">
        <v>71.65000000000001</v>
      </c>
      <c r="S120" t="n">
        <v>59.57</v>
      </c>
      <c r="T120" t="n">
        <v>3917.99</v>
      </c>
      <c r="U120" t="n">
        <v>0.83</v>
      </c>
      <c r="V120" t="n">
        <v>0.9</v>
      </c>
      <c r="W120" t="n">
        <v>6.81</v>
      </c>
      <c r="X120" t="n">
        <v>0.23</v>
      </c>
      <c r="Y120" t="n">
        <v>0.5</v>
      </c>
      <c r="Z120" t="n">
        <v>10</v>
      </c>
    </row>
    <row r="121">
      <c r="A121" t="n">
        <v>39</v>
      </c>
      <c r="B121" t="n">
        <v>70</v>
      </c>
      <c r="C121" t="inlineStr">
        <is>
          <t xml:space="preserve">CONCLUIDO	</t>
        </is>
      </c>
      <c r="D121" t="n">
        <v>2.4457</v>
      </c>
      <c r="E121" t="n">
        <v>40.89</v>
      </c>
      <c r="F121" t="n">
        <v>38.4</v>
      </c>
      <c r="G121" t="n">
        <v>256</v>
      </c>
      <c r="H121" t="n">
        <v>3.58</v>
      </c>
      <c r="I121" t="n">
        <v>9</v>
      </c>
      <c r="J121" t="n">
        <v>198.58</v>
      </c>
      <c r="K121" t="n">
        <v>47.83</v>
      </c>
      <c r="L121" t="n">
        <v>40</v>
      </c>
      <c r="M121" t="n">
        <v>7</v>
      </c>
      <c r="N121" t="n">
        <v>40.75</v>
      </c>
      <c r="O121" t="n">
        <v>24725.75</v>
      </c>
      <c r="P121" t="n">
        <v>404.13</v>
      </c>
      <c r="Q121" t="n">
        <v>419.23</v>
      </c>
      <c r="R121" t="n">
        <v>72.04000000000001</v>
      </c>
      <c r="S121" t="n">
        <v>59.57</v>
      </c>
      <c r="T121" t="n">
        <v>4110.34</v>
      </c>
      <c r="U121" t="n">
        <v>0.83</v>
      </c>
      <c r="V121" t="n">
        <v>0.9</v>
      </c>
      <c r="W121" t="n">
        <v>6.81</v>
      </c>
      <c r="X121" t="n">
        <v>0.24</v>
      </c>
      <c r="Y121" t="n">
        <v>0.5</v>
      </c>
      <c r="Z121" t="n">
        <v>10</v>
      </c>
    </row>
    <row r="122">
      <c r="A122" t="n">
        <v>0</v>
      </c>
      <c r="B122" t="n">
        <v>90</v>
      </c>
      <c r="C122" t="inlineStr">
        <is>
          <t xml:space="preserve">CONCLUIDO	</t>
        </is>
      </c>
      <c r="D122" t="n">
        <v>1.352</v>
      </c>
      <c r="E122" t="n">
        <v>73.95999999999999</v>
      </c>
      <c r="F122" t="n">
        <v>53.41</v>
      </c>
      <c r="G122" t="n">
        <v>6.28</v>
      </c>
      <c r="H122" t="n">
        <v>0.1</v>
      </c>
      <c r="I122" t="n">
        <v>510</v>
      </c>
      <c r="J122" t="n">
        <v>176.73</v>
      </c>
      <c r="K122" t="n">
        <v>52.44</v>
      </c>
      <c r="L122" t="n">
        <v>1</v>
      </c>
      <c r="M122" t="n">
        <v>508</v>
      </c>
      <c r="N122" t="n">
        <v>33.29</v>
      </c>
      <c r="O122" t="n">
        <v>22031.19</v>
      </c>
      <c r="P122" t="n">
        <v>705.0700000000001</v>
      </c>
      <c r="Q122" t="n">
        <v>419.53</v>
      </c>
      <c r="R122" t="n">
        <v>560.64</v>
      </c>
      <c r="S122" t="n">
        <v>59.57</v>
      </c>
      <c r="T122" t="n">
        <v>245904.98</v>
      </c>
      <c r="U122" t="n">
        <v>0.11</v>
      </c>
      <c r="V122" t="n">
        <v>0.65</v>
      </c>
      <c r="W122" t="n">
        <v>7.67</v>
      </c>
      <c r="X122" t="n">
        <v>15.23</v>
      </c>
      <c r="Y122" t="n">
        <v>0.5</v>
      </c>
      <c r="Z122" t="n">
        <v>10</v>
      </c>
    </row>
    <row r="123">
      <c r="A123" t="n">
        <v>1</v>
      </c>
      <c r="B123" t="n">
        <v>90</v>
      </c>
      <c r="C123" t="inlineStr">
        <is>
          <t xml:space="preserve">CONCLUIDO	</t>
        </is>
      </c>
      <c r="D123" t="n">
        <v>1.8451</v>
      </c>
      <c r="E123" t="n">
        <v>54.2</v>
      </c>
      <c r="F123" t="n">
        <v>44.28</v>
      </c>
      <c r="G123" t="n">
        <v>12.59</v>
      </c>
      <c r="H123" t="n">
        <v>0.2</v>
      </c>
      <c r="I123" t="n">
        <v>211</v>
      </c>
      <c r="J123" t="n">
        <v>178.21</v>
      </c>
      <c r="K123" t="n">
        <v>52.44</v>
      </c>
      <c r="L123" t="n">
        <v>2</v>
      </c>
      <c r="M123" t="n">
        <v>209</v>
      </c>
      <c r="N123" t="n">
        <v>33.77</v>
      </c>
      <c r="O123" t="n">
        <v>22213.89</v>
      </c>
      <c r="P123" t="n">
        <v>583.97</v>
      </c>
      <c r="Q123" t="n">
        <v>419.36</v>
      </c>
      <c r="R123" t="n">
        <v>263.64</v>
      </c>
      <c r="S123" t="n">
        <v>59.57</v>
      </c>
      <c r="T123" t="n">
        <v>98902.78999999999</v>
      </c>
      <c r="U123" t="n">
        <v>0.23</v>
      </c>
      <c r="V123" t="n">
        <v>0.78</v>
      </c>
      <c r="W123" t="n">
        <v>7.13</v>
      </c>
      <c r="X123" t="n">
        <v>6.11</v>
      </c>
      <c r="Y123" t="n">
        <v>0.5</v>
      </c>
      <c r="Z123" t="n">
        <v>10</v>
      </c>
    </row>
    <row r="124">
      <c r="A124" t="n">
        <v>2</v>
      </c>
      <c r="B124" t="n">
        <v>90</v>
      </c>
      <c r="C124" t="inlineStr">
        <is>
          <t xml:space="preserve">CONCLUIDO	</t>
        </is>
      </c>
      <c r="D124" t="n">
        <v>2.0327</v>
      </c>
      <c r="E124" t="n">
        <v>49.2</v>
      </c>
      <c r="F124" t="n">
        <v>42.01</v>
      </c>
      <c r="G124" t="n">
        <v>18.81</v>
      </c>
      <c r="H124" t="n">
        <v>0.3</v>
      </c>
      <c r="I124" t="n">
        <v>134</v>
      </c>
      <c r="J124" t="n">
        <v>179.7</v>
      </c>
      <c r="K124" t="n">
        <v>52.44</v>
      </c>
      <c r="L124" t="n">
        <v>3</v>
      </c>
      <c r="M124" t="n">
        <v>132</v>
      </c>
      <c r="N124" t="n">
        <v>34.26</v>
      </c>
      <c r="O124" t="n">
        <v>22397.24</v>
      </c>
      <c r="P124" t="n">
        <v>553.6</v>
      </c>
      <c r="Q124" t="n">
        <v>419.32</v>
      </c>
      <c r="R124" t="n">
        <v>189.5</v>
      </c>
      <c r="S124" t="n">
        <v>59.57</v>
      </c>
      <c r="T124" t="n">
        <v>62214.36</v>
      </c>
      <c r="U124" t="n">
        <v>0.31</v>
      </c>
      <c r="V124" t="n">
        <v>0.82</v>
      </c>
      <c r="W124" t="n">
        <v>7.01</v>
      </c>
      <c r="X124" t="n">
        <v>3.84</v>
      </c>
      <c r="Y124" t="n">
        <v>0.5</v>
      </c>
      <c r="Z124" t="n">
        <v>10</v>
      </c>
    </row>
    <row r="125">
      <c r="A125" t="n">
        <v>3</v>
      </c>
      <c r="B125" t="n">
        <v>90</v>
      </c>
      <c r="C125" t="inlineStr">
        <is>
          <t xml:space="preserve">CONCLUIDO	</t>
        </is>
      </c>
      <c r="D125" t="n">
        <v>2.133</v>
      </c>
      <c r="E125" t="n">
        <v>46.88</v>
      </c>
      <c r="F125" t="n">
        <v>40.98</v>
      </c>
      <c r="G125" t="n">
        <v>25.09</v>
      </c>
      <c r="H125" t="n">
        <v>0.39</v>
      </c>
      <c r="I125" t="n">
        <v>98</v>
      </c>
      <c r="J125" t="n">
        <v>181.19</v>
      </c>
      <c r="K125" t="n">
        <v>52.44</v>
      </c>
      <c r="L125" t="n">
        <v>4</v>
      </c>
      <c r="M125" t="n">
        <v>96</v>
      </c>
      <c r="N125" t="n">
        <v>34.75</v>
      </c>
      <c r="O125" t="n">
        <v>22581.25</v>
      </c>
      <c r="P125" t="n">
        <v>539.3</v>
      </c>
      <c r="Q125" t="n">
        <v>419.28</v>
      </c>
      <c r="R125" t="n">
        <v>155.72</v>
      </c>
      <c r="S125" t="n">
        <v>59.57</v>
      </c>
      <c r="T125" t="n">
        <v>45504.52</v>
      </c>
      <c r="U125" t="n">
        <v>0.38</v>
      </c>
      <c r="V125" t="n">
        <v>0.84</v>
      </c>
      <c r="W125" t="n">
        <v>6.96</v>
      </c>
      <c r="X125" t="n">
        <v>2.81</v>
      </c>
      <c r="Y125" t="n">
        <v>0.5</v>
      </c>
      <c r="Z125" t="n">
        <v>10</v>
      </c>
    </row>
    <row r="126">
      <c r="A126" t="n">
        <v>4</v>
      </c>
      <c r="B126" t="n">
        <v>90</v>
      </c>
      <c r="C126" t="inlineStr">
        <is>
          <t xml:space="preserve">CONCLUIDO	</t>
        </is>
      </c>
      <c r="D126" t="n">
        <v>2.1974</v>
      </c>
      <c r="E126" t="n">
        <v>45.51</v>
      </c>
      <c r="F126" t="n">
        <v>40.35</v>
      </c>
      <c r="G126" t="n">
        <v>31.44</v>
      </c>
      <c r="H126" t="n">
        <v>0.49</v>
      </c>
      <c r="I126" t="n">
        <v>77</v>
      </c>
      <c r="J126" t="n">
        <v>182.69</v>
      </c>
      <c r="K126" t="n">
        <v>52.44</v>
      </c>
      <c r="L126" t="n">
        <v>5</v>
      </c>
      <c r="M126" t="n">
        <v>75</v>
      </c>
      <c r="N126" t="n">
        <v>35.25</v>
      </c>
      <c r="O126" t="n">
        <v>22766.06</v>
      </c>
      <c r="P126" t="n">
        <v>530.41</v>
      </c>
      <c r="Q126" t="n">
        <v>419.26</v>
      </c>
      <c r="R126" t="n">
        <v>135.79</v>
      </c>
      <c r="S126" t="n">
        <v>59.57</v>
      </c>
      <c r="T126" t="n">
        <v>35643.31</v>
      </c>
      <c r="U126" t="n">
        <v>0.44</v>
      </c>
      <c r="V126" t="n">
        <v>0.86</v>
      </c>
      <c r="W126" t="n">
        <v>6.91</v>
      </c>
      <c r="X126" t="n">
        <v>2.19</v>
      </c>
      <c r="Y126" t="n">
        <v>0.5</v>
      </c>
      <c r="Z126" t="n">
        <v>10</v>
      </c>
    </row>
    <row r="127">
      <c r="A127" t="n">
        <v>5</v>
      </c>
      <c r="B127" t="n">
        <v>90</v>
      </c>
      <c r="C127" t="inlineStr">
        <is>
          <t xml:space="preserve">CONCLUIDO	</t>
        </is>
      </c>
      <c r="D127" t="n">
        <v>2.2385</v>
      </c>
      <c r="E127" t="n">
        <v>44.67</v>
      </c>
      <c r="F127" t="n">
        <v>39.98</v>
      </c>
      <c r="G127" t="n">
        <v>37.48</v>
      </c>
      <c r="H127" t="n">
        <v>0.58</v>
      </c>
      <c r="I127" t="n">
        <v>64</v>
      </c>
      <c r="J127" t="n">
        <v>184.19</v>
      </c>
      <c r="K127" t="n">
        <v>52.44</v>
      </c>
      <c r="L127" t="n">
        <v>6</v>
      </c>
      <c r="M127" t="n">
        <v>62</v>
      </c>
      <c r="N127" t="n">
        <v>35.75</v>
      </c>
      <c r="O127" t="n">
        <v>22951.43</v>
      </c>
      <c r="P127" t="n">
        <v>525.22</v>
      </c>
      <c r="Q127" t="n">
        <v>419.35</v>
      </c>
      <c r="R127" t="n">
        <v>123.37</v>
      </c>
      <c r="S127" t="n">
        <v>59.57</v>
      </c>
      <c r="T127" t="n">
        <v>29502.55</v>
      </c>
      <c r="U127" t="n">
        <v>0.48</v>
      </c>
      <c r="V127" t="n">
        <v>0.87</v>
      </c>
      <c r="W127" t="n">
        <v>6.9</v>
      </c>
      <c r="X127" t="n">
        <v>1.81</v>
      </c>
      <c r="Y127" t="n">
        <v>0.5</v>
      </c>
      <c r="Z127" t="n">
        <v>10</v>
      </c>
    </row>
    <row r="128">
      <c r="A128" t="n">
        <v>6</v>
      </c>
      <c r="B128" t="n">
        <v>90</v>
      </c>
      <c r="C128" t="inlineStr">
        <is>
          <t xml:space="preserve">CONCLUIDO	</t>
        </is>
      </c>
      <c r="D128" t="n">
        <v>2.2689</v>
      </c>
      <c r="E128" t="n">
        <v>44.07</v>
      </c>
      <c r="F128" t="n">
        <v>39.7</v>
      </c>
      <c r="G128" t="n">
        <v>43.31</v>
      </c>
      <c r="H128" t="n">
        <v>0.67</v>
      </c>
      <c r="I128" t="n">
        <v>55</v>
      </c>
      <c r="J128" t="n">
        <v>185.7</v>
      </c>
      <c r="K128" t="n">
        <v>52.44</v>
      </c>
      <c r="L128" t="n">
        <v>7</v>
      </c>
      <c r="M128" t="n">
        <v>53</v>
      </c>
      <c r="N128" t="n">
        <v>36.26</v>
      </c>
      <c r="O128" t="n">
        <v>23137.49</v>
      </c>
      <c r="P128" t="n">
        <v>520.9299999999999</v>
      </c>
      <c r="Q128" t="n">
        <v>419.24</v>
      </c>
      <c r="R128" t="n">
        <v>114.3</v>
      </c>
      <c r="S128" t="n">
        <v>59.57</v>
      </c>
      <c r="T128" t="n">
        <v>25012.97</v>
      </c>
      <c r="U128" t="n">
        <v>0.52</v>
      </c>
      <c r="V128" t="n">
        <v>0.87</v>
      </c>
      <c r="W128" t="n">
        <v>6.88</v>
      </c>
      <c r="X128" t="n">
        <v>1.53</v>
      </c>
      <c r="Y128" t="n">
        <v>0.5</v>
      </c>
      <c r="Z128" t="n">
        <v>10</v>
      </c>
    </row>
    <row r="129">
      <c r="A129" t="n">
        <v>7</v>
      </c>
      <c r="B129" t="n">
        <v>90</v>
      </c>
      <c r="C129" t="inlineStr">
        <is>
          <t xml:space="preserve">CONCLUIDO	</t>
        </is>
      </c>
      <c r="D129" t="n">
        <v>2.2933</v>
      </c>
      <c r="E129" t="n">
        <v>43.6</v>
      </c>
      <c r="F129" t="n">
        <v>39.48</v>
      </c>
      <c r="G129" t="n">
        <v>49.35</v>
      </c>
      <c r="H129" t="n">
        <v>0.76</v>
      </c>
      <c r="I129" t="n">
        <v>48</v>
      </c>
      <c r="J129" t="n">
        <v>187.22</v>
      </c>
      <c r="K129" t="n">
        <v>52.44</v>
      </c>
      <c r="L129" t="n">
        <v>8</v>
      </c>
      <c r="M129" t="n">
        <v>46</v>
      </c>
      <c r="N129" t="n">
        <v>36.78</v>
      </c>
      <c r="O129" t="n">
        <v>23324.24</v>
      </c>
      <c r="P129" t="n">
        <v>517.36</v>
      </c>
      <c r="Q129" t="n">
        <v>419.26</v>
      </c>
      <c r="R129" t="n">
        <v>107.35</v>
      </c>
      <c r="S129" t="n">
        <v>59.57</v>
      </c>
      <c r="T129" t="n">
        <v>21570.96</v>
      </c>
      <c r="U129" t="n">
        <v>0.55</v>
      </c>
      <c r="V129" t="n">
        <v>0.88</v>
      </c>
      <c r="W129" t="n">
        <v>6.86</v>
      </c>
      <c r="X129" t="n">
        <v>1.31</v>
      </c>
      <c r="Y129" t="n">
        <v>0.5</v>
      </c>
      <c r="Z129" t="n">
        <v>10</v>
      </c>
    </row>
    <row r="130">
      <c r="A130" t="n">
        <v>8</v>
      </c>
      <c r="B130" t="n">
        <v>90</v>
      </c>
      <c r="C130" t="inlineStr">
        <is>
          <t xml:space="preserve">CONCLUIDO	</t>
        </is>
      </c>
      <c r="D130" t="n">
        <v>2.3126</v>
      </c>
      <c r="E130" t="n">
        <v>43.24</v>
      </c>
      <c r="F130" t="n">
        <v>39.33</v>
      </c>
      <c r="G130" t="n">
        <v>56.18</v>
      </c>
      <c r="H130" t="n">
        <v>0.85</v>
      </c>
      <c r="I130" t="n">
        <v>42</v>
      </c>
      <c r="J130" t="n">
        <v>188.74</v>
      </c>
      <c r="K130" t="n">
        <v>52.44</v>
      </c>
      <c r="L130" t="n">
        <v>9</v>
      </c>
      <c r="M130" t="n">
        <v>40</v>
      </c>
      <c r="N130" t="n">
        <v>37.3</v>
      </c>
      <c r="O130" t="n">
        <v>23511.69</v>
      </c>
      <c r="P130" t="n">
        <v>514.9299999999999</v>
      </c>
      <c r="Q130" t="n">
        <v>419.31</v>
      </c>
      <c r="R130" t="n">
        <v>102.44</v>
      </c>
      <c r="S130" t="n">
        <v>59.57</v>
      </c>
      <c r="T130" t="n">
        <v>19148</v>
      </c>
      <c r="U130" t="n">
        <v>0.58</v>
      </c>
      <c r="V130" t="n">
        <v>0.88</v>
      </c>
      <c r="W130" t="n">
        <v>6.85</v>
      </c>
      <c r="X130" t="n">
        <v>1.16</v>
      </c>
      <c r="Y130" t="n">
        <v>0.5</v>
      </c>
      <c r="Z130" t="n">
        <v>10</v>
      </c>
    </row>
    <row r="131">
      <c r="A131" t="n">
        <v>9</v>
      </c>
      <c r="B131" t="n">
        <v>90</v>
      </c>
      <c r="C131" t="inlineStr">
        <is>
          <t xml:space="preserve">CONCLUIDO	</t>
        </is>
      </c>
      <c r="D131" t="n">
        <v>2.3256</v>
      </c>
      <c r="E131" t="n">
        <v>43</v>
      </c>
      <c r="F131" t="n">
        <v>39.23</v>
      </c>
      <c r="G131" t="n">
        <v>61.94</v>
      </c>
      <c r="H131" t="n">
        <v>0.93</v>
      </c>
      <c r="I131" t="n">
        <v>38</v>
      </c>
      <c r="J131" t="n">
        <v>190.26</v>
      </c>
      <c r="K131" t="n">
        <v>52.44</v>
      </c>
      <c r="L131" t="n">
        <v>10</v>
      </c>
      <c r="M131" t="n">
        <v>36</v>
      </c>
      <c r="N131" t="n">
        <v>37.82</v>
      </c>
      <c r="O131" t="n">
        <v>23699.85</v>
      </c>
      <c r="P131" t="n">
        <v>513.34</v>
      </c>
      <c r="Q131" t="n">
        <v>419.27</v>
      </c>
      <c r="R131" t="n">
        <v>99</v>
      </c>
      <c r="S131" t="n">
        <v>59.57</v>
      </c>
      <c r="T131" t="n">
        <v>17445.01</v>
      </c>
      <c r="U131" t="n">
        <v>0.6</v>
      </c>
      <c r="V131" t="n">
        <v>0.88</v>
      </c>
      <c r="W131" t="n">
        <v>6.86</v>
      </c>
      <c r="X131" t="n">
        <v>1.06</v>
      </c>
      <c r="Y131" t="n">
        <v>0.5</v>
      </c>
      <c r="Z131" t="n">
        <v>10</v>
      </c>
    </row>
    <row r="132">
      <c r="A132" t="n">
        <v>10</v>
      </c>
      <c r="B132" t="n">
        <v>90</v>
      </c>
      <c r="C132" t="inlineStr">
        <is>
          <t xml:space="preserve">CONCLUIDO	</t>
        </is>
      </c>
      <c r="D132" t="n">
        <v>2.3352</v>
      </c>
      <c r="E132" t="n">
        <v>42.82</v>
      </c>
      <c r="F132" t="n">
        <v>39.16</v>
      </c>
      <c r="G132" t="n">
        <v>67.13</v>
      </c>
      <c r="H132" t="n">
        <v>1.02</v>
      </c>
      <c r="I132" t="n">
        <v>35</v>
      </c>
      <c r="J132" t="n">
        <v>191.79</v>
      </c>
      <c r="K132" t="n">
        <v>52.44</v>
      </c>
      <c r="L132" t="n">
        <v>11</v>
      </c>
      <c r="M132" t="n">
        <v>33</v>
      </c>
      <c r="N132" t="n">
        <v>38.35</v>
      </c>
      <c r="O132" t="n">
        <v>23888.73</v>
      </c>
      <c r="P132" t="n">
        <v>511.98</v>
      </c>
      <c r="Q132" t="n">
        <v>419.27</v>
      </c>
      <c r="R132" t="n">
        <v>96.78</v>
      </c>
      <c r="S132" t="n">
        <v>59.57</v>
      </c>
      <c r="T132" t="n">
        <v>16349</v>
      </c>
      <c r="U132" t="n">
        <v>0.62</v>
      </c>
      <c r="V132" t="n">
        <v>0.88</v>
      </c>
      <c r="W132" t="n">
        <v>6.85</v>
      </c>
      <c r="X132" t="n">
        <v>0.99</v>
      </c>
      <c r="Y132" t="n">
        <v>0.5</v>
      </c>
      <c r="Z132" t="n">
        <v>10</v>
      </c>
    </row>
    <row r="133">
      <c r="A133" t="n">
        <v>11</v>
      </c>
      <c r="B133" t="n">
        <v>90</v>
      </c>
      <c r="C133" t="inlineStr">
        <is>
          <t xml:space="preserve">CONCLUIDO	</t>
        </is>
      </c>
      <c r="D133" t="n">
        <v>2.3465</v>
      </c>
      <c r="E133" t="n">
        <v>42.62</v>
      </c>
      <c r="F133" t="n">
        <v>39.06</v>
      </c>
      <c r="G133" t="n">
        <v>73.23</v>
      </c>
      <c r="H133" t="n">
        <v>1.1</v>
      </c>
      <c r="I133" t="n">
        <v>32</v>
      </c>
      <c r="J133" t="n">
        <v>193.33</v>
      </c>
      <c r="K133" t="n">
        <v>52.44</v>
      </c>
      <c r="L133" t="n">
        <v>12</v>
      </c>
      <c r="M133" t="n">
        <v>30</v>
      </c>
      <c r="N133" t="n">
        <v>38.89</v>
      </c>
      <c r="O133" t="n">
        <v>24078.33</v>
      </c>
      <c r="P133" t="n">
        <v>510.06</v>
      </c>
      <c r="Q133" t="n">
        <v>419.24</v>
      </c>
      <c r="R133" t="n">
        <v>93.47</v>
      </c>
      <c r="S133" t="n">
        <v>59.57</v>
      </c>
      <c r="T133" t="n">
        <v>14710.19</v>
      </c>
      <c r="U133" t="n">
        <v>0.64</v>
      </c>
      <c r="V133" t="n">
        <v>0.89</v>
      </c>
      <c r="W133" t="n">
        <v>6.85</v>
      </c>
      <c r="X133" t="n">
        <v>0.9</v>
      </c>
      <c r="Y133" t="n">
        <v>0.5</v>
      </c>
      <c r="Z133" t="n">
        <v>10</v>
      </c>
    </row>
    <row r="134">
      <c r="A134" t="n">
        <v>12</v>
      </c>
      <c r="B134" t="n">
        <v>90</v>
      </c>
      <c r="C134" t="inlineStr">
        <is>
          <t xml:space="preserve">CONCLUIDO	</t>
        </is>
      </c>
      <c r="D134" t="n">
        <v>2.3572</v>
      </c>
      <c r="E134" t="n">
        <v>42.42</v>
      </c>
      <c r="F134" t="n">
        <v>38.97</v>
      </c>
      <c r="G134" t="n">
        <v>80.63</v>
      </c>
      <c r="H134" t="n">
        <v>1.18</v>
      </c>
      <c r="I134" t="n">
        <v>29</v>
      </c>
      <c r="J134" t="n">
        <v>194.88</v>
      </c>
      <c r="K134" t="n">
        <v>52.44</v>
      </c>
      <c r="L134" t="n">
        <v>13</v>
      </c>
      <c r="M134" t="n">
        <v>27</v>
      </c>
      <c r="N134" t="n">
        <v>39.43</v>
      </c>
      <c r="O134" t="n">
        <v>24268.67</v>
      </c>
      <c r="P134" t="n">
        <v>508.13</v>
      </c>
      <c r="Q134" t="n">
        <v>419.23</v>
      </c>
      <c r="R134" t="n">
        <v>90.52</v>
      </c>
      <c r="S134" t="n">
        <v>59.57</v>
      </c>
      <c r="T134" t="n">
        <v>13251.05</v>
      </c>
      <c r="U134" t="n">
        <v>0.66</v>
      </c>
      <c r="V134" t="n">
        <v>0.89</v>
      </c>
      <c r="W134" t="n">
        <v>6.84</v>
      </c>
      <c r="X134" t="n">
        <v>0.8100000000000001</v>
      </c>
      <c r="Y134" t="n">
        <v>0.5</v>
      </c>
      <c r="Z134" t="n">
        <v>10</v>
      </c>
    </row>
    <row r="135">
      <c r="A135" t="n">
        <v>13</v>
      </c>
      <c r="B135" t="n">
        <v>90</v>
      </c>
      <c r="C135" t="inlineStr">
        <is>
          <t xml:space="preserve">CONCLUIDO	</t>
        </is>
      </c>
      <c r="D135" t="n">
        <v>2.3648</v>
      </c>
      <c r="E135" t="n">
        <v>42.29</v>
      </c>
      <c r="F135" t="n">
        <v>38.91</v>
      </c>
      <c r="G135" t="n">
        <v>86.45999999999999</v>
      </c>
      <c r="H135" t="n">
        <v>1.27</v>
      </c>
      <c r="I135" t="n">
        <v>27</v>
      </c>
      <c r="J135" t="n">
        <v>196.42</v>
      </c>
      <c r="K135" t="n">
        <v>52.44</v>
      </c>
      <c r="L135" t="n">
        <v>14</v>
      </c>
      <c r="M135" t="n">
        <v>25</v>
      </c>
      <c r="N135" t="n">
        <v>39.98</v>
      </c>
      <c r="O135" t="n">
        <v>24459.75</v>
      </c>
      <c r="P135" t="n">
        <v>507.14</v>
      </c>
      <c r="Q135" t="n">
        <v>419.25</v>
      </c>
      <c r="R135" t="n">
        <v>88.59999999999999</v>
      </c>
      <c r="S135" t="n">
        <v>59.57</v>
      </c>
      <c r="T135" t="n">
        <v>12298.03</v>
      </c>
      <c r="U135" t="n">
        <v>0.67</v>
      </c>
      <c r="V135" t="n">
        <v>0.89</v>
      </c>
      <c r="W135" t="n">
        <v>6.84</v>
      </c>
      <c r="X135" t="n">
        <v>0.74</v>
      </c>
      <c r="Y135" t="n">
        <v>0.5</v>
      </c>
      <c r="Z135" t="n">
        <v>10</v>
      </c>
    </row>
    <row r="136">
      <c r="A136" t="n">
        <v>14</v>
      </c>
      <c r="B136" t="n">
        <v>90</v>
      </c>
      <c r="C136" t="inlineStr">
        <is>
          <t xml:space="preserve">CONCLUIDO	</t>
        </is>
      </c>
      <c r="D136" t="n">
        <v>2.3674</v>
      </c>
      <c r="E136" t="n">
        <v>42.24</v>
      </c>
      <c r="F136" t="n">
        <v>38.9</v>
      </c>
      <c r="G136" t="n">
        <v>89.76000000000001</v>
      </c>
      <c r="H136" t="n">
        <v>1.35</v>
      </c>
      <c r="I136" t="n">
        <v>26</v>
      </c>
      <c r="J136" t="n">
        <v>197.98</v>
      </c>
      <c r="K136" t="n">
        <v>52.44</v>
      </c>
      <c r="L136" t="n">
        <v>15</v>
      </c>
      <c r="M136" t="n">
        <v>24</v>
      </c>
      <c r="N136" t="n">
        <v>40.54</v>
      </c>
      <c r="O136" t="n">
        <v>24651.58</v>
      </c>
      <c r="P136" t="n">
        <v>506.07</v>
      </c>
      <c r="Q136" t="n">
        <v>419.23</v>
      </c>
      <c r="R136" t="n">
        <v>88.12</v>
      </c>
      <c r="S136" t="n">
        <v>59.57</v>
      </c>
      <c r="T136" t="n">
        <v>12067.28</v>
      </c>
      <c r="U136" t="n">
        <v>0.68</v>
      </c>
      <c r="V136" t="n">
        <v>0.89</v>
      </c>
      <c r="W136" t="n">
        <v>6.84</v>
      </c>
      <c r="X136" t="n">
        <v>0.73</v>
      </c>
      <c r="Y136" t="n">
        <v>0.5</v>
      </c>
      <c r="Z136" t="n">
        <v>10</v>
      </c>
    </row>
    <row r="137">
      <c r="A137" t="n">
        <v>15</v>
      </c>
      <c r="B137" t="n">
        <v>90</v>
      </c>
      <c r="C137" t="inlineStr">
        <is>
          <t xml:space="preserve">CONCLUIDO	</t>
        </is>
      </c>
      <c r="D137" t="n">
        <v>2.3753</v>
      </c>
      <c r="E137" t="n">
        <v>42.1</v>
      </c>
      <c r="F137" t="n">
        <v>38.83</v>
      </c>
      <c r="G137" t="n">
        <v>97.06</v>
      </c>
      <c r="H137" t="n">
        <v>1.42</v>
      </c>
      <c r="I137" t="n">
        <v>24</v>
      </c>
      <c r="J137" t="n">
        <v>199.54</v>
      </c>
      <c r="K137" t="n">
        <v>52.44</v>
      </c>
      <c r="L137" t="n">
        <v>16</v>
      </c>
      <c r="M137" t="n">
        <v>22</v>
      </c>
      <c r="N137" t="n">
        <v>41.1</v>
      </c>
      <c r="O137" t="n">
        <v>24844.17</v>
      </c>
      <c r="P137" t="n">
        <v>505.74</v>
      </c>
      <c r="Q137" t="n">
        <v>419.24</v>
      </c>
      <c r="R137" t="n">
        <v>85.81</v>
      </c>
      <c r="S137" t="n">
        <v>59.57</v>
      </c>
      <c r="T137" t="n">
        <v>10922.21</v>
      </c>
      <c r="U137" t="n">
        <v>0.6899999999999999</v>
      </c>
      <c r="V137" t="n">
        <v>0.89</v>
      </c>
      <c r="W137" t="n">
        <v>6.84</v>
      </c>
      <c r="X137" t="n">
        <v>0.66</v>
      </c>
      <c r="Y137" t="n">
        <v>0.5</v>
      </c>
      <c r="Z137" t="n">
        <v>10</v>
      </c>
    </row>
    <row r="138">
      <c r="A138" t="n">
        <v>16</v>
      </c>
      <c r="B138" t="n">
        <v>90</v>
      </c>
      <c r="C138" t="inlineStr">
        <is>
          <t xml:space="preserve">CONCLUIDO	</t>
        </is>
      </c>
      <c r="D138" t="n">
        <v>2.3802</v>
      </c>
      <c r="E138" t="n">
        <v>42.01</v>
      </c>
      <c r="F138" t="n">
        <v>38.77</v>
      </c>
      <c r="G138" t="n">
        <v>101.15</v>
      </c>
      <c r="H138" t="n">
        <v>1.5</v>
      </c>
      <c r="I138" t="n">
        <v>23</v>
      </c>
      <c r="J138" t="n">
        <v>201.11</v>
      </c>
      <c r="K138" t="n">
        <v>52.44</v>
      </c>
      <c r="L138" t="n">
        <v>17</v>
      </c>
      <c r="M138" t="n">
        <v>21</v>
      </c>
      <c r="N138" t="n">
        <v>41.67</v>
      </c>
      <c r="O138" t="n">
        <v>25037.53</v>
      </c>
      <c r="P138" t="n">
        <v>503.9</v>
      </c>
      <c r="Q138" t="n">
        <v>419.24</v>
      </c>
      <c r="R138" t="n">
        <v>84.14</v>
      </c>
      <c r="S138" t="n">
        <v>59.57</v>
      </c>
      <c r="T138" t="n">
        <v>10089.46</v>
      </c>
      <c r="U138" t="n">
        <v>0.71</v>
      </c>
      <c r="V138" t="n">
        <v>0.89</v>
      </c>
      <c r="W138" t="n">
        <v>6.83</v>
      </c>
      <c r="X138" t="n">
        <v>0.61</v>
      </c>
      <c r="Y138" t="n">
        <v>0.5</v>
      </c>
      <c r="Z138" t="n">
        <v>10</v>
      </c>
    </row>
    <row r="139">
      <c r="A139" t="n">
        <v>17</v>
      </c>
      <c r="B139" t="n">
        <v>90</v>
      </c>
      <c r="C139" t="inlineStr">
        <is>
          <t xml:space="preserve">CONCLUIDO	</t>
        </is>
      </c>
      <c r="D139" t="n">
        <v>2.3869</v>
      </c>
      <c r="E139" t="n">
        <v>41.9</v>
      </c>
      <c r="F139" t="n">
        <v>38.73</v>
      </c>
      <c r="G139" t="n">
        <v>110.65</v>
      </c>
      <c r="H139" t="n">
        <v>1.58</v>
      </c>
      <c r="I139" t="n">
        <v>21</v>
      </c>
      <c r="J139" t="n">
        <v>202.68</v>
      </c>
      <c r="K139" t="n">
        <v>52.44</v>
      </c>
      <c r="L139" t="n">
        <v>18</v>
      </c>
      <c r="M139" t="n">
        <v>19</v>
      </c>
      <c r="N139" t="n">
        <v>42.24</v>
      </c>
      <c r="O139" t="n">
        <v>25231.66</v>
      </c>
      <c r="P139" t="n">
        <v>502.81</v>
      </c>
      <c r="Q139" t="n">
        <v>419.24</v>
      </c>
      <c r="R139" t="n">
        <v>82.79000000000001</v>
      </c>
      <c r="S139" t="n">
        <v>59.57</v>
      </c>
      <c r="T139" t="n">
        <v>9424.76</v>
      </c>
      <c r="U139" t="n">
        <v>0.72</v>
      </c>
      <c r="V139" t="n">
        <v>0.89</v>
      </c>
      <c r="W139" t="n">
        <v>6.83</v>
      </c>
      <c r="X139" t="n">
        <v>0.5600000000000001</v>
      </c>
      <c r="Y139" t="n">
        <v>0.5</v>
      </c>
      <c r="Z139" t="n">
        <v>10</v>
      </c>
    </row>
    <row r="140">
      <c r="A140" t="n">
        <v>18</v>
      </c>
      <c r="B140" t="n">
        <v>90</v>
      </c>
      <c r="C140" t="inlineStr">
        <is>
          <t xml:space="preserve">CONCLUIDO	</t>
        </is>
      </c>
      <c r="D140" t="n">
        <v>2.3907</v>
      </c>
      <c r="E140" t="n">
        <v>41.83</v>
      </c>
      <c r="F140" t="n">
        <v>38.7</v>
      </c>
      <c r="G140" t="n">
        <v>116.09</v>
      </c>
      <c r="H140" t="n">
        <v>1.65</v>
      </c>
      <c r="I140" t="n">
        <v>20</v>
      </c>
      <c r="J140" t="n">
        <v>204.26</v>
      </c>
      <c r="K140" t="n">
        <v>52.44</v>
      </c>
      <c r="L140" t="n">
        <v>19</v>
      </c>
      <c r="M140" t="n">
        <v>18</v>
      </c>
      <c r="N140" t="n">
        <v>42.82</v>
      </c>
      <c r="O140" t="n">
        <v>25426.72</v>
      </c>
      <c r="P140" t="n">
        <v>502.12</v>
      </c>
      <c r="Q140" t="n">
        <v>419.24</v>
      </c>
      <c r="R140" t="n">
        <v>81.73999999999999</v>
      </c>
      <c r="S140" t="n">
        <v>59.57</v>
      </c>
      <c r="T140" t="n">
        <v>8907.67</v>
      </c>
      <c r="U140" t="n">
        <v>0.73</v>
      </c>
      <c r="V140" t="n">
        <v>0.89</v>
      </c>
      <c r="W140" t="n">
        <v>6.83</v>
      </c>
      <c r="X140" t="n">
        <v>0.53</v>
      </c>
      <c r="Y140" t="n">
        <v>0.5</v>
      </c>
      <c r="Z140" t="n">
        <v>10</v>
      </c>
    </row>
    <row r="141">
      <c r="A141" t="n">
        <v>19</v>
      </c>
      <c r="B141" t="n">
        <v>90</v>
      </c>
      <c r="C141" t="inlineStr">
        <is>
          <t xml:space="preserve">CONCLUIDO	</t>
        </is>
      </c>
      <c r="D141" t="n">
        <v>2.3929</v>
      </c>
      <c r="E141" t="n">
        <v>41.79</v>
      </c>
      <c r="F141" t="n">
        <v>38.69</v>
      </c>
      <c r="G141" t="n">
        <v>122.19</v>
      </c>
      <c r="H141" t="n">
        <v>1.73</v>
      </c>
      <c r="I141" t="n">
        <v>19</v>
      </c>
      <c r="J141" t="n">
        <v>205.85</v>
      </c>
      <c r="K141" t="n">
        <v>52.44</v>
      </c>
      <c r="L141" t="n">
        <v>20</v>
      </c>
      <c r="M141" t="n">
        <v>17</v>
      </c>
      <c r="N141" t="n">
        <v>43.41</v>
      </c>
      <c r="O141" t="n">
        <v>25622.45</v>
      </c>
      <c r="P141" t="n">
        <v>501.09</v>
      </c>
      <c r="Q141" t="n">
        <v>419.23</v>
      </c>
      <c r="R141" t="n">
        <v>81.63</v>
      </c>
      <c r="S141" t="n">
        <v>59.57</v>
      </c>
      <c r="T141" t="n">
        <v>8854.799999999999</v>
      </c>
      <c r="U141" t="n">
        <v>0.73</v>
      </c>
      <c r="V141" t="n">
        <v>0.89</v>
      </c>
      <c r="W141" t="n">
        <v>6.83</v>
      </c>
      <c r="X141" t="n">
        <v>0.53</v>
      </c>
      <c r="Y141" t="n">
        <v>0.5</v>
      </c>
      <c r="Z141" t="n">
        <v>10</v>
      </c>
    </row>
    <row r="142">
      <c r="A142" t="n">
        <v>20</v>
      </c>
      <c r="B142" t="n">
        <v>90</v>
      </c>
      <c r="C142" t="inlineStr">
        <is>
          <t xml:space="preserve">CONCLUIDO	</t>
        </is>
      </c>
      <c r="D142" t="n">
        <v>2.3933</v>
      </c>
      <c r="E142" t="n">
        <v>41.78</v>
      </c>
      <c r="F142" t="n">
        <v>38.69</v>
      </c>
      <c r="G142" t="n">
        <v>122.17</v>
      </c>
      <c r="H142" t="n">
        <v>1.8</v>
      </c>
      <c r="I142" t="n">
        <v>19</v>
      </c>
      <c r="J142" t="n">
        <v>207.45</v>
      </c>
      <c r="K142" t="n">
        <v>52.44</v>
      </c>
      <c r="L142" t="n">
        <v>21</v>
      </c>
      <c r="M142" t="n">
        <v>17</v>
      </c>
      <c r="N142" t="n">
        <v>44</v>
      </c>
      <c r="O142" t="n">
        <v>25818.99</v>
      </c>
      <c r="P142" t="n">
        <v>501.2</v>
      </c>
      <c r="Q142" t="n">
        <v>419.23</v>
      </c>
      <c r="R142" t="n">
        <v>81.28</v>
      </c>
      <c r="S142" t="n">
        <v>59.57</v>
      </c>
      <c r="T142" t="n">
        <v>8682.92</v>
      </c>
      <c r="U142" t="n">
        <v>0.73</v>
      </c>
      <c r="V142" t="n">
        <v>0.89</v>
      </c>
      <c r="W142" t="n">
        <v>6.83</v>
      </c>
      <c r="X142" t="n">
        <v>0.52</v>
      </c>
      <c r="Y142" t="n">
        <v>0.5</v>
      </c>
      <c r="Z142" t="n">
        <v>10</v>
      </c>
    </row>
    <row r="143">
      <c r="A143" t="n">
        <v>21</v>
      </c>
      <c r="B143" t="n">
        <v>90</v>
      </c>
      <c r="C143" t="inlineStr">
        <is>
          <t xml:space="preserve">CONCLUIDO	</t>
        </is>
      </c>
      <c r="D143" t="n">
        <v>2.398</v>
      </c>
      <c r="E143" t="n">
        <v>41.7</v>
      </c>
      <c r="F143" t="n">
        <v>38.64</v>
      </c>
      <c r="G143" t="n">
        <v>128.8</v>
      </c>
      <c r="H143" t="n">
        <v>1.87</v>
      </c>
      <c r="I143" t="n">
        <v>18</v>
      </c>
      <c r="J143" t="n">
        <v>209.05</v>
      </c>
      <c r="K143" t="n">
        <v>52.44</v>
      </c>
      <c r="L143" t="n">
        <v>22</v>
      </c>
      <c r="M143" t="n">
        <v>16</v>
      </c>
      <c r="N143" t="n">
        <v>44.6</v>
      </c>
      <c r="O143" t="n">
        <v>26016.35</v>
      </c>
      <c r="P143" t="n">
        <v>500.88</v>
      </c>
      <c r="Q143" t="n">
        <v>419.25</v>
      </c>
      <c r="R143" t="n">
        <v>79.73999999999999</v>
      </c>
      <c r="S143" t="n">
        <v>59.57</v>
      </c>
      <c r="T143" t="n">
        <v>7917.83</v>
      </c>
      <c r="U143" t="n">
        <v>0.75</v>
      </c>
      <c r="V143" t="n">
        <v>0.89</v>
      </c>
      <c r="W143" t="n">
        <v>6.83</v>
      </c>
      <c r="X143" t="n">
        <v>0.48</v>
      </c>
      <c r="Y143" t="n">
        <v>0.5</v>
      </c>
      <c r="Z143" t="n">
        <v>10</v>
      </c>
    </row>
    <row r="144">
      <c r="A144" t="n">
        <v>22</v>
      </c>
      <c r="B144" t="n">
        <v>90</v>
      </c>
      <c r="C144" t="inlineStr">
        <is>
          <t xml:space="preserve">CONCLUIDO	</t>
        </is>
      </c>
      <c r="D144" t="n">
        <v>2.4019</v>
      </c>
      <c r="E144" t="n">
        <v>41.63</v>
      </c>
      <c r="F144" t="n">
        <v>38.61</v>
      </c>
      <c r="G144" t="n">
        <v>136.26</v>
      </c>
      <c r="H144" t="n">
        <v>1.94</v>
      </c>
      <c r="I144" t="n">
        <v>17</v>
      </c>
      <c r="J144" t="n">
        <v>210.65</v>
      </c>
      <c r="K144" t="n">
        <v>52.44</v>
      </c>
      <c r="L144" t="n">
        <v>23</v>
      </c>
      <c r="M144" t="n">
        <v>15</v>
      </c>
      <c r="N144" t="n">
        <v>45.21</v>
      </c>
      <c r="O144" t="n">
        <v>26214.54</v>
      </c>
      <c r="P144" t="n">
        <v>500.62</v>
      </c>
      <c r="Q144" t="n">
        <v>419.24</v>
      </c>
      <c r="R144" t="n">
        <v>78.76000000000001</v>
      </c>
      <c r="S144" t="n">
        <v>59.57</v>
      </c>
      <c r="T144" t="n">
        <v>7428.44</v>
      </c>
      <c r="U144" t="n">
        <v>0.76</v>
      </c>
      <c r="V144" t="n">
        <v>0.9</v>
      </c>
      <c r="W144" t="n">
        <v>6.82</v>
      </c>
      <c r="X144" t="n">
        <v>0.45</v>
      </c>
      <c r="Y144" t="n">
        <v>0.5</v>
      </c>
      <c r="Z144" t="n">
        <v>10</v>
      </c>
    </row>
    <row r="145">
      <c r="A145" t="n">
        <v>23</v>
      </c>
      <c r="B145" t="n">
        <v>90</v>
      </c>
      <c r="C145" t="inlineStr">
        <is>
          <t xml:space="preserve">CONCLUIDO	</t>
        </is>
      </c>
      <c r="D145" t="n">
        <v>2.4045</v>
      </c>
      <c r="E145" t="n">
        <v>41.59</v>
      </c>
      <c r="F145" t="n">
        <v>38.6</v>
      </c>
      <c r="G145" t="n">
        <v>144.75</v>
      </c>
      <c r="H145" t="n">
        <v>2.01</v>
      </c>
      <c r="I145" t="n">
        <v>16</v>
      </c>
      <c r="J145" t="n">
        <v>212.27</v>
      </c>
      <c r="K145" t="n">
        <v>52.44</v>
      </c>
      <c r="L145" t="n">
        <v>24</v>
      </c>
      <c r="M145" t="n">
        <v>14</v>
      </c>
      <c r="N145" t="n">
        <v>45.82</v>
      </c>
      <c r="O145" t="n">
        <v>26413.56</v>
      </c>
      <c r="P145" t="n">
        <v>499.89</v>
      </c>
      <c r="Q145" t="n">
        <v>419.26</v>
      </c>
      <c r="R145" t="n">
        <v>78.63</v>
      </c>
      <c r="S145" t="n">
        <v>59.57</v>
      </c>
      <c r="T145" t="n">
        <v>7369.24</v>
      </c>
      <c r="U145" t="n">
        <v>0.76</v>
      </c>
      <c r="V145" t="n">
        <v>0.9</v>
      </c>
      <c r="W145" t="n">
        <v>6.82</v>
      </c>
      <c r="X145" t="n">
        <v>0.44</v>
      </c>
      <c r="Y145" t="n">
        <v>0.5</v>
      </c>
      <c r="Z145" t="n">
        <v>10</v>
      </c>
    </row>
    <row r="146">
      <c r="A146" t="n">
        <v>24</v>
      </c>
      <c r="B146" t="n">
        <v>90</v>
      </c>
      <c r="C146" t="inlineStr">
        <is>
          <t xml:space="preserve">CONCLUIDO	</t>
        </is>
      </c>
      <c r="D146" t="n">
        <v>2.4044</v>
      </c>
      <c r="E146" t="n">
        <v>41.59</v>
      </c>
      <c r="F146" t="n">
        <v>38.6</v>
      </c>
      <c r="G146" t="n">
        <v>144.75</v>
      </c>
      <c r="H146" t="n">
        <v>2.08</v>
      </c>
      <c r="I146" t="n">
        <v>16</v>
      </c>
      <c r="J146" t="n">
        <v>213.89</v>
      </c>
      <c r="K146" t="n">
        <v>52.44</v>
      </c>
      <c r="L146" t="n">
        <v>25</v>
      </c>
      <c r="M146" t="n">
        <v>14</v>
      </c>
      <c r="N146" t="n">
        <v>46.44</v>
      </c>
      <c r="O146" t="n">
        <v>26613.43</v>
      </c>
      <c r="P146" t="n">
        <v>500.22</v>
      </c>
      <c r="Q146" t="n">
        <v>419.23</v>
      </c>
      <c r="R146" t="n">
        <v>78.77</v>
      </c>
      <c r="S146" t="n">
        <v>59.57</v>
      </c>
      <c r="T146" t="n">
        <v>7438.52</v>
      </c>
      <c r="U146" t="n">
        <v>0.76</v>
      </c>
      <c r="V146" t="n">
        <v>0.9</v>
      </c>
      <c r="W146" t="n">
        <v>6.82</v>
      </c>
      <c r="X146" t="n">
        <v>0.44</v>
      </c>
      <c r="Y146" t="n">
        <v>0.5</v>
      </c>
      <c r="Z146" t="n">
        <v>10</v>
      </c>
    </row>
    <row r="147">
      <c r="A147" t="n">
        <v>25</v>
      </c>
      <c r="B147" t="n">
        <v>90</v>
      </c>
      <c r="C147" t="inlineStr">
        <is>
          <t xml:space="preserve">CONCLUIDO	</t>
        </is>
      </c>
      <c r="D147" t="n">
        <v>2.4088</v>
      </c>
      <c r="E147" t="n">
        <v>41.51</v>
      </c>
      <c r="F147" t="n">
        <v>38.56</v>
      </c>
      <c r="G147" t="n">
        <v>154.24</v>
      </c>
      <c r="H147" t="n">
        <v>2.14</v>
      </c>
      <c r="I147" t="n">
        <v>15</v>
      </c>
      <c r="J147" t="n">
        <v>215.51</v>
      </c>
      <c r="K147" t="n">
        <v>52.44</v>
      </c>
      <c r="L147" t="n">
        <v>26</v>
      </c>
      <c r="M147" t="n">
        <v>13</v>
      </c>
      <c r="N147" t="n">
        <v>47.07</v>
      </c>
      <c r="O147" t="n">
        <v>26814.17</v>
      </c>
      <c r="P147" t="n">
        <v>498.67</v>
      </c>
      <c r="Q147" t="n">
        <v>419.27</v>
      </c>
      <c r="R147" t="n">
        <v>77.18000000000001</v>
      </c>
      <c r="S147" t="n">
        <v>59.57</v>
      </c>
      <c r="T147" t="n">
        <v>6650.08</v>
      </c>
      <c r="U147" t="n">
        <v>0.77</v>
      </c>
      <c r="V147" t="n">
        <v>0.9</v>
      </c>
      <c r="W147" t="n">
        <v>6.82</v>
      </c>
      <c r="X147" t="n">
        <v>0.4</v>
      </c>
      <c r="Y147" t="n">
        <v>0.5</v>
      </c>
      <c r="Z147" t="n">
        <v>10</v>
      </c>
    </row>
    <row r="148">
      <c r="A148" t="n">
        <v>26</v>
      </c>
      <c r="B148" t="n">
        <v>90</v>
      </c>
      <c r="C148" t="inlineStr">
        <is>
          <t xml:space="preserve">CONCLUIDO	</t>
        </is>
      </c>
      <c r="D148" t="n">
        <v>2.409</v>
      </c>
      <c r="E148" t="n">
        <v>41.51</v>
      </c>
      <c r="F148" t="n">
        <v>38.56</v>
      </c>
      <c r="G148" t="n">
        <v>154.23</v>
      </c>
      <c r="H148" t="n">
        <v>2.21</v>
      </c>
      <c r="I148" t="n">
        <v>15</v>
      </c>
      <c r="J148" t="n">
        <v>217.15</v>
      </c>
      <c r="K148" t="n">
        <v>52.44</v>
      </c>
      <c r="L148" t="n">
        <v>27</v>
      </c>
      <c r="M148" t="n">
        <v>13</v>
      </c>
      <c r="N148" t="n">
        <v>47.71</v>
      </c>
      <c r="O148" t="n">
        <v>27015.77</v>
      </c>
      <c r="P148" t="n">
        <v>498.14</v>
      </c>
      <c r="Q148" t="n">
        <v>419.25</v>
      </c>
      <c r="R148" t="n">
        <v>77.08</v>
      </c>
      <c r="S148" t="n">
        <v>59.57</v>
      </c>
      <c r="T148" t="n">
        <v>6600.85</v>
      </c>
      <c r="U148" t="n">
        <v>0.77</v>
      </c>
      <c r="V148" t="n">
        <v>0.9</v>
      </c>
      <c r="W148" t="n">
        <v>6.82</v>
      </c>
      <c r="X148" t="n">
        <v>0.39</v>
      </c>
      <c r="Y148" t="n">
        <v>0.5</v>
      </c>
      <c r="Z148" t="n">
        <v>10</v>
      </c>
    </row>
    <row r="149">
      <c r="A149" t="n">
        <v>27</v>
      </c>
      <c r="B149" t="n">
        <v>90</v>
      </c>
      <c r="C149" t="inlineStr">
        <is>
          <t xml:space="preserve">CONCLUIDO	</t>
        </is>
      </c>
      <c r="D149" t="n">
        <v>2.413</v>
      </c>
      <c r="E149" t="n">
        <v>41.44</v>
      </c>
      <c r="F149" t="n">
        <v>38.52</v>
      </c>
      <c r="G149" t="n">
        <v>165.1</v>
      </c>
      <c r="H149" t="n">
        <v>2.27</v>
      </c>
      <c r="I149" t="n">
        <v>14</v>
      </c>
      <c r="J149" t="n">
        <v>218.79</v>
      </c>
      <c r="K149" t="n">
        <v>52.44</v>
      </c>
      <c r="L149" t="n">
        <v>28</v>
      </c>
      <c r="M149" t="n">
        <v>12</v>
      </c>
      <c r="N149" t="n">
        <v>48.35</v>
      </c>
      <c r="O149" t="n">
        <v>27218.26</v>
      </c>
      <c r="P149" t="n">
        <v>498.42</v>
      </c>
      <c r="Q149" t="n">
        <v>419.23</v>
      </c>
      <c r="R149" t="n">
        <v>76.06</v>
      </c>
      <c r="S149" t="n">
        <v>59.57</v>
      </c>
      <c r="T149" t="n">
        <v>6097.98</v>
      </c>
      <c r="U149" t="n">
        <v>0.78</v>
      </c>
      <c r="V149" t="n">
        <v>0.9</v>
      </c>
      <c r="W149" t="n">
        <v>6.82</v>
      </c>
      <c r="X149" t="n">
        <v>0.36</v>
      </c>
      <c r="Y149" t="n">
        <v>0.5</v>
      </c>
      <c r="Z149" t="n">
        <v>10</v>
      </c>
    </row>
    <row r="150">
      <c r="A150" t="n">
        <v>28</v>
      </c>
      <c r="B150" t="n">
        <v>90</v>
      </c>
      <c r="C150" t="inlineStr">
        <is>
          <t xml:space="preserve">CONCLUIDO	</t>
        </is>
      </c>
      <c r="D150" t="n">
        <v>2.4119</v>
      </c>
      <c r="E150" t="n">
        <v>41.46</v>
      </c>
      <c r="F150" t="n">
        <v>38.54</v>
      </c>
      <c r="G150" t="n">
        <v>165.18</v>
      </c>
      <c r="H150" t="n">
        <v>2.34</v>
      </c>
      <c r="I150" t="n">
        <v>14</v>
      </c>
      <c r="J150" t="n">
        <v>220.44</v>
      </c>
      <c r="K150" t="n">
        <v>52.44</v>
      </c>
      <c r="L150" t="n">
        <v>29</v>
      </c>
      <c r="M150" t="n">
        <v>12</v>
      </c>
      <c r="N150" t="n">
        <v>49</v>
      </c>
      <c r="O150" t="n">
        <v>27421.64</v>
      </c>
      <c r="P150" t="n">
        <v>497.73</v>
      </c>
      <c r="Q150" t="n">
        <v>419.25</v>
      </c>
      <c r="R150" t="n">
        <v>76.56</v>
      </c>
      <c r="S150" t="n">
        <v>59.57</v>
      </c>
      <c r="T150" t="n">
        <v>6345.43</v>
      </c>
      <c r="U150" t="n">
        <v>0.78</v>
      </c>
      <c r="V150" t="n">
        <v>0.9</v>
      </c>
      <c r="W150" t="n">
        <v>6.82</v>
      </c>
      <c r="X150" t="n">
        <v>0.38</v>
      </c>
      <c r="Y150" t="n">
        <v>0.5</v>
      </c>
      <c r="Z150" t="n">
        <v>10</v>
      </c>
    </row>
    <row r="151">
      <c r="A151" t="n">
        <v>29</v>
      </c>
      <c r="B151" t="n">
        <v>90</v>
      </c>
      <c r="C151" t="inlineStr">
        <is>
          <t xml:space="preserve">CONCLUIDO	</t>
        </is>
      </c>
      <c r="D151" t="n">
        <v>2.4155</v>
      </c>
      <c r="E151" t="n">
        <v>41.4</v>
      </c>
      <c r="F151" t="n">
        <v>38.52</v>
      </c>
      <c r="G151" t="n">
        <v>177.77</v>
      </c>
      <c r="H151" t="n">
        <v>2.4</v>
      </c>
      <c r="I151" t="n">
        <v>13</v>
      </c>
      <c r="J151" t="n">
        <v>222.1</v>
      </c>
      <c r="K151" t="n">
        <v>52.44</v>
      </c>
      <c r="L151" t="n">
        <v>30</v>
      </c>
      <c r="M151" t="n">
        <v>11</v>
      </c>
      <c r="N151" t="n">
        <v>49.65</v>
      </c>
      <c r="O151" t="n">
        <v>27625.93</v>
      </c>
      <c r="P151" t="n">
        <v>497.18</v>
      </c>
      <c r="Q151" t="n">
        <v>419.23</v>
      </c>
      <c r="R151" t="n">
        <v>75.95999999999999</v>
      </c>
      <c r="S151" t="n">
        <v>59.57</v>
      </c>
      <c r="T151" t="n">
        <v>6050.5</v>
      </c>
      <c r="U151" t="n">
        <v>0.78</v>
      </c>
      <c r="V151" t="n">
        <v>0.9</v>
      </c>
      <c r="W151" t="n">
        <v>6.81</v>
      </c>
      <c r="X151" t="n">
        <v>0.35</v>
      </c>
      <c r="Y151" t="n">
        <v>0.5</v>
      </c>
      <c r="Z151" t="n">
        <v>10</v>
      </c>
    </row>
    <row r="152">
      <c r="A152" t="n">
        <v>30</v>
      </c>
      <c r="B152" t="n">
        <v>90</v>
      </c>
      <c r="C152" t="inlineStr">
        <is>
          <t xml:space="preserve">CONCLUIDO	</t>
        </is>
      </c>
      <c r="D152" t="n">
        <v>2.4159</v>
      </c>
      <c r="E152" t="n">
        <v>41.39</v>
      </c>
      <c r="F152" t="n">
        <v>38.51</v>
      </c>
      <c r="G152" t="n">
        <v>177.74</v>
      </c>
      <c r="H152" t="n">
        <v>2.46</v>
      </c>
      <c r="I152" t="n">
        <v>13</v>
      </c>
      <c r="J152" t="n">
        <v>223.76</v>
      </c>
      <c r="K152" t="n">
        <v>52.44</v>
      </c>
      <c r="L152" t="n">
        <v>31</v>
      </c>
      <c r="M152" t="n">
        <v>11</v>
      </c>
      <c r="N152" t="n">
        <v>50.32</v>
      </c>
      <c r="O152" t="n">
        <v>27831.27</v>
      </c>
      <c r="P152" t="n">
        <v>499.29</v>
      </c>
      <c r="Q152" t="n">
        <v>419.23</v>
      </c>
      <c r="R152" t="n">
        <v>75.54000000000001</v>
      </c>
      <c r="S152" t="n">
        <v>59.57</v>
      </c>
      <c r="T152" t="n">
        <v>5842.29</v>
      </c>
      <c r="U152" t="n">
        <v>0.79</v>
      </c>
      <c r="V152" t="n">
        <v>0.9</v>
      </c>
      <c r="W152" t="n">
        <v>6.82</v>
      </c>
      <c r="X152" t="n">
        <v>0.35</v>
      </c>
      <c r="Y152" t="n">
        <v>0.5</v>
      </c>
      <c r="Z152" t="n">
        <v>10</v>
      </c>
    </row>
    <row r="153">
      <c r="A153" t="n">
        <v>31</v>
      </c>
      <c r="B153" t="n">
        <v>90</v>
      </c>
      <c r="C153" t="inlineStr">
        <is>
          <t xml:space="preserve">CONCLUIDO	</t>
        </is>
      </c>
      <c r="D153" t="n">
        <v>2.4158</v>
      </c>
      <c r="E153" t="n">
        <v>41.39</v>
      </c>
      <c r="F153" t="n">
        <v>38.51</v>
      </c>
      <c r="G153" t="n">
        <v>177.74</v>
      </c>
      <c r="H153" t="n">
        <v>2.52</v>
      </c>
      <c r="I153" t="n">
        <v>13</v>
      </c>
      <c r="J153" t="n">
        <v>225.43</v>
      </c>
      <c r="K153" t="n">
        <v>52.44</v>
      </c>
      <c r="L153" t="n">
        <v>32</v>
      </c>
      <c r="M153" t="n">
        <v>11</v>
      </c>
      <c r="N153" t="n">
        <v>50.99</v>
      </c>
      <c r="O153" t="n">
        <v>28037.42</v>
      </c>
      <c r="P153" t="n">
        <v>496.54</v>
      </c>
      <c r="Q153" t="n">
        <v>419.24</v>
      </c>
      <c r="R153" t="n">
        <v>75.76000000000001</v>
      </c>
      <c r="S153" t="n">
        <v>59.57</v>
      </c>
      <c r="T153" t="n">
        <v>5948.69</v>
      </c>
      <c r="U153" t="n">
        <v>0.79</v>
      </c>
      <c r="V153" t="n">
        <v>0.9</v>
      </c>
      <c r="W153" t="n">
        <v>6.81</v>
      </c>
      <c r="X153" t="n">
        <v>0.35</v>
      </c>
      <c r="Y153" t="n">
        <v>0.5</v>
      </c>
      <c r="Z153" t="n">
        <v>10</v>
      </c>
    </row>
    <row r="154">
      <c r="A154" t="n">
        <v>32</v>
      </c>
      <c r="B154" t="n">
        <v>90</v>
      </c>
      <c r="C154" t="inlineStr">
        <is>
          <t xml:space="preserve">CONCLUIDO	</t>
        </is>
      </c>
      <c r="D154" t="n">
        <v>2.4207</v>
      </c>
      <c r="E154" t="n">
        <v>41.31</v>
      </c>
      <c r="F154" t="n">
        <v>38.46</v>
      </c>
      <c r="G154" t="n">
        <v>192.32</v>
      </c>
      <c r="H154" t="n">
        <v>2.58</v>
      </c>
      <c r="I154" t="n">
        <v>12</v>
      </c>
      <c r="J154" t="n">
        <v>227.11</v>
      </c>
      <c r="K154" t="n">
        <v>52.44</v>
      </c>
      <c r="L154" t="n">
        <v>33</v>
      </c>
      <c r="M154" t="n">
        <v>10</v>
      </c>
      <c r="N154" t="n">
        <v>51.67</v>
      </c>
      <c r="O154" t="n">
        <v>28244.51</v>
      </c>
      <c r="P154" t="n">
        <v>496.61</v>
      </c>
      <c r="Q154" t="n">
        <v>419.23</v>
      </c>
      <c r="R154" t="n">
        <v>74.04000000000001</v>
      </c>
      <c r="S154" t="n">
        <v>59.57</v>
      </c>
      <c r="T154" t="n">
        <v>5096.07</v>
      </c>
      <c r="U154" t="n">
        <v>0.8</v>
      </c>
      <c r="V154" t="n">
        <v>0.9</v>
      </c>
      <c r="W154" t="n">
        <v>6.82</v>
      </c>
      <c r="X154" t="n">
        <v>0.3</v>
      </c>
      <c r="Y154" t="n">
        <v>0.5</v>
      </c>
      <c r="Z154" t="n">
        <v>10</v>
      </c>
    </row>
    <row r="155">
      <c r="A155" t="n">
        <v>33</v>
      </c>
      <c r="B155" t="n">
        <v>90</v>
      </c>
      <c r="C155" t="inlineStr">
        <is>
          <t xml:space="preserve">CONCLUIDO	</t>
        </is>
      </c>
      <c r="D155" t="n">
        <v>2.4199</v>
      </c>
      <c r="E155" t="n">
        <v>41.32</v>
      </c>
      <c r="F155" t="n">
        <v>38.48</v>
      </c>
      <c r="G155" t="n">
        <v>192.38</v>
      </c>
      <c r="H155" t="n">
        <v>2.64</v>
      </c>
      <c r="I155" t="n">
        <v>12</v>
      </c>
      <c r="J155" t="n">
        <v>228.8</v>
      </c>
      <c r="K155" t="n">
        <v>52.44</v>
      </c>
      <c r="L155" t="n">
        <v>34</v>
      </c>
      <c r="M155" t="n">
        <v>10</v>
      </c>
      <c r="N155" t="n">
        <v>52.36</v>
      </c>
      <c r="O155" t="n">
        <v>28452.56</v>
      </c>
      <c r="P155" t="n">
        <v>497.63</v>
      </c>
      <c r="Q155" t="n">
        <v>419.23</v>
      </c>
      <c r="R155" t="n">
        <v>74.61</v>
      </c>
      <c r="S155" t="n">
        <v>59.57</v>
      </c>
      <c r="T155" t="n">
        <v>5378.21</v>
      </c>
      <c r="U155" t="n">
        <v>0.8</v>
      </c>
      <c r="V155" t="n">
        <v>0.9</v>
      </c>
      <c r="W155" t="n">
        <v>6.81</v>
      </c>
      <c r="X155" t="n">
        <v>0.31</v>
      </c>
      <c r="Y155" t="n">
        <v>0.5</v>
      </c>
      <c r="Z155" t="n">
        <v>10</v>
      </c>
    </row>
    <row r="156">
      <c r="A156" t="n">
        <v>34</v>
      </c>
      <c r="B156" t="n">
        <v>90</v>
      </c>
      <c r="C156" t="inlineStr">
        <is>
          <t xml:space="preserve">CONCLUIDO	</t>
        </is>
      </c>
      <c r="D156" t="n">
        <v>2.4203</v>
      </c>
      <c r="E156" t="n">
        <v>41.32</v>
      </c>
      <c r="F156" t="n">
        <v>38.47</v>
      </c>
      <c r="G156" t="n">
        <v>192.35</v>
      </c>
      <c r="H156" t="n">
        <v>2.7</v>
      </c>
      <c r="I156" t="n">
        <v>12</v>
      </c>
      <c r="J156" t="n">
        <v>230.49</v>
      </c>
      <c r="K156" t="n">
        <v>52.44</v>
      </c>
      <c r="L156" t="n">
        <v>35</v>
      </c>
      <c r="M156" t="n">
        <v>10</v>
      </c>
      <c r="N156" t="n">
        <v>53.05</v>
      </c>
      <c r="O156" t="n">
        <v>28661.58</v>
      </c>
      <c r="P156" t="n">
        <v>495.68</v>
      </c>
      <c r="Q156" t="n">
        <v>419.23</v>
      </c>
      <c r="R156" t="n">
        <v>74.43000000000001</v>
      </c>
      <c r="S156" t="n">
        <v>59.57</v>
      </c>
      <c r="T156" t="n">
        <v>5289.12</v>
      </c>
      <c r="U156" t="n">
        <v>0.8</v>
      </c>
      <c r="V156" t="n">
        <v>0.9</v>
      </c>
      <c r="W156" t="n">
        <v>6.81</v>
      </c>
      <c r="X156" t="n">
        <v>0.31</v>
      </c>
      <c r="Y156" t="n">
        <v>0.5</v>
      </c>
      <c r="Z156" t="n">
        <v>10</v>
      </c>
    </row>
    <row r="157">
      <c r="A157" t="n">
        <v>35</v>
      </c>
      <c r="B157" t="n">
        <v>90</v>
      </c>
      <c r="C157" t="inlineStr">
        <is>
          <t xml:space="preserve">CONCLUIDO	</t>
        </is>
      </c>
      <c r="D157" t="n">
        <v>2.4244</v>
      </c>
      <c r="E157" t="n">
        <v>41.25</v>
      </c>
      <c r="F157" t="n">
        <v>38.44</v>
      </c>
      <c r="G157" t="n">
        <v>209.65</v>
      </c>
      <c r="H157" t="n">
        <v>2.76</v>
      </c>
      <c r="I157" t="n">
        <v>11</v>
      </c>
      <c r="J157" t="n">
        <v>232.2</v>
      </c>
      <c r="K157" t="n">
        <v>52.44</v>
      </c>
      <c r="L157" t="n">
        <v>36</v>
      </c>
      <c r="M157" t="n">
        <v>9</v>
      </c>
      <c r="N157" t="n">
        <v>53.75</v>
      </c>
      <c r="O157" t="n">
        <v>28871.58</v>
      </c>
      <c r="P157" t="n">
        <v>495.71</v>
      </c>
      <c r="Q157" t="n">
        <v>419.23</v>
      </c>
      <c r="R157" t="n">
        <v>73.25</v>
      </c>
      <c r="S157" t="n">
        <v>59.57</v>
      </c>
      <c r="T157" t="n">
        <v>4706.17</v>
      </c>
      <c r="U157" t="n">
        <v>0.8100000000000001</v>
      </c>
      <c r="V157" t="n">
        <v>0.9</v>
      </c>
      <c r="W157" t="n">
        <v>6.81</v>
      </c>
      <c r="X157" t="n">
        <v>0.27</v>
      </c>
      <c r="Y157" t="n">
        <v>0.5</v>
      </c>
      <c r="Z157" t="n">
        <v>10</v>
      </c>
    </row>
    <row r="158">
      <c r="A158" t="n">
        <v>36</v>
      </c>
      <c r="B158" t="n">
        <v>90</v>
      </c>
      <c r="C158" t="inlineStr">
        <is>
          <t xml:space="preserve">CONCLUIDO	</t>
        </is>
      </c>
      <c r="D158" t="n">
        <v>2.4234</v>
      </c>
      <c r="E158" t="n">
        <v>41.26</v>
      </c>
      <c r="F158" t="n">
        <v>38.45</v>
      </c>
      <c r="G158" t="n">
        <v>209.75</v>
      </c>
      <c r="H158" t="n">
        <v>2.81</v>
      </c>
      <c r="I158" t="n">
        <v>11</v>
      </c>
      <c r="J158" t="n">
        <v>233.91</v>
      </c>
      <c r="K158" t="n">
        <v>52.44</v>
      </c>
      <c r="L158" t="n">
        <v>37</v>
      </c>
      <c r="M158" t="n">
        <v>9</v>
      </c>
      <c r="N158" t="n">
        <v>54.46</v>
      </c>
      <c r="O158" t="n">
        <v>29082.59</v>
      </c>
      <c r="P158" t="n">
        <v>497.51</v>
      </c>
      <c r="Q158" t="n">
        <v>419.28</v>
      </c>
      <c r="R158" t="n">
        <v>73.8</v>
      </c>
      <c r="S158" t="n">
        <v>59.57</v>
      </c>
      <c r="T158" t="n">
        <v>4978.74</v>
      </c>
      <c r="U158" t="n">
        <v>0.8100000000000001</v>
      </c>
      <c r="V158" t="n">
        <v>0.9</v>
      </c>
      <c r="W158" t="n">
        <v>6.81</v>
      </c>
      <c r="X158" t="n">
        <v>0.29</v>
      </c>
      <c r="Y158" t="n">
        <v>0.5</v>
      </c>
      <c r="Z158" t="n">
        <v>10</v>
      </c>
    </row>
    <row r="159">
      <c r="A159" t="n">
        <v>37</v>
      </c>
      <c r="B159" t="n">
        <v>90</v>
      </c>
      <c r="C159" t="inlineStr">
        <is>
          <t xml:space="preserve">CONCLUIDO	</t>
        </is>
      </c>
      <c r="D159" t="n">
        <v>2.4243</v>
      </c>
      <c r="E159" t="n">
        <v>41.25</v>
      </c>
      <c r="F159" t="n">
        <v>38.44</v>
      </c>
      <c r="G159" t="n">
        <v>209.66</v>
      </c>
      <c r="H159" t="n">
        <v>2.87</v>
      </c>
      <c r="I159" t="n">
        <v>11</v>
      </c>
      <c r="J159" t="n">
        <v>235.63</v>
      </c>
      <c r="K159" t="n">
        <v>52.44</v>
      </c>
      <c r="L159" t="n">
        <v>38</v>
      </c>
      <c r="M159" t="n">
        <v>9</v>
      </c>
      <c r="N159" t="n">
        <v>55.18</v>
      </c>
      <c r="O159" t="n">
        <v>29294.6</v>
      </c>
      <c r="P159" t="n">
        <v>497.03</v>
      </c>
      <c r="Q159" t="n">
        <v>419.25</v>
      </c>
      <c r="R159" t="n">
        <v>73.19</v>
      </c>
      <c r="S159" t="n">
        <v>59.57</v>
      </c>
      <c r="T159" t="n">
        <v>4676.81</v>
      </c>
      <c r="U159" t="n">
        <v>0.8100000000000001</v>
      </c>
      <c r="V159" t="n">
        <v>0.9</v>
      </c>
      <c r="W159" t="n">
        <v>6.81</v>
      </c>
      <c r="X159" t="n">
        <v>0.27</v>
      </c>
      <c r="Y159" t="n">
        <v>0.5</v>
      </c>
      <c r="Z159" t="n">
        <v>10</v>
      </c>
    </row>
    <row r="160">
      <c r="A160" t="n">
        <v>38</v>
      </c>
      <c r="B160" t="n">
        <v>90</v>
      </c>
      <c r="C160" t="inlineStr">
        <is>
          <t xml:space="preserve">CONCLUIDO	</t>
        </is>
      </c>
      <c r="D160" t="n">
        <v>2.4235</v>
      </c>
      <c r="E160" t="n">
        <v>41.26</v>
      </c>
      <c r="F160" t="n">
        <v>38.45</v>
      </c>
      <c r="G160" t="n">
        <v>209.73</v>
      </c>
      <c r="H160" t="n">
        <v>2.92</v>
      </c>
      <c r="I160" t="n">
        <v>11</v>
      </c>
      <c r="J160" t="n">
        <v>237.35</v>
      </c>
      <c r="K160" t="n">
        <v>52.44</v>
      </c>
      <c r="L160" t="n">
        <v>39</v>
      </c>
      <c r="M160" t="n">
        <v>9</v>
      </c>
      <c r="N160" t="n">
        <v>55.91</v>
      </c>
      <c r="O160" t="n">
        <v>29507.65</v>
      </c>
      <c r="P160" t="n">
        <v>494.69</v>
      </c>
      <c r="Q160" t="n">
        <v>419.23</v>
      </c>
      <c r="R160" t="n">
        <v>73.59999999999999</v>
      </c>
      <c r="S160" t="n">
        <v>59.57</v>
      </c>
      <c r="T160" t="n">
        <v>4879.8</v>
      </c>
      <c r="U160" t="n">
        <v>0.8100000000000001</v>
      </c>
      <c r="V160" t="n">
        <v>0.9</v>
      </c>
      <c r="W160" t="n">
        <v>6.82</v>
      </c>
      <c r="X160" t="n">
        <v>0.29</v>
      </c>
      <c r="Y160" t="n">
        <v>0.5</v>
      </c>
      <c r="Z160" t="n">
        <v>10</v>
      </c>
    </row>
    <row r="161">
      <c r="A161" t="n">
        <v>39</v>
      </c>
      <c r="B161" t="n">
        <v>90</v>
      </c>
      <c r="C161" t="inlineStr">
        <is>
          <t xml:space="preserve">CONCLUIDO	</t>
        </is>
      </c>
      <c r="D161" t="n">
        <v>2.4278</v>
      </c>
      <c r="E161" t="n">
        <v>41.19</v>
      </c>
      <c r="F161" t="n">
        <v>38.41</v>
      </c>
      <c r="G161" t="n">
        <v>230.48</v>
      </c>
      <c r="H161" t="n">
        <v>2.98</v>
      </c>
      <c r="I161" t="n">
        <v>10</v>
      </c>
      <c r="J161" t="n">
        <v>239.09</v>
      </c>
      <c r="K161" t="n">
        <v>52.44</v>
      </c>
      <c r="L161" t="n">
        <v>40</v>
      </c>
      <c r="M161" t="n">
        <v>8</v>
      </c>
      <c r="N161" t="n">
        <v>56.65</v>
      </c>
      <c r="O161" t="n">
        <v>29721.73</v>
      </c>
      <c r="P161" t="n">
        <v>495.35</v>
      </c>
      <c r="Q161" t="n">
        <v>419.24</v>
      </c>
      <c r="R161" t="n">
        <v>72.51000000000001</v>
      </c>
      <c r="S161" t="n">
        <v>59.57</v>
      </c>
      <c r="T161" t="n">
        <v>4340.71</v>
      </c>
      <c r="U161" t="n">
        <v>0.82</v>
      </c>
      <c r="V161" t="n">
        <v>0.9</v>
      </c>
      <c r="W161" t="n">
        <v>6.81</v>
      </c>
      <c r="X161" t="n">
        <v>0.25</v>
      </c>
      <c r="Y161" t="n">
        <v>0.5</v>
      </c>
      <c r="Z161" t="n">
        <v>10</v>
      </c>
    </row>
    <row r="162">
      <c r="A162" t="n">
        <v>0</v>
      </c>
      <c r="B162" t="n">
        <v>10</v>
      </c>
      <c r="C162" t="inlineStr">
        <is>
          <t xml:space="preserve">CONCLUIDO	</t>
        </is>
      </c>
      <c r="D162" t="n">
        <v>2.2894</v>
      </c>
      <c r="E162" t="n">
        <v>43.68</v>
      </c>
      <c r="F162" t="n">
        <v>40.95</v>
      </c>
      <c r="G162" t="n">
        <v>25.33</v>
      </c>
      <c r="H162" t="n">
        <v>0.64</v>
      </c>
      <c r="I162" t="n">
        <v>97</v>
      </c>
      <c r="J162" t="n">
        <v>26.11</v>
      </c>
      <c r="K162" t="n">
        <v>12.1</v>
      </c>
      <c r="L162" t="n">
        <v>1</v>
      </c>
      <c r="M162" t="n">
        <v>95</v>
      </c>
      <c r="N162" t="n">
        <v>3.01</v>
      </c>
      <c r="O162" t="n">
        <v>3454.41</v>
      </c>
      <c r="P162" t="n">
        <v>132.85</v>
      </c>
      <c r="Q162" t="n">
        <v>419.28</v>
      </c>
      <c r="R162" t="n">
        <v>155.02</v>
      </c>
      <c r="S162" t="n">
        <v>59.57</v>
      </c>
      <c r="T162" t="n">
        <v>45160.26</v>
      </c>
      <c r="U162" t="n">
        <v>0.38</v>
      </c>
      <c r="V162" t="n">
        <v>0.84</v>
      </c>
      <c r="W162" t="n">
        <v>6.96</v>
      </c>
      <c r="X162" t="n">
        <v>2.79</v>
      </c>
      <c r="Y162" t="n">
        <v>0.5</v>
      </c>
      <c r="Z162" t="n">
        <v>10</v>
      </c>
    </row>
    <row r="163">
      <c r="A163" t="n">
        <v>1</v>
      </c>
      <c r="B163" t="n">
        <v>10</v>
      </c>
      <c r="C163" t="inlineStr">
        <is>
          <t xml:space="preserve">CONCLUIDO	</t>
        </is>
      </c>
      <c r="D163" t="n">
        <v>2.4027</v>
      </c>
      <c r="E163" t="n">
        <v>41.62</v>
      </c>
      <c r="F163" t="n">
        <v>39.47</v>
      </c>
      <c r="G163" t="n">
        <v>52.63</v>
      </c>
      <c r="H163" t="n">
        <v>1.23</v>
      </c>
      <c r="I163" t="n">
        <v>45</v>
      </c>
      <c r="J163" t="n">
        <v>27.2</v>
      </c>
      <c r="K163" t="n">
        <v>12.1</v>
      </c>
      <c r="L163" t="n">
        <v>2</v>
      </c>
      <c r="M163" t="n">
        <v>18</v>
      </c>
      <c r="N163" t="n">
        <v>3.1</v>
      </c>
      <c r="O163" t="n">
        <v>3588.35</v>
      </c>
      <c r="P163" t="n">
        <v>116.52</v>
      </c>
      <c r="Q163" t="n">
        <v>419.32</v>
      </c>
      <c r="R163" t="n">
        <v>106</v>
      </c>
      <c r="S163" t="n">
        <v>59.57</v>
      </c>
      <c r="T163" t="n">
        <v>20908.98</v>
      </c>
      <c r="U163" t="n">
        <v>0.5600000000000001</v>
      </c>
      <c r="V163" t="n">
        <v>0.88</v>
      </c>
      <c r="W163" t="n">
        <v>6.9</v>
      </c>
      <c r="X163" t="n">
        <v>1.31</v>
      </c>
      <c r="Y163" t="n">
        <v>0.5</v>
      </c>
      <c r="Z163" t="n">
        <v>10</v>
      </c>
    </row>
    <row r="164">
      <c r="A164" t="n">
        <v>2</v>
      </c>
      <c r="B164" t="n">
        <v>10</v>
      </c>
      <c r="C164" t="inlineStr">
        <is>
          <t xml:space="preserve">CONCLUIDO	</t>
        </is>
      </c>
      <c r="D164" t="n">
        <v>2.4076</v>
      </c>
      <c r="E164" t="n">
        <v>41.54</v>
      </c>
      <c r="F164" t="n">
        <v>39.41</v>
      </c>
      <c r="G164" t="n">
        <v>54.99</v>
      </c>
      <c r="H164" t="n">
        <v>1.78</v>
      </c>
      <c r="I164" t="n">
        <v>43</v>
      </c>
      <c r="J164" t="n">
        <v>28.29</v>
      </c>
      <c r="K164" t="n">
        <v>12.1</v>
      </c>
      <c r="L164" t="n">
        <v>3</v>
      </c>
      <c r="M164" t="n">
        <v>0</v>
      </c>
      <c r="N164" t="n">
        <v>3.19</v>
      </c>
      <c r="O164" t="n">
        <v>3722.55</v>
      </c>
      <c r="P164" t="n">
        <v>119.23</v>
      </c>
      <c r="Q164" t="n">
        <v>419.33</v>
      </c>
      <c r="R164" t="n">
        <v>103.1</v>
      </c>
      <c r="S164" t="n">
        <v>59.57</v>
      </c>
      <c r="T164" t="n">
        <v>19469.64</v>
      </c>
      <c r="U164" t="n">
        <v>0.58</v>
      </c>
      <c r="V164" t="n">
        <v>0.88</v>
      </c>
      <c r="W164" t="n">
        <v>6.92</v>
      </c>
      <c r="X164" t="n">
        <v>1.24</v>
      </c>
      <c r="Y164" t="n">
        <v>0.5</v>
      </c>
      <c r="Z164" t="n">
        <v>10</v>
      </c>
    </row>
    <row r="165">
      <c r="A165" t="n">
        <v>0</v>
      </c>
      <c r="B165" t="n">
        <v>45</v>
      </c>
      <c r="C165" t="inlineStr">
        <is>
          <t xml:space="preserve">CONCLUIDO	</t>
        </is>
      </c>
      <c r="D165" t="n">
        <v>1.8044</v>
      </c>
      <c r="E165" t="n">
        <v>55.42</v>
      </c>
      <c r="F165" t="n">
        <v>47.12</v>
      </c>
      <c r="G165" t="n">
        <v>9.210000000000001</v>
      </c>
      <c r="H165" t="n">
        <v>0.18</v>
      </c>
      <c r="I165" t="n">
        <v>307</v>
      </c>
      <c r="J165" t="n">
        <v>98.70999999999999</v>
      </c>
      <c r="K165" t="n">
        <v>39.72</v>
      </c>
      <c r="L165" t="n">
        <v>1</v>
      </c>
      <c r="M165" t="n">
        <v>305</v>
      </c>
      <c r="N165" t="n">
        <v>12.99</v>
      </c>
      <c r="O165" t="n">
        <v>12407.75</v>
      </c>
      <c r="P165" t="n">
        <v>424.68</v>
      </c>
      <c r="Q165" t="n">
        <v>419.54</v>
      </c>
      <c r="R165" t="n">
        <v>356.9</v>
      </c>
      <c r="S165" t="n">
        <v>59.57</v>
      </c>
      <c r="T165" t="n">
        <v>145049.38</v>
      </c>
      <c r="U165" t="n">
        <v>0.17</v>
      </c>
      <c r="V165" t="n">
        <v>0.73</v>
      </c>
      <c r="W165" t="n">
        <v>7.29</v>
      </c>
      <c r="X165" t="n">
        <v>8.949999999999999</v>
      </c>
      <c r="Y165" t="n">
        <v>0.5</v>
      </c>
      <c r="Z165" t="n">
        <v>10</v>
      </c>
    </row>
    <row r="166">
      <c r="A166" t="n">
        <v>1</v>
      </c>
      <c r="B166" t="n">
        <v>45</v>
      </c>
      <c r="C166" t="inlineStr">
        <is>
          <t xml:space="preserve">CONCLUIDO	</t>
        </is>
      </c>
      <c r="D166" t="n">
        <v>2.1317</v>
      </c>
      <c r="E166" t="n">
        <v>46.91</v>
      </c>
      <c r="F166" t="n">
        <v>42.11</v>
      </c>
      <c r="G166" t="n">
        <v>18.44</v>
      </c>
      <c r="H166" t="n">
        <v>0.35</v>
      </c>
      <c r="I166" t="n">
        <v>137</v>
      </c>
      <c r="J166" t="n">
        <v>99.95</v>
      </c>
      <c r="K166" t="n">
        <v>39.72</v>
      </c>
      <c r="L166" t="n">
        <v>2</v>
      </c>
      <c r="M166" t="n">
        <v>135</v>
      </c>
      <c r="N166" t="n">
        <v>13.24</v>
      </c>
      <c r="O166" t="n">
        <v>12561.45</v>
      </c>
      <c r="P166" t="n">
        <v>377.39</v>
      </c>
      <c r="Q166" t="n">
        <v>419.31</v>
      </c>
      <c r="R166" t="n">
        <v>192.39</v>
      </c>
      <c r="S166" t="n">
        <v>59.57</v>
      </c>
      <c r="T166" t="n">
        <v>63647.39</v>
      </c>
      <c r="U166" t="n">
        <v>0.31</v>
      </c>
      <c r="V166" t="n">
        <v>0.82</v>
      </c>
      <c r="W166" t="n">
        <v>7.03</v>
      </c>
      <c r="X166" t="n">
        <v>3.94</v>
      </c>
      <c r="Y166" t="n">
        <v>0.5</v>
      </c>
      <c r="Z166" t="n">
        <v>10</v>
      </c>
    </row>
    <row r="167">
      <c r="A167" t="n">
        <v>2</v>
      </c>
      <c r="B167" t="n">
        <v>45</v>
      </c>
      <c r="C167" t="inlineStr">
        <is>
          <t xml:space="preserve">CONCLUIDO	</t>
        </is>
      </c>
      <c r="D167" t="n">
        <v>2.2489</v>
      </c>
      <c r="E167" t="n">
        <v>44.47</v>
      </c>
      <c r="F167" t="n">
        <v>40.67</v>
      </c>
      <c r="G167" t="n">
        <v>27.73</v>
      </c>
      <c r="H167" t="n">
        <v>0.52</v>
      </c>
      <c r="I167" t="n">
        <v>88</v>
      </c>
      <c r="J167" t="n">
        <v>101.2</v>
      </c>
      <c r="K167" t="n">
        <v>39.72</v>
      </c>
      <c r="L167" t="n">
        <v>3</v>
      </c>
      <c r="M167" t="n">
        <v>86</v>
      </c>
      <c r="N167" t="n">
        <v>13.49</v>
      </c>
      <c r="O167" t="n">
        <v>12715.54</v>
      </c>
      <c r="P167" t="n">
        <v>362.29</v>
      </c>
      <c r="Q167" t="n">
        <v>419.32</v>
      </c>
      <c r="R167" t="n">
        <v>146.12</v>
      </c>
      <c r="S167" t="n">
        <v>59.57</v>
      </c>
      <c r="T167" t="n">
        <v>40756.31</v>
      </c>
      <c r="U167" t="n">
        <v>0.41</v>
      </c>
      <c r="V167" t="n">
        <v>0.85</v>
      </c>
      <c r="W167" t="n">
        <v>6.93</v>
      </c>
      <c r="X167" t="n">
        <v>2.5</v>
      </c>
      <c r="Y167" t="n">
        <v>0.5</v>
      </c>
      <c r="Z167" t="n">
        <v>10</v>
      </c>
    </row>
    <row r="168">
      <c r="A168" t="n">
        <v>3</v>
      </c>
      <c r="B168" t="n">
        <v>45</v>
      </c>
      <c r="C168" t="inlineStr">
        <is>
          <t xml:space="preserve">CONCLUIDO	</t>
        </is>
      </c>
      <c r="D168" t="n">
        <v>2.3072</v>
      </c>
      <c r="E168" t="n">
        <v>43.34</v>
      </c>
      <c r="F168" t="n">
        <v>40.02</v>
      </c>
      <c r="G168" t="n">
        <v>36.94</v>
      </c>
      <c r="H168" t="n">
        <v>0.6899999999999999</v>
      </c>
      <c r="I168" t="n">
        <v>65</v>
      </c>
      <c r="J168" t="n">
        <v>102.45</v>
      </c>
      <c r="K168" t="n">
        <v>39.72</v>
      </c>
      <c r="L168" t="n">
        <v>4</v>
      </c>
      <c r="M168" t="n">
        <v>63</v>
      </c>
      <c r="N168" t="n">
        <v>13.74</v>
      </c>
      <c r="O168" t="n">
        <v>12870.03</v>
      </c>
      <c r="P168" t="n">
        <v>354.41</v>
      </c>
      <c r="Q168" t="n">
        <v>419.29</v>
      </c>
      <c r="R168" t="n">
        <v>124.53</v>
      </c>
      <c r="S168" t="n">
        <v>59.57</v>
      </c>
      <c r="T168" t="n">
        <v>30073.76</v>
      </c>
      <c r="U168" t="n">
        <v>0.48</v>
      </c>
      <c r="V168" t="n">
        <v>0.86</v>
      </c>
      <c r="W168" t="n">
        <v>6.91</v>
      </c>
      <c r="X168" t="n">
        <v>1.85</v>
      </c>
      <c r="Y168" t="n">
        <v>0.5</v>
      </c>
      <c r="Z168" t="n">
        <v>10</v>
      </c>
    </row>
    <row r="169">
      <c r="A169" t="n">
        <v>4</v>
      </c>
      <c r="B169" t="n">
        <v>45</v>
      </c>
      <c r="C169" t="inlineStr">
        <is>
          <t xml:space="preserve">CONCLUIDO	</t>
        </is>
      </c>
      <c r="D169" t="n">
        <v>2.3459</v>
      </c>
      <c r="E169" t="n">
        <v>42.63</v>
      </c>
      <c r="F169" t="n">
        <v>39.59</v>
      </c>
      <c r="G169" t="n">
        <v>46.58</v>
      </c>
      <c r="H169" t="n">
        <v>0.85</v>
      </c>
      <c r="I169" t="n">
        <v>51</v>
      </c>
      <c r="J169" t="n">
        <v>103.71</v>
      </c>
      <c r="K169" t="n">
        <v>39.72</v>
      </c>
      <c r="L169" t="n">
        <v>5</v>
      </c>
      <c r="M169" t="n">
        <v>49</v>
      </c>
      <c r="N169" t="n">
        <v>14</v>
      </c>
      <c r="O169" t="n">
        <v>13024.91</v>
      </c>
      <c r="P169" t="n">
        <v>348.1</v>
      </c>
      <c r="Q169" t="n">
        <v>419.25</v>
      </c>
      <c r="R169" t="n">
        <v>110.93</v>
      </c>
      <c r="S169" t="n">
        <v>59.57</v>
      </c>
      <c r="T169" t="n">
        <v>23347.18</v>
      </c>
      <c r="U169" t="n">
        <v>0.54</v>
      </c>
      <c r="V169" t="n">
        <v>0.87</v>
      </c>
      <c r="W169" t="n">
        <v>6.87</v>
      </c>
      <c r="X169" t="n">
        <v>1.43</v>
      </c>
      <c r="Y169" t="n">
        <v>0.5</v>
      </c>
      <c r="Z169" t="n">
        <v>10</v>
      </c>
    </row>
    <row r="170">
      <c r="A170" t="n">
        <v>5</v>
      </c>
      <c r="B170" t="n">
        <v>45</v>
      </c>
      <c r="C170" t="inlineStr">
        <is>
          <t xml:space="preserve">CONCLUIDO	</t>
        </is>
      </c>
      <c r="D170" t="n">
        <v>2.3675</v>
      </c>
      <c r="E170" t="n">
        <v>42.24</v>
      </c>
      <c r="F170" t="n">
        <v>39.37</v>
      </c>
      <c r="G170" t="n">
        <v>54.93</v>
      </c>
      <c r="H170" t="n">
        <v>1.01</v>
      </c>
      <c r="I170" t="n">
        <v>43</v>
      </c>
      <c r="J170" t="n">
        <v>104.97</v>
      </c>
      <c r="K170" t="n">
        <v>39.72</v>
      </c>
      <c r="L170" t="n">
        <v>6</v>
      </c>
      <c r="M170" t="n">
        <v>41</v>
      </c>
      <c r="N170" t="n">
        <v>14.25</v>
      </c>
      <c r="O170" t="n">
        <v>13180.19</v>
      </c>
      <c r="P170" t="n">
        <v>344.09</v>
      </c>
      <c r="Q170" t="n">
        <v>419.28</v>
      </c>
      <c r="R170" t="n">
        <v>103.46</v>
      </c>
      <c r="S170" t="n">
        <v>59.57</v>
      </c>
      <c r="T170" t="n">
        <v>19649.04</v>
      </c>
      <c r="U170" t="n">
        <v>0.58</v>
      </c>
      <c r="V170" t="n">
        <v>0.88</v>
      </c>
      <c r="W170" t="n">
        <v>6.87</v>
      </c>
      <c r="X170" t="n">
        <v>1.2</v>
      </c>
      <c r="Y170" t="n">
        <v>0.5</v>
      </c>
      <c r="Z170" t="n">
        <v>10</v>
      </c>
    </row>
    <row r="171">
      <c r="A171" t="n">
        <v>6</v>
      </c>
      <c r="B171" t="n">
        <v>45</v>
      </c>
      <c r="C171" t="inlineStr">
        <is>
          <t xml:space="preserve">CONCLUIDO	</t>
        </is>
      </c>
      <c r="D171" t="n">
        <v>2.3867</v>
      </c>
      <c r="E171" t="n">
        <v>41.9</v>
      </c>
      <c r="F171" t="n">
        <v>39.17</v>
      </c>
      <c r="G171" t="n">
        <v>65.29000000000001</v>
      </c>
      <c r="H171" t="n">
        <v>1.16</v>
      </c>
      <c r="I171" t="n">
        <v>36</v>
      </c>
      <c r="J171" t="n">
        <v>106.23</v>
      </c>
      <c r="K171" t="n">
        <v>39.72</v>
      </c>
      <c r="L171" t="n">
        <v>7</v>
      </c>
      <c r="M171" t="n">
        <v>34</v>
      </c>
      <c r="N171" t="n">
        <v>14.52</v>
      </c>
      <c r="O171" t="n">
        <v>13335.87</v>
      </c>
      <c r="P171" t="n">
        <v>340.36</v>
      </c>
      <c r="Q171" t="n">
        <v>419.26</v>
      </c>
      <c r="R171" t="n">
        <v>96.88</v>
      </c>
      <c r="S171" t="n">
        <v>59.57</v>
      </c>
      <c r="T171" t="n">
        <v>16393.18</v>
      </c>
      <c r="U171" t="n">
        <v>0.61</v>
      </c>
      <c r="V171" t="n">
        <v>0.88</v>
      </c>
      <c r="W171" t="n">
        <v>6.86</v>
      </c>
      <c r="X171" t="n">
        <v>1.01</v>
      </c>
      <c r="Y171" t="n">
        <v>0.5</v>
      </c>
      <c r="Z171" t="n">
        <v>10</v>
      </c>
    </row>
    <row r="172">
      <c r="A172" t="n">
        <v>7</v>
      </c>
      <c r="B172" t="n">
        <v>45</v>
      </c>
      <c r="C172" t="inlineStr">
        <is>
          <t xml:space="preserve">CONCLUIDO	</t>
        </is>
      </c>
      <c r="D172" t="n">
        <v>2.397</v>
      </c>
      <c r="E172" t="n">
        <v>41.72</v>
      </c>
      <c r="F172" t="n">
        <v>39.07</v>
      </c>
      <c r="G172" t="n">
        <v>73.26000000000001</v>
      </c>
      <c r="H172" t="n">
        <v>1.31</v>
      </c>
      <c r="I172" t="n">
        <v>32</v>
      </c>
      <c r="J172" t="n">
        <v>107.5</v>
      </c>
      <c r="K172" t="n">
        <v>39.72</v>
      </c>
      <c r="L172" t="n">
        <v>8</v>
      </c>
      <c r="M172" t="n">
        <v>30</v>
      </c>
      <c r="N172" t="n">
        <v>14.78</v>
      </c>
      <c r="O172" t="n">
        <v>13491.96</v>
      </c>
      <c r="P172" t="n">
        <v>337.23</v>
      </c>
      <c r="Q172" t="n">
        <v>419.24</v>
      </c>
      <c r="R172" t="n">
        <v>93.81999999999999</v>
      </c>
      <c r="S172" t="n">
        <v>59.57</v>
      </c>
      <c r="T172" t="n">
        <v>14885.64</v>
      </c>
      <c r="U172" t="n">
        <v>0.63</v>
      </c>
      <c r="V172" t="n">
        <v>0.88</v>
      </c>
      <c r="W172" t="n">
        <v>6.85</v>
      </c>
      <c r="X172" t="n">
        <v>0.91</v>
      </c>
      <c r="Y172" t="n">
        <v>0.5</v>
      </c>
      <c r="Z172" t="n">
        <v>10</v>
      </c>
    </row>
    <row r="173">
      <c r="A173" t="n">
        <v>8</v>
      </c>
      <c r="B173" t="n">
        <v>45</v>
      </c>
      <c r="C173" t="inlineStr">
        <is>
          <t xml:space="preserve">CONCLUIDO	</t>
        </is>
      </c>
      <c r="D173" t="n">
        <v>2.4104</v>
      </c>
      <c r="E173" t="n">
        <v>41.49</v>
      </c>
      <c r="F173" t="n">
        <v>38.92</v>
      </c>
      <c r="G173" t="n">
        <v>83.41</v>
      </c>
      <c r="H173" t="n">
        <v>1.46</v>
      </c>
      <c r="I173" t="n">
        <v>28</v>
      </c>
      <c r="J173" t="n">
        <v>108.77</v>
      </c>
      <c r="K173" t="n">
        <v>39.72</v>
      </c>
      <c r="L173" t="n">
        <v>9</v>
      </c>
      <c r="M173" t="n">
        <v>26</v>
      </c>
      <c r="N173" t="n">
        <v>15.05</v>
      </c>
      <c r="O173" t="n">
        <v>13648.58</v>
      </c>
      <c r="P173" t="n">
        <v>333.71</v>
      </c>
      <c r="Q173" t="n">
        <v>419.25</v>
      </c>
      <c r="R173" t="n">
        <v>88.87</v>
      </c>
      <c r="S173" t="n">
        <v>59.57</v>
      </c>
      <c r="T173" t="n">
        <v>12429.67</v>
      </c>
      <c r="U173" t="n">
        <v>0.67</v>
      </c>
      <c r="V173" t="n">
        <v>0.89</v>
      </c>
      <c r="W173" t="n">
        <v>6.84</v>
      </c>
      <c r="X173" t="n">
        <v>0.76</v>
      </c>
      <c r="Y173" t="n">
        <v>0.5</v>
      </c>
      <c r="Z173" t="n">
        <v>10</v>
      </c>
    </row>
    <row r="174">
      <c r="A174" t="n">
        <v>9</v>
      </c>
      <c r="B174" t="n">
        <v>45</v>
      </c>
      <c r="C174" t="inlineStr">
        <is>
          <t xml:space="preserve">CONCLUIDO	</t>
        </is>
      </c>
      <c r="D174" t="n">
        <v>2.418</v>
      </c>
      <c r="E174" t="n">
        <v>41.36</v>
      </c>
      <c r="F174" t="n">
        <v>38.85</v>
      </c>
      <c r="G174" t="n">
        <v>93.25</v>
      </c>
      <c r="H174" t="n">
        <v>1.6</v>
      </c>
      <c r="I174" t="n">
        <v>25</v>
      </c>
      <c r="J174" t="n">
        <v>110.04</v>
      </c>
      <c r="K174" t="n">
        <v>39.72</v>
      </c>
      <c r="L174" t="n">
        <v>10</v>
      </c>
      <c r="M174" t="n">
        <v>23</v>
      </c>
      <c r="N174" t="n">
        <v>15.32</v>
      </c>
      <c r="O174" t="n">
        <v>13805.5</v>
      </c>
      <c r="P174" t="n">
        <v>330.38</v>
      </c>
      <c r="Q174" t="n">
        <v>419.25</v>
      </c>
      <c r="R174" t="n">
        <v>86.95</v>
      </c>
      <c r="S174" t="n">
        <v>59.57</v>
      </c>
      <c r="T174" t="n">
        <v>11484.03</v>
      </c>
      <c r="U174" t="n">
        <v>0.6899999999999999</v>
      </c>
      <c r="V174" t="n">
        <v>0.89</v>
      </c>
      <c r="W174" t="n">
        <v>6.83</v>
      </c>
      <c r="X174" t="n">
        <v>0.6899999999999999</v>
      </c>
      <c r="Y174" t="n">
        <v>0.5</v>
      </c>
      <c r="Z174" t="n">
        <v>10</v>
      </c>
    </row>
    <row r="175">
      <c r="A175" t="n">
        <v>10</v>
      </c>
      <c r="B175" t="n">
        <v>45</v>
      </c>
      <c r="C175" t="inlineStr">
        <is>
          <t xml:space="preserve">CONCLUIDO	</t>
        </is>
      </c>
      <c r="D175" t="n">
        <v>2.4257</v>
      </c>
      <c r="E175" t="n">
        <v>41.23</v>
      </c>
      <c r="F175" t="n">
        <v>38.76</v>
      </c>
      <c r="G175" t="n">
        <v>101.12</v>
      </c>
      <c r="H175" t="n">
        <v>1.74</v>
      </c>
      <c r="I175" t="n">
        <v>23</v>
      </c>
      <c r="J175" t="n">
        <v>111.32</v>
      </c>
      <c r="K175" t="n">
        <v>39.72</v>
      </c>
      <c r="L175" t="n">
        <v>11</v>
      </c>
      <c r="M175" t="n">
        <v>21</v>
      </c>
      <c r="N175" t="n">
        <v>15.6</v>
      </c>
      <c r="O175" t="n">
        <v>13962.83</v>
      </c>
      <c r="P175" t="n">
        <v>327.91</v>
      </c>
      <c r="Q175" t="n">
        <v>419.27</v>
      </c>
      <c r="R175" t="n">
        <v>84</v>
      </c>
      <c r="S175" t="n">
        <v>59.57</v>
      </c>
      <c r="T175" t="n">
        <v>10022.67</v>
      </c>
      <c r="U175" t="n">
        <v>0.71</v>
      </c>
      <c r="V175" t="n">
        <v>0.89</v>
      </c>
      <c r="W175" t="n">
        <v>6.83</v>
      </c>
      <c r="X175" t="n">
        <v>0.6</v>
      </c>
      <c r="Y175" t="n">
        <v>0.5</v>
      </c>
      <c r="Z175" t="n">
        <v>10</v>
      </c>
    </row>
    <row r="176">
      <c r="A176" t="n">
        <v>11</v>
      </c>
      <c r="B176" t="n">
        <v>45</v>
      </c>
      <c r="C176" t="inlineStr">
        <is>
          <t xml:space="preserve">CONCLUIDO	</t>
        </is>
      </c>
      <c r="D176" t="n">
        <v>2.4294</v>
      </c>
      <c r="E176" t="n">
        <v>41.16</v>
      </c>
      <c r="F176" t="n">
        <v>38.74</v>
      </c>
      <c r="G176" t="n">
        <v>110.69</v>
      </c>
      <c r="H176" t="n">
        <v>1.88</v>
      </c>
      <c r="I176" t="n">
        <v>21</v>
      </c>
      <c r="J176" t="n">
        <v>112.59</v>
      </c>
      <c r="K176" t="n">
        <v>39.72</v>
      </c>
      <c r="L176" t="n">
        <v>12</v>
      </c>
      <c r="M176" t="n">
        <v>19</v>
      </c>
      <c r="N176" t="n">
        <v>15.88</v>
      </c>
      <c r="O176" t="n">
        <v>14120.58</v>
      </c>
      <c r="P176" t="n">
        <v>325.33</v>
      </c>
      <c r="Q176" t="n">
        <v>419.23</v>
      </c>
      <c r="R176" t="n">
        <v>83.08</v>
      </c>
      <c r="S176" t="n">
        <v>59.57</v>
      </c>
      <c r="T176" t="n">
        <v>9568.700000000001</v>
      </c>
      <c r="U176" t="n">
        <v>0.72</v>
      </c>
      <c r="V176" t="n">
        <v>0.89</v>
      </c>
      <c r="W176" t="n">
        <v>6.83</v>
      </c>
      <c r="X176" t="n">
        <v>0.58</v>
      </c>
      <c r="Y176" t="n">
        <v>0.5</v>
      </c>
      <c r="Z176" t="n">
        <v>10</v>
      </c>
    </row>
    <row r="177">
      <c r="A177" t="n">
        <v>12</v>
      </c>
      <c r="B177" t="n">
        <v>45</v>
      </c>
      <c r="C177" t="inlineStr">
        <is>
          <t xml:space="preserve">CONCLUIDO	</t>
        </is>
      </c>
      <c r="D177" t="n">
        <v>2.4356</v>
      </c>
      <c r="E177" t="n">
        <v>41.06</v>
      </c>
      <c r="F177" t="n">
        <v>38.68</v>
      </c>
      <c r="G177" t="n">
        <v>122.14</v>
      </c>
      <c r="H177" t="n">
        <v>2.01</v>
      </c>
      <c r="I177" t="n">
        <v>19</v>
      </c>
      <c r="J177" t="n">
        <v>113.88</v>
      </c>
      <c r="K177" t="n">
        <v>39.72</v>
      </c>
      <c r="L177" t="n">
        <v>13</v>
      </c>
      <c r="M177" t="n">
        <v>17</v>
      </c>
      <c r="N177" t="n">
        <v>16.16</v>
      </c>
      <c r="O177" t="n">
        <v>14278.75</v>
      </c>
      <c r="P177" t="n">
        <v>321.71</v>
      </c>
      <c r="Q177" t="n">
        <v>419.23</v>
      </c>
      <c r="R177" t="n">
        <v>81.2</v>
      </c>
      <c r="S177" t="n">
        <v>59.57</v>
      </c>
      <c r="T177" t="n">
        <v>8642.459999999999</v>
      </c>
      <c r="U177" t="n">
        <v>0.73</v>
      </c>
      <c r="V177" t="n">
        <v>0.89</v>
      </c>
      <c r="W177" t="n">
        <v>6.82</v>
      </c>
      <c r="X177" t="n">
        <v>0.52</v>
      </c>
      <c r="Y177" t="n">
        <v>0.5</v>
      </c>
      <c r="Z177" t="n">
        <v>10</v>
      </c>
    </row>
    <row r="178">
      <c r="A178" t="n">
        <v>13</v>
      </c>
      <c r="B178" t="n">
        <v>45</v>
      </c>
      <c r="C178" t="inlineStr">
        <is>
          <t xml:space="preserve">CONCLUIDO	</t>
        </is>
      </c>
      <c r="D178" t="n">
        <v>2.4388</v>
      </c>
      <c r="E178" t="n">
        <v>41</v>
      </c>
      <c r="F178" t="n">
        <v>38.65</v>
      </c>
      <c r="G178" t="n">
        <v>128.82</v>
      </c>
      <c r="H178" t="n">
        <v>2.14</v>
      </c>
      <c r="I178" t="n">
        <v>18</v>
      </c>
      <c r="J178" t="n">
        <v>115.16</v>
      </c>
      <c r="K178" t="n">
        <v>39.72</v>
      </c>
      <c r="L178" t="n">
        <v>14</v>
      </c>
      <c r="M178" t="n">
        <v>16</v>
      </c>
      <c r="N178" t="n">
        <v>16.45</v>
      </c>
      <c r="O178" t="n">
        <v>14437.35</v>
      </c>
      <c r="P178" t="n">
        <v>320.27</v>
      </c>
      <c r="Q178" t="n">
        <v>419.25</v>
      </c>
      <c r="R178" t="n">
        <v>80.12</v>
      </c>
      <c r="S178" t="n">
        <v>59.57</v>
      </c>
      <c r="T178" t="n">
        <v>8104.38</v>
      </c>
      <c r="U178" t="n">
        <v>0.74</v>
      </c>
      <c r="V178" t="n">
        <v>0.89</v>
      </c>
      <c r="W178" t="n">
        <v>6.82</v>
      </c>
      <c r="X178" t="n">
        <v>0.48</v>
      </c>
      <c r="Y178" t="n">
        <v>0.5</v>
      </c>
      <c r="Z178" t="n">
        <v>10</v>
      </c>
    </row>
    <row r="179">
      <c r="A179" t="n">
        <v>14</v>
      </c>
      <c r="B179" t="n">
        <v>45</v>
      </c>
      <c r="C179" t="inlineStr">
        <is>
          <t xml:space="preserve">CONCLUIDO	</t>
        </is>
      </c>
      <c r="D179" t="n">
        <v>2.4409</v>
      </c>
      <c r="E179" t="n">
        <v>40.97</v>
      </c>
      <c r="F179" t="n">
        <v>38.63</v>
      </c>
      <c r="G179" t="n">
        <v>136.35</v>
      </c>
      <c r="H179" t="n">
        <v>2.27</v>
      </c>
      <c r="I179" t="n">
        <v>17</v>
      </c>
      <c r="J179" t="n">
        <v>116.45</v>
      </c>
      <c r="K179" t="n">
        <v>39.72</v>
      </c>
      <c r="L179" t="n">
        <v>15</v>
      </c>
      <c r="M179" t="n">
        <v>15</v>
      </c>
      <c r="N179" t="n">
        <v>16.74</v>
      </c>
      <c r="O179" t="n">
        <v>14596.38</v>
      </c>
      <c r="P179" t="n">
        <v>317.6</v>
      </c>
      <c r="Q179" t="n">
        <v>419.25</v>
      </c>
      <c r="R179" t="n">
        <v>79.56999999999999</v>
      </c>
      <c r="S179" t="n">
        <v>59.57</v>
      </c>
      <c r="T179" t="n">
        <v>7835.72</v>
      </c>
      <c r="U179" t="n">
        <v>0.75</v>
      </c>
      <c r="V179" t="n">
        <v>0.9</v>
      </c>
      <c r="W179" t="n">
        <v>6.82</v>
      </c>
      <c r="X179" t="n">
        <v>0.47</v>
      </c>
      <c r="Y179" t="n">
        <v>0.5</v>
      </c>
      <c r="Z179" t="n">
        <v>10</v>
      </c>
    </row>
    <row r="180">
      <c r="A180" t="n">
        <v>15</v>
      </c>
      <c r="B180" t="n">
        <v>45</v>
      </c>
      <c r="C180" t="inlineStr">
        <is>
          <t xml:space="preserve">CONCLUIDO	</t>
        </is>
      </c>
      <c r="D180" t="n">
        <v>2.4435</v>
      </c>
      <c r="E180" t="n">
        <v>40.92</v>
      </c>
      <c r="F180" t="n">
        <v>38.61</v>
      </c>
      <c r="G180" t="n">
        <v>144.78</v>
      </c>
      <c r="H180" t="n">
        <v>2.4</v>
      </c>
      <c r="I180" t="n">
        <v>16</v>
      </c>
      <c r="J180" t="n">
        <v>117.75</v>
      </c>
      <c r="K180" t="n">
        <v>39.72</v>
      </c>
      <c r="L180" t="n">
        <v>16</v>
      </c>
      <c r="M180" t="n">
        <v>14</v>
      </c>
      <c r="N180" t="n">
        <v>17.03</v>
      </c>
      <c r="O180" t="n">
        <v>14755.84</v>
      </c>
      <c r="P180" t="n">
        <v>314.66</v>
      </c>
      <c r="Q180" t="n">
        <v>419.23</v>
      </c>
      <c r="R180" t="n">
        <v>78.89</v>
      </c>
      <c r="S180" t="n">
        <v>59.57</v>
      </c>
      <c r="T180" t="n">
        <v>7499.34</v>
      </c>
      <c r="U180" t="n">
        <v>0.76</v>
      </c>
      <c r="V180" t="n">
        <v>0.9</v>
      </c>
      <c r="W180" t="n">
        <v>6.82</v>
      </c>
      <c r="X180" t="n">
        <v>0.44</v>
      </c>
      <c r="Y180" t="n">
        <v>0.5</v>
      </c>
      <c r="Z180" t="n">
        <v>10</v>
      </c>
    </row>
    <row r="181">
      <c r="A181" t="n">
        <v>16</v>
      </c>
      <c r="B181" t="n">
        <v>45</v>
      </c>
      <c r="C181" t="inlineStr">
        <is>
          <t xml:space="preserve">CONCLUIDO	</t>
        </is>
      </c>
      <c r="D181" t="n">
        <v>2.4475</v>
      </c>
      <c r="E181" t="n">
        <v>40.86</v>
      </c>
      <c r="F181" t="n">
        <v>38.56</v>
      </c>
      <c r="G181" t="n">
        <v>154.25</v>
      </c>
      <c r="H181" t="n">
        <v>2.52</v>
      </c>
      <c r="I181" t="n">
        <v>15</v>
      </c>
      <c r="J181" t="n">
        <v>119.04</v>
      </c>
      <c r="K181" t="n">
        <v>39.72</v>
      </c>
      <c r="L181" t="n">
        <v>17</v>
      </c>
      <c r="M181" t="n">
        <v>13</v>
      </c>
      <c r="N181" t="n">
        <v>17.33</v>
      </c>
      <c r="O181" t="n">
        <v>14915.73</v>
      </c>
      <c r="P181" t="n">
        <v>311.32</v>
      </c>
      <c r="Q181" t="n">
        <v>419.23</v>
      </c>
      <c r="R181" t="n">
        <v>77.18000000000001</v>
      </c>
      <c r="S181" t="n">
        <v>59.57</v>
      </c>
      <c r="T181" t="n">
        <v>6650.41</v>
      </c>
      <c r="U181" t="n">
        <v>0.77</v>
      </c>
      <c r="V181" t="n">
        <v>0.9</v>
      </c>
      <c r="W181" t="n">
        <v>6.82</v>
      </c>
      <c r="X181" t="n">
        <v>0.4</v>
      </c>
      <c r="Y181" t="n">
        <v>0.5</v>
      </c>
      <c r="Z181" t="n">
        <v>10</v>
      </c>
    </row>
    <row r="182">
      <c r="A182" t="n">
        <v>17</v>
      </c>
      <c r="B182" t="n">
        <v>45</v>
      </c>
      <c r="C182" t="inlineStr">
        <is>
          <t xml:space="preserve">CONCLUIDO	</t>
        </is>
      </c>
      <c r="D182" t="n">
        <v>2.45</v>
      </c>
      <c r="E182" t="n">
        <v>40.82</v>
      </c>
      <c r="F182" t="n">
        <v>38.54</v>
      </c>
      <c r="G182" t="n">
        <v>165.18</v>
      </c>
      <c r="H182" t="n">
        <v>2.64</v>
      </c>
      <c r="I182" t="n">
        <v>14</v>
      </c>
      <c r="J182" t="n">
        <v>120.34</v>
      </c>
      <c r="K182" t="n">
        <v>39.72</v>
      </c>
      <c r="L182" t="n">
        <v>18</v>
      </c>
      <c r="M182" t="n">
        <v>12</v>
      </c>
      <c r="N182" t="n">
        <v>17.63</v>
      </c>
      <c r="O182" t="n">
        <v>15076.07</v>
      </c>
      <c r="P182" t="n">
        <v>308.18</v>
      </c>
      <c r="Q182" t="n">
        <v>419.23</v>
      </c>
      <c r="R182" t="n">
        <v>76.68000000000001</v>
      </c>
      <c r="S182" t="n">
        <v>59.57</v>
      </c>
      <c r="T182" t="n">
        <v>6405.47</v>
      </c>
      <c r="U182" t="n">
        <v>0.78</v>
      </c>
      <c r="V182" t="n">
        <v>0.9</v>
      </c>
      <c r="W182" t="n">
        <v>6.82</v>
      </c>
      <c r="X182" t="n">
        <v>0.38</v>
      </c>
      <c r="Y182" t="n">
        <v>0.5</v>
      </c>
      <c r="Z182" t="n">
        <v>10</v>
      </c>
    </row>
    <row r="183">
      <c r="A183" t="n">
        <v>18</v>
      </c>
      <c r="B183" t="n">
        <v>45</v>
      </c>
      <c r="C183" t="inlineStr">
        <is>
          <t xml:space="preserve">CONCLUIDO	</t>
        </is>
      </c>
      <c r="D183" t="n">
        <v>2.4536</v>
      </c>
      <c r="E183" t="n">
        <v>40.76</v>
      </c>
      <c r="F183" t="n">
        <v>38.5</v>
      </c>
      <c r="G183" t="n">
        <v>177.7</v>
      </c>
      <c r="H183" t="n">
        <v>2.76</v>
      </c>
      <c r="I183" t="n">
        <v>13</v>
      </c>
      <c r="J183" t="n">
        <v>121.65</v>
      </c>
      <c r="K183" t="n">
        <v>39.72</v>
      </c>
      <c r="L183" t="n">
        <v>19</v>
      </c>
      <c r="M183" t="n">
        <v>11</v>
      </c>
      <c r="N183" t="n">
        <v>17.93</v>
      </c>
      <c r="O183" t="n">
        <v>15236.84</v>
      </c>
      <c r="P183" t="n">
        <v>308.74</v>
      </c>
      <c r="Q183" t="n">
        <v>419.24</v>
      </c>
      <c r="R183" t="n">
        <v>75.04000000000001</v>
      </c>
      <c r="S183" t="n">
        <v>59.57</v>
      </c>
      <c r="T183" t="n">
        <v>5590.59</v>
      </c>
      <c r="U183" t="n">
        <v>0.79</v>
      </c>
      <c r="V183" t="n">
        <v>0.9</v>
      </c>
      <c r="W183" t="n">
        <v>6.82</v>
      </c>
      <c r="X183" t="n">
        <v>0.34</v>
      </c>
      <c r="Y183" t="n">
        <v>0.5</v>
      </c>
      <c r="Z183" t="n">
        <v>10</v>
      </c>
    </row>
    <row r="184">
      <c r="A184" t="n">
        <v>19</v>
      </c>
      <c r="B184" t="n">
        <v>45</v>
      </c>
      <c r="C184" t="inlineStr">
        <is>
          <t xml:space="preserve">CONCLUIDO	</t>
        </is>
      </c>
      <c r="D184" t="n">
        <v>2.4571</v>
      </c>
      <c r="E184" t="n">
        <v>40.7</v>
      </c>
      <c r="F184" t="n">
        <v>38.46</v>
      </c>
      <c r="G184" t="n">
        <v>192.32</v>
      </c>
      <c r="H184" t="n">
        <v>2.87</v>
      </c>
      <c r="I184" t="n">
        <v>12</v>
      </c>
      <c r="J184" t="n">
        <v>122.95</v>
      </c>
      <c r="K184" t="n">
        <v>39.72</v>
      </c>
      <c r="L184" t="n">
        <v>20</v>
      </c>
      <c r="M184" t="n">
        <v>10</v>
      </c>
      <c r="N184" t="n">
        <v>18.24</v>
      </c>
      <c r="O184" t="n">
        <v>15398.07</v>
      </c>
      <c r="P184" t="n">
        <v>303.05</v>
      </c>
      <c r="Q184" t="n">
        <v>419.23</v>
      </c>
      <c r="R184" t="n">
        <v>74.14</v>
      </c>
      <c r="S184" t="n">
        <v>59.57</v>
      </c>
      <c r="T184" t="n">
        <v>5145.53</v>
      </c>
      <c r="U184" t="n">
        <v>0.8</v>
      </c>
      <c r="V184" t="n">
        <v>0.9</v>
      </c>
      <c r="W184" t="n">
        <v>6.81</v>
      </c>
      <c r="X184" t="n">
        <v>0.3</v>
      </c>
      <c r="Y184" t="n">
        <v>0.5</v>
      </c>
      <c r="Z184" t="n">
        <v>10</v>
      </c>
    </row>
    <row r="185">
      <c r="A185" t="n">
        <v>20</v>
      </c>
      <c r="B185" t="n">
        <v>45</v>
      </c>
      <c r="C185" t="inlineStr">
        <is>
          <t xml:space="preserve">CONCLUIDO	</t>
        </is>
      </c>
      <c r="D185" t="n">
        <v>2.4563</v>
      </c>
      <c r="E185" t="n">
        <v>40.71</v>
      </c>
      <c r="F185" t="n">
        <v>38.48</v>
      </c>
      <c r="G185" t="n">
        <v>192.39</v>
      </c>
      <c r="H185" t="n">
        <v>2.98</v>
      </c>
      <c r="I185" t="n">
        <v>12</v>
      </c>
      <c r="J185" t="n">
        <v>124.26</v>
      </c>
      <c r="K185" t="n">
        <v>39.72</v>
      </c>
      <c r="L185" t="n">
        <v>21</v>
      </c>
      <c r="M185" t="n">
        <v>9</v>
      </c>
      <c r="N185" t="n">
        <v>18.55</v>
      </c>
      <c r="O185" t="n">
        <v>15559.74</v>
      </c>
      <c r="P185" t="n">
        <v>302.27</v>
      </c>
      <c r="Q185" t="n">
        <v>419.23</v>
      </c>
      <c r="R185" t="n">
        <v>74.59</v>
      </c>
      <c r="S185" t="n">
        <v>59.57</v>
      </c>
      <c r="T185" t="n">
        <v>5372.41</v>
      </c>
      <c r="U185" t="n">
        <v>0.8</v>
      </c>
      <c r="V185" t="n">
        <v>0.9</v>
      </c>
      <c r="W185" t="n">
        <v>6.81</v>
      </c>
      <c r="X185" t="n">
        <v>0.31</v>
      </c>
      <c r="Y185" t="n">
        <v>0.5</v>
      </c>
      <c r="Z185" t="n">
        <v>10</v>
      </c>
    </row>
    <row r="186">
      <c r="A186" t="n">
        <v>21</v>
      </c>
      <c r="B186" t="n">
        <v>45</v>
      </c>
      <c r="C186" t="inlineStr">
        <is>
          <t xml:space="preserve">CONCLUIDO	</t>
        </is>
      </c>
      <c r="D186" t="n">
        <v>2.4593</v>
      </c>
      <c r="E186" t="n">
        <v>40.66</v>
      </c>
      <c r="F186" t="n">
        <v>38.45</v>
      </c>
      <c r="G186" t="n">
        <v>209.71</v>
      </c>
      <c r="H186" t="n">
        <v>3.09</v>
      </c>
      <c r="I186" t="n">
        <v>11</v>
      </c>
      <c r="J186" t="n">
        <v>125.58</v>
      </c>
      <c r="K186" t="n">
        <v>39.72</v>
      </c>
      <c r="L186" t="n">
        <v>22</v>
      </c>
      <c r="M186" t="n">
        <v>5</v>
      </c>
      <c r="N186" t="n">
        <v>18.86</v>
      </c>
      <c r="O186" t="n">
        <v>15721.87</v>
      </c>
      <c r="P186" t="n">
        <v>299.71</v>
      </c>
      <c r="Q186" t="n">
        <v>419.25</v>
      </c>
      <c r="R186" t="n">
        <v>73.37</v>
      </c>
      <c r="S186" t="n">
        <v>59.57</v>
      </c>
      <c r="T186" t="n">
        <v>4763.67</v>
      </c>
      <c r="U186" t="n">
        <v>0.8100000000000001</v>
      </c>
      <c r="V186" t="n">
        <v>0.9</v>
      </c>
      <c r="W186" t="n">
        <v>6.82</v>
      </c>
      <c r="X186" t="n">
        <v>0.28</v>
      </c>
      <c r="Y186" t="n">
        <v>0.5</v>
      </c>
      <c r="Z186" t="n">
        <v>10</v>
      </c>
    </row>
    <row r="187">
      <c r="A187" t="n">
        <v>22</v>
      </c>
      <c r="B187" t="n">
        <v>45</v>
      </c>
      <c r="C187" t="inlineStr">
        <is>
          <t xml:space="preserve">CONCLUIDO	</t>
        </is>
      </c>
      <c r="D187" t="n">
        <v>2.4594</v>
      </c>
      <c r="E187" t="n">
        <v>40.66</v>
      </c>
      <c r="F187" t="n">
        <v>38.45</v>
      </c>
      <c r="G187" t="n">
        <v>209.71</v>
      </c>
      <c r="H187" t="n">
        <v>3.2</v>
      </c>
      <c r="I187" t="n">
        <v>11</v>
      </c>
      <c r="J187" t="n">
        <v>126.9</v>
      </c>
      <c r="K187" t="n">
        <v>39.72</v>
      </c>
      <c r="L187" t="n">
        <v>23</v>
      </c>
      <c r="M187" t="n">
        <v>3</v>
      </c>
      <c r="N187" t="n">
        <v>19.18</v>
      </c>
      <c r="O187" t="n">
        <v>15884.46</v>
      </c>
      <c r="P187" t="n">
        <v>300.98</v>
      </c>
      <c r="Q187" t="n">
        <v>419.24</v>
      </c>
      <c r="R187" t="n">
        <v>73.34999999999999</v>
      </c>
      <c r="S187" t="n">
        <v>59.57</v>
      </c>
      <c r="T187" t="n">
        <v>4754.15</v>
      </c>
      <c r="U187" t="n">
        <v>0.8100000000000001</v>
      </c>
      <c r="V187" t="n">
        <v>0.9</v>
      </c>
      <c r="W187" t="n">
        <v>6.82</v>
      </c>
      <c r="X187" t="n">
        <v>0.28</v>
      </c>
      <c r="Y187" t="n">
        <v>0.5</v>
      </c>
      <c r="Z187" t="n">
        <v>10</v>
      </c>
    </row>
    <row r="188">
      <c r="A188" t="n">
        <v>23</v>
      </c>
      <c r="B188" t="n">
        <v>45</v>
      </c>
      <c r="C188" t="inlineStr">
        <is>
          <t xml:space="preserve">CONCLUIDO	</t>
        </is>
      </c>
      <c r="D188" t="n">
        <v>2.4585</v>
      </c>
      <c r="E188" t="n">
        <v>40.67</v>
      </c>
      <c r="F188" t="n">
        <v>38.46</v>
      </c>
      <c r="G188" t="n">
        <v>209.78</v>
      </c>
      <c r="H188" t="n">
        <v>3.31</v>
      </c>
      <c r="I188" t="n">
        <v>11</v>
      </c>
      <c r="J188" t="n">
        <v>128.22</v>
      </c>
      <c r="K188" t="n">
        <v>39.72</v>
      </c>
      <c r="L188" t="n">
        <v>24</v>
      </c>
      <c r="M188" t="n">
        <v>0</v>
      </c>
      <c r="N188" t="n">
        <v>19.5</v>
      </c>
      <c r="O188" t="n">
        <v>16047.51</v>
      </c>
      <c r="P188" t="n">
        <v>302.11</v>
      </c>
      <c r="Q188" t="n">
        <v>419.24</v>
      </c>
      <c r="R188" t="n">
        <v>73.7</v>
      </c>
      <c r="S188" t="n">
        <v>59.57</v>
      </c>
      <c r="T188" t="n">
        <v>4932.22</v>
      </c>
      <c r="U188" t="n">
        <v>0.8100000000000001</v>
      </c>
      <c r="V188" t="n">
        <v>0.9</v>
      </c>
      <c r="W188" t="n">
        <v>6.82</v>
      </c>
      <c r="X188" t="n">
        <v>0.3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1.6412</v>
      </c>
      <c r="E189" t="n">
        <v>60.93</v>
      </c>
      <c r="F189" t="n">
        <v>49.22</v>
      </c>
      <c r="G189" t="n">
        <v>7.87</v>
      </c>
      <c r="H189" t="n">
        <v>0.14</v>
      </c>
      <c r="I189" t="n">
        <v>375</v>
      </c>
      <c r="J189" t="n">
        <v>124.63</v>
      </c>
      <c r="K189" t="n">
        <v>45</v>
      </c>
      <c r="L189" t="n">
        <v>1</v>
      </c>
      <c r="M189" t="n">
        <v>373</v>
      </c>
      <c r="N189" t="n">
        <v>18.64</v>
      </c>
      <c r="O189" t="n">
        <v>15605.44</v>
      </c>
      <c r="P189" t="n">
        <v>518.14</v>
      </c>
      <c r="Q189" t="n">
        <v>419.47</v>
      </c>
      <c r="R189" t="n">
        <v>424.76</v>
      </c>
      <c r="S189" t="n">
        <v>59.57</v>
      </c>
      <c r="T189" t="n">
        <v>178642.15</v>
      </c>
      <c r="U189" t="n">
        <v>0.14</v>
      </c>
      <c r="V189" t="n">
        <v>0.7</v>
      </c>
      <c r="W189" t="n">
        <v>7.41</v>
      </c>
      <c r="X189" t="n">
        <v>11.04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2.0332</v>
      </c>
      <c r="E190" t="n">
        <v>49.18</v>
      </c>
      <c r="F190" t="n">
        <v>42.89</v>
      </c>
      <c r="G190" t="n">
        <v>15.79</v>
      </c>
      <c r="H190" t="n">
        <v>0.28</v>
      </c>
      <c r="I190" t="n">
        <v>163</v>
      </c>
      <c r="J190" t="n">
        <v>125.95</v>
      </c>
      <c r="K190" t="n">
        <v>45</v>
      </c>
      <c r="L190" t="n">
        <v>2</v>
      </c>
      <c r="M190" t="n">
        <v>161</v>
      </c>
      <c r="N190" t="n">
        <v>18.95</v>
      </c>
      <c r="O190" t="n">
        <v>15767.7</v>
      </c>
      <c r="P190" t="n">
        <v>450.1</v>
      </c>
      <c r="Q190" t="n">
        <v>419.31</v>
      </c>
      <c r="R190" t="n">
        <v>218.21</v>
      </c>
      <c r="S190" t="n">
        <v>59.57</v>
      </c>
      <c r="T190" t="n">
        <v>76424.96000000001</v>
      </c>
      <c r="U190" t="n">
        <v>0.27</v>
      </c>
      <c r="V190" t="n">
        <v>0.8100000000000001</v>
      </c>
      <c r="W190" t="n">
        <v>7.06</v>
      </c>
      <c r="X190" t="n">
        <v>4.72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2.1787</v>
      </c>
      <c r="E191" t="n">
        <v>45.9</v>
      </c>
      <c r="F191" t="n">
        <v>41.11</v>
      </c>
      <c r="G191" t="n">
        <v>23.72</v>
      </c>
      <c r="H191" t="n">
        <v>0.42</v>
      </c>
      <c r="I191" t="n">
        <v>104</v>
      </c>
      <c r="J191" t="n">
        <v>127.27</v>
      </c>
      <c r="K191" t="n">
        <v>45</v>
      </c>
      <c r="L191" t="n">
        <v>3</v>
      </c>
      <c r="M191" t="n">
        <v>102</v>
      </c>
      <c r="N191" t="n">
        <v>19.27</v>
      </c>
      <c r="O191" t="n">
        <v>15930.42</v>
      </c>
      <c r="P191" t="n">
        <v>429.81</v>
      </c>
      <c r="Q191" t="n">
        <v>419.27</v>
      </c>
      <c r="R191" t="n">
        <v>159.8</v>
      </c>
      <c r="S191" t="n">
        <v>59.57</v>
      </c>
      <c r="T191" t="n">
        <v>47515</v>
      </c>
      <c r="U191" t="n">
        <v>0.37</v>
      </c>
      <c r="V191" t="n">
        <v>0.84</v>
      </c>
      <c r="W191" t="n">
        <v>6.97</v>
      </c>
      <c r="X191" t="n">
        <v>2.94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2.2495</v>
      </c>
      <c r="E192" t="n">
        <v>44.45</v>
      </c>
      <c r="F192" t="n">
        <v>40.35</v>
      </c>
      <c r="G192" t="n">
        <v>31.44</v>
      </c>
      <c r="H192" t="n">
        <v>0.55</v>
      </c>
      <c r="I192" t="n">
        <v>77</v>
      </c>
      <c r="J192" t="n">
        <v>128.59</v>
      </c>
      <c r="K192" t="n">
        <v>45</v>
      </c>
      <c r="L192" t="n">
        <v>4</v>
      </c>
      <c r="M192" t="n">
        <v>75</v>
      </c>
      <c r="N192" t="n">
        <v>19.59</v>
      </c>
      <c r="O192" t="n">
        <v>16093.6</v>
      </c>
      <c r="P192" t="n">
        <v>420.53</v>
      </c>
      <c r="Q192" t="n">
        <v>419.29</v>
      </c>
      <c r="R192" t="n">
        <v>135.58</v>
      </c>
      <c r="S192" t="n">
        <v>59.57</v>
      </c>
      <c r="T192" t="n">
        <v>35538.7</v>
      </c>
      <c r="U192" t="n">
        <v>0.44</v>
      </c>
      <c r="V192" t="n">
        <v>0.86</v>
      </c>
      <c r="W192" t="n">
        <v>6.92</v>
      </c>
      <c r="X192" t="n">
        <v>2.19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2.2943</v>
      </c>
      <c r="E193" t="n">
        <v>43.59</v>
      </c>
      <c r="F193" t="n">
        <v>39.9</v>
      </c>
      <c r="G193" t="n">
        <v>39.24</v>
      </c>
      <c r="H193" t="n">
        <v>0.68</v>
      </c>
      <c r="I193" t="n">
        <v>61</v>
      </c>
      <c r="J193" t="n">
        <v>129.92</v>
      </c>
      <c r="K193" t="n">
        <v>45</v>
      </c>
      <c r="L193" t="n">
        <v>5</v>
      </c>
      <c r="M193" t="n">
        <v>59</v>
      </c>
      <c r="N193" t="n">
        <v>19.92</v>
      </c>
      <c r="O193" t="n">
        <v>16257.24</v>
      </c>
      <c r="P193" t="n">
        <v>414.18</v>
      </c>
      <c r="Q193" t="n">
        <v>419.3</v>
      </c>
      <c r="R193" t="n">
        <v>120.26</v>
      </c>
      <c r="S193" t="n">
        <v>59.57</v>
      </c>
      <c r="T193" t="n">
        <v>27962.71</v>
      </c>
      <c r="U193" t="n">
        <v>0.5</v>
      </c>
      <c r="V193" t="n">
        <v>0.87</v>
      </c>
      <c r="W193" t="n">
        <v>6.91</v>
      </c>
      <c r="X193" t="n">
        <v>1.73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2.3265</v>
      </c>
      <c r="E194" t="n">
        <v>42.98</v>
      </c>
      <c r="F194" t="n">
        <v>39.57</v>
      </c>
      <c r="G194" t="n">
        <v>47.49</v>
      </c>
      <c r="H194" t="n">
        <v>0.8100000000000001</v>
      </c>
      <c r="I194" t="n">
        <v>50</v>
      </c>
      <c r="J194" t="n">
        <v>131.25</v>
      </c>
      <c r="K194" t="n">
        <v>45</v>
      </c>
      <c r="L194" t="n">
        <v>6</v>
      </c>
      <c r="M194" t="n">
        <v>48</v>
      </c>
      <c r="N194" t="n">
        <v>20.25</v>
      </c>
      <c r="O194" t="n">
        <v>16421.36</v>
      </c>
      <c r="P194" t="n">
        <v>409.61</v>
      </c>
      <c r="Q194" t="n">
        <v>419.25</v>
      </c>
      <c r="R194" t="n">
        <v>110.12</v>
      </c>
      <c r="S194" t="n">
        <v>59.57</v>
      </c>
      <c r="T194" t="n">
        <v>22947.87</v>
      </c>
      <c r="U194" t="n">
        <v>0.54</v>
      </c>
      <c r="V194" t="n">
        <v>0.87</v>
      </c>
      <c r="W194" t="n">
        <v>6.88</v>
      </c>
      <c r="X194" t="n">
        <v>1.41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2.3477</v>
      </c>
      <c r="E195" t="n">
        <v>42.6</v>
      </c>
      <c r="F195" t="n">
        <v>39.36</v>
      </c>
      <c r="G195" t="n">
        <v>54.93</v>
      </c>
      <c r="H195" t="n">
        <v>0.93</v>
      </c>
      <c r="I195" t="n">
        <v>43</v>
      </c>
      <c r="J195" t="n">
        <v>132.58</v>
      </c>
      <c r="K195" t="n">
        <v>45</v>
      </c>
      <c r="L195" t="n">
        <v>7</v>
      </c>
      <c r="M195" t="n">
        <v>41</v>
      </c>
      <c r="N195" t="n">
        <v>20.59</v>
      </c>
      <c r="O195" t="n">
        <v>16585.95</v>
      </c>
      <c r="P195" t="n">
        <v>406.18</v>
      </c>
      <c r="Q195" t="n">
        <v>419.25</v>
      </c>
      <c r="R195" t="n">
        <v>103.18</v>
      </c>
      <c r="S195" t="n">
        <v>59.57</v>
      </c>
      <c r="T195" t="n">
        <v>19510.36</v>
      </c>
      <c r="U195" t="n">
        <v>0.58</v>
      </c>
      <c r="V195" t="n">
        <v>0.88</v>
      </c>
      <c r="W195" t="n">
        <v>6.87</v>
      </c>
      <c r="X195" t="n">
        <v>1.2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2.3659</v>
      </c>
      <c r="E196" t="n">
        <v>42.27</v>
      </c>
      <c r="F196" t="n">
        <v>39.19</v>
      </c>
      <c r="G196" t="n">
        <v>63.55</v>
      </c>
      <c r="H196" t="n">
        <v>1.06</v>
      </c>
      <c r="I196" t="n">
        <v>37</v>
      </c>
      <c r="J196" t="n">
        <v>133.92</v>
      </c>
      <c r="K196" t="n">
        <v>45</v>
      </c>
      <c r="L196" t="n">
        <v>8</v>
      </c>
      <c r="M196" t="n">
        <v>35</v>
      </c>
      <c r="N196" t="n">
        <v>20.93</v>
      </c>
      <c r="O196" t="n">
        <v>16751.02</v>
      </c>
      <c r="P196" t="n">
        <v>401.82</v>
      </c>
      <c r="Q196" t="n">
        <v>419.25</v>
      </c>
      <c r="R196" t="n">
        <v>97.88</v>
      </c>
      <c r="S196" t="n">
        <v>59.57</v>
      </c>
      <c r="T196" t="n">
        <v>16890.36</v>
      </c>
      <c r="U196" t="n">
        <v>0.61</v>
      </c>
      <c r="V196" t="n">
        <v>0.88</v>
      </c>
      <c r="W196" t="n">
        <v>6.85</v>
      </c>
      <c r="X196" t="n">
        <v>1.03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2.3787</v>
      </c>
      <c r="E197" t="n">
        <v>42.04</v>
      </c>
      <c r="F197" t="n">
        <v>39.06</v>
      </c>
      <c r="G197" t="n">
        <v>71.03</v>
      </c>
      <c r="H197" t="n">
        <v>1.18</v>
      </c>
      <c r="I197" t="n">
        <v>33</v>
      </c>
      <c r="J197" t="n">
        <v>135.27</v>
      </c>
      <c r="K197" t="n">
        <v>45</v>
      </c>
      <c r="L197" t="n">
        <v>9</v>
      </c>
      <c r="M197" t="n">
        <v>31</v>
      </c>
      <c r="N197" t="n">
        <v>21.27</v>
      </c>
      <c r="O197" t="n">
        <v>16916.71</v>
      </c>
      <c r="P197" t="n">
        <v>399.7</v>
      </c>
      <c r="Q197" t="n">
        <v>419.23</v>
      </c>
      <c r="R197" t="n">
        <v>93.84</v>
      </c>
      <c r="S197" t="n">
        <v>59.57</v>
      </c>
      <c r="T197" t="n">
        <v>14892.66</v>
      </c>
      <c r="U197" t="n">
        <v>0.63</v>
      </c>
      <c r="V197" t="n">
        <v>0.89</v>
      </c>
      <c r="W197" t="n">
        <v>6.84</v>
      </c>
      <c r="X197" t="n">
        <v>0.9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2.386</v>
      </c>
      <c r="E198" t="n">
        <v>41.91</v>
      </c>
      <c r="F198" t="n">
        <v>39.01</v>
      </c>
      <c r="G198" t="n">
        <v>78.02</v>
      </c>
      <c r="H198" t="n">
        <v>1.29</v>
      </c>
      <c r="I198" t="n">
        <v>30</v>
      </c>
      <c r="J198" t="n">
        <v>136.61</v>
      </c>
      <c r="K198" t="n">
        <v>45</v>
      </c>
      <c r="L198" t="n">
        <v>10</v>
      </c>
      <c r="M198" t="n">
        <v>28</v>
      </c>
      <c r="N198" t="n">
        <v>21.61</v>
      </c>
      <c r="O198" t="n">
        <v>17082.76</v>
      </c>
      <c r="P198" t="n">
        <v>398.41</v>
      </c>
      <c r="Q198" t="n">
        <v>419.24</v>
      </c>
      <c r="R198" t="n">
        <v>91.76000000000001</v>
      </c>
      <c r="S198" t="n">
        <v>59.57</v>
      </c>
      <c r="T198" t="n">
        <v>13867.02</v>
      </c>
      <c r="U198" t="n">
        <v>0.65</v>
      </c>
      <c r="V198" t="n">
        <v>0.89</v>
      </c>
      <c r="W198" t="n">
        <v>6.85</v>
      </c>
      <c r="X198" t="n">
        <v>0.85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2.3955</v>
      </c>
      <c r="E199" t="n">
        <v>41.75</v>
      </c>
      <c r="F199" t="n">
        <v>38.92</v>
      </c>
      <c r="G199" t="n">
        <v>86.5</v>
      </c>
      <c r="H199" t="n">
        <v>1.41</v>
      </c>
      <c r="I199" t="n">
        <v>27</v>
      </c>
      <c r="J199" t="n">
        <v>137.96</v>
      </c>
      <c r="K199" t="n">
        <v>45</v>
      </c>
      <c r="L199" t="n">
        <v>11</v>
      </c>
      <c r="M199" t="n">
        <v>25</v>
      </c>
      <c r="N199" t="n">
        <v>21.96</v>
      </c>
      <c r="O199" t="n">
        <v>17249.3</v>
      </c>
      <c r="P199" t="n">
        <v>395.9</v>
      </c>
      <c r="Q199" t="n">
        <v>419.26</v>
      </c>
      <c r="R199" t="n">
        <v>88.90000000000001</v>
      </c>
      <c r="S199" t="n">
        <v>59.57</v>
      </c>
      <c r="T199" t="n">
        <v>12450.81</v>
      </c>
      <c r="U199" t="n">
        <v>0.67</v>
      </c>
      <c r="V199" t="n">
        <v>0.89</v>
      </c>
      <c r="W199" t="n">
        <v>6.84</v>
      </c>
      <c r="X199" t="n">
        <v>0.76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2.4016</v>
      </c>
      <c r="E200" t="n">
        <v>41.64</v>
      </c>
      <c r="F200" t="n">
        <v>38.87</v>
      </c>
      <c r="G200" t="n">
        <v>93.28</v>
      </c>
      <c r="H200" t="n">
        <v>1.52</v>
      </c>
      <c r="I200" t="n">
        <v>25</v>
      </c>
      <c r="J200" t="n">
        <v>139.32</v>
      </c>
      <c r="K200" t="n">
        <v>45</v>
      </c>
      <c r="L200" t="n">
        <v>12</v>
      </c>
      <c r="M200" t="n">
        <v>23</v>
      </c>
      <c r="N200" t="n">
        <v>22.32</v>
      </c>
      <c r="O200" t="n">
        <v>17416.34</v>
      </c>
      <c r="P200" t="n">
        <v>393.54</v>
      </c>
      <c r="Q200" t="n">
        <v>419.25</v>
      </c>
      <c r="R200" t="n">
        <v>87.28</v>
      </c>
      <c r="S200" t="n">
        <v>59.57</v>
      </c>
      <c r="T200" t="n">
        <v>11649.24</v>
      </c>
      <c r="U200" t="n">
        <v>0.68</v>
      </c>
      <c r="V200" t="n">
        <v>0.89</v>
      </c>
      <c r="W200" t="n">
        <v>6.84</v>
      </c>
      <c r="X200" t="n">
        <v>0.7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2.4091</v>
      </c>
      <c r="E201" t="n">
        <v>41.51</v>
      </c>
      <c r="F201" t="n">
        <v>38.79</v>
      </c>
      <c r="G201" t="n">
        <v>101.19</v>
      </c>
      <c r="H201" t="n">
        <v>1.63</v>
      </c>
      <c r="I201" t="n">
        <v>23</v>
      </c>
      <c r="J201" t="n">
        <v>140.67</v>
      </c>
      <c r="K201" t="n">
        <v>45</v>
      </c>
      <c r="L201" t="n">
        <v>13</v>
      </c>
      <c r="M201" t="n">
        <v>21</v>
      </c>
      <c r="N201" t="n">
        <v>22.68</v>
      </c>
      <c r="O201" t="n">
        <v>17583.88</v>
      </c>
      <c r="P201" t="n">
        <v>391.58</v>
      </c>
      <c r="Q201" t="n">
        <v>419.23</v>
      </c>
      <c r="R201" t="n">
        <v>84.78</v>
      </c>
      <c r="S201" t="n">
        <v>59.57</v>
      </c>
      <c r="T201" t="n">
        <v>10408.81</v>
      </c>
      <c r="U201" t="n">
        <v>0.7</v>
      </c>
      <c r="V201" t="n">
        <v>0.89</v>
      </c>
      <c r="W201" t="n">
        <v>6.83</v>
      </c>
      <c r="X201" t="n">
        <v>0.63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2.4151</v>
      </c>
      <c r="E202" t="n">
        <v>41.41</v>
      </c>
      <c r="F202" t="n">
        <v>38.74</v>
      </c>
      <c r="G202" t="n">
        <v>110.68</v>
      </c>
      <c r="H202" t="n">
        <v>1.74</v>
      </c>
      <c r="I202" t="n">
        <v>21</v>
      </c>
      <c r="J202" t="n">
        <v>142.04</v>
      </c>
      <c r="K202" t="n">
        <v>45</v>
      </c>
      <c r="L202" t="n">
        <v>14</v>
      </c>
      <c r="M202" t="n">
        <v>19</v>
      </c>
      <c r="N202" t="n">
        <v>23.04</v>
      </c>
      <c r="O202" t="n">
        <v>17751.93</v>
      </c>
      <c r="P202" t="n">
        <v>389.54</v>
      </c>
      <c r="Q202" t="n">
        <v>419.25</v>
      </c>
      <c r="R202" t="n">
        <v>82.84</v>
      </c>
      <c r="S202" t="n">
        <v>59.57</v>
      </c>
      <c r="T202" t="n">
        <v>9451.77</v>
      </c>
      <c r="U202" t="n">
        <v>0.72</v>
      </c>
      <c r="V202" t="n">
        <v>0.89</v>
      </c>
      <c r="W202" t="n">
        <v>6.83</v>
      </c>
      <c r="X202" t="n">
        <v>0.57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2.4189</v>
      </c>
      <c r="E203" t="n">
        <v>41.34</v>
      </c>
      <c r="F203" t="n">
        <v>38.7</v>
      </c>
      <c r="G203" t="n">
        <v>116.09</v>
      </c>
      <c r="H203" t="n">
        <v>1.85</v>
      </c>
      <c r="I203" t="n">
        <v>20</v>
      </c>
      <c r="J203" t="n">
        <v>143.4</v>
      </c>
      <c r="K203" t="n">
        <v>45</v>
      </c>
      <c r="L203" t="n">
        <v>15</v>
      </c>
      <c r="M203" t="n">
        <v>18</v>
      </c>
      <c r="N203" t="n">
        <v>23.41</v>
      </c>
      <c r="O203" t="n">
        <v>17920.49</v>
      </c>
      <c r="P203" t="n">
        <v>388.4</v>
      </c>
      <c r="Q203" t="n">
        <v>419.26</v>
      </c>
      <c r="R203" t="n">
        <v>81.90000000000001</v>
      </c>
      <c r="S203" t="n">
        <v>59.57</v>
      </c>
      <c r="T203" t="n">
        <v>8983.719999999999</v>
      </c>
      <c r="U203" t="n">
        <v>0.73</v>
      </c>
      <c r="V203" t="n">
        <v>0.89</v>
      </c>
      <c r="W203" t="n">
        <v>6.82</v>
      </c>
      <c r="X203" t="n">
        <v>0.54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2.4214</v>
      </c>
      <c r="E204" t="n">
        <v>41.3</v>
      </c>
      <c r="F204" t="n">
        <v>38.68</v>
      </c>
      <c r="G204" t="n">
        <v>122.15</v>
      </c>
      <c r="H204" t="n">
        <v>1.96</v>
      </c>
      <c r="I204" t="n">
        <v>19</v>
      </c>
      <c r="J204" t="n">
        <v>144.77</v>
      </c>
      <c r="K204" t="n">
        <v>45</v>
      </c>
      <c r="L204" t="n">
        <v>16</v>
      </c>
      <c r="M204" t="n">
        <v>17</v>
      </c>
      <c r="N204" t="n">
        <v>23.78</v>
      </c>
      <c r="O204" t="n">
        <v>18089.56</v>
      </c>
      <c r="P204" t="n">
        <v>385.86</v>
      </c>
      <c r="Q204" t="n">
        <v>419.23</v>
      </c>
      <c r="R204" t="n">
        <v>81.12</v>
      </c>
      <c r="S204" t="n">
        <v>59.57</v>
      </c>
      <c r="T204" t="n">
        <v>8602.370000000001</v>
      </c>
      <c r="U204" t="n">
        <v>0.73</v>
      </c>
      <c r="V204" t="n">
        <v>0.89</v>
      </c>
      <c r="W204" t="n">
        <v>6.83</v>
      </c>
      <c r="X204" t="n">
        <v>0.52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2.4255</v>
      </c>
      <c r="E205" t="n">
        <v>41.23</v>
      </c>
      <c r="F205" t="n">
        <v>38.64</v>
      </c>
      <c r="G205" t="n">
        <v>128.79</v>
      </c>
      <c r="H205" t="n">
        <v>2.06</v>
      </c>
      <c r="I205" t="n">
        <v>18</v>
      </c>
      <c r="J205" t="n">
        <v>146.15</v>
      </c>
      <c r="K205" t="n">
        <v>45</v>
      </c>
      <c r="L205" t="n">
        <v>17</v>
      </c>
      <c r="M205" t="n">
        <v>16</v>
      </c>
      <c r="N205" t="n">
        <v>24.15</v>
      </c>
      <c r="O205" t="n">
        <v>18259.16</v>
      </c>
      <c r="P205" t="n">
        <v>383.8</v>
      </c>
      <c r="Q205" t="n">
        <v>419.24</v>
      </c>
      <c r="R205" t="n">
        <v>79.90000000000001</v>
      </c>
      <c r="S205" t="n">
        <v>59.57</v>
      </c>
      <c r="T205" t="n">
        <v>7995.7</v>
      </c>
      <c r="U205" t="n">
        <v>0.75</v>
      </c>
      <c r="V205" t="n">
        <v>0.89</v>
      </c>
      <c r="W205" t="n">
        <v>6.82</v>
      </c>
      <c r="X205" t="n">
        <v>0.47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2.4273</v>
      </c>
      <c r="E206" t="n">
        <v>41.2</v>
      </c>
      <c r="F206" t="n">
        <v>38.63</v>
      </c>
      <c r="G206" t="n">
        <v>136.34</v>
      </c>
      <c r="H206" t="n">
        <v>2.16</v>
      </c>
      <c r="I206" t="n">
        <v>17</v>
      </c>
      <c r="J206" t="n">
        <v>147.53</v>
      </c>
      <c r="K206" t="n">
        <v>45</v>
      </c>
      <c r="L206" t="n">
        <v>18</v>
      </c>
      <c r="M206" t="n">
        <v>15</v>
      </c>
      <c r="N206" t="n">
        <v>24.53</v>
      </c>
      <c r="O206" t="n">
        <v>18429.27</v>
      </c>
      <c r="P206" t="n">
        <v>383.32</v>
      </c>
      <c r="Q206" t="n">
        <v>419.23</v>
      </c>
      <c r="R206" t="n">
        <v>79.48</v>
      </c>
      <c r="S206" t="n">
        <v>59.57</v>
      </c>
      <c r="T206" t="n">
        <v>7791.77</v>
      </c>
      <c r="U206" t="n">
        <v>0.75</v>
      </c>
      <c r="V206" t="n">
        <v>0.9</v>
      </c>
      <c r="W206" t="n">
        <v>6.83</v>
      </c>
      <c r="X206" t="n">
        <v>0.47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2.4304</v>
      </c>
      <c r="E207" t="n">
        <v>41.15</v>
      </c>
      <c r="F207" t="n">
        <v>38.6</v>
      </c>
      <c r="G207" t="n">
        <v>144.77</v>
      </c>
      <c r="H207" t="n">
        <v>2.26</v>
      </c>
      <c r="I207" t="n">
        <v>16</v>
      </c>
      <c r="J207" t="n">
        <v>148.91</v>
      </c>
      <c r="K207" t="n">
        <v>45</v>
      </c>
      <c r="L207" t="n">
        <v>19</v>
      </c>
      <c r="M207" t="n">
        <v>14</v>
      </c>
      <c r="N207" t="n">
        <v>24.92</v>
      </c>
      <c r="O207" t="n">
        <v>18599.92</v>
      </c>
      <c r="P207" t="n">
        <v>381.89</v>
      </c>
      <c r="Q207" t="n">
        <v>419.24</v>
      </c>
      <c r="R207" t="n">
        <v>78.8</v>
      </c>
      <c r="S207" t="n">
        <v>59.57</v>
      </c>
      <c r="T207" t="n">
        <v>7457.22</v>
      </c>
      <c r="U207" t="n">
        <v>0.76</v>
      </c>
      <c r="V207" t="n">
        <v>0.9</v>
      </c>
      <c r="W207" t="n">
        <v>6.82</v>
      </c>
      <c r="X207" t="n">
        <v>0.44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2.4343</v>
      </c>
      <c r="E208" t="n">
        <v>41.08</v>
      </c>
      <c r="F208" t="n">
        <v>38.56</v>
      </c>
      <c r="G208" t="n">
        <v>154.26</v>
      </c>
      <c r="H208" t="n">
        <v>2.36</v>
      </c>
      <c r="I208" t="n">
        <v>15</v>
      </c>
      <c r="J208" t="n">
        <v>150.3</v>
      </c>
      <c r="K208" t="n">
        <v>45</v>
      </c>
      <c r="L208" t="n">
        <v>20</v>
      </c>
      <c r="M208" t="n">
        <v>13</v>
      </c>
      <c r="N208" t="n">
        <v>25.3</v>
      </c>
      <c r="O208" t="n">
        <v>18771.1</v>
      </c>
      <c r="P208" t="n">
        <v>379.14</v>
      </c>
      <c r="Q208" t="n">
        <v>419.23</v>
      </c>
      <c r="R208" t="n">
        <v>77.31</v>
      </c>
      <c r="S208" t="n">
        <v>59.57</v>
      </c>
      <c r="T208" t="n">
        <v>6714.58</v>
      </c>
      <c r="U208" t="n">
        <v>0.77</v>
      </c>
      <c r="V208" t="n">
        <v>0.9</v>
      </c>
      <c r="W208" t="n">
        <v>6.82</v>
      </c>
      <c r="X208" t="n">
        <v>0.4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2.4369</v>
      </c>
      <c r="E209" t="n">
        <v>41.04</v>
      </c>
      <c r="F209" t="n">
        <v>38.55</v>
      </c>
      <c r="G209" t="n">
        <v>165.19</v>
      </c>
      <c r="H209" t="n">
        <v>2.45</v>
      </c>
      <c r="I209" t="n">
        <v>14</v>
      </c>
      <c r="J209" t="n">
        <v>151.69</v>
      </c>
      <c r="K209" t="n">
        <v>45</v>
      </c>
      <c r="L209" t="n">
        <v>21</v>
      </c>
      <c r="M209" t="n">
        <v>12</v>
      </c>
      <c r="N209" t="n">
        <v>25.7</v>
      </c>
      <c r="O209" t="n">
        <v>18942.82</v>
      </c>
      <c r="P209" t="n">
        <v>378.62</v>
      </c>
      <c r="Q209" t="n">
        <v>419.24</v>
      </c>
      <c r="R209" t="n">
        <v>76.92</v>
      </c>
      <c r="S209" t="n">
        <v>59.57</v>
      </c>
      <c r="T209" t="n">
        <v>6525.88</v>
      </c>
      <c r="U209" t="n">
        <v>0.77</v>
      </c>
      <c r="V209" t="n">
        <v>0.9</v>
      </c>
      <c r="W209" t="n">
        <v>6.82</v>
      </c>
      <c r="X209" t="n">
        <v>0.38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2.4375</v>
      </c>
      <c r="E210" t="n">
        <v>41.03</v>
      </c>
      <c r="F210" t="n">
        <v>38.54</v>
      </c>
      <c r="G210" t="n">
        <v>165.15</v>
      </c>
      <c r="H210" t="n">
        <v>2.54</v>
      </c>
      <c r="I210" t="n">
        <v>14</v>
      </c>
      <c r="J210" t="n">
        <v>153.09</v>
      </c>
      <c r="K210" t="n">
        <v>45</v>
      </c>
      <c r="L210" t="n">
        <v>22</v>
      </c>
      <c r="M210" t="n">
        <v>12</v>
      </c>
      <c r="N210" t="n">
        <v>26.09</v>
      </c>
      <c r="O210" t="n">
        <v>19115.09</v>
      </c>
      <c r="P210" t="n">
        <v>375.1</v>
      </c>
      <c r="Q210" t="n">
        <v>419.23</v>
      </c>
      <c r="R210" t="n">
        <v>76.5</v>
      </c>
      <c r="S210" t="n">
        <v>59.57</v>
      </c>
      <c r="T210" t="n">
        <v>6313.65</v>
      </c>
      <c r="U210" t="n">
        <v>0.78</v>
      </c>
      <c r="V210" t="n">
        <v>0.9</v>
      </c>
      <c r="W210" t="n">
        <v>6.82</v>
      </c>
      <c r="X210" t="n">
        <v>0.37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2.441</v>
      </c>
      <c r="E211" t="n">
        <v>40.97</v>
      </c>
      <c r="F211" t="n">
        <v>38.5</v>
      </c>
      <c r="G211" t="n">
        <v>177.7</v>
      </c>
      <c r="H211" t="n">
        <v>2.64</v>
      </c>
      <c r="I211" t="n">
        <v>13</v>
      </c>
      <c r="J211" t="n">
        <v>154.49</v>
      </c>
      <c r="K211" t="n">
        <v>45</v>
      </c>
      <c r="L211" t="n">
        <v>23</v>
      </c>
      <c r="M211" t="n">
        <v>11</v>
      </c>
      <c r="N211" t="n">
        <v>26.49</v>
      </c>
      <c r="O211" t="n">
        <v>19287.9</v>
      </c>
      <c r="P211" t="n">
        <v>376.13</v>
      </c>
      <c r="Q211" t="n">
        <v>419.23</v>
      </c>
      <c r="R211" t="n">
        <v>75.55</v>
      </c>
      <c r="S211" t="n">
        <v>59.57</v>
      </c>
      <c r="T211" t="n">
        <v>5844.43</v>
      </c>
      <c r="U211" t="n">
        <v>0.79</v>
      </c>
      <c r="V211" t="n">
        <v>0.9</v>
      </c>
      <c r="W211" t="n">
        <v>6.81</v>
      </c>
      <c r="X211" t="n">
        <v>0.34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2.4403</v>
      </c>
      <c r="E212" t="n">
        <v>40.98</v>
      </c>
      <c r="F212" t="n">
        <v>38.51</v>
      </c>
      <c r="G212" t="n">
        <v>177.76</v>
      </c>
      <c r="H212" t="n">
        <v>2.73</v>
      </c>
      <c r="I212" t="n">
        <v>13</v>
      </c>
      <c r="J212" t="n">
        <v>155.9</v>
      </c>
      <c r="K212" t="n">
        <v>45</v>
      </c>
      <c r="L212" t="n">
        <v>24</v>
      </c>
      <c r="M212" t="n">
        <v>11</v>
      </c>
      <c r="N212" t="n">
        <v>26.9</v>
      </c>
      <c r="O212" t="n">
        <v>19461.27</v>
      </c>
      <c r="P212" t="n">
        <v>372.7</v>
      </c>
      <c r="Q212" t="n">
        <v>419.24</v>
      </c>
      <c r="R212" t="n">
        <v>75.61</v>
      </c>
      <c r="S212" t="n">
        <v>59.57</v>
      </c>
      <c r="T212" t="n">
        <v>5876.49</v>
      </c>
      <c r="U212" t="n">
        <v>0.79</v>
      </c>
      <c r="V212" t="n">
        <v>0.9</v>
      </c>
      <c r="W212" t="n">
        <v>6.82</v>
      </c>
      <c r="X212" t="n">
        <v>0.35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2.4454</v>
      </c>
      <c r="E213" t="n">
        <v>40.89</v>
      </c>
      <c r="F213" t="n">
        <v>38.45</v>
      </c>
      <c r="G213" t="n">
        <v>192.27</v>
      </c>
      <c r="H213" t="n">
        <v>2.81</v>
      </c>
      <c r="I213" t="n">
        <v>12</v>
      </c>
      <c r="J213" t="n">
        <v>157.31</v>
      </c>
      <c r="K213" t="n">
        <v>45</v>
      </c>
      <c r="L213" t="n">
        <v>25</v>
      </c>
      <c r="M213" t="n">
        <v>10</v>
      </c>
      <c r="N213" t="n">
        <v>27.31</v>
      </c>
      <c r="O213" t="n">
        <v>19635.2</v>
      </c>
      <c r="P213" t="n">
        <v>372.34</v>
      </c>
      <c r="Q213" t="n">
        <v>419.23</v>
      </c>
      <c r="R213" t="n">
        <v>73.79000000000001</v>
      </c>
      <c r="S213" t="n">
        <v>59.57</v>
      </c>
      <c r="T213" t="n">
        <v>4970.89</v>
      </c>
      <c r="U213" t="n">
        <v>0.8100000000000001</v>
      </c>
      <c r="V213" t="n">
        <v>0.9</v>
      </c>
      <c r="W213" t="n">
        <v>6.81</v>
      </c>
      <c r="X213" t="n">
        <v>0.29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2.444</v>
      </c>
      <c r="E214" t="n">
        <v>40.92</v>
      </c>
      <c r="F214" t="n">
        <v>38.48</v>
      </c>
      <c r="G214" t="n">
        <v>192.39</v>
      </c>
      <c r="H214" t="n">
        <v>2.9</v>
      </c>
      <c r="I214" t="n">
        <v>12</v>
      </c>
      <c r="J214" t="n">
        <v>158.72</v>
      </c>
      <c r="K214" t="n">
        <v>45</v>
      </c>
      <c r="L214" t="n">
        <v>26</v>
      </c>
      <c r="M214" t="n">
        <v>10</v>
      </c>
      <c r="N214" t="n">
        <v>27.72</v>
      </c>
      <c r="O214" t="n">
        <v>19809.69</v>
      </c>
      <c r="P214" t="n">
        <v>370.45</v>
      </c>
      <c r="Q214" t="n">
        <v>419.23</v>
      </c>
      <c r="R214" t="n">
        <v>74.65000000000001</v>
      </c>
      <c r="S214" t="n">
        <v>59.57</v>
      </c>
      <c r="T214" t="n">
        <v>5401.83</v>
      </c>
      <c r="U214" t="n">
        <v>0.8</v>
      </c>
      <c r="V214" t="n">
        <v>0.9</v>
      </c>
      <c r="W214" t="n">
        <v>6.81</v>
      </c>
      <c r="X214" t="n">
        <v>0.32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2.4472</v>
      </c>
      <c r="E215" t="n">
        <v>40.86</v>
      </c>
      <c r="F215" t="n">
        <v>38.45</v>
      </c>
      <c r="G215" t="n">
        <v>209.72</v>
      </c>
      <c r="H215" t="n">
        <v>2.99</v>
      </c>
      <c r="I215" t="n">
        <v>11</v>
      </c>
      <c r="J215" t="n">
        <v>160.14</v>
      </c>
      <c r="K215" t="n">
        <v>45</v>
      </c>
      <c r="L215" t="n">
        <v>27</v>
      </c>
      <c r="M215" t="n">
        <v>9</v>
      </c>
      <c r="N215" t="n">
        <v>28.14</v>
      </c>
      <c r="O215" t="n">
        <v>19984.89</v>
      </c>
      <c r="P215" t="n">
        <v>368.91</v>
      </c>
      <c r="Q215" t="n">
        <v>419.23</v>
      </c>
      <c r="R215" t="n">
        <v>73.52</v>
      </c>
      <c r="S215" t="n">
        <v>59.57</v>
      </c>
      <c r="T215" t="n">
        <v>4839.62</v>
      </c>
      <c r="U215" t="n">
        <v>0.8100000000000001</v>
      </c>
      <c r="V215" t="n">
        <v>0.9</v>
      </c>
      <c r="W215" t="n">
        <v>6.82</v>
      </c>
      <c r="X215" t="n">
        <v>0.29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2.4473</v>
      </c>
      <c r="E216" t="n">
        <v>40.86</v>
      </c>
      <c r="F216" t="n">
        <v>38.45</v>
      </c>
      <c r="G216" t="n">
        <v>209.72</v>
      </c>
      <c r="H216" t="n">
        <v>3.07</v>
      </c>
      <c r="I216" t="n">
        <v>11</v>
      </c>
      <c r="J216" t="n">
        <v>161.57</v>
      </c>
      <c r="K216" t="n">
        <v>45</v>
      </c>
      <c r="L216" t="n">
        <v>28</v>
      </c>
      <c r="M216" t="n">
        <v>9</v>
      </c>
      <c r="N216" t="n">
        <v>28.57</v>
      </c>
      <c r="O216" t="n">
        <v>20160.55</v>
      </c>
      <c r="P216" t="n">
        <v>368.14</v>
      </c>
      <c r="Q216" t="n">
        <v>419.23</v>
      </c>
      <c r="R216" t="n">
        <v>73.45</v>
      </c>
      <c r="S216" t="n">
        <v>59.57</v>
      </c>
      <c r="T216" t="n">
        <v>4805.88</v>
      </c>
      <c r="U216" t="n">
        <v>0.8100000000000001</v>
      </c>
      <c r="V216" t="n">
        <v>0.9</v>
      </c>
      <c r="W216" t="n">
        <v>6.82</v>
      </c>
      <c r="X216" t="n">
        <v>0.29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2.4504</v>
      </c>
      <c r="E217" t="n">
        <v>40.81</v>
      </c>
      <c r="F217" t="n">
        <v>38.42</v>
      </c>
      <c r="G217" t="n">
        <v>230.53</v>
      </c>
      <c r="H217" t="n">
        <v>3.15</v>
      </c>
      <c r="I217" t="n">
        <v>10</v>
      </c>
      <c r="J217" t="n">
        <v>163</v>
      </c>
      <c r="K217" t="n">
        <v>45</v>
      </c>
      <c r="L217" t="n">
        <v>29</v>
      </c>
      <c r="M217" t="n">
        <v>8</v>
      </c>
      <c r="N217" t="n">
        <v>29</v>
      </c>
      <c r="O217" t="n">
        <v>20336.78</v>
      </c>
      <c r="P217" t="n">
        <v>364</v>
      </c>
      <c r="Q217" t="n">
        <v>419.25</v>
      </c>
      <c r="R217" t="n">
        <v>72.73</v>
      </c>
      <c r="S217" t="n">
        <v>59.57</v>
      </c>
      <c r="T217" t="n">
        <v>4450.06</v>
      </c>
      <c r="U217" t="n">
        <v>0.82</v>
      </c>
      <c r="V217" t="n">
        <v>0.9</v>
      </c>
      <c r="W217" t="n">
        <v>6.81</v>
      </c>
      <c r="X217" t="n">
        <v>0.26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2.4505</v>
      </c>
      <c r="E218" t="n">
        <v>40.81</v>
      </c>
      <c r="F218" t="n">
        <v>38.42</v>
      </c>
      <c r="G218" t="n">
        <v>230.53</v>
      </c>
      <c r="H218" t="n">
        <v>3.23</v>
      </c>
      <c r="I218" t="n">
        <v>10</v>
      </c>
      <c r="J218" t="n">
        <v>164.43</v>
      </c>
      <c r="K218" t="n">
        <v>45</v>
      </c>
      <c r="L218" t="n">
        <v>30</v>
      </c>
      <c r="M218" t="n">
        <v>8</v>
      </c>
      <c r="N218" t="n">
        <v>29.43</v>
      </c>
      <c r="O218" t="n">
        <v>20513.61</v>
      </c>
      <c r="P218" t="n">
        <v>364.7</v>
      </c>
      <c r="Q218" t="n">
        <v>419.24</v>
      </c>
      <c r="R218" t="n">
        <v>72.73</v>
      </c>
      <c r="S218" t="n">
        <v>59.57</v>
      </c>
      <c r="T218" t="n">
        <v>4450.35</v>
      </c>
      <c r="U218" t="n">
        <v>0.82</v>
      </c>
      <c r="V218" t="n">
        <v>0.9</v>
      </c>
      <c r="W218" t="n">
        <v>6.81</v>
      </c>
      <c r="X218" t="n">
        <v>0.26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2.4501</v>
      </c>
      <c r="E219" t="n">
        <v>40.81</v>
      </c>
      <c r="F219" t="n">
        <v>38.43</v>
      </c>
      <c r="G219" t="n">
        <v>230.56</v>
      </c>
      <c r="H219" t="n">
        <v>3.31</v>
      </c>
      <c r="I219" t="n">
        <v>10</v>
      </c>
      <c r="J219" t="n">
        <v>165.87</v>
      </c>
      <c r="K219" t="n">
        <v>45</v>
      </c>
      <c r="L219" t="n">
        <v>31</v>
      </c>
      <c r="M219" t="n">
        <v>8</v>
      </c>
      <c r="N219" t="n">
        <v>29.87</v>
      </c>
      <c r="O219" t="n">
        <v>20691.03</v>
      </c>
      <c r="P219" t="n">
        <v>363.65</v>
      </c>
      <c r="Q219" t="n">
        <v>419.23</v>
      </c>
      <c r="R219" t="n">
        <v>72.87</v>
      </c>
      <c r="S219" t="n">
        <v>59.57</v>
      </c>
      <c r="T219" t="n">
        <v>4521.26</v>
      </c>
      <c r="U219" t="n">
        <v>0.82</v>
      </c>
      <c r="V219" t="n">
        <v>0.9</v>
      </c>
      <c r="W219" t="n">
        <v>6.81</v>
      </c>
      <c r="X219" t="n">
        <v>0.26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2.4538</v>
      </c>
      <c r="E220" t="n">
        <v>40.75</v>
      </c>
      <c r="F220" t="n">
        <v>38.39</v>
      </c>
      <c r="G220" t="n">
        <v>255.94</v>
      </c>
      <c r="H220" t="n">
        <v>3.39</v>
      </c>
      <c r="I220" t="n">
        <v>9</v>
      </c>
      <c r="J220" t="n">
        <v>167.31</v>
      </c>
      <c r="K220" t="n">
        <v>45</v>
      </c>
      <c r="L220" t="n">
        <v>32</v>
      </c>
      <c r="M220" t="n">
        <v>7</v>
      </c>
      <c r="N220" t="n">
        <v>30.31</v>
      </c>
      <c r="O220" t="n">
        <v>20869.05</v>
      </c>
      <c r="P220" t="n">
        <v>357.83</v>
      </c>
      <c r="Q220" t="n">
        <v>419.23</v>
      </c>
      <c r="R220" t="n">
        <v>71.68000000000001</v>
      </c>
      <c r="S220" t="n">
        <v>59.57</v>
      </c>
      <c r="T220" t="n">
        <v>3931.01</v>
      </c>
      <c r="U220" t="n">
        <v>0.83</v>
      </c>
      <c r="V220" t="n">
        <v>0.9</v>
      </c>
      <c r="W220" t="n">
        <v>6.81</v>
      </c>
      <c r="X220" t="n">
        <v>0.23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2.4539</v>
      </c>
      <c r="E221" t="n">
        <v>40.75</v>
      </c>
      <c r="F221" t="n">
        <v>38.39</v>
      </c>
      <c r="G221" t="n">
        <v>255.93</v>
      </c>
      <c r="H221" t="n">
        <v>3.47</v>
      </c>
      <c r="I221" t="n">
        <v>9</v>
      </c>
      <c r="J221" t="n">
        <v>168.76</v>
      </c>
      <c r="K221" t="n">
        <v>45</v>
      </c>
      <c r="L221" t="n">
        <v>33</v>
      </c>
      <c r="M221" t="n">
        <v>7</v>
      </c>
      <c r="N221" t="n">
        <v>30.76</v>
      </c>
      <c r="O221" t="n">
        <v>21047.68</v>
      </c>
      <c r="P221" t="n">
        <v>360.35</v>
      </c>
      <c r="Q221" t="n">
        <v>419.23</v>
      </c>
      <c r="R221" t="n">
        <v>71.7</v>
      </c>
      <c r="S221" t="n">
        <v>59.57</v>
      </c>
      <c r="T221" t="n">
        <v>3942.57</v>
      </c>
      <c r="U221" t="n">
        <v>0.83</v>
      </c>
      <c r="V221" t="n">
        <v>0.9</v>
      </c>
      <c r="W221" t="n">
        <v>6.81</v>
      </c>
      <c r="X221" t="n">
        <v>0.23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2.4534</v>
      </c>
      <c r="E222" t="n">
        <v>40.76</v>
      </c>
      <c r="F222" t="n">
        <v>38.4</v>
      </c>
      <c r="G222" t="n">
        <v>255.99</v>
      </c>
      <c r="H222" t="n">
        <v>3.54</v>
      </c>
      <c r="I222" t="n">
        <v>9</v>
      </c>
      <c r="J222" t="n">
        <v>170.21</v>
      </c>
      <c r="K222" t="n">
        <v>45</v>
      </c>
      <c r="L222" t="n">
        <v>34</v>
      </c>
      <c r="M222" t="n">
        <v>6</v>
      </c>
      <c r="N222" t="n">
        <v>31.22</v>
      </c>
      <c r="O222" t="n">
        <v>21226.92</v>
      </c>
      <c r="P222" t="n">
        <v>360.87</v>
      </c>
      <c r="Q222" t="n">
        <v>419.23</v>
      </c>
      <c r="R222" t="n">
        <v>71.95</v>
      </c>
      <c r="S222" t="n">
        <v>59.57</v>
      </c>
      <c r="T222" t="n">
        <v>4064.07</v>
      </c>
      <c r="U222" t="n">
        <v>0.83</v>
      </c>
      <c r="V222" t="n">
        <v>0.9</v>
      </c>
      <c r="W222" t="n">
        <v>6.81</v>
      </c>
      <c r="X222" t="n">
        <v>0.24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2.4535</v>
      </c>
      <c r="E223" t="n">
        <v>40.76</v>
      </c>
      <c r="F223" t="n">
        <v>38.4</v>
      </c>
      <c r="G223" t="n">
        <v>255.97</v>
      </c>
      <c r="H223" t="n">
        <v>3.61</v>
      </c>
      <c r="I223" t="n">
        <v>9</v>
      </c>
      <c r="J223" t="n">
        <v>171.67</v>
      </c>
      <c r="K223" t="n">
        <v>45</v>
      </c>
      <c r="L223" t="n">
        <v>35</v>
      </c>
      <c r="M223" t="n">
        <v>6</v>
      </c>
      <c r="N223" t="n">
        <v>31.67</v>
      </c>
      <c r="O223" t="n">
        <v>21406.78</v>
      </c>
      <c r="P223" t="n">
        <v>359.41</v>
      </c>
      <c r="Q223" t="n">
        <v>419.24</v>
      </c>
      <c r="R223" t="n">
        <v>71.91</v>
      </c>
      <c r="S223" t="n">
        <v>59.57</v>
      </c>
      <c r="T223" t="n">
        <v>4046</v>
      </c>
      <c r="U223" t="n">
        <v>0.83</v>
      </c>
      <c r="V223" t="n">
        <v>0.9</v>
      </c>
      <c r="W223" t="n">
        <v>6.81</v>
      </c>
      <c r="X223" t="n">
        <v>0.23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2.4535</v>
      </c>
      <c r="E224" t="n">
        <v>40.76</v>
      </c>
      <c r="F224" t="n">
        <v>38.4</v>
      </c>
      <c r="G224" t="n">
        <v>255.98</v>
      </c>
      <c r="H224" t="n">
        <v>3.69</v>
      </c>
      <c r="I224" t="n">
        <v>9</v>
      </c>
      <c r="J224" t="n">
        <v>173.13</v>
      </c>
      <c r="K224" t="n">
        <v>45</v>
      </c>
      <c r="L224" t="n">
        <v>36</v>
      </c>
      <c r="M224" t="n">
        <v>5</v>
      </c>
      <c r="N224" t="n">
        <v>32.14</v>
      </c>
      <c r="O224" t="n">
        <v>21587.26</v>
      </c>
      <c r="P224" t="n">
        <v>357.42</v>
      </c>
      <c r="Q224" t="n">
        <v>419.23</v>
      </c>
      <c r="R224" t="n">
        <v>71.94</v>
      </c>
      <c r="S224" t="n">
        <v>59.57</v>
      </c>
      <c r="T224" t="n">
        <v>4058.01</v>
      </c>
      <c r="U224" t="n">
        <v>0.83</v>
      </c>
      <c r="V224" t="n">
        <v>0.9</v>
      </c>
      <c r="W224" t="n">
        <v>6.81</v>
      </c>
      <c r="X224" t="n">
        <v>0.23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2.4531</v>
      </c>
      <c r="E225" t="n">
        <v>40.77</v>
      </c>
      <c r="F225" t="n">
        <v>38.4</v>
      </c>
      <c r="G225" t="n">
        <v>256.02</v>
      </c>
      <c r="H225" t="n">
        <v>3.76</v>
      </c>
      <c r="I225" t="n">
        <v>9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357.45</v>
      </c>
      <c r="Q225" t="n">
        <v>419.23</v>
      </c>
      <c r="R225" t="n">
        <v>71.84</v>
      </c>
      <c r="S225" t="n">
        <v>59.57</v>
      </c>
      <c r="T225" t="n">
        <v>4011.85</v>
      </c>
      <c r="U225" t="n">
        <v>0.83</v>
      </c>
      <c r="V225" t="n">
        <v>0.9</v>
      </c>
      <c r="W225" t="n">
        <v>6.82</v>
      </c>
      <c r="X225" t="n">
        <v>0.24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2.4564</v>
      </c>
      <c r="E226" t="n">
        <v>40.71</v>
      </c>
      <c r="F226" t="n">
        <v>38.37</v>
      </c>
      <c r="G226" t="n">
        <v>287.79</v>
      </c>
      <c r="H226" t="n">
        <v>3.83</v>
      </c>
      <c r="I226" t="n">
        <v>8</v>
      </c>
      <c r="J226" t="n">
        <v>176.08</v>
      </c>
      <c r="K226" t="n">
        <v>45</v>
      </c>
      <c r="L226" t="n">
        <v>38</v>
      </c>
      <c r="M226" t="n">
        <v>1</v>
      </c>
      <c r="N226" t="n">
        <v>33.08</v>
      </c>
      <c r="O226" t="n">
        <v>21950.14</v>
      </c>
      <c r="P226" t="n">
        <v>358.67</v>
      </c>
      <c r="Q226" t="n">
        <v>419.25</v>
      </c>
      <c r="R226" t="n">
        <v>70.81</v>
      </c>
      <c r="S226" t="n">
        <v>59.57</v>
      </c>
      <c r="T226" t="n">
        <v>3502.36</v>
      </c>
      <c r="U226" t="n">
        <v>0.84</v>
      </c>
      <c r="V226" t="n">
        <v>0.9</v>
      </c>
      <c r="W226" t="n">
        <v>6.82</v>
      </c>
      <c r="X226" t="n">
        <v>0.21</v>
      </c>
      <c r="Y226" t="n">
        <v>0.5</v>
      </c>
      <c r="Z226" t="n">
        <v>10</v>
      </c>
    </row>
    <row r="227">
      <c r="A227" t="n">
        <v>38</v>
      </c>
      <c r="B227" t="n">
        <v>60</v>
      </c>
      <c r="C227" t="inlineStr">
        <is>
          <t xml:space="preserve">CONCLUIDO	</t>
        </is>
      </c>
      <c r="D227" t="n">
        <v>2.4563</v>
      </c>
      <c r="E227" t="n">
        <v>40.71</v>
      </c>
      <c r="F227" t="n">
        <v>38.38</v>
      </c>
      <c r="G227" t="n">
        <v>287.81</v>
      </c>
      <c r="H227" t="n">
        <v>3.9</v>
      </c>
      <c r="I227" t="n">
        <v>8</v>
      </c>
      <c r="J227" t="n">
        <v>177.56</v>
      </c>
      <c r="K227" t="n">
        <v>45</v>
      </c>
      <c r="L227" t="n">
        <v>39</v>
      </c>
      <c r="M227" t="n">
        <v>0</v>
      </c>
      <c r="N227" t="n">
        <v>33.56</v>
      </c>
      <c r="O227" t="n">
        <v>22132.55</v>
      </c>
      <c r="P227" t="n">
        <v>361.42</v>
      </c>
      <c r="Q227" t="n">
        <v>419.23</v>
      </c>
      <c r="R227" t="n">
        <v>70.87</v>
      </c>
      <c r="S227" t="n">
        <v>59.57</v>
      </c>
      <c r="T227" t="n">
        <v>3529.89</v>
      </c>
      <c r="U227" t="n">
        <v>0.84</v>
      </c>
      <c r="V227" t="n">
        <v>0.9</v>
      </c>
      <c r="W227" t="n">
        <v>6.82</v>
      </c>
      <c r="X227" t="n">
        <v>0.21</v>
      </c>
      <c r="Y227" t="n">
        <v>0.5</v>
      </c>
      <c r="Z227" t="n">
        <v>10</v>
      </c>
    </row>
    <row r="228">
      <c r="A228" t="n">
        <v>0</v>
      </c>
      <c r="B228" t="n">
        <v>80</v>
      </c>
      <c r="C228" t="inlineStr">
        <is>
          <t xml:space="preserve">CONCLUIDO	</t>
        </is>
      </c>
      <c r="D228" t="n">
        <v>1.4451</v>
      </c>
      <c r="E228" t="n">
        <v>69.2</v>
      </c>
      <c r="F228" t="n">
        <v>51.92</v>
      </c>
      <c r="G228" t="n">
        <v>6.71</v>
      </c>
      <c r="H228" t="n">
        <v>0.11</v>
      </c>
      <c r="I228" t="n">
        <v>464</v>
      </c>
      <c r="J228" t="n">
        <v>159.12</v>
      </c>
      <c r="K228" t="n">
        <v>50.28</v>
      </c>
      <c r="L228" t="n">
        <v>1</v>
      </c>
      <c r="M228" t="n">
        <v>462</v>
      </c>
      <c r="N228" t="n">
        <v>27.84</v>
      </c>
      <c r="O228" t="n">
        <v>19859.16</v>
      </c>
      <c r="P228" t="n">
        <v>640.77</v>
      </c>
      <c r="Q228" t="n">
        <v>419.52</v>
      </c>
      <c r="R228" t="n">
        <v>513.97</v>
      </c>
      <c r="S228" t="n">
        <v>59.57</v>
      </c>
      <c r="T228" t="n">
        <v>222802.52</v>
      </c>
      <c r="U228" t="n">
        <v>0.12</v>
      </c>
      <c r="V228" t="n">
        <v>0.67</v>
      </c>
      <c r="W228" t="n">
        <v>7.54</v>
      </c>
      <c r="X228" t="n">
        <v>13.74</v>
      </c>
      <c r="Y228" t="n">
        <v>0.5</v>
      </c>
      <c r="Z228" t="n">
        <v>10</v>
      </c>
    </row>
    <row r="229">
      <c r="A229" t="n">
        <v>1</v>
      </c>
      <c r="B229" t="n">
        <v>80</v>
      </c>
      <c r="C229" t="inlineStr">
        <is>
          <t xml:space="preserve">CONCLUIDO	</t>
        </is>
      </c>
      <c r="D229" t="n">
        <v>1.9082</v>
      </c>
      <c r="E229" t="n">
        <v>52.4</v>
      </c>
      <c r="F229" t="n">
        <v>43.8</v>
      </c>
      <c r="G229" t="n">
        <v>13.48</v>
      </c>
      <c r="H229" t="n">
        <v>0.22</v>
      </c>
      <c r="I229" t="n">
        <v>195</v>
      </c>
      <c r="J229" t="n">
        <v>160.54</v>
      </c>
      <c r="K229" t="n">
        <v>50.28</v>
      </c>
      <c r="L229" t="n">
        <v>2</v>
      </c>
      <c r="M229" t="n">
        <v>193</v>
      </c>
      <c r="N229" t="n">
        <v>28.26</v>
      </c>
      <c r="O229" t="n">
        <v>20034.4</v>
      </c>
      <c r="P229" t="n">
        <v>539.79</v>
      </c>
      <c r="Q229" t="n">
        <v>419.33</v>
      </c>
      <c r="R229" t="n">
        <v>247.69</v>
      </c>
      <c r="S229" t="n">
        <v>59.57</v>
      </c>
      <c r="T229" t="n">
        <v>91004.95</v>
      </c>
      <c r="U229" t="n">
        <v>0.24</v>
      </c>
      <c r="V229" t="n">
        <v>0.79</v>
      </c>
      <c r="W229" t="n">
        <v>7.12</v>
      </c>
      <c r="X229" t="n">
        <v>5.63</v>
      </c>
      <c r="Y229" t="n">
        <v>0.5</v>
      </c>
      <c r="Z229" t="n">
        <v>10</v>
      </c>
    </row>
    <row r="230">
      <c r="A230" t="n">
        <v>2</v>
      </c>
      <c r="B230" t="n">
        <v>80</v>
      </c>
      <c r="C230" t="inlineStr">
        <is>
          <t xml:space="preserve">CONCLUIDO	</t>
        </is>
      </c>
      <c r="D230" t="n">
        <v>2.0808</v>
      </c>
      <c r="E230" t="n">
        <v>48.06</v>
      </c>
      <c r="F230" t="n">
        <v>41.74</v>
      </c>
      <c r="G230" t="n">
        <v>20.2</v>
      </c>
      <c r="H230" t="n">
        <v>0.33</v>
      </c>
      <c r="I230" t="n">
        <v>124</v>
      </c>
      <c r="J230" t="n">
        <v>161.97</v>
      </c>
      <c r="K230" t="n">
        <v>50.28</v>
      </c>
      <c r="L230" t="n">
        <v>3</v>
      </c>
      <c r="M230" t="n">
        <v>122</v>
      </c>
      <c r="N230" t="n">
        <v>28.69</v>
      </c>
      <c r="O230" t="n">
        <v>20210.21</v>
      </c>
      <c r="P230" t="n">
        <v>513.63</v>
      </c>
      <c r="Q230" t="n">
        <v>419.31</v>
      </c>
      <c r="R230" t="n">
        <v>180.27</v>
      </c>
      <c r="S230" t="n">
        <v>59.57</v>
      </c>
      <c r="T230" t="n">
        <v>57651.16</v>
      </c>
      <c r="U230" t="n">
        <v>0.33</v>
      </c>
      <c r="V230" t="n">
        <v>0.83</v>
      </c>
      <c r="W230" t="n">
        <v>7.01</v>
      </c>
      <c r="X230" t="n">
        <v>3.57</v>
      </c>
      <c r="Y230" t="n">
        <v>0.5</v>
      </c>
      <c r="Z230" t="n">
        <v>10</v>
      </c>
    </row>
    <row r="231">
      <c r="A231" t="n">
        <v>3</v>
      </c>
      <c r="B231" t="n">
        <v>80</v>
      </c>
      <c r="C231" t="inlineStr">
        <is>
          <t xml:space="preserve">CONCLUIDO	</t>
        </is>
      </c>
      <c r="D231" t="n">
        <v>2.1729</v>
      </c>
      <c r="E231" t="n">
        <v>46.02</v>
      </c>
      <c r="F231" t="n">
        <v>40.77</v>
      </c>
      <c r="G231" t="n">
        <v>26.88</v>
      </c>
      <c r="H231" t="n">
        <v>0.43</v>
      </c>
      <c r="I231" t="n">
        <v>91</v>
      </c>
      <c r="J231" t="n">
        <v>163.4</v>
      </c>
      <c r="K231" t="n">
        <v>50.28</v>
      </c>
      <c r="L231" t="n">
        <v>4</v>
      </c>
      <c r="M231" t="n">
        <v>89</v>
      </c>
      <c r="N231" t="n">
        <v>29.12</v>
      </c>
      <c r="O231" t="n">
        <v>20386.62</v>
      </c>
      <c r="P231" t="n">
        <v>500.72</v>
      </c>
      <c r="Q231" t="n">
        <v>419.29</v>
      </c>
      <c r="R231" t="n">
        <v>149.06</v>
      </c>
      <c r="S231" t="n">
        <v>59.57</v>
      </c>
      <c r="T231" t="n">
        <v>42211.96</v>
      </c>
      <c r="U231" t="n">
        <v>0.4</v>
      </c>
      <c r="V231" t="n">
        <v>0.85</v>
      </c>
      <c r="W231" t="n">
        <v>6.94</v>
      </c>
      <c r="X231" t="n">
        <v>2.6</v>
      </c>
      <c r="Y231" t="n">
        <v>0.5</v>
      </c>
      <c r="Z231" t="n">
        <v>10</v>
      </c>
    </row>
    <row r="232">
      <c r="A232" t="n">
        <v>4</v>
      </c>
      <c r="B232" t="n">
        <v>80</v>
      </c>
      <c r="C232" t="inlineStr">
        <is>
          <t xml:space="preserve">CONCLUIDO	</t>
        </is>
      </c>
      <c r="D232" t="n">
        <v>2.2288</v>
      </c>
      <c r="E232" t="n">
        <v>44.87</v>
      </c>
      <c r="F232" t="n">
        <v>40.22</v>
      </c>
      <c r="G232" t="n">
        <v>33.52</v>
      </c>
      <c r="H232" t="n">
        <v>0.54</v>
      </c>
      <c r="I232" t="n">
        <v>72</v>
      </c>
      <c r="J232" t="n">
        <v>164.83</v>
      </c>
      <c r="K232" t="n">
        <v>50.28</v>
      </c>
      <c r="L232" t="n">
        <v>5</v>
      </c>
      <c r="M232" t="n">
        <v>70</v>
      </c>
      <c r="N232" t="n">
        <v>29.55</v>
      </c>
      <c r="O232" t="n">
        <v>20563.61</v>
      </c>
      <c r="P232" t="n">
        <v>493.13</v>
      </c>
      <c r="Q232" t="n">
        <v>419.26</v>
      </c>
      <c r="R232" t="n">
        <v>131.24</v>
      </c>
      <c r="S232" t="n">
        <v>59.57</v>
      </c>
      <c r="T232" t="n">
        <v>33395.11</v>
      </c>
      <c r="U232" t="n">
        <v>0.45</v>
      </c>
      <c r="V232" t="n">
        <v>0.86</v>
      </c>
      <c r="W232" t="n">
        <v>6.92</v>
      </c>
      <c r="X232" t="n">
        <v>2.06</v>
      </c>
      <c r="Y232" t="n">
        <v>0.5</v>
      </c>
      <c r="Z232" t="n">
        <v>10</v>
      </c>
    </row>
    <row r="233">
      <c r="A233" t="n">
        <v>5</v>
      </c>
      <c r="B233" t="n">
        <v>80</v>
      </c>
      <c r="C233" t="inlineStr">
        <is>
          <t xml:space="preserve">CONCLUIDO	</t>
        </is>
      </c>
      <c r="D233" t="n">
        <v>2.267</v>
      </c>
      <c r="E233" t="n">
        <v>44.11</v>
      </c>
      <c r="F233" t="n">
        <v>39.85</v>
      </c>
      <c r="G233" t="n">
        <v>39.85</v>
      </c>
      <c r="H233" t="n">
        <v>0.64</v>
      </c>
      <c r="I233" t="n">
        <v>60</v>
      </c>
      <c r="J233" t="n">
        <v>166.27</v>
      </c>
      <c r="K233" t="n">
        <v>50.28</v>
      </c>
      <c r="L233" t="n">
        <v>6</v>
      </c>
      <c r="M233" t="n">
        <v>58</v>
      </c>
      <c r="N233" t="n">
        <v>29.99</v>
      </c>
      <c r="O233" t="n">
        <v>20741.2</v>
      </c>
      <c r="P233" t="n">
        <v>487.86</v>
      </c>
      <c r="Q233" t="n">
        <v>419.24</v>
      </c>
      <c r="R233" t="n">
        <v>119.3</v>
      </c>
      <c r="S233" t="n">
        <v>59.57</v>
      </c>
      <c r="T233" t="n">
        <v>27485.19</v>
      </c>
      <c r="U233" t="n">
        <v>0.5</v>
      </c>
      <c r="V233" t="n">
        <v>0.87</v>
      </c>
      <c r="W233" t="n">
        <v>6.89</v>
      </c>
      <c r="X233" t="n">
        <v>1.69</v>
      </c>
      <c r="Y233" t="n">
        <v>0.5</v>
      </c>
      <c r="Z233" t="n">
        <v>10</v>
      </c>
    </row>
    <row r="234">
      <c r="A234" t="n">
        <v>6</v>
      </c>
      <c r="B234" t="n">
        <v>80</v>
      </c>
      <c r="C234" t="inlineStr">
        <is>
          <t xml:space="preserve">CONCLUIDO	</t>
        </is>
      </c>
      <c r="D234" t="n">
        <v>2.2958</v>
      </c>
      <c r="E234" t="n">
        <v>43.56</v>
      </c>
      <c r="F234" t="n">
        <v>39.59</v>
      </c>
      <c r="G234" t="n">
        <v>46.58</v>
      </c>
      <c r="H234" t="n">
        <v>0.74</v>
      </c>
      <c r="I234" t="n">
        <v>51</v>
      </c>
      <c r="J234" t="n">
        <v>167.72</v>
      </c>
      <c r="K234" t="n">
        <v>50.28</v>
      </c>
      <c r="L234" t="n">
        <v>7</v>
      </c>
      <c r="M234" t="n">
        <v>49</v>
      </c>
      <c r="N234" t="n">
        <v>30.44</v>
      </c>
      <c r="O234" t="n">
        <v>20919.39</v>
      </c>
      <c r="P234" t="n">
        <v>483.94</v>
      </c>
      <c r="Q234" t="n">
        <v>419.27</v>
      </c>
      <c r="R234" t="n">
        <v>110.57</v>
      </c>
      <c r="S234" t="n">
        <v>59.57</v>
      </c>
      <c r="T234" t="n">
        <v>23166.1</v>
      </c>
      <c r="U234" t="n">
        <v>0.54</v>
      </c>
      <c r="V234" t="n">
        <v>0.87</v>
      </c>
      <c r="W234" t="n">
        <v>6.88</v>
      </c>
      <c r="X234" t="n">
        <v>1.42</v>
      </c>
      <c r="Y234" t="n">
        <v>0.5</v>
      </c>
      <c r="Z234" t="n">
        <v>10</v>
      </c>
    </row>
    <row r="235">
      <c r="A235" t="n">
        <v>7</v>
      </c>
      <c r="B235" t="n">
        <v>80</v>
      </c>
      <c r="C235" t="inlineStr">
        <is>
          <t xml:space="preserve">CONCLUIDO	</t>
        </is>
      </c>
      <c r="D235" t="n">
        <v>2.3185</v>
      </c>
      <c r="E235" t="n">
        <v>43.13</v>
      </c>
      <c r="F235" t="n">
        <v>39.39</v>
      </c>
      <c r="G235" t="n">
        <v>53.71</v>
      </c>
      <c r="H235" t="n">
        <v>0.84</v>
      </c>
      <c r="I235" t="n">
        <v>44</v>
      </c>
      <c r="J235" t="n">
        <v>169.17</v>
      </c>
      <c r="K235" t="n">
        <v>50.28</v>
      </c>
      <c r="L235" t="n">
        <v>8</v>
      </c>
      <c r="M235" t="n">
        <v>42</v>
      </c>
      <c r="N235" t="n">
        <v>30.89</v>
      </c>
      <c r="O235" t="n">
        <v>21098.19</v>
      </c>
      <c r="P235" t="n">
        <v>480.49</v>
      </c>
      <c r="Q235" t="n">
        <v>419.25</v>
      </c>
      <c r="R235" t="n">
        <v>104.13</v>
      </c>
      <c r="S235" t="n">
        <v>59.57</v>
      </c>
      <c r="T235" t="n">
        <v>19979.99</v>
      </c>
      <c r="U235" t="n">
        <v>0.57</v>
      </c>
      <c r="V235" t="n">
        <v>0.88</v>
      </c>
      <c r="W235" t="n">
        <v>6.87</v>
      </c>
      <c r="X235" t="n">
        <v>1.23</v>
      </c>
      <c r="Y235" t="n">
        <v>0.5</v>
      </c>
      <c r="Z235" t="n">
        <v>10</v>
      </c>
    </row>
    <row r="236">
      <c r="A236" t="n">
        <v>8</v>
      </c>
      <c r="B236" t="n">
        <v>80</v>
      </c>
      <c r="C236" t="inlineStr">
        <is>
          <t xml:space="preserve">CONCLUIDO	</t>
        </is>
      </c>
      <c r="D236" t="n">
        <v>2.3349</v>
      </c>
      <c r="E236" t="n">
        <v>42.83</v>
      </c>
      <c r="F236" t="n">
        <v>39.25</v>
      </c>
      <c r="G236" t="n">
        <v>60.38</v>
      </c>
      <c r="H236" t="n">
        <v>0.9399999999999999</v>
      </c>
      <c r="I236" t="n">
        <v>39</v>
      </c>
      <c r="J236" t="n">
        <v>170.62</v>
      </c>
      <c r="K236" t="n">
        <v>50.28</v>
      </c>
      <c r="L236" t="n">
        <v>9</v>
      </c>
      <c r="M236" t="n">
        <v>37</v>
      </c>
      <c r="N236" t="n">
        <v>31.34</v>
      </c>
      <c r="O236" t="n">
        <v>21277.6</v>
      </c>
      <c r="P236" t="n">
        <v>477.77</v>
      </c>
      <c r="Q236" t="n">
        <v>419.24</v>
      </c>
      <c r="R236" t="n">
        <v>99.44</v>
      </c>
      <c r="S236" t="n">
        <v>59.57</v>
      </c>
      <c r="T236" t="n">
        <v>17662.93</v>
      </c>
      <c r="U236" t="n">
        <v>0.6</v>
      </c>
      <c r="V236" t="n">
        <v>0.88</v>
      </c>
      <c r="W236" t="n">
        <v>6.86</v>
      </c>
      <c r="X236" t="n">
        <v>1.08</v>
      </c>
      <c r="Y236" t="n">
        <v>0.5</v>
      </c>
      <c r="Z236" t="n">
        <v>10</v>
      </c>
    </row>
    <row r="237">
      <c r="A237" t="n">
        <v>9</v>
      </c>
      <c r="B237" t="n">
        <v>80</v>
      </c>
      <c r="C237" t="inlineStr">
        <is>
          <t xml:space="preserve">CONCLUIDO	</t>
        </is>
      </c>
      <c r="D237" t="n">
        <v>2.3442</v>
      </c>
      <c r="E237" t="n">
        <v>42.66</v>
      </c>
      <c r="F237" t="n">
        <v>39.17</v>
      </c>
      <c r="G237" t="n">
        <v>65.29000000000001</v>
      </c>
      <c r="H237" t="n">
        <v>1.03</v>
      </c>
      <c r="I237" t="n">
        <v>36</v>
      </c>
      <c r="J237" t="n">
        <v>172.08</v>
      </c>
      <c r="K237" t="n">
        <v>50.28</v>
      </c>
      <c r="L237" t="n">
        <v>10</v>
      </c>
      <c r="M237" t="n">
        <v>34</v>
      </c>
      <c r="N237" t="n">
        <v>31.8</v>
      </c>
      <c r="O237" t="n">
        <v>21457.64</v>
      </c>
      <c r="P237" t="n">
        <v>476.67</v>
      </c>
      <c r="Q237" t="n">
        <v>419.25</v>
      </c>
      <c r="R237" t="n">
        <v>97.26000000000001</v>
      </c>
      <c r="S237" t="n">
        <v>59.57</v>
      </c>
      <c r="T237" t="n">
        <v>16585.06</v>
      </c>
      <c r="U237" t="n">
        <v>0.61</v>
      </c>
      <c r="V237" t="n">
        <v>0.88</v>
      </c>
      <c r="W237" t="n">
        <v>6.85</v>
      </c>
      <c r="X237" t="n">
        <v>1.01</v>
      </c>
      <c r="Y237" t="n">
        <v>0.5</v>
      </c>
      <c r="Z237" t="n">
        <v>10</v>
      </c>
    </row>
    <row r="238">
      <c r="A238" t="n">
        <v>10</v>
      </c>
      <c r="B238" t="n">
        <v>80</v>
      </c>
      <c r="C238" t="inlineStr">
        <is>
          <t xml:space="preserve">CONCLUIDO	</t>
        </is>
      </c>
      <c r="D238" t="n">
        <v>2.3587</v>
      </c>
      <c r="E238" t="n">
        <v>42.4</v>
      </c>
      <c r="F238" t="n">
        <v>39.04</v>
      </c>
      <c r="G238" t="n">
        <v>73.2</v>
      </c>
      <c r="H238" t="n">
        <v>1.12</v>
      </c>
      <c r="I238" t="n">
        <v>32</v>
      </c>
      <c r="J238" t="n">
        <v>173.55</v>
      </c>
      <c r="K238" t="n">
        <v>50.28</v>
      </c>
      <c r="L238" t="n">
        <v>11</v>
      </c>
      <c r="M238" t="n">
        <v>30</v>
      </c>
      <c r="N238" t="n">
        <v>32.27</v>
      </c>
      <c r="O238" t="n">
        <v>21638.31</v>
      </c>
      <c r="P238" t="n">
        <v>474.14</v>
      </c>
      <c r="Q238" t="n">
        <v>419.24</v>
      </c>
      <c r="R238" t="n">
        <v>92.78</v>
      </c>
      <c r="S238" t="n">
        <v>59.57</v>
      </c>
      <c r="T238" t="n">
        <v>14364.02</v>
      </c>
      <c r="U238" t="n">
        <v>0.64</v>
      </c>
      <c r="V238" t="n">
        <v>0.89</v>
      </c>
      <c r="W238" t="n">
        <v>6.85</v>
      </c>
      <c r="X238" t="n">
        <v>0.88</v>
      </c>
      <c r="Y238" t="n">
        <v>0.5</v>
      </c>
      <c r="Z238" t="n">
        <v>10</v>
      </c>
    </row>
    <row r="239">
      <c r="A239" t="n">
        <v>11</v>
      </c>
      <c r="B239" t="n">
        <v>80</v>
      </c>
      <c r="C239" t="inlineStr">
        <is>
          <t xml:space="preserve">CONCLUIDO	</t>
        </is>
      </c>
      <c r="D239" t="n">
        <v>2.3642</v>
      </c>
      <c r="E239" t="n">
        <v>42.3</v>
      </c>
      <c r="F239" t="n">
        <v>39.01</v>
      </c>
      <c r="G239" t="n">
        <v>78.01000000000001</v>
      </c>
      <c r="H239" t="n">
        <v>1.22</v>
      </c>
      <c r="I239" t="n">
        <v>30</v>
      </c>
      <c r="J239" t="n">
        <v>175.02</v>
      </c>
      <c r="K239" t="n">
        <v>50.28</v>
      </c>
      <c r="L239" t="n">
        <v>12</v>
      </c>
      <c r="M239" t="n">
        <v>28</v>
      </c>
      <c r="N239" t="n">
        <v>32.74</v>
      </c>
      <c r="O239" t="n">
        <v>21819.6</v>
      </c>
      <c r="P239" t="n">
        <v>473.13</v>
      </c>
      <c r="Q239" t="n">
        <v>419.24</v>
      </c>
      <c r="R239" t="n">
        <v>91.90000000000001</v>
      </c>
      <c r="S239" t="n">
        <v>59.57</v>
      </c>
      <c r="T239" t="n">
        <v>13937.39</v>
      </c>
      <c r="U239" t="n">
        <v>0.65</v>
      </c>
      <c r="V239" t="n">
        <v>0.89</v>
      </c>
      <c r="W239" t="n">
        <v>6.84</v>
      </c>
      <c r="X239" t="n">
        <v>0.84</v>
      </c>
      <c r="Y239" t="n">
        <v>0.5</v>
      </c>
      <c r="Z239" t="n">
        <v>10</v>
      </c>
    </row>
    <row r="240">
      <c r="A240" t="n">
        <v>12</v>
      </c>
      <c r="B240" t="n">
        <v>80</v>
      </c>
      <c r="C240" t="inlineStr">
        <is>
          <t xml:space="preserve">CONCLUIDO	</t>
        </is>
      </c>
      <c r="D240" t="n">
        <v>2.3749</v>
      </c>
      <c r="E240" t="n">
        <v>42.11</v>
      </c>
      <c r="F240" t="n">
        <v>38.91</v>
      </c>
      <c r="G240" t="n">
        <v>86.47</v>
      </c>
      <c r="H240" t="n">
        <v>1.31</v>
      </c>
      <c r="I240" t="n">
        <v>27</v>
      </c>
      <c r="J240" t="n">
        <v>176.49</v>
      </c>
      <c r="K240" t="n">
        <v>50.28</v>
      </c>
      <c r="L240" t="n">
        <v>13</v>
      </c>
      <c r="M240" t="n">
        <v>25</v>
      </c>
      <c r="N240" t="n">
        <v>33.21</v>
      </c>
      <c r="O240" t="n">
        <v>22001.54</v>
      </c>
      <c r="P240" t="n">
        <v>471.12</v>
      </c>
      <c r="Q240" t="n">
        <v>419.24</v>
      </c>
      <c r="R240" t="n">
        <v>88.65000000000001</v>
      </c>
      <c r="S240" t="n">
        <v>59.57</v>
      </c>
      <c r="T240" t="n">
        <v>12326.75</v>
      </c>
      <c r="U240" t="n">
        <v>0.67</v>
      </c>
      <c r="V240" t="n">
        <v>0.89</v>
      </c>
      <c r="W240" t="n">
        <v>6.84</v>
      </c>
      <c r="X240" t="n">
        <v>0.75</v>
      </c>
      <c r="Y240" t="n">
        <v>0.5</v>
      </c>
      <c r="Z240" t="n">
        <v>10</v>
      </c>
    </row>
    <row r="241">
      <c r="A241" t="n">
        <v>13</v>
      </c>
      <c r="B241" t="n">
        <v>80</v>
      </c>
      <c r="C241" t="inlineStr">
        <is>
          <t xml:space="preserve">CONCLUIDO	</t>
        </is>
      </c>
      <c r="D241" t="n">
        <v>2.3813</v>
      </c>
      <c r="E241" t="n">
        <v>41.99</v>
      </c>
      <c r="F241" t="n">
        <v>38.86</v>
      </c>
      <c r="G241" t="n">
        <v>93.27</v>
      </c>
      <c r="H241" t="n">
        <v>1.4</v>
      </c>
      <c r="I241" t="n">
        <v>25</v>
      </c>
      <c r="J241" t="n">
        <v>177.97</v>
      </c>
      <c r="K241" t="n">
        <v>50.28</v>
      </c>
      <c r="L241" t="n">
        <v>14</v>
      </c>
      <c r="M241" t="n">
        <v>23</v>
      </c>
      <c r="N241" t="n">
        <v>33.69</v>
      </c>
      <c r="O241" t="n">
        <v>22184.13</v>
      </c>
      <c r="P241" t="n">
        <v>469.32</v>
      </c>
      <c r="Q241" t="n">
        <v>419.24</v>
      </c>
      <c r="R241" t="n">
        <v>87.18000000000001</v>
      </c>
      <c r="S241" t="n">
        <v>59.57</v>
      </c>
      <c r="T241" t="n">
        <v>11600.48</v>
      </c>
      <c r="U241" t="n">
        <v>0.68</v>
      </c>
      <c r="V241" t="n">
        <v>0.89</v>
      </c>
      <c r="W241" t="n">
        <v>6.83</v>
      </c>
      <c r="X241" t="n">
        <v>0.7</v>
      </c>
      <c r="Y241" t="n">
        <v>0.5</v>
      </c>
      <c r="Z241" t="n">
        <v>10</v>
      </c>
    </row>
    <row r="242">
      <c r="A242" t="n">
        <v>14</v>
      </c>
      <c r="B242" t="n">
        <v>80</v>
      </c>
      <c r="C242" t="inlineStr">
        <is>
          <t xml:space="preserve">CONCLUIDO	</t>
        </is>
      </c>
      <c r="D242" t="n">
        <v>2.3843</v>
      </c>
      <c r="E242" t="n">
        <v>41.94</v>
      </c>
      <c r="F242" t="n">
        <v>38.84</v>
      </c>
      <c r="G242" t="n">
        <v>97.11</v>
      </c>
      <c r="H242" t="n">
        <v>1.48</v>
      </c>
      <c r="I242" t="n">
        <v>24</v>
      </c>
      <c r="J242" t="n">
        <v>179.46</v>
      </c>
      <c r="K242" t="n">
        <v>50.28</v>
      </c>
      <c r="L242" t="n">
        <v>15</v>
      </c>
      <c r="M242" t="n">
        <v>22</v>
      </c>
      <c r="N242" t="n">
        <v>34.18</v>
      </c>
      <c r="O242" t="n">
        <v>22367.38</v>
      </c>
      <c r="P242" t="n">
        <v>469.11</v>
      </c>
      <c r="Q242" t="n">
        <v>419.24</v>
      </c>
      <c r="R242" t="n">
        <v>86.29000000000001</v>
      </c>
      <c r="S242" t="n">
        <v>59.57</v>
      </c>
      <c r="T242" t="n">
        <v>11158.45</v>
      </c>
      <c r="U242" t="n">
        <v>0.6899999999999999</v>
      </c>
      <c r="V242" t="n">
        <v>0.89</v>
      </c>
      <c r="W242" t="n">
        <v>6.84</v>
      </c>
      <c r="X242" t="n">
        <v>0.68</v>
      </c>
      <c r="Y242" t="n">
        <v>0.5</v>
      </c>
      <c r="Z242" t="n">
        <v>10</v>
      </c>
    </row>
    <row r="243">
      <c r="A243" t="n">
        <v>15</v>
      </c>
      <c r="B243" t="n">
        <v>80</v>
      </c>
      <c r="C243" t="inlineStr">
        <is>
          <t xml:space="preserve">CONCLUIDO	</t>
        </is>
      </c>
      <c r="D243" t="n">
        <v>2.3929</v>
      </c>
      <c r="E243" t="n">
        <v>41.79</v>
      </c>
      <c r="F243" t="n">
        <v>38.76</v>
      </c>
      <c r="G243" t="n">
        <v>105.7</v>
      </c>
      <c r="H243" t="n">
        <v>1.57</v>
      </c>
      <c r="I243" t="n">
        <v>22</v>
      </c>
      <c r="J243" t="n">
        <v>180.95</v>
      </c>
      <c r="K243" t="n">
        <v>50.28</v>
      </c>
      <c r="L243" t="n">
        <v>16</v>
      </c>
      <c r="M243" t="n">
        <v>20</v>
      </c>
      <c r="N243" t="n">
        <v>34.67</v>
      </c>
      <c r="O243" t="n">
        <v>22551.28</v>
      </c>
      <c r="P243" t="n">
        <v>467.13</v>
      </c>
      <c r="Q243" t="n">
        <v>419.26</v>
      </c>
      <c r="R243" t="n">
        <v>83.72</v>
      </c>
      <c r="S243" t="n">
        <v>59.57</v>
      </c>
      <c r="T243" t="n">
        <v>9887.57</v>
      </c>
      <c r="U243" t="n">
        <v>0.71</v>
      </c>
      <c r="V243" t="n">
        <v>0.89</v>
      </c>
      <c r="W243" t="n">
        <v>6.83</v>
      </c>
      <c r="X243" t="n">
        <v>0.59</v>
      </c>
      <c r="Y243" t="n">
        <v>0.5</v>
      </c>
      <c r="Z243" t="n">
        <v>10</v>
      </c>
    </row>
    <row r="244">
      <c r="A244" t="n">
        <v>16</v>
      </c>
      <c r="B244" t="n">
        <v>80</v>
      </c>
      <c r="C244" t="inlineStr">
        <is>
          <t xml:space="preserve">CONCLUIDO	</t>
        </is>
      </c>
      <c r="D244" t="n">
        <v>2.3959</v>
      </c>
      <c r="E244" t="n">
        <v>41.74</v>
      </c>
      <c r="F244" t="n">
        <v>38.74</v>
      </c>
      <c r="G244" t="n">
        <v>110.68</v>
      </c>
      <c r="H244" t="n">
        <v>1.65</v>
      </c>
      <c r="I244" t="n">
        <v>21</v>
      </c>
      <c r="J244" t="n">
        <v>182.45</v>
      </c>
      <c r="K244" t="n">
        <v>50.28</v>
      </c>
      <c r="L244" t="n">
        <v>17</v>
      </c>
      <c r="M244" t="n">
        <v>19</v>
      </c>
      <c r="N244" t="n">
        <v>35.17</v>
      </c>
      <c r="O244" t="n">
        <v>22735.98</v>
      </c>
      <c r="P244" t="n">
        <v>466.39</v>
      </c>
      <c r="Q244" t="n">
        <v>419.25</v>
      </c>
      <c r="R244" t="n">
        <v>82.91</v>
      </c>
      <c r="S244" t="n">
        <v>59.57</v>
      </c>
      <c r="T244" t="n">
        <v>9484.610000000001</v>
      </c>
      <c r="U244" t="n">
        <v>0.72</v>
      </c>
      <c r="V244" t="n">
        <v>0.89</v>
      </c>
      <c r="W244" t="n">
        <v>6.83</v>
      </c>
      <c r="X244" t="n">
        <v>0.57</v>
      </c>
      <c r="Y244" t="n">
        <v>0.5</v>
      </c>
      <c r="Z244" t="n">
        <v>10</v>
      </c>
    </row>
    <row r="245">
      <c r="A245" t="n">
        <v>17</v>
      </c>
      <c r="B245" t="n">
        <v>80</v>
      </c>
      <c r="C245" t="inlineStr">
        <is>
          <t xml:space="preserve">CONCLUIDO	</t>
        </is>
      </c>
      <c r="D245" t="n">
        <v>2.4002</v>
      </c>
      <c r="E245" t="n">
        <v>41.66</v>
      </c>
      <c r="F245" t="n">
        <v>38.69</v>
      </c>
      <c r="G245" t="n">
        <v>116.08</v>
      </c>
      <c r="H245" t="n">
        <v>1.74</v>
      </c>
      <c r="I245" t="n">
        <v>20</v>
      </c>
      <c r="J245" t="n">
        <v>183.95</v>
      </c>
      <c r="K245" t="n">
        <v>50.28</v>
      </c>
      <c r="L245" t="n">
        <v>18</v>
      </c>
      <c r="M245" t="n">
        <v>18</v>
      </c>
      <c r="N245" t="n">
        <v>35.67</v>
      </c>
      <c r="O245" t="n">
        <v>22921.24</v>
      </c>
      <c r="P245" t="n">
        <v>465.73</v>
      </c>
      <c r="Q245" t="n">
        <v>419.26</v>
      </c>
      <c r="R245" t="n">
        <v>81.81999999999999</v>
      </c>
      <c r="S245" t="n">
        <v>59.57</v>
      </c>
      <c r="T245" t="n">
        <v>8947.08</v>
      </c>
      <c r="U245" t="n">
        <v>0.73</v>
      </c>
      <c r="V245" t="n">
        <v>0.89</v>
      </c>
      <c r="W245" t="n">
        <v>6.82</v>
      </c>
      <c r="X245" t="n">
        <v>0.53</v>
      </c>
      <c r="Y245" t="n">
        <v>0.5</v>
      </c>
      <c r="Z245" t="n">
        <v>10</v>
      </c>
    </row>
    <row r="246">
      <c r="A246" t="n">
        <v>18</v>
      </c>
      <c r="B246" t="n">
        <v>80</v>
      </c>
      <c r="C246" t="inlineStr">
        <is>
          <t xml:space="preserve">CONCLUIDO	</t>
        </is>
      </c>
      <c r="D246" t="n">
        <v>2.4033</v>
      </c>
      <c r="E246" t="n">
        <v>41.61</v>
      </c>
      <c r="F246" t="n">
        <v>38.67</v>
      </c>
      <c r="G246" t="n">
        <v>122.13</v>
      </c>
      <c r="H246" t="n">
        <v>1.82</v>
      </c>
      <c r="I246" t="n">
        <v>19</v>
      </c>
      <c r="J246" t="n">
        <v>185.46</v>
      </c>
      <c r="K246" t="n">
        <v>50.28</v>
      </c>
      <c r="L246" t="n">
        <v>19</v>
      </c>
      <c r="M246" t="n">
        <v>17</v>
      </c>
      <c r="N246" t="n">
        <v>36.18</v>
      </c>
      <c r="O246" t="n">
        <v>23107.19</v>
      </c>
      <c r="P246" t="n">
        <v>464.13</v>
      </c>
      <c r="Q246" t="n">
        <v>419.24</v>
      </c>
      <c r="R246" t="n">
        <v>80.98</v>
      </c>
      <c r="S246" t="n">
        <v>59.57</v>
      </c>
      <c r="T246" t="n">
        <v>8532.23</v>
      </c>
      <c r="U246" t="n">
        <v>0.74</v>
      </c>
      <c r="V246" t="n">
        <v>0.89</v>
      </c>
      <c r="W246" t="n">
        <v>6.83</v>
      </c>
      <c r="X246" t="n">
        <v>0.51</v>
      </c>
      <c r="Y246" t="n">
        <v>0.5</v>
      </c>
      <c r="Z246" t="n">
        <v>10</v>
      </c>
    </row>
    <row r="247">
      <c r="A247" t="n">
        <v>19</v>
      </c>
      <c r="B247" t="n">
        <v>80</v>
      </c>
      <c r="C247" t="inlineStr">
        <is>
          <t xml:space="preserve">CONCLUIDO	</t>
        </is>
      </c>
      <c r="D247" t="n">
        <v>2.4058</v>
      </c>
      <c r="E247" t="n">
        <v>41.57</v>
      </c>
      <c r="F247" t="n">
        <v>38.66</v>
      </c>
      <c r="G247" t="n">
        <v>128.87</v>
      </c>
      <c r="H247" t="n">
        <v>1.9</v>
      </c>
      <c r="I247" t="n">
        <v>18</v>
      </c>
      <c r="J247" t="n">
        <v>186.97</v>
      </c>
      <c r="K247" t="n">
        <v>50.28</v>
      </c>
      <c r="L247" t="n">
        <v>20</v>
      </c>
      <c r="M247" t="n">
        <v>16</v>
      </c>
      <c r="N247" t="n">
        <v>36.69</v>
      </c>
      <c r="O247" t="n">
        <v>23293.82</v>
      </c>
      <c r="P247" t="n">
        <v>463.93</v>
      </c>
      <c r="Q247" t="n">
        <v>419.26</v>
      </c>
      <c r="R247" t="n">
        <v>80.51000000000001</v>
      </c>
      <c r="S247" t="n">
        <v>59.57</v>
      </c>
      <c r="T247" t="n">
        <v>8300.24</v>
      </c>
      <c r="U247" t="n">
        <v>0.74</v>
      </c>
      <c r="V247" t="n">
        <v>0.89</v>
      </c>
      <c r="W247" t="n">
        <v>6.82</v>
      </c>
      <c r="X247" t="n">
        <v>0.5</v>
      </c>
      <c r="Y247" t="n">
        <v>0.5</v>
      </c>
      <c r="Z247" t="n">
        <v>10</v>
      </c>
    </row>
    <row r="248">
      <c r="A248" t="n">
        <v>20</v>
      </c>
      <c r="B248" t="n">
        <v>80</v>
      </c>
      <c r="C248" t="inlineStr">
        <is>
          <t xml:space="preserve">CONCLUIDO	</t>
        </is>
      </c>
      <c r="D248" t="n">
        <v>2.4106</v>
      </c>
      <c r="E248" t="n">
        <v>41.48</v>
      </c>
      <c r="F248" t="n">
        <v>38.61</v>
      </c>
      <c r="G248" t="n">
        <v>136.28</v>
      </c>
      <c r="H248" t="n">
        <v>1.98</v>
      </c>
      <c r="I248" t="n">
        <v>17</v>
      </c>
      <c r="J248" t="n">
        <v>188.49</v>
      </c>
      <c r="K248" t="n">
        <v>50.28</v>
      </c>
      <c r="L248" t="n">
        <v>21</v>
      </c>
      <c r="M248" t="n">
        <v>15</v>
      </c>
      <c r="N248" t="n">
        <v>37.21</v>
      </c>
      <c r="O248" t="n">
        <v>23481.16</v>
      </c>
      <c r="P248" t="n">
        <v>462.3</v>
      </c>
      <c r="Q248" t="n">
        <v>419.23</v>
      </c>
      <c r="R248" t="n">
        <v>78.76000000000001</v>
      </c>
      <c r="S248" t="n">
        <v>59.57</v>
      </c>
      <c r="T248" t="n">
        <v>7431.21</v>
      </c>
      <c r="U248" t="n">
        <v>0.76</v>
      </c>
      <c r="V248" t="n">
        <v>0.9</v>
      </c>
      <c r="W248" t="n">
        <v>6.83</v>
      </c>
      <c r="X248" t="n">
        <v>0.45</v>
      </c>
      <c r="Y248" t="n">
        <v>0.5</v>
      </c>
      <c r="Z248" t="n">
        <v>10</v>
      </c>
    </row>
    <row r="249">
      <c r="A249" t="n">
        <v>21</v>
      </c>
      <c r="B249" t="n">
        <v>80</v>
      </c>
      <c r="C249" t="inlineStr">
        <is>
          <t xml:space="preserve">CONCLUIDO	</t>
        </is>
      </c>
      <c r="D249" t="n">
        <v>2.4093</v>
      </c>
      <c r="E249" t="n">
        <v>41.51</v>
      </c>
      <c r="F249" t="n">
        <v>38.63</v>
      </c>
      <c r="G249" t="n">
        <v>136.35</v>
      </c>
      <c r="H249" t="n">
        <v>2.05</v>
      </c>
      <c r="I249" t="n">
        <v>17</v>
      </c>
      <c r="J249" t="n">
        <v>190.01</v>
      </c>
      <c r="K249" t="n">
        <v>50.28</v>
      </c>
      <c r="L249" t="n">
        <v>22</v>
      </c>
      <c r="M249" t="n">
        <v>15</v>
      </c>
      <c r="N249" t="n">
        <v>37.74</v>
      </c>
      <c r="O249" t="n">
        <v>23669.2</v>
      </c>
      <c r="P249" t="n">
        <v>462</v>
      </c>
      <c r="Q249" t="n">
        <v>419.23</v>
      </c>
      <c r="R249" t="n">
        <v>79.75</v>
      </c>
      <c r="S249" t="n">
        <v>59.57</v>
      </c>
      <c r="T249" t="n">
        <v>7923.06</v>
      </c>
      <c r="U249" t="n">
        <v>0.75</v>
      </c>
      <c r="V249" t="n">
        <v>0.89</v>
      </c>
      <c r="W249" t="n">
        <v>6.82</v>
      </c>
      <c r="X249" t="n">
        <v>0.47</v>
      </c>
      <c r="Y249" t="n">
        <v>0.5</v>
      </c>
      <c r="Z249" t="n">
        <v>10</v>
      </c>
    </row>
    <row r="250">
      <c r="A250" t="n">
        <v>22</v>
      </c>
      <c r="B250" t="n">
        <v>80</v>
      </c>
      <c r="C250" t="inlineStr">
        <is>
          <t xml:space="preserve">CONCLUIDO	</t>
        </is>
      </c>
      <c r="D250" t="n">
        <v>2.4131</v>
      </c>
      <c r="E250" t="n">
        <v>41.44</v>
      </c>
      <c r="F250" t="n">
        <v>38.6</v>
      </c>
      <c r="G250" t="n">
        <v>144.75</v>
      </c>
      <c r="H250" t="n">
        <v>2.13</v>
      </c>
      <c r="I250" t="n">
        <v>16</v>
      </c>
      <c r="J250" t="n">
        <v>191.55</v>
      </c>
      <c r="K250" t="n">
        <v>50.28</v>
      </c>
      <c r="L250" t="n">
        <v>23</v>
      </c>
      <c r="M250" t="n">
        <v>14</v>
      </c>
      <c r="N250" t="n">
        <v>38.27</v>
      </c>
      <c r="O250" t="n">
        <v>23857.96</v>
      </c>
      <c r="P250" t="n">
        <v>461.61</v>
      </c>
      <c r="Q250" t="n">
        <v>419.23</v>
      </c>
      <c r="R250" t="n">
        <v>78.7</v>
      </c>
      <c r="S250" t="n">
        <v>59.57</v>
      </c>
      <c r="T250" t="n">
        <v>7407.85</v>
      </c>
      <c r="U250" t="n">
        <v>0.76</v>
      </c>
      <c r="V250" t="n">
        <v>0.9</v>
      </c>
      <c r="W250" t="n">
        <v>6.82</v>
      </c>
      <c r="X250" t="n">
        <v>0.44</v>
      </c>
      <c r="Y250" t="n">
        <v>0.5</v>
      </c>
      <c r="Z250" t="n">
        <v>10</v>
      </c>
    </row>
    <row r="251">
      <c r="A251" t="n">
        <v>23</v>
      </c>
      <c r="B251" t="n">
        <v>80</v>
      </c>
      <c r="C251" t="inlineStr">
        <is>
          <t xml:space="preserve">CONCLUIDO	</t>
        </is>
      </c>
      <c r="D251" t="n">
        <v>2.4172</v>
      </c>
      <c r="E251" t="n">
        <v>41.37</v>
      </c>
      <c r="F251" t="n">
        <v>38.56</v>
      </c>
      <c r="G251" t="n">
        <v>154.25</v>
      </c>
      <c r="H251" t="n">
        <v>2.21</v>
      </c>
      <c r="I251" t="n">
        <v>15</v>
      </c>
      <c r="J251" t="n">
        <v>193.08</v>
      </c>
      <c r="K251" t="n">
        <v>50.28</v>
      </c>
      <c r="L251" t="n">
        <v>24</v>
      </c>
      <c r="M251" t="n">
        <v>13</v>
      </c>
      <c r="N251" t="n">
        <v>38.8</v>
      </c>
      <c r="O251" t="n">
        <v>24047.45</v>
      </c>
      <c r="P251" t="n">
        <v>460.01</v>
      </c>
      <c r="Q251" t="n">
        <v>419.25</v>
      </c>
      <c r="R251" t="n">
        <v>77.3</v>
      </c>
      <c r="S251" t="n">
        <v>59.57</v>
      </c>
      <c r="T251" t="n">
        <v>6710.99</v>
      </c>
      <c r="U251" t="n">
        <v>0.77</v>
      </c>
      <c r="V251" t="n">
        <v>0.9</v>
      </c>
      <c r="W251" t="n">
        <v>6.82</v>
      </c>
      <c r="X251" t="n">
        <v>0.4</v>
      </c>
      <c r="Y251" t="n">
        <v>0.5</v>
      </c>
      <c r="Z251" t="n">
        <v>10</v>
      </c>
    </row>
    <row r="252">
      <c r="A252" t="n">
        <v>24</v>
      </c>
      <c r="B252" t="n">
        <v>80</v>
      </c>
      <c r="C252" t="inlineStr">
        <is>
          <t xml:space="preserve">CONCLUIDO	</t>
        </is>
      </c>
      <c r="D252" t="n">
        <v>2.4178</v>
      </c>
      <c r="E252" t="n">
        <v>41.36</v>
      </c>
      <c r="F252" t="n">
        <v>38.55</v>
      </c>
      <c r="G252" t="n">
        <v>154.21</v>
      </c>
      <c r="H252" t="n">
        <v>2.28</v>
      </c>
      <c r="I252" t="n">
        <v>15</v>
      </c>
      <c r="J252" t="n">
        <v>194.62</v>
      </c>
      <c r="K252" t="n">
        <v>50.28</v>
      </c>
      <c r="L252" t="n">
        <v>25</v>
      </c>
      <c r="M252" t="n">
        <v>13</v>
      </c>
      <c r="N252" t="n">
        <v>39.34</v>
      </c>
      <c r="O252" t="n">
        <v>24237.67</v>
      </c>
      <c r="P252" t="n">
        <v>458.79</v>
      </c>
      <c r="Q252" t="n">
        <v>419.23</v>
      </c>
      <c r="R252" t="n">
        <v>76.94</v>
      </c>
      <c r="S252" t="n">
        <v>59.57</v>
      </c>
      <c r="T252" t="n">
        <v>6531.39</v>
      </c>
      <c r="U252" t="n">
        <v>0.77</v>
      </c>
      <c r="V252" t="n">
        <v>0.9</v>
      </c>
      <c r="W252" t="n">
        <v>6.82</v>
      </c>
      <c r="X252" t="n">
        <v>0.39</v>
      </c>
      <c r="Y252" t="n">
        <v>0.5</v>
      </c>
      <c r="Z252" t="n">
        <v>10</v>
      </c>
    </row>
    <row r="253">
      <c r="A253" t="n">
        <v>25</v>
      </c>
      <c r="B253" t="n">
        <v>80</v>
      </c>
      <c r="C253" t="inlineStr">
        <is>
          <t xml:space="preserve">CONCLUIDO	</t>
        </is>
      </c>
      <c r="D253" t="n">
        <v>2.4211</v>
      </c>
      <c r="E253" t="n">
        <v>41.3</v>
      </c>
      <c r="F253" t="n">
        <v>38.53</v>
      </c>
      <c r="G253" t="n">
        <v>165.12</v>
      </c>
      <c r="H253" t="n">
        <v>2.35</v>
      </c>
      <c r="I253" t="n">
        <v>14</v>
      </c>
      <c r="J253" t="n">
        <v>196.17</v>
      </c>
      <c r="K253" t="n">
        <v>50.28</v>
      </c>
      <c r="L253" t="n">
        <v>26</v>
      </c>
      <c r="M253" t="n">
        <v>12</v>
      </c>
      <c r="N253" t="n">
        <v>39.89</v>
      </c>
      <c r="O253" t="n">
        <v>24428.62</v>
      </c>
      <c r="P253" t="n">
        <v>459.51</v>
      </c>
      <c r="Q253" t="n">
        <v>419.23</v>
      </c>
      <c r="R253" t="n">
        <v>76.09999999999999</v>
      </c>
      <c r="S253" t="n">
        <v>59.57</v>
      </c>
      <c r="T253" t="n">
        <v>6117.08</v>
      </c>
      <c r="U253" t="n">
        <v>0.78</v>
      </c>
      <c r="V253" t="n">
        <v>0.9</v>
      </c>
      <c r="W253" t="n">
        <v>6.82</v>
      </c>
      <c r="X253" t="n">
        <v>0.37</v>
      </c>
      <c r="Y253" t="n">
        <v>0.5</v>
      </c>
      <c r="Z253" t="n">
        <v>10</v>
      </c>
    </row>
    <row r="254">
      <c r="A254" t="n">
        <v>26</v>
      </c>
      <c r="B254" t="n">
        <v>80</v>
      </c>
      <c r="C254" t="inlineStr">
        <is>
          <t xml:space="preserve">CONCLUIDO	</t>
        </is>
      </c>
      <c r="D254" t="n">
        <v>2.4208</v>
      </c>
      <c r="E254" t="n">
        <v>41.31</v>
      </c>
      <c r="F254" t="n">
        <v>38.53</v>
      </c>
      <c r="G254" t="n">
        <v>165.14</v>
      </c>
      <c r="H254" t="n">
        <v>2.42</v>
      </c>
      <c r="I254" t="n">
        <v>14</v>
      </c>
      <c r="J254" t="n">
        <v>197.73</v>
      </c>
      <c r="K254" t="n">
        <v>50.28</v>
      </c>
      <c r="L254" t="n">
        <v>27</v>
      </c>
      <c r="M254" t="n">
        <v>12</v>
      </c>
      <c r="N254" t="n">
        <v>40.45</v>
      </c>
      <c r="O254" t="n">
        <v>24620.33</v>
      </c>
      <c r="P254" t="n">
        <v>455.88</v>
      </c>
      <c r="Q254" t="n">
        <v>419.23</v>
      </c>
      <c r="R254" t="n">
        <v>76.41</v>
      </c>
      <c r="S254" t="n">
        <v>59.57</v>
      </c>
      <c r="T254" t="n">
        <v>6271.64</v>
      </c>
      <c r="U254" t="n">
        <v>0.78</v>
      </c>
      <c r="V254" t="n">
        <v>0.9</v>
      </c>
      <c r="W254" t="n">
        <v>6.82</v>
      </c>
      <c r="X254" t="n">
        <v>0.37</v>
      </c>
      <c r="Y254" t="n">
        <v>0.5</v>
      </c>
      <c r="Z254" t="n">
        <v>10</v>
      </c>
    </row>
    <row r="255">
      <c r="A255" t="n">
        <v>27</v>
      </c>
      <c r="B255" t="n">
        <v>80</v>
      </c>
      <c r="C255" t="inlineStr">
        <is>
          <t xml:space="preserve">CONCLUIDO	</t>
        </is>
      </c>
      <c r="D255" t="n">
        <v>2.424</v>
      </c>
      <c r="E255" t="n">
        <v>41.25</v>
      </c>
      <c r="F255" t="n">
        <v>38.51</v>
      </c>
      <c r="G255" t="n">
        <v>177.74</v>
      </c>
      <c r="H255" t="n">
        <v>2.49</v>
      </c>
      <c r="I255" t="n">
        <v>13</v>
      </c>
      <c r="J255" t="n">
        <v>199.29</v>
      </c>
      <c r="K255" t="n">
        <v>50.28</v>
      </c>
      <c r="L255" t="n">
        <v>28</v>
      </c>
      <c r="M255" t="n">
        <v>11</v>
      </c>
      <c r="N255" t="n">
        <v>41.01</v>
      </c>
      <c r="O255" t="n">
        <v>24812.8</v>
      </c>
      <c r="P255" t="n">
        <v>458.11</v>
      </c>
      <c r="Q255" t="n">
        <v>419.24</v>
      </c>
      <c r="R255" t="n">
        <v>75.68000000000001</v>
      </c>
      <c r="S255" t="n">
        <v>59.57</v>
      </c>
      <c r="T255" t="n">
        <v>5911.11</v>
      </c>
      <c r="U255" t="n">
        <v>0.79</v>
      </c>
      <c r="V255" t="n">
        <v>0.9</v>
      </c>
      <c r="W255" t="n">
        <v>6.82</v>
      </c>
      <c r="X255" t="n">
        <v>0.35</v>
      </c>
      <c r="Y255" t="n">
        <v>0.5</v>
      </c>
      <c r="Z255" t="n">
        <v>10</v>
      </c>
    </row>
    <row r="256">
      <c r="A256" t="n">
        <v>28</v>
      </c>
      <c r="B256" t="n">
        <v>80</v>
      </c>
      <c r="C256" t="inlineStr">
        <is>
          <t xml:space="preserve">CONCLUIDO	</t>
        </is>
      </c>
      <c r="D256" t="n">
        <v>2.425</v>
      </c>
      <c r="E256" t="n">
        <v>41.24</v>
      </c>
      <c r="F256" t="n">
        <v>38.49</v>
      </c>
      <c r="G256" t="n">
        <v>177.66</v>
      </c>
      <c r="H256" t="n">
        <v>2.56</v>
      </c>
      <c r="I256" t="n">
        <v>13</v>
      </c>
      <c r="J256" t="n">
        <v>200.85</v>
      </c>
      <c r="K256" t="n">
        <v>50.28</v>
      </c>
      <c r="L256" t="n">
        <v>29</v>
      </c>
      <c r="M256" t="n">
        <v>11</v>
      </c>
      <c r="N256" t="n">
        <v>41.57</v>
      </c>
      <c r="O256" t="n">
        <v>25006.03</v>
      </c>
      <c r="P256" t="n">
        <v>457.3</v>
      </c>
      <c r="Q256" t="n">
        <v>419.24</v>
      </c>
      <c r="R256" t="n">
        <v>75.11</v>
      </c>
      <c r="S256" t="n">
        <v>59.57</v>
      </c>
      <c r="T256" t="n">
        <v>5626.78</v>
      </c>
      <c r="U256" t="n">
        <v>0.79</v>
      </c>
      <c r="V256" t="n">
        <v>0.9</v>
      </c>
      <c r="W256" t="n">
        <v>6.81</v>
      </c>
      <c r="X256" t="n">
        <v>0.33</v>
      </c>
      <c r="Y256" t="n">
        <v>0.5</v>
      </c>
      <c r="Z256" t="n">
        <v>10</v>
      </c>
    </row>
    <row r="257">
      <c r="A257" t="n">
        <v>29</v>
      </c>
      <c r="B257" t="n">
        <v>80</v>
      </c>
      <c r="C257" t="inlineStr">
        <is>
          <t xml:space="preserve">CONCLUIDO	</t>
        </is>
      </c>
      <c r="D257" t="n">
        <v>2.4285</v>
      </c>
      <c r="E257" t="n">
        <v>41.18</v>
      </c>
      <c r="F257" t="n">
        <v>38.47</v>
      </c>
      <c r="G257" t="n">
        <v>192.33</v>
      </c>
      <c r="H257" t="n">
        <v>2.63</v>
      </c>
      <c r="I257" t="n">
        <v>12</v>
      </c>
      <c r="J257" t="n">
        <v>202.43</v>
      </c>
      <c r="K257" t="n">
        <v>50.28</v>
      </c>
      <c r="L257" t="n">
        <v>30</v>
      </c>
      <c r="M257" t="n">
        <v>10</v>
      </c>
      <c r="N257" t="n">
        <v>42.15</v>
      </c>
      <c r="O257" t="n">
        <v>25200.04</v>
      </c>
      <c r="P257" t="n">
        <v>455.03</v>
      </c>
      <c r="Q257" t="n">
        <v>419.23</v>
      </c>
      <c r="R257" t="n">
        <v>74.20999999999999</v>
      </c>
      <c r="S257" t="n">
        <v>59.57</v>
      </c>
      <c r="T257" t="n">
        <v>5179.03</v>
      </c>
      <c r="U257" t="n">
        <v>0.8</v>
      </c>
      <c r="V257" t="n">
        <v>0.9</v>
      </c>
      <c r="W257" t="n">
        <v>6.81</v>
      </c>
      <c r="X257" t="n">
        <v>0.3</v>
      </c>
      <c r="Y257" t="n">
        <v>0.5</v>
      </c>
      <c r="Z257" t="n">
        <v>10</v>
      </c>
    </row>
    <row r="258">
      <c r="A258" t="n">
        <v>30</v>
      </c>
      <c r="B258" t="n">
        <v>80</v>
      </c>
      <c r="C258" t="inlineStr">
        <is>
          <t xml:space="preserve">CONCLUIDO	</t>
        </is>
      </c>
      <c r="D258" t="n">
        <v>2.4282</v>
      </c>
      <c r="E258" t="n">
        <v>41.18</v>
      </c>
      <c r="F258" t="n">
        <v>38.47</v>
      </c>
      <c r="G258" t="n">
        <v>192.36</v>
      </c>
      <c r="H258" t="n">
        <v>2.7</v>
      </c>
      <c r="I258" t="n">
        <v>12</v>
      </c>
      <c r="J258" t="n">
        <v>204.01</v>
      </c>
      <c r="K258" t="n">
        <v>50.28</v>
      </c>
      <c r="L258" t="n">
        <v>31</v>
      </c>
      <c r="M258" t="n">
        <v>10</v>
      </c>
      <c r="N258" t="n">
        <v>42.73</v>
      </c>
      <c r="O258" t="n">
        <v>25394.96</v>
      </c>
      <c r="P258" t="n">
        <v>457.13</v>
      </c>
      <c r="Q258" t="n">
        <v>419.23</v>
      </c>
      <c r="R258" t="n">
        <v>74.52</v>
      </c>
      <c r="S258" t="n">
        <v>59.57</v>
      </c>
      <c r="T258" t="n">
        <v>5335.12</v>
      </c>
      <c r="U258" t="n">
        <v>0.8</v>
      </c>
      <c r="V258" t="n">
        <v>0.9</v>
      </c>
      <c r="W258" t="n">
        <v>6.81</v>
      </c>
      <c r="X258" t="n">
        <v>0.31</v>
      </c>
      <c r="Y258" t="n">
        <v>0.5</v>
      </c>
      <c r="Z258" t="n">
        <v>10</v>
      </c>
    </row>
    <row r="259">
      <c r="A259" t="n">
        <v>31</v>
      </c>
      <c r="B259" t="n">
        <v>80</v>
      </c>
      <c r="C259" t="inlineStr">
        <is>
          <t xml:space="preserve">CONCLUIDO	</t>
        </is>
      </c>
      <c r="D259" t="n">
        <v>2.428</v>
      </c>
      <c r="E259" t="n">
        <v>41.19</v>
      </c>
      <c r="F259" t="n">
        <v>38.48</v>
      </c>
      <c r="G259" t="n">
        <v>192.38</v>
      </c>
      <c r="H259" t="n">
        <v>2.76</v>
      </c>
      <c r="I259" t="n">
        <v>12</v>
      </c>
      <c r="J259" t="n">
        <v>205.59</v>
      </c>
      <c r="K259" t="n">
        <v>50.28</v>
      </c>
      <c r="L259" t="n">
        <v>32</v>
      </c>
      <c r="M259" t="n">
        <v>10</v>
      </c>
      <c r="N259" t="n">
        <v>43.31</v>
      </c>
      <c r="O259" t="n">
        <v>25590.57</v>
      </c>
      <c r="P259" t="n">
        <v>454.91</v>
      </c>
      <c r="Q259" t="n">
        <v>419.23</v>
      </c>
      <c r="R259" t="n">
        <v>74.52</v>
      </c>
      <c r="S259" t="n">
        <v>59.57</v>
      </c>
      <c r="T259" t="n">
        <v>5333.77</v>
      </c>
      <c r="U259" t="n">
        <v>0.8</v>
      </c>
      <c r="V259" t="n">
        <v>0.9</v>
      </c>
      <c r="W259" t="n">
        <v>6.81</v>
      </c>
      <c r="X259" t="n">
        <v>0.31</v>
      </c>
      <c r="Y259" t="n">
        <v>0.5</v>
      </c>
      <c r="Z259" t="n">
        <v>10</v>
      </c>
    </row>
    <row r="260">
      <c r="A260" t="n">
        <v>32</v>
      </c>
      <c r="B260" t="n">
        <v>80</v>
      </c>
      <c r="C260" t="inlineStr">
        <is>
          <t xml:space="preserve">CONCLUIDO	</t>
        </is>
      </c>
      <c r="D260" t="n">
        <v>2.432</v>
      </c>
      <c r="E260" t="n">
        <v>41.12</v>
      </c>
      <c r="F260" t="n">
        <v>38.44</v>
      </c>
      <c r="G260" t="n">
        <v>209.67</v>
      </c>
      <c r="H260" t="n">
        <v>2.83</v>
      </c>
      <c r="I260" t="n">
        <v>11</v>
      </c>
      <c r="J260" t="n">
        <v>207.19</v>
      </c>
      <c r="K260" t="n">
        <v>50.28</v>
      </c>
      <c r="L260" t="n">
        <v>33</v>
      </c>
      <c r="M260" t="n">
        <v>9</v>
      </c>
      <c r="N260" t="n">
        <v>43.91</v>
      </c>
      <c r="O260" t="n">
        <v>25786.97</v>
      </c>
      <c r="P260" t="n">
        <v>454.03</v>
      </c>
      <c r="Q260" t="n">
        <v>419.23</v>
      </c>
      <c r="R260" t="n">
        <v>73.25</v>
      </c>
      <c r="S260" t="n">
        <v>59.57</v>
      </c>
      <c r="T260" t="n">
        <v>4703.17</v>
      </c>
      <c r="U260" t="n">
        <v>0.8100000000000001</v>
      </c>
      <c r="V260" t="n">
        <v>0.9</v>
      </c>
      <c r="W260" t="n">
        <v>6.81</v>
      </c>
      <c r="X260" t="n">
        <v>0.28</v>
      </c>
      <c r="Y260" t="n">
        <v>0.5</v>
      </c>
      <c r="Z260" t="n">
        <v>10</v>
      </c>
    </row>
    <row r="261">
      <c r="A261" t="n">
        <v>33</v>
      </c>
      <c r="B261" t="n">
        <v>80</v>
      </c>
      <c r="C261" t="inlineStr">
        <is>
          <t xml:space="preserve">CONCLUIDO	</t>
        </is>
      </c>
      <c r="D261" t="n">
        <v>2.4318</v>
      </c>
      <c r="E261" t="n">
        <v>41.12</v>
      </c>
      <c r="F261" t="n">
        <v>38.44</v>
      </c>
      <c r="G261" t="n">
        <v>209.69</v>
      </c>
      <c r="H261" t="n">
        <v>2.89</v>
      </c>
      <c r="I261" t="n">
        <v>11</v>
      </c>
      <c r="J261" t="n">
        <v>208.78</v>
      </c>
      <c r="K261" t="n">
        <v>50.28</v>
      </c>
      <c r="L261" t="n">
        <v>34</v>
      </c>
      <c r="M261" t="n">
        <v>9</v>
      </c>
      <c r="N261" t="n">
        <v>44.5</v>
      </c>
      <c r="O261" t="n">
        <v>25984.2</v>
      </c>
      <c r="P261" t="n">
        <v>454.88</v>
      </c>
      <c r="Q261" t="n">
        <v>419.23</v>
      </c>
      <c r="R261" t="n">
        <v>73.58</v>
      </c>
      <c r="S261" t="n">
        <v>59.57</v>
      </c>
      <c r="T261" t="n">
        <v>4869.33</v>
      </c>
      <c r="U261" t="n">
        <v>0.8100000000000001</v>
      </c>
      <c r="V261" t="n">
        <v>0.9</v>
      </c>
      <c r="W261" t="n">
        <v>6.81</v>
      </c>
      <c r="X261" t="n">
        <v>0.28</v>
      </c>
      <c r="Y261" t="n">
        <v>0.5</v>
      </c>
      <c r="Z261" t="n">
        <v>10</v>
      </c>
    </row>
    <row r="262">
      <c r="A262" t="n">
        <v>34</v>
      </c>
      <c r="B262" t="n">
        <v>80</v>
      </c>
      <c r="C262" t="inlineStr">
        <is>
          <t xml:space="preserve">CONCLUIDO	</t>
        </is>
      </c>
      <c r="D262" t="n">
        <v>2.4323</v>
      </c>
      <c r="E262" t="n">
        <v>41.11</v>
      </c>
      <c r="F262" t="n">
        <v>38.44</v>
      </c>
      <c r="G262" t="n">
        <v>209.65</v>
      </c>
      <c r="H262" t="n">
        <v>2.96</v>
      </c>
      <c r="I262" t="n">
        <v>11</v>
      </c>
      <c r="J262" t="n">
        <v>210.39</v>
      </c>
      <c r="K262" t="n">
        <v>50.28</v>
      </c>
      <c r="L262" t="n">
        <v>35</v>
      </c>
      <c r="M262" t="n">
        <v>9</v>
      </c>
      <c r="N262" t="n">
        <v>45.11</v>
      </c>
      <c r="O262" t="n">
        <v>26182.25</v>
      </c>
      <c r="P262" t="n">
        <v>454.36</v>
      </c>
      <c r="Q262" t="n">
        <v>419.24</v>
      </c>
      <c r="R262" t="n">
        <v>73.23</v>
      </c>
      <c r="S262" t="n">
        <v>59.57</v>
      </c>
      <c r="T262" t="n">
        <v>4694.55</v>
      </c>
      <c r="U262" t="n">
        <v>0.8100000000000001</v>
      </c>
      <c r="V262" t="n">
        <v>0.9</v>
      </c>
      <c r="W262" t="n">
        <v>6.81</v>
      </c>
      <c r="X262" t="n">
        <v>0.27</v>
      </c>
      <c r="Y262" t="n">
        <v>0.5</v>
      </c>
      <c r="Z262" t="n">
        <v>10</v>
      </c>
    </row>
    <row r="263">
      <c r="A263" t="n">
        <v>35</v>
      </c>
      <c r="B263" t="n">
        <v>80</v>
      </c>
      <c r="C263" t="inlineStr">
        <is>
          <t xml:space="preserve">CONCLUIDO	</t>
        </is>
      </c>
      <c r="D263" t="n">
        <v>2.4347</v>
      </c>
      <c r="E263" t="n">
        <v>41.07</v>
      </c>
      <c r="F263" t="n">
        <v>38.43</v>
      </c>
      <c r="G263" t="n">
        <v>230.55</v>
      </c>
      <c r="H263" t="n">
        <v>3.02</v>
      </c>
      <c r="I263" t="n">
        <v>10</v>
      </c>
      <c r="J263" t="n">
        <v>212</v>
      </c>
      <c r="K263" t="n">
        <v>50.28</v>
      </c>
      <c r="L263" t="n">
        <v>36</v>
      </c>
      <c r="M263" t="n">
        <v>8</v>
      </c>
      <c r="N263" t="n">
        <v>45.72</v>
      </c>
      <c r="O263" t="n">
        <v>26381.14</v>
      </c>
      <c r="P263" t="n">
        <v>451.42</v>
      </c>
      <c r="Q263" t="n">
        <v>419.23</v>
      </c>
      <c r="R263" t="n">
        <v>72.79000000000001</v>
      </c>
      <c r="S263" t="n">
        <v>59.57</v>
      </c>
      <c r="T263" t="n">
        <v>4481.65</v>
      </c>
      <c r="U263" t="n">
        <v>0.82</v>
      </c>
      <c r="V263" t="n">
        <v>0.9</v>
      </c>
      <c r="W263" t="n">
        <v>6.81</v>
      </c>
      <c r="X263" t="n">
        <v>0.26</v>
      </c>
      <c r="Y263" t="n">
        <v>0.5</v>
      </c>
      <c r="Z263" t="n">
        <v>10</v>
      </c>
    </row>
    <row r="264">
      <c r="A264" t="n">
        <v>36</v>
      </c>
      <c r="B264" t="n">
        <v>80</v>
      </c>
      <c r="C264" t="inlineStr">
        <is>
          <t xml:space="preserve">CONCLUIDO	</t>
        </is>
      </c>
      <c r="D264" t="n">
        <v>2.4352</v>
      </c>
      <c r="E264" t="n">
        <v>41.06</v>
      </c>
      <c r="F264" t="n">
        <v>38.42</v>
      </c>
      <c r="G264" t="n">
        <v>230.51</v>
      </c>
      <c r="H264" t="n">
        <v>3.08</v>
      </c>
      <c r="I264" t="n">
        <v>10</v>
      </c>
      <c r="J264" t="n">
        <v>213.62</v>
      </c>
      <c r="K264" t="n">
        <v>50.28</v>
      </c>
      <c r="L264" t="n">
        <v>37</v>
      </c>
      <c r="M264" t="n">
        <v>8</v>
      </c>
      <c r="N264" t="n">
        <v>46.34</v>
      </c>
      <c r="O264" t="n">
        <v>26580.87</v>
      </c>
      <c r="P264" t="n">
        <v>452.74</v>
      </c>
      <c r="Q264" t="n">
        <v>419.24</v>
      </c>
      <c r="R264" t="n">
        <v>72.7</v>
      </c>
      <c r="S264" t="n">
        <v>59.57</v>
      </c>
      <c r="T264" t="n">
        <v>4435.67</v>
      </c>
      <c r="U264" t="n">
        <v>0.82</v>
      </c>
      <c r="V264" t="n">
        <v>0.9</v>
      </c>
      <c r="W264" t="n">
        <v>6.81</v>
      </c>
      <c r="X264" t="n">
        <v>0.26</v>
      </c>
      <c r="Y264" t="n">
        <v>0.5</v>
      </c>
      <c r="Z264" t="n">
        <v>10</v>
      </c>
    </row>
    <row r="265">
      <c r="A265" t="n">
        <v>37</v>
      </c>
      <c r="B265" t="n">
        <v>80</v>
      </c>
      <c r="C265" t="inlineStr">
        <is>
          <t xml:space="preserve">CONCLUIDO	</t>
        </is>
      </c>
      <c r="D265" t="n">
        <v>2.4356</v>
      </c>
      <c r="E265" t="n">
        <v>41.06</v>
      </c>
      <c r="F265" t="n">
        <v>38.41</v>
      </c>
      <c r="G265" t="n">
        <v>230.47</v>
      </c>
      <c r="H265" t="n">
        <v>3.14</v>
      </c>
      <c r="I265" t="n">
        <v>10</v>
      </c>
      <c r="J265" t="n">
        <v>215.25</v>
      </c>
      <c r="K265" t="n">
        <v>50.28</v>
      </c>
      <c r="L265" t="n">
        <v>38</v>
      </c>
      <c r="M265" t="n">
        <v>8</v>
      </c>
      <c r="N265" t="n">
        <v>46.97</v>
      </c>
      <c r="O265" t="n">
        <v>26781.46</v>
      </c>
      <c r="P265" t="n">
        <v>453.17</v>
      </c>
      <c r="Q265" t="n">
        <v>419.24</v>
      </c>
      <c r="R265" t="n">
        <v>72.43000000000001</v>
      </c>
      <c r="S265" t="n">
        <v>59.57</v>
      </c>
      <c r="T265" t="n">
        <v>4298.68</v>
      </c>
      <c r="U265" t="n">
        <v>0.82</v>
      </c>
      <c r="V265" t="n">
        <v>0.9</v>
      </c>
      <c r="W265" t="n">
        <v>6.81</v>
      </c>
      <c r="X265" t="n">
        <v>0.25</v>
      </c>
      <c r="Y265" t="n">
        <v>0.5</v>
      </c>
      <c r="Z265" t="n">
        <v>10</v>
      </c>
    </row>
    <row r="266">
      <c r="A266" t="n">
        <v>38</v>
      </c>
      <c r="B266" t="n">
        <v>80</v>
      </c>
      <c r="C266" t="inlineStr">
        <is>
          <t xml:space="preserve">CONCLUIDO	</t>
        </is>
      </c>
      <c r="D266" t="n">
        <v>2.4351</v>
      </c>
      <c r="E266" t="n">
        <v>41.07</v>
      </c>
      <c r="F266" t="n">
        <v>38.42</v>
      </c>
      <c r="G266" t="n">
        <v>230.51</v>
      </c>
      <c r="H266" t="n">
        <v>3.2</v>
      </c>
      <c r="I266" t="n">
        <v>10</v>
      </c>
      <c r="J266" t="n">
        <v>216.88</v>
      </c>
      <c r="K266" t="n">
        <v>50.28</v>
      </c>
      <c r="L266" t="n">
        <v>39</v>
      </c>
      <c r="M266" t="n">
        <v>8</v>
      </c>
      <c r="N266" t="n">
        <v>47.6</v>
      </c>
      <c r="O266" t="n">
        <v>26982.93</v>
      </c>
      <c r="P266" t="n">
        <v>451.77</v>
      </c>
      <c r="Q266" t="n">
        <v>419.23</v>
      </c>
      <c r="R266" t="n">
        <v>72.56999999999999</v>
      </c>
      <c r="S266" t="n">
        <v>59.57</v>
      </c>
      <c r="T266" t="n">
        <v>4370.46</v>
      </c>
      <c r="U266" t="n">
        <v>0.82</v>
      </c>
      <c r="V266" t="n">
        <v>0.9</v>
      </c>
      <c r="W266" t="n">
        <v>6.81</v>
      </c>
      <c r="X266" t="n">
        <v>0.26</v>
      </c>
      <c r="Y266" t="n">
        <v>0.5</v>
      </c>
      <c r="Z266" t="n">
        <v>10</v>
      </c>
    </row>
    <row r="267">
      <c r="A267" t="n">
        <v>39</v>
      </c>
      <c r="B267" t="n">
        <v>80</v>
      </c>
      <c r="C267" t="inlineStr">
        <is>
          <t xml:space="preserve">CONCLUIDO	</t>
        </is>
      </c>
      <c r="D267" t="n">
        <v>2.4349</v>
      </c>
      <c r="E267" t="n">
        <v>41.07</v>
      </c>
      <c r="F267" t="n">
        <v>38.42</v>
      </c>
      <c r="G267" t="n">
        <v>230.53</v>
      </c>
      <c r="H267" t="n">
        <v>3.25</v>
      </c>
      <c r="I267" t="n">
        <v>10</v>
      </c>
      <c r="J267" t="n">
        <v>218.52</v>
      </c>
      <c r="K267" t="n">
        <v>50.28</v>
      </c>
      <c r="L267" t="n">
        <v>40</v>
      </c>
      <c r="M267" t="n">
        <v>8</v>
      </c>
      <c r="N267" t="n">
        <v>48.24</v>
      </c>
      <c r="O267" t="n">
        <v>27185.27</v>
      </c>
      <c r="P267" t="n">
        <v>448.05</v>
      </c>
      <c r="Q267" t="n">
        <v>419.24</v>
      </c>
      <c r="R267" t="n">
        <v>72.69</v>
      </c>
      <c r="S267" t="n">
        <v>59.57</v>
      </c>
      <c r="T267" t="n">
        <v>4432.61</v>
      </c>
      <c r="U267" t="n">
        <v>0.82</v>
      </c>
      <c r="V267" t="n">
        <v>0.9</v>
      </c>
      <c r="W267" t="n">
        <v>6.81</v>
      </c>
      <c r="X267" t="n">
        <v>0.26</v>
      </c>
      <c r="Y267" t="n">
        <v>0.5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1.9187</v>
      </c>
      <c r="E268" t="n">
        <v>52.12</v>
      </c>
      <c r="F268" t="n">
        <v>45.75</v>
      </c>
      <c r="G268" t="n">
        <v>10.56</v>
      </c>
      <c r="H268" t="n">
        <v>0.22</v>
      </c>
      <c r="I268" t="n">
        <v>260</v>
      </c>
      <c r="J268" t="n">
        <v>80.84</v>
      </c>
      <c r="K268" t="n">
        <v>35.1</v>
      </c>
      <c r="L268" t="n">
        <v>1</v>
      </c>
      <c r="M268" t="n">
        <v>258</v>
      </c>
      <c r="N268" t="n">
        <v>9.74</v>
      </c>
      <c r="O268" t="n">
        <v>10204.21</v>
      </c>
      <c r="P268" t="n">
        <v>359.65</v>
      </c>
      <c r="Q268" t="n">
        <v>419.41</v>
      </c>
      <c r="R268" t="n">
        <v>311.38</v>
      </c>
      <c r="S268" t="n">
        <v>59.57</v>
      </c>
      <c r="T268" t="n">
        <v>122527.17</v>
      </c>
      <c r="U268" t="n">
        <v>0.19</v>
      </c>
      <c r="V268" t="n">
        <v>0.76</v>
      </c>
      <c r="W268" t="n">
        <v>7.22</v>
      </c>
      <c r="X268" t="n">
        <v>7.58</v>
      </c>
      <c r="Y268" t="n">
        <v>0.5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2.2021</v>
      </c>
      <c r="E269" t="n">
        <v>45.41</v>
      </c>
      <c r="F269" t="n">
        <v>41.5</v>
      </c>
      <c r="G269" t="n">
        <v>21.28</v>
      </c>
      <c r="H269" t="n">
        <v>0.43</v>
      </c>
      <c r="I269" t="n">
        <v>117</v>
      </c>
      <c r="J269" t="n">
        <v>82.04000000000001</v>
      </c>
      <c r="K269" t="n">
        <v>35.1</v>
      </c>
      <c r="L269" t="n">
        <v>2</v>
      </c>
      <c r="M269" t="n">
        <v>115</v>
      </c>
      <c r="N269" t="n">
        <v>9.94</v>
      </c>
      <c r="O269" t="n">
        <v>10352.53</v>
      </c>
      <c r="P269" t="n">
        <v>323.34</v>
      </c>
      <c r="Q269" t="n">
        <v>419.26</v>
      </c>
      <c r="R269" t="n">
        <v>173.42</v>
      </c>
      <c r="S269" t="n">
        <v>59.57</v>
      </c>
      <c r="T269" t="n">
        <v>54260.9</v>
      </c>
      <c r="U269" t="n">
        <v>0.34</v>
      </c>
      <c r="V269" t="n">
        <v>0.83</v>
      </c>
      <c r="W269" t="n">
        <v>6.97</v>
      </c>
      <c r="X269" t="n">
        <v>3.34</v>
      </c>
      <c r="Y269" t="n">
        <v>0.5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2.2988</v>
      </c>
      <c r="E270" t="n">
        <v>43.5</v>
      </c>
      <c r="F270" t="n">
        <v>40.3</v>
      </c>
      <c r="G270" t="n">
        <v>31.82</v>
      </c>
      <c r="H270" t="n">
        <v>0.63</v>
      </c>
      <c r="I270" t="n">
        <v>76</v>
      </c>
      <c r="J270" t="n">
        <v>83.25</v>
      </c>
      <c r="K270" t="n">
        <v>35.1</v>
      </c>
      <c r="L270" t="n">
        <v>3</v>
      </c>
      <c r="M270" t="n">
        <v>74</v>
      </c>
      <c r="N270" t="n">
        <v>10.15</v>
      </c>
      <c r="O270" t="n">
        <v>10501.19</v>
      </c>
      <c r="P270" t="n">
        <v>311.1</v>
      </c>
      <c r="Q270" t="n">
        <v>419.27</v>
      </c>
      <c r="R270" t="n">
        <v>133.76</v>
      </c>
      <c r="S270" t="n">
        <v>59.57</v>
      </c>
      <c r="T270" t="n">
        <v>34636.73</v>
      </c>
      <c r="U270" t="n">
        <v>0.45</v>
      </c>
      <c r="V270" t="n">
        <v>0.86</v>
      </c>
      <c r="W270" t="n">
        <v>6.92</v>
      </c>
      <c r="X270" t="n">
        <v>2.13</v>
      </c>
      <c r="Y270" t="n">
        <v>0.5</v>
      </c>
      <c r="Z270" t="n">
        <v>10</v>
      </c>
    </row>
    <row r="271">
      <c r="A271" t="n">
        <v>3</v>
      </c>
      <c r="B271" t="n">
        <v>35</v>
      </c>
      <c r="C271" t="inlineStr">
        <is>
          <t xml:space="preserve">CONCLUIDO	</t>
        </is>
      </c>
      <c r="D271" t="n">
        <v>2.3475</v>
      </c>
      <c r="E271" t="n">
        <v>42.6</v>
      </c>
      <c r="F271" t="n">
        <v>39.74</v>
      </c>
      <c r="G271" t="n">
        <v>42.58</v>
      </c>
      <c r="H271" t="n">
        <v>0.83</v>
      </c>
      <c r="I271" t="n">
        <v>56</v>
      </c>
      <c r="J271" t="n">
        <v>84.45999999999999</v>
      </c>
      <c r="K271" t="n">
        <v>35.1</v>
      </c>
      <c r="L271" t="n">
        <v>4</v>
      </c>
      <c r="M271" t="n">
        <v>54</v>
      </c>
      <c r="N271" t="n">
        <v>10.36</v>
      </c>
      <c r="O271" t="n">
        <v>10650.22</v>
      </c>
      <c r="P271" t="n">
        <v>303.81</v>
      </c>
      <c r="Q271" t="n">
        <v>419.24</v>
      </c>
      <c r="R271" t="n">
        <v>115.65</v>
      </c>
      <c r="S271" t="n">
        <v>59.57</v>
      </c>
      <c r="T271" t="n">
        <v>25678.53</v>
      </c>
      <c r="U271" t="n">
        <v>0.52</v>
      </c>
      <c r="V271" t="n">
        <v>0.87</v>
      </c>
      <c r="W271" t="n">
        <v>6.89</v>
      </c>
      <c r="X271" t="n">
        <v>1.58</v>
      </c>
      <c r="Y271" t="n">
        <v>0.5</v>
      </c>
      <c r="Z271" t="n">
        <v>10</v>
      </c>
    </row>
    <row r="272">
      <c r="A272" t="n">
        <v>4</v>
      </c>
      <c r="B272" t="n">
        <v>35</v>
      </c>
      <c r="C272" t="inlineStr">
        <is>
          <t xml:space="preserve">CONCLUIDO	</t>
        </is>
      </c>
      <c r="D272" t="n">
        <v>2.3787</v>
      </c>
      <c r="E272" t="n">
        <v>42.04</v>
      </c>
      <c r="F272" t="n">
        <v>39.39</v>
      </c>
      <c r="G272" t="n">
        <v>53.71</v>
      </c>
      <c r="H272" t="n">
        <v>1.02</v>
      </c>
      <c r="I272" t="n">
        <v>44</v>
      </c>
      <c r="J272" t="n">
        <v>85.67</v>
      </c>
      <c r="K272" t="n">
        <v>35.1</v>
      </c>
      <c r="L272" t="n">
        <v>5</v>
      </c>
      <c r="M272" t="n">
        <v>42</v>
      </c>
      <c r="N272" t="n">
        <v>10.57</v>
      </c>
      <c r="O272" t="n">
        <v>10799.59</v>
      </c>
      <c r="P272" t="n">
        <v>298.55</v>
      </c>
      <c r="Q272" t="n">
        <v>419.24</v>
      </c>
      <c r="R272" t="n">
        <v>103.95</v>
      </c>
      <c r="S272" t="n">
        <v>59.57</v>
      </c>
      <c r="T272" t="n">
        <v>19888.77</v>
      </c>
      <c r="U272" t="n">
        <v>0.57</v>
      </c>
      <c r="V272" t="n">
        <v>0.88</v>
      </c>
      <c r="W272" t="n">
        <v>6.87</v>
      </c>
      <c r="X272" t="n">
        <v>1.23</v>
      </c>
      <c r="Y272" t="n">
        <v>0.5</v>
      </c>
      <c r="Z272" t="n">
        <v>10</v>
      </c>
    </row>
    <row r="273">
      <c r="A273" t="n">
        <v>5</v>
      </c>
      <c r="B273" t="n">
        <v>35</v>
      </c>
      <c r="C273" t="inlineStr">
        <is>
          <t xml:space="preserve">CONCLUIDO	</t>
        </is>
      </c>
      <c r="D273" t="n">
        <v>2.3965</v>
      </c>
      <c r="E273" t="n">
        <v>41.73</v>
      </c>
      <c r="F273" t="n">
        <v>39.2</v>
      </c>
      <c r="G273" t="n">
        <v>63.56</v>
      </c>
      <c r="H273" t="n">
        <v>1.21</v>
      </c>
      <c r="I273" t="n">
        <v>37</v>
      </c>
      <c r="J273" t="n">
        <v>86.88</v>
      </c>
      <c r="K273" t="n">
        <v>35.1</v>
      </c>
      <c r="L273" t="n">
        <v>6</v>
      </c>
      <c r="M273" t="n">
        <v>35</v>
      </c>
      <c r="N273" t="n">
        <v>10.78</v>
      </c>
      <c r="O273" t="n">
        <v>10949.33</v>
      </c>
      <c r="P273" t="n">
        <v>294.2</v>
      </c>
      <c r="Q273" t="n">
        <v>419.29</v>
      </c>
      <c r="R273" t="n">
        <v>98.02</v>
      </c>
      <c r="S273" t="n">
        <v>59.57</v>
      </c>
      <c r="T273" t="n">
        <v>16959.67</v>
      </c>
      <c r="U273" t="n">
        <v>0.61</v>
      </c>
      <c r="V273" t="n">
        <v>0.88</v>
      </c>
      <c r="W273" t="n">
        <v>6.85</v>
      </c>
      <c r="X273" t="n">
        <v>1.03</v>
      </c>
      <c r="Y273" t="n">
        <v>0.5</v>
      </c>
      <c r="Z273" t="n">
        <v>10</v>
      </c>
    </row>
    <row r="274">
      <c r="A274" t="n">
        <v>6</v>
      </c>
      <c r="B274" t="n">
        <v>35</v>
      </c>
      <c r="C274" t="inlineStr">
        <is>
          <t xml:space="preserve">CONCLUIDO	</t>
        </is>
      </c>
      <c r="D274" t="n">
        <v>2.4129</v>
      </c>
      <c r="E274" t="n">
        <v>41.44</v>
      </c>
      <c r="F274" t="n">
        <v>39.02</v>
      </c>
      <c r="G274" t="n">
        <v>75.52</v>
      </c>
      <c r="H274" t="n">
        <v>1.39</v>
      </c>
      <c r="I274" t="n">
        <v>31</v>
      </c>
      <c r="J274" t="n">
        <v>88.09999999999999</v>
      </c>
      <c r="K274" t="n">
        <v>35.1</v>
      </c>
      <c r="L274" t="n">
        <v>7</v>
      </c>
      <c r="M274" t="n">
        <v>29</v>
      </c>
      <c r="N274" t="n">
        <v>11</v>
      </c>
      <c r="O274" t="n">
        <v>11099.43</v>
      </c>
      <c r="P274" t="n">
        <v>289.41</v>
      </c>
      <c r="Q274" t="n">
        <v>419.23</v>
      </c>
      <c r="R274" t="n">
        <v>92.25</v>
      </c>
      <c r="S274" t="n">
        <v>59.57</v>
      </c>
      <c r="T274" t="n">
        <v>14107.52</v>
      </c>
      <c r="U274" t="n">
        <v>0.65</v>
      </c>
      <c r="V274" t="n">
        <v>0.89</v>
      </c>
      <c r="W274" t="n">
        <v>6.84</v>
      </c>
      <c r="X274" t="n">
        <v>0.85</v>
      </c>
      <c r="Y274" t="n">
        <v>0.5</v>
      </c>
      <c r="Z274" t="n">
        <v>10</v>
      </c>
    </row>
    <row r="275">
      <c r="A275" t="n">
        <v>7</v>
      </c>
      <c r="B275" t="n">
        <v>35</v>
      </c>
      <c r="C275" t="inlineStr">
        <is>
          <t xml:space="preserve">CONCLUIDO	</t>
        </is>
      </c>
      <c r="D275" t="n">
        <v>2.4245</v>
      </c>
      <c r="E275" t="n">
        <v>41.25</v>
      </c>
      <c r="F275" t="n">
        <v>38.89</v>
      </c>
      <c r="G275" t="n">
        <v>86.42</v>
      </c>
      <c r="H275" t="n">
        <v>1.57</v>
      </c>
      <c r="I275" t="n">
        <v>27</v>
      </c>
      <c r="J275" t="n">
        <v>89.31999999999999</v>
      </c>
      <c r="K275" t="n">
        <v>35.1</v>
      </c>
      <c r="L275" t="n">
        <v>8</v>
      </c>
      <c r="M275" t="n">
        <v>25</v>
      </c>
      <c r="N275" t="n">
        <v>11.22</v>
      </c>
      <c r="O275" t="n">
        <v>11249.89</v>
      </c>
      <c r="P275" t="n">
        <v>285.05</v>
      </c>
      <c r="Q275" t="n">
        <v>419.25</v>
      </c>
      <c r="R275" t="n">
        <v>88.06</v>
      </c>
      <c r="S275" t="n">
        <v>59.57</v>
      </c>
      <c r="T275" t="n">
        <v>12028.24</v>
      </c>
      <c r="U275" t="n">
        <v>0.68</v>
      </c>
      <c r="V275" t="n">
        <v>0.89</v>
      </c>
      <c r="W275" t="n">
        <v>6.84</v>
      </c>
      <c r="X275" t="n">
        <v>0.73</v>
      </c>
      <c r="Y275" t="n">
        <v>0.5</v>
      </c>
      <c r="Z275" t="n">
        <v>10</v>
      </c>
    </row>
    <row r="276">
      <c r="A276" t="n">
        <v>8</v>
      </c>
      <c r="B276" t="n">
        <v>35</v>
      </c>
      <c r="C276" t="inlineStr">
        <is>
          <t xml:space="preserve">CONCLUIDO	</t>
        </is>
      </c>
      <c r="D276" t="n">
        <v>2.4306</v>
      </c>
      <c r="E276" t="n">
        <v>41.14</v>
      </c>
      <c r="F276" t="n">
        <v>38.84</v>
      </c>
      <c r="G276" t="n">
        <v>97.09</v>
      </c>
      <c r="H276" t="n">
        <v>1.75</v>
      </c>
      <c r="I276" t="n">
        <v>24</v>
      </c>
      <c r="J276" t="n">
        <v>90.54000000000001</v>
      </c>
      <c r="K276" t="n">
        <v>35.1</v>
      </c>
      <c r="L276" t="n">
        <v>9</v>
      </c>
      <c r="M276" t="n">
        <v>22</v>
      </c>
      <c r="N276" t="n">
        <v>11.44</v>
      </c>
      <c r="O276" t="n">
        <v>11400.71</v>
      </c>
      <c r="P276" t="n">
        <v>281.9</v>
      </c>
      <c r="Q276" t="n">
        <v>419.27</v>
      </c>
      <c r="R276" t="n">
        <v>86.34</v>
      </c>
      <c r="S276" t="n">
        <v>59.57</v>
      </c>
      <c r="T276" t="n">
        <v>11187.43</v>
      </c>
      <c r="U276" t="n">
        <v>0.6899999999999999</v>
      </c>
      <c r="V276" t="n">
        <v>0.89</v>
      </c>
      <c r="W276" t="n">
        <v>6.83</v>
      </c>
      <c r="X276" t="n">
        <v>0.67</v>
      </c>
      <c r="Y276" t="n">
        <v>0.5</v>
      </c>
      <c r="Z276" t="n">
        <v>10</v>
      </c>
    </row>
    <row r="277">
      <c r="A277" t="n">
        <v>9</v>
      </c>
      <c r="B277" t="n">
        <v>35</v>
      </c>
      <c r="C277" t="inlineStr">
        <is>
          <t xml:space="preserve">CONCLUIDO	</t>
        </is>
      </c>
      <c r="D277" t="n">
        <v>2.4407</v>
      </c>
      <c r="E277" t="n">
        <v>40.97</v>
      </c>
      <c r="F277" t="n">
        <v>38.72</v>
      </c>
      <c r="G277" t="n">
        <v>110.62</v>
      </c>
      <c r="H277" t="n">
        <v>1.91</v>
      </c>
      <c r="I277" t="n">
        <v>21</v>
      </c>
      <c r="J277" t="n">
        <v>91.77</v>
      </c>
      <c r="K277" t="n">
        <v>35.1</v>
      </c>
      <c r="L277" t="n">
        <v>10</v>
      </c>
      <c r="M277" t="n">
        <v>19</v>
      </c>
      <c r="N277" t="n">
        <v>11.67</v>
      </c>
      <c r="O277" t="n">
        <v>11551.91</v>
      </c>
      <c r="P277" t="n">
        <v>277.76</v>
      </c>
      <c r="Q277" t="n">
        <v>419.25</v>
      </c>
      <c r="R277" t="n">
        <v>82.33</v>
      </c>
      <c r="S277" t="n">
        <v>59.57</v>
      </c>
      <c r="T277" t="n">
        <v>9197.08</v>
      </c>
      <c r="U277" t="n">
        <v>0.72</v>
      </c>
      <c r="V277" t="n">
        <v>0.89</v>
      </c>
      <c r="W277" t="n">
        <v>6.83</v>
      </c>
      <c r="X277" t="n">
        <v>0.55</v>
      </c>
      <c r="Y277" t="n">
        <v>0.5</v>
      </c>
      <c r="Z277" t="n">
        <v>10</v>
      </c>
    </row>
    <row r="278">
      <c r="A278" t="n">
        <v>10</v>
      </c>
      <c r="B278" t="n">
        <v>35</v>
      </c>
      <c r="C278" t="inlineStr">
        <is>
          <t xml:space="preserve">CONCLUIDO	</t>
        </is>
      </c>
      <c r="D278" t="n">
        <v>2.4442</v>
      </c>
      <c r="E278" t="n">
        <v>40.91</v>
      </c>
      <c r="F278" t="n">
        <v>38.69</v>
      </c>
      <c r="G278" t="n">
        <v>122.19</v>
      </c>
      <c r="H278" t="n">
        <v>2.08</v>
      </c>
      <c r="I278" t="n">
        <v>19</v>
      </c>
      <c r="J278" t="n">
        <v>93</v>
      </c>
      <c r="K278" t="n">
        <v>35.1</v>
      </c>
      <c r="L278" t="n">
        <v>11</v>
      </c>
      <c r="M278" t="n">
        <v>17</v>
      </c>
      <c r="N278" t="n">
        <v>11.9</v>
      </c>
      <c r="O278" t="n">
        <v>11703.47</v>
      </c>
      <c r="P278" t="n">
        <v>273.37</v>
      </c>
      <c r="Q278" t="n">
        <v>419.24</v>
      </c>
      <c r="R278" t="n">
        <v>81.56999999999999</v>
      </c>
      <c r="S278" t="n">
        <v>59.57</v>
      </c>
      <c r="T278" t="n">
        <v>8825.389999999999</v>
      </c>
      <c r="U278" t="n">
        <v>0.73</v>
      </c>
      <c r="V278" t="n">
        <v>0.89</v>
      </c>
      <c r="W278" t="n">
        <v>6.83</v>
      </c>
      <c r="X278" t="n">
        <v>0.53</v>
      </c>
      <c r="Y278" t="n">
        <v>0.5</v>
      </c>
      <c r="Z278" t="n">
        <v>10</v>
      </c>
    </row>
    <row r="279">
      <c r="A279" t="n">
        <v>11</v>
      </c>
      <c r="B279" t="n">
        <v>35</v>
      </c>
      <c r="C279" t="inlineStr">
        <is>
          <t xml:space="preserve">CONCLUIDO	</t>
        </is>
      </c>
      <c r="D279" t="n">
        <v>2.4486</v>
      </c>
      <c r="E279" t="n">
        <v>40.84</v>
      </c>
      <c r="F279" t="n">
        <v>38.64</v>
      </c>
      <c r="G279" t="n">
        <v>128.79</v>
      </c>
      <c r="H279" t="n">
        <v>2.24</v>
      </c>
      <c r="I279" t="n">
        <v>18</v>
      </c>
      <c r="J279" t="n">
        <v>94.23</v>
      </c>
      <c r="K279" t="n">
        <v>35.1</v>
      </c>
      <c r="L279" t="n">
        <v>12</v>
      </c>
      <c r="M279" t="n">
        <v>16</v>
      </c>
      <c r="N279" t="n">
        <v>12.13</v>
      </c>
      <c r="O279" t="n">
        <v>11855.41</v>
      </c>
      <c r="P279" t="n">
        <v>269.05</v>
      </c>
      <c r="Q279" t="n">
        <v>419.25</v>
      </c>
      <c r="R279" t="n">
        <v>79.79000000000001</v>
      </c>
      <c r="S279" t="n">
        <v>59.57</v>
      </c>
      <c r="T279" t="n">
        <v>7940.74</v>
      </c>
      <c r="U279" t="n">
        <v>0.75</v>
      </c>
      <c r="V279" t="n">
        <v>0.89</v>
      </c>
      <c r="W279" t="n">
        <v>6.82</v>
      </c>
      <c r="X279" t="n">
        <v>0.47</v>
      </c>
      <c r="Y279" t="n">
        <v>0.5</v>
      </c>
      <c r="Z279" t="n">
        <v>10</v>
      </c>
    </row>
    <row r="280">
      <c r="A280" t="n">
        <v>12</v>
      </c>
      <c r="B280" t="n">
        <v>35</v>
      </c>
      <c r="C280" t="inlineStr">
        <is>
          <t xml:space="preserve">CONCLUIDO	</t>
        </is>
      </c>
      <c r="D280" t="n">
        <v>2.4537</v>
      </c>
      <c r="E280" t="n">
        <v>40.75</v>
      </c>
      <c r="F280" t="n">
        <v>38.59</v>
      </c>
      <c r="G280" t="n">
        <v>144.7</v>
      </c>
      <c r="H280" t="n">
        <v>2.39</v>
      </c>
      <c r="I280" t="n">
        <v>16</v>
      </c>
      <c r="J280" t="n">
        <v>95.45999999999999</v>
      </c>
      <c r="K280" t="n">
        <v>35.1</v>
      </c>
      <c r="L280" t="n">
        <v>13</v>
      </c>
      <c r="M280" t="n">
        <v>14</v>
      </c>
      <c r="N280" t="n">
        <v>12.36</v>
      </c>
      <c r="O280" t="n">
        <v>12007.73</v>
      </c>
      <c r="P280" t="n">
        <v>266.76</v>
      </c>
      <c r="Q280" t="n">
        <v>419.23</v>
      </c>
      <c r="R280" t="n">
        <v>78.14</v>
      </c>
      <c r="S280" t="n">
        <v>59.57</v>
      </c>
      <c r="T280" t="n">
        <v>7125.78</v>
      </c>
      <c r="U280" t="n">
        <v>0.76</v>
      </c>
      <c r="V280" t="n">
        <v>0.9</v>
      </c>
      <c r="W280" t="n">
        <v>6.82</v>
      </c>
      <c r="X280" t="n">
        <v>0.42</v>
      </c>
      <c r="Y280" t="n">
        <v>0.5</v>
      </c>
      <c r="Z280" t="n">
        <v>10</v>
      </c>
    </row>
    <row r="281">
      <c r="A281" t="n">
        <v>13</v>
      </c>
      <c r="B281" t="n">
        <v>35</v>
      </c>
      <c r="C281" t="inlineStr">
        <is>
          <t xml:space="preserve">CONCLUIDO	</t>
        </is>
      </c>
      <c r="D281" t="n">
        <v>2.4561</v>
      </c>
      <c r="E281" t="n">
        <v>40.71</v>
      </c>
      <c r="F281" t="n">
        <v>38.56</v>
      </c>
      <c r="G281" t="n">
        <v>154.26</v>
      </c>
      <c r="H281" t="n">
        <v>2.55</v>
      </c>
      <c r="I281" t="n">
        <v>15</v>
      </c>
      <c r="J281" t="n">
        <v>96.7</v>
      </c>
      <c r="K281" t="n">
        <v>35.1</v>
      </c>
      <c r="L281" t="n">
        <v>14</v>
      </c>
      <c r="M281" t="n">
        <v>13</v>
      </c>
      <c r="N281" t="n">
        <v>12.6</v>
      </c>
      <c r="O281" t="n">
        <v>12160.43</v>
      </c>
      <c r="P281" t="n">
        <v>262.16</v>
      </c>
      <c r="Q281" t="n">
        <v>419.23</v>
      </c>
      <c r="R281" t="n">
        <v>77.45</v>
      </c>
      <c r="S281" t="n">
        <v>59.57</v>
      </c>
      <c r="T281" t="n">
        <v>6785.42</v>
      </c>
      <c r="U281" t="n">
        <v>0.77</v>
      </c>
      <c r="V281" t="n">
        <v>0.9</v>
      </c>
      <c r="W281" t="n">
        <v>6.82</v>
      </c>
      <c r="X281" t="n">
        <v>0.4</v>
      </c>
      <c r="Y281" t="n">
        <v>0.5</v>
      </c>
      <c r="Z281" t="n">
        <v>10</v>
      </c>
    </row>
    <row r="282">
      <c r="A282" t="n">
        <v>14</v>
      </c>
      <c r="B282" t="n">
        <v>35</v>
      </c>
      <c r="C282" t="inlineStr">
        <is>
          <t xml:space="preserve">CONCLUIDO	</t>
        </is>
      </c>
      <c r="D282" t="n">
        <v>2.4585</v>
      </c>
      <c r="E282" t="n">
        <v>40.68</v>
      </c>
      <c r="F282" t="n">
        <v>38.54</v>
      </c>
      <c r="G282" t="n">
        <v>165.18</v>
      </c>
      <c r="H282" t="n">
        <v>2.69</v>
      </c>
      <c r="I282" t="n">
        <v>14</v>
      </c>
      <c r="J282" t="n">
        <v>97.94</v>
      </c>
      <c r="K282" t="n">
        <v>35.1</v>
      </c>
      <c r="L282" t="n">
        <v>15</v>
      </c>
      <c r="M282" t="n">
        <v>8</v>
      </c>
      <c r="N282" t="n">
        <v>12.84</v>
      </c>
      <c r="O282" t="n">
        <v>12313.51</v>
      </c>
      <c r="P282" t="n">
        <v>259.83</v>
      </c>
      <c r="Q282" t="n">
        <v>419.23</v>
      </c>
      <c r="R282" t="n">
        <v>76.55</v>
      </c>
      <c r="S282" t="n">
        <v>59.57</v>
      </c>
      <c r="T282" t="n">
        <v>6338.49</v>
      </c>
      <c r="U282" t="n">
        <v>0.78</v>
      </c>
      <c r="V282" t="n">
        <v>0.9</v>
      </c>
      <c r="W282" t="n">
        <v>6.82</v>
      </c>
      <c r="X282" t="n">
        <v>0.38</v>
      </c>
      <c r="Y282" t="n">
        <v>0.5</v>
      </c>
      <c r="Z282" t="n">
        <v>10</v>
      </c>
    </row>
    <row r="283">
      <c r="A283" t="n">
        <v>15</v>
      </c>
      <c r="B283" t="n">
        <v>35</v>
      </c>
      <c r="C283" t="inlineStr">
        <is>
          <t xml:space="preserve">CONCLUIDO	</t>
        </is>
      </c>
      <c r="D283" t="n">
        <v>2.4593</v>
      </c>
      <c r="E283" t="n">
        <v>40.66</v>
      </c>
      <c r="F283" t="n">
        <v>38.53</v>
      </c>
      <c r="G283" t="n">
        <v>165.13</v>
      </c>
      <c r="H283" t="n">
        <v>2.84</v>
      </c>
      <c r="I283" t="n">
        <v>14</v>
      </c>
      <c r="J283" t="n">
        <v>99.19</v>
      </c>
      <c r="K283" t="n">
        <v>35.1</v>
      </c>
      <c r="L283" t="n">
        <v>16</v>
      </c>
      <c r="M283" t="n">
        <v>2</v>
      </c>
      <c r="N283" t="n">
        <v>13.09</v>
      </c>
      <c r="O283" t="n">
        <v>12466.97</v>
      </c>
      <c r="P283" t="n">
        <v>259.72</v>
      </c>
      <c r="Q283" t="n">
        <v>419.26</v>
      </c>
      <c r="R283" t="n">
        <v>75.77</v>
      </c>
      <c r="S283" t="n">
        <v>59.57</v>
      </c>
      <c r="T283" t="n">
        <v>5952.04</v>
      </c>
      <c r="U283" t="n">
        <v>0.79</v>
      </c>
      <c r="V283" t="n">
        <v>0.9</v>
      </c>
      <c r="W283" t="n">
        <v>6.83</v>
      </c>
      <c r="X283" t="n">
        <v>0.37</v>
      </c>
      <c r="Y283" t="n">
        <v>0.5</v>
      </c>
      <c r="Z283" t="n">
        <v>10</v>
      </c>
    </row>
    <row r="284">
      <c r="A284" t="n">
        <v>16</v>
      </c>
      <c r="B284" t="n">
        <v>35</v>
      </c>
      <c r="C284" t="inlineStr">
        <is>
          <t xml:space="preserve">CONCLUIDO	</t>
        </is>
      </c>
      <c r="D284" t="n">
        <v>2.4582</v>
      </c>
      <c r="E284" t="n">
        <v>40.68</v>
      </c>
      <c r="F284" t="n">
        <v>38.55</v>
      </c>
      <c r="G284" t="n">
        <v>165.2</v>
      </c>
      <c r="H284" t="n">
        <v>2.98</v>
      </c>
      <c r="I284" t="n">
        <v>14</v>
      </c>
      <c r="J284" t="n">
        <v>100.43</v>
      </c>
      <c r="K284" t="n">
        <v>35.1</v>
      </c>
      <c r="L284" t="n">
        <v>17</v>
      </c>
      <c r="M284" t="n">
        <v>1</v>
      </c>
      <c r="N284" t="n">
        <v>13.33</v>
      </c>
      <c r="O284" t="n">
        <v>12620.82</v>
      </c>
      <c r="P284" t="n">
        <v>261.12</v>
      </c>
      <c r="Q284" t="n">
        <v>419.26</v>
      </c>
      <c r="R284" t="n">
        <v>76.28</v>
      </c>
      <c r="S284" t="n">
        <v>59.57</v>
      </c>
      <c r="T284" t="n">
        <v>6206.56</v>
      </c>
      <c r="U284" t="n">
        <v>0.78</v>
      </c>
      <c r="V284" t="n">
        <v>0.9</v>
      </c>
      <c r="W284" t="n">
        <v>6.84</v>
      </c>
      <c r="X284" t="n">
        <v>0.38</v>
      </c>
      <c r="Y284" t="n">
        <v>0.5</v>
      </c>
      <c r="Z284" t="n">
        <v>10</v>
      </c>
    </row>
    <row r="285">
      <c r="A285" t="n">
        <v>17</v>
      </c>
      <c r="B285" t="n">
        <v>35</v>
      </c>
      <c r="C285" t="inlineStr">
        <is>
          <t xml:space="preserve">CONCLUIDO	</t>
        </is>
      </c>
      <c r="D285" t="n">
        <v>2.4612</v>
      </c>
      <c r="E285" t="n">
        <v>40.63</v>
      </c>
      <c r="F285" t="n">
        <v>38.51</v>
      </c>
      <c r="G285" t="n">
        <v>177.76</v>
      </c>
      <c r="H285" t="n">
        <v>3.11</v>
      </c>
      <c r="I285" t="n">
        <v>13</v>
      </c>
      <c r="J285" t="n">
        <v>101.68</v>
      </c>
      <c r="K285" t="n">
        <v>35.1</v>
      </c>
      <c r="L285" t="n">
        <v>18</v>
      </c>
      <c r="M285" t="n">
        <v>0</v>
      </c>
      <c r="N285" t="n">
        <v>13.58</v>
      </c>
      <c r="O285" t="n">
        <v>12775.06</v>
      </c>
      <c r="P285" t="n">
        <v>263.74</v>
      </c>
      <c r="Q285" t="n">
        <v>419.3</v>
      </c>
      <c r="R285" t="n">
        <v>75.18000000000001</v>
      </c>
      <c r="S285" t="n">
        <v>59.57</v>
      </c>
      <c r="T285" t="n">
        <v>5660.8</v>
      </c>
      <c r="U285" t="n">
        <v>0.79</v>
      </c>
      <c r="V285" t="n">
        <v>0.9</v>
      </c>
      <c r="W285" t="n">
        <v>6.83</v>
      </c>
      <c r="X285" t="n">
        <v>0.35</v>
      </c>
      <c r="Y285" t="n">
        <v>0.5</v>
      </c>
      <c r="Z285" t="n">
        <v>10</v>
      </c>
    </row>
    <row r="286">
      <c r="A286" t="n">
        <v>0</v>
      </c>
      <c r="B286" t="n">
        <v>50</v>
      </c>
      <c r="C286" t="inlineStr">
        <is>
          <t xml:space="preserve">CONCLUIDO	</t>
        </is>
      </c>
      <c r="D286" t="n">
        <v>1.7466</v>
      </c>
      <c r="E286" t="n">
        <v>57.26</v>
      </c>
      <c r="F286" t="n">
        <v>47.89</v>
      </c>
      <c r="G286" t="n">
        <v>8.710000000000001</v>
      </c>
      <c r="H286" t="n">
        <v>0.16</v>
      </c>
      <c r="I286" t="n">
        <v>330</v>
      </c>
      <c r="J286" t="n">
        <v>107.41</v>
      </c>
      <c r="K286" t="n">
        <v>41.65</v>
      </c>
      <c r="L286" t="n">
        <v>1</v>
      </c>
      <c r="M286" t="n">
        <v>328</v>
      </c>
      <c r="N286" t="n">
        <v>14.77</v>
      </c>
      <c r="O286" t="n">
        <v>13481.73</v>
      </c>
      <c r="P286" t="n">
        <v>456.82</v>
      </c>
      <c r="Q286" t="n">
        <v>419.52</v>
      </c>
      <c r="R286" t="n">
        <v>379.98</v>
      </c>
      <c r="S286" t="n">
        <v>59.57</v>
      </c>
      <c r="T286" t="n">
        <v>156477.55</v>
      </c>
      <c r="U286" t="n">
        <v>0.16</v>
      </c>
      <c r="V286" t="n">
        <v>0.72</v>
      </c>
      <c r="W286" t="n">
        <v>7.38</v>
      </c>
      <c r="X286" t="n">
        <v>9.710000000000001</v>
      </c>
      <c r="Y286" t="n">
        <v>0.5</v>
      </c>
      <c r="Z286" t="n">
        <v>10</v>
      </c>
    </row>
    <row r="287">
      <c r="A287" t="n">
        <v>1</v>
      </c>
      <c r="B287" t="n">
        <v>50</v>
      </c>
      <c r="C287" t="inlineStr">
        <is>
          <t xml:space="preserve">CONCLUIDO	</t>
        </is>
      </c>
      <c r="D287" t="n">
        <v>2.0985</v>
      </c>
      <c r="E287" t="n">
        <v>47.65</v>
      </c>
      <c r="F287" t="n">
        <v>42.37</v>
      </c>
      <c r="G287" t="n">
        <v>17.41</v>
      </c>
      <c r="H287" t="n">
        <v>0.32</v>
      </c>
      <c r="I287" t="n">
        <v>146</v>
      </c>
      <c r="J287" t="n">
        <v>108.68</v>
      </c>
      <c r="K287" t="n">
        <v>41.65</v>
      </c>
      <c r="L287" t="n">
        <v>2</v>
      </c>
      <c r="M287" t="n">
        <v>144</v>
      </c>
      <c r="N287" t="n">
        <v>15.03</v>
      </c>
      <c r="O287" t="n">
        <v>13638.32</v>
      </c>
      <c r="P287" t="n">
        <v>402.4</v>
      </c>
      <c r="Q287" t="n">
        <v>419.33</v>
      </c>
      <c r="R287" t="n">
        <v>201.42</v>
      </c>
      <c r="S287" t="n">
        <v>59.57</v>
      </c>
      <c r="T287" t="n">
        <v>68115.41</v>
      </c>
      <c r="U287" t="n">
        <v>0.3</v>
      </c>
      <c r="V287" t="n">
        <v>0.82</v>
      </c>
      <c r="W287" t="n">
        <v>7.03</v>
      </c>
      <c r="X287" t="n">
        <v>4.21</v>
      </c>
      <c r="Y287" t="n">
        <v>0.5</v>
      </c>
      <c r="Z287" t="n">
        <v>10</v>
      </c>
    </row>
    <row r="288">
      <c r="A288" t="n">
        <v>2</v>
      </c>
      <c r="B288" t="n">
        <v>50</v>
      </c>
      <c r="C288" t="inlineStr">
        <is>
          <t xml:space="preserve">CONCLUIDO	</t>
        </is>
      </c>
      <c r="D288" t="n">
        <v>2.2246</v>
      </c>
      <c r="E288" t="n">
        <v>44.95</v>
      </c>
      <c r="F288" t="n">
        <v>40.83</v>
      </c>
      <c r="G288" t="n">
        <v>26.06</v>
      </c>
      <c r="H288" t="n">
        <v>0.48</v>
      </c>
      <c r="I288" t="n">
        <v>94</v>
      </c>
      <c r="J288" t="n">
        <v>109.96</v>
      </c>
      <c r="K288" t="n">
        <v>41.65</v>
      </c>
      <c r="L288" t="n">
        <v>3</v>
      </c>
      <c r="M288" t="n">
        <v>92</v>
      </c>
      <c r="N288" t="n">
        <v>15.31</v>
      </c>
      <c r="O288" t="n">
        <v>13795.21</v>
      </c>
      <c r="P288" t="n">
        <v>385.74</v>
      </c>
      <c r="Q288" t="n">
        <v>419.29</v>
      </c>
      <c r="R288" t="n">
        <v>151.11</v>
      </c>
      <c r="S288" t="n">
        <v>59.57</v>
      </c>
      <c r="T288" t="n">
        <v>43222.86</v>
      </c>
      <c r="U288" t="n">
        <v>0.39</v>
      </c>
      <c r="V288" t="n">
        <v>0.85</v>
      </c>
      <c r="W288" t="n">
        <v>6.95</v>
      </c>
      <c r="X288" t="n">
        <v>2.66</v>
      </c>
      <c r="Y288" t="n">
        <v>0.5</v>
      </c>
      <c r="Z288" t="n">
        <v>10</v>
      </c>
    </row>
    <row r="289">
      <c r="A289" t="n">
        <v>3</v>
      </c>
      <c r="B289" t="n">
        <v>50</v>
      </c>
      <c r="C289" t="inlineStr">
        <is>
          <t xml:space="preserve">CONCLUIDO	</t>
        </is>
      </c>
      <c r="D289" t="n">
        <v>2.2885</v>
      </c>
      <c r="E289" t="n">
        <v>43.7</v>
      </c>
      <c r="F289" t="n">
        <v>40.13</v>
      </c>
      <c r="G289" t="n">
        <v>34.89</v>
      </c>
      <c r="H289" t="n">
        <v>0.63</v>
      </c>
      <c r="I289" t="n">
        <v>69</v>
      </c>
      <c r="J289" t="n">
        <v>111.23</v>
      </c>
      <c r="K289" t="n">
        <v>41.65</v>
      </c>
      <c r="L289" t="n">
        <v>4</v>
      </c>
      <c r="M289" t="n">
        <v>67</v>
      </c>
      <c r="N289" t="n">
        <v>15.58</v>
      </c>
      <c r="O289" t="n">
        <v>13952.52</v>
      </c>
      <c r="P289" t="n">
        <v>377.15</v>
      </c>
      <c r="Q289" t="n">
        <v>419.25</v>
      </c>
      <c r="R289" t="n">
        <v>128.01</v>
      </c>
      <c r="S289" t="n">
        <v>59.57</v>
      </c>
      <c r="T289" t="n">
        <v>31797.71</v>
      </c>
      <c r="U289" t="n">
        <v>0.47</v>
      </c>
      <c r="V289" t="n">
        <v>0.86</v>
      </c>
      <c r="W289" t="n">
        <v>6.91</v>
      </c>
      <c r="X289" t="n">
        <v>1.96</v>
      </c>
      <c r="Y289" t="n">
        <v>0.5</v>
      </c>
      <c r="Z289" t="n">
        <v>10</v>
      </c>
    </row>
    <row r="290">
      <c r="A290" t="n">
        <v>4</v>
      </c>
      <c r="B290" t="n">
        <v>50</v>
      </c>
      <c r="C290" t="inlineStr">
        <is>
          <t xml:space="preserve">CONCLUIDO	</t>
        </is>
      </c>
      <c r="D290" t="n">
        <v>2.3275</v>
      </c>
      <c r="E290" t="n">
        <v>42.96</v>
      </c>
      <c r="F290" t="n">
        <v>39.71</v>
      </c>
      <c r="G290" t="n">
        <v>43.32</v>
      </c>
      <c r="H290" t="n">
        <v>0.78</v>
      </c>
      <c r="I290" t="n">
        <v>55</v>
      </c>
      <c r="J290" t="n">
        <v>112.51</v>
      </c>
      <c r="K290" t="n">
        <v>41.65</v>
      </c>
      <c r="L290" t="n">
        <v>5</v>
      </c>
      <c r="M290" t="n">
        <v>53</v>
      </c>
      <c r="N290" t="n">
        <v>15.86</v>
      </c>
      <c r="O290" t="n">
        <v>14110.24</v>
      </c>
      <c r="P290" t="n">
        <v>371.49</v>
      </c>
      <c r="Q290" t="n">
        <v>419.24</v>
      </c>
      <c r="R290" t="n">
        <v>114.19</v>
      </c>
      <c r="S290" t="n">
        <v>59.57</v>
      </c>
      <c r="T290" t="n">
        <v>24956.77</v>
      </c>
      <c r="U290" t="n">
        <v>0.52</v>
      </c>
      <c r="V290" t="n">
        <v>0.87</v>
      </c>
      <c r="W290" t="n">
        <v>6.9</v>
      </c>
      <c r="X290" t="n">
        <v>1.54</v>
      </c>
      <c r="Y290" t="n">
        <v>0.5</v>
      </c>
      <c r="Z290" t="n">
        <v>10</v>
      </c>
    </row>
    <row r="291">
      <c r="A291" t="n">
        <v>5</v>
      </c>
      <c r="B291" t="n">
        <v>50</v>
      </c>
      <c r="C291" t="inlineStr">
        <is>
          <t xml:space="preserve">CONCLUIDO	</t>
        </is>
      </c>
      <c r="D291" t="n">
        <v>2.3553</v>
      </c>
      <c r="E291" t="n">
        <v>42.46</v>
      </c>
      <c r="F291" t="n">
        <v>39.42</v>
      </c>
      <c r="G291" t="n">
        <v>52.56</v>
      </c>
      <c r="H291" t="n">
        <v>0.93</v>
      </c>
      <c r="I291" t="n">
        <v>45</v>
      </c>
      <c r="J291" t="n">
        <v>113.79</v>
      </c>
      <c r="K291" t="n">
        <v>41.65</v>
      </c>
      <c r="L291" t="n">
        <v>6</v>
      </c>
      <c r="M291" t="n">
        <v>43</v>
      </c>
      <c r="N291" t="n">
        <v>16.14</v>
      </c>
      <c r="O291" t="n">
        <v>14268.39</v>
      </c>
      <c r="P291" t="n">
        <v>366.78</v>
      </c>
      <c r="Q291" t="n">
        <v>419.25</v>
      </c>
      <c r="R291" t="n">
        <v>105.45</v>
      </c>
      <c r="S291" t="n">
        <v>59.57</v>
      </c>
      <c r="T291" t="n">
        <v>20636.25</v>
      </c>
      <c r="U291" t="n">
        <v>0.5600000000000001</v>
      </c>
      <c r="V291" t="n">
        <v>0.88</v>
      </c>
      <c r="W291" t="n">
        <v>6.86</v>
      </c>
      <c r="X291" t="n">
        <v>1.26</v>
      </c>
      <c r="Y291" t="n">
        <v>0.5</v>
      </c>
      <c r="Z291" t="n">
        <v>10</v>
      </c>
    </row>
    <row r="292">
      <c r="A292" t="n">
        <v>6</v>
      </c>
      <c r="B292" t="n">
        <v>50</v>
      </c>
      <c r="C292" t="inlineStr">
        <is>
          <t xml:space="preserve">CONCLUIDO	</t>
        </is>
      </c>
      <c r="D292" t="n">
        <v>2.3737</v>
      </c>
      <c r="E292" t="n">
        <v>42.13</v>
      </c>
      <c r="F292" t="n">
        <v>39.23</v>
      </c>
      <c r="G292" t="n">
        <v>60.35</v>
      </c>
      <c r="H292" t="n">
        <v>1.07</v>
      </c>
      <c r="I292" t="n">
        <v>39</v>
      </c>
      <c r="J292" t="n">
        <v>115.08</v>
      </c>
      <c r="K292" t="n">
        <v>41.65</v>
      </c>
      <c r="L292" t="n">
        <v>7</v>
      </c>
      <c r="M292" t="n">
        <v>37</v>
      </c>
      <c r="N292" t="n">
        <v>16.43</v>
      </c>
      <c r="O292" t="n">
        <v>14426.96</v>
      </c>
      <c r="P292" t="n">
        <v>362.88</v>
      </c>
      <c r="Q292" t="n">
        <v>419.25</v>
      </c>
      <c r="R292" t="n">
        <v>99.02</v>
      </c>
      <c r="S292" t="n">
        <v>59.57</v>
      </c>
      <c r="T292" t="n">
        <v>17448.44</v>
      </c>
      <c r="U292" t="n">
        <v>0.6</v>
      </c>
      <c r="V292" t="n">
        <v>0.88</v>
      </c>
      <c r="W292" t="n">
        <v>6.85</v>
      </c>
      <c r="X292" t="n">
        <v>1.06</v>
      </c>
      <c r="Y292" t="n">
        <v>0.5</v>
      </c>
      <c r="Z292" t="n">
        <v>10</v>
      </c>
    </row>
    <row r="293">
      <c r="A293" t="n">
        <v>7</v>
      </c>
      <c r="B293" t="n">
        <v>50</v>
      </c>
      <c r="C293" t="inlineStr">
        <is>
          <t xml:space="preserve">CONCLUIDO	</t>
        </is>
      </c>
      <c r="D293" t="n">
        <v>2.3875</v>
      </c>
      <c r="E293" t="n">
        <v>41.88</v>
      </c>
      <c r="F293" t="n">
        <v>39.09</v>
      </c>
      <c r="G293" t="n">
        <v>68.98999999999999</v>
      </c>
      <c r="H293" t="n">
        <v>1.21</v>
      </c>
      <c r="I293" t="n">
        <v>34</v>
      </c>
      <c r="J293" t="n">
        <v>116.37</v>
      </c>
      <c r="K293" t="n">
        <v>41.65</v>
      </c>
      <c r="L293" t="n">
        <v>8</v>
      </c>
      <c r="M293" t="n">
        <v>32</v>
      </c>
      <c r="N293" t="n">
        <v>16.72</v>
      </c>
      <c r="O293" t="n">
        <v>14585.96</v>
      </c>
      <c r="P293" t="n">
        <v>359.49</v>
      </c>
      <c r="Q293" t="n">
        <v>419.29</v>
      </c>
      <c r="R293" t="n">
        <v>94.42</v>
      </c>
      <c r="S293" t="n">
        <v>59.57</v>
      </c>
      <c r="T293" t="n">
        <v>15176.79</v>
      </c>
      <c r="U293" t="n">
        <v>0.63</v>
      </c>
      <c r="V293" t="n">
        <v>0.88</v>
      </c>
      <c r="W293" t="n">
        <v>6.85</v>
      </c>
      <c r="X293" t="n">
        <v>0.93</v>
      </c>
      <c r="Y293" t="n">
        <v>0.5</v>
      </c>
      <c r="Z293" t="n">
        <v>10</v>
      </c>
    </row>
    <row r="294">
      <c r="A294" t="n">
        <v>8</v>
      </c>
      <c r="B294" t="n">
        <v>50</v>
      </c>
      <c r="C294" t="inlineStr">
        <is>
          <t xml:space="preserve">CONCLUIDO	</t>
        </is>
      </c>
      <c r="D294" t="n">
        <v>2.3981</v>
      </c>
      <c r="E294" t="n">
        <v>41.7</v>
      </c>
      <c r="F294" t="n">
        <v>39</v>
      </c>
      <c r="G294" t="n">
        <v>77.98999999999999</v>
      </c>
      <c r="H294" t="n">
        <v>1.35</v>
      </c>
      <c r="I294" t="n">
        <v>30</v>
      </c>
      <c r="J294" t="n">
        <v>117.66</v>
      </c>
      <c r="K294" t="n">
        <v>41.65</v>
      </c>
      <c r="L294" t="n">
        <v>9</v>
      </c>
      <c r="M294" t="n">
        <v>28</v>
      </c>
      <c r="N294" t="n">
        <v>17.01</v>
      </c>
      <c r="O294" t="n">
        <v>14745.39</v>
      </c>
      <c r="P294" t="n">
        <v>357.62</v>
      </c>
      <c r="Q294" t="n">
        <v>419.27</v>
      </c>
      <c r="R294" t="n">
        <v>91.76000000000001</v>
      </c>
      <c r="S294" t="n">
        <v>59.57</v>
      </c>
      <c r="T294" t="n">
        <v>13863.96</v>
      </c>
      <c r="U294" t="n">
        <v>0.65</v>
      </c>
      <c r="V294" t="n">
        <v>0.89</v>
      </c>
      <c r="W294" t="n">
        <v>6.84</v>
      </c>
      <c r="X294" t="n">
        <v>0.83</v>
      </c>
      <c r="Y294" t="n">
        <v>0.5</v>
      </c>
      <c r="Z294" t="n">
        <v>10</v>
      </c>
    </row>
    <row r="295">
      <c r="A295" t="n">
        <v>9</v>
      </c>
      <c r="B295" t="n">
        <v>50</v>
      </c>
      <c r="C295" t="inlineStr">
        <is>
          <t xml:space="preserve">CONCLUIDO	</t>
        </is>
      </c>
      <c r="D295" t="n">
        <v>2.4068</v>
      </c>
      <c r="E295" t="n">
        <v>41.55</v>
      </c>
      <c r="F295" t="n">
        <v>38.91</v>
      </c>
      <c r="G295" t="n">
        <v>86.47</v>
      </c>
      <c r="H295" t="n">
        <v>1.48</v>
      </c>
      <c r="I295" t="n">
        <v>27</v>
      </c>
      <c r="J295" t="n">
        <v>118.96</v>
      </c>
      <c r="K295" t="n">
        <v>41.65</v>
      </c>
      <c r="L295" t="n">
        <v>10</v>
      </c>
      <c r="M295" t="n">
        <v>25</v>
      </c>
      <c r="N295" t="n">
        <v>17.31</v>
      </c>
      <c r="O295" t="n">
        <v>14905.25</v>
      </c>
      <c r="P295" t="n">
        <v>354.54</v>
      </c>
      <c r="Q295" t="n">
        <v>419.27</v>
      </c>
      <c r="R295" t="n">
        <v>88.54000000000001</v>
      </c>
      <c r="S295" t="n">
        <v>59.57</v>
      </c>
      <c r="T295" t="n">
        <v>12270.04</v>
      </c>
      <c r="U295" t="n">
        <v>0.67</v>
      </c>
      <c r="V295" t="n">
        <v>0.89</v>
      </c>
      <c r="W295" t="n">
        <v>6.84</v>
      </c>
      <c r="X295" t="n">
        <v>0.75</v>
      </c>
      <c r="Y295" t="n">
        <v>0.5</v>
      </c>
      <c r="Z295" t="n">
        <v>10</v>
      </c>
    </row>
    <row r="296">
      <c r="A296" t="n">
        <v>10</v>
      </c>
      <c r="B296" t="n">
        <v>50</v>
      </c>
      <c r="C296" t="inlineStr">
        <is>
          <t xml:space="preserve">CONCLUIDO	</t>
        </is>
      </c>
      <c r="D296" t="n">
        <v>2.4165</v>
      </c>
      <c r="E296" t="n">
        <v>41.38</v>
      </c>
      <c r="F296" t="n">
        <v>38.81</v>
      </c>
      <c r="G296" t="n">
        <v>97.03</v>
      </c>
      <c r="H296" t="n">
        <v>1.61</v>
      </c>
      <c r="I296" t="n">
        <v>24</v>
      </c>
      <c r="J296" t="n">
        <v>120.26</v>
      </c>
      <c r="K296" t="n">
        <v>41.65</v>
      </c>
      <c r="L296" t="n">
        <v>11</v>
      </c>
      <c r="M296" t="n">
        <v>22</v>
      </c>
      <c r="N296" t="n">
        <v>17.61</v>
      </c>
      <c r="O296" t="n">
        <v>15065.56</v>
      </c>
      <c r="P296" t="n">
        <v>351.91</v>
      </c>
      <c r="Q296" t="n">
        <v>419.25</v>
      </c>
      <c r="R296" t="n">
        <v>85.58</v>
      </c>
      <c r="S296" t="n">
        <v>59.57</v>
      </c>
      <c r="T296" t="n">
        <v>10804.94</v>
      </c>
      <c r="U296" t="n">
        <v>0.7</v>
      </c>
      <c r="V296" t="n">
        <v>0.89</v>
      </c>
      <c r="W296" t="n">
        <v>6.83</v>
      </c>
      <c r="X296" t="n">
        <v>0.65</v>
      </c>
      <c r="Y296" t="n">
        <v>0.5</v>
      </c>
      <c r="Z296" t="n">
        <v>10</v>
      </c>
    </row>
    <row r="297">
      <c r="A297" t="n">
        <v>11</v>
      </c>
      <c r="B297" t="n">
        <v>50</v>
      </c>
      <c r="C297" t="inlineStr">
        <is>
          <t xml:space="preserve">CONCLUIDO	</t>
        </is>
      </c>
      <c r="D297" t="n">
        <v>2.4222</v>
      </c>
      <c r="E297" t="n">
        <v>41.29</v>
      </c>
      <c r="F297" t="n">
        <v>38.76</v>
      </c>
      <c r="G297" t="n">
        <v>105.71</v>
      </c>
      <c r="H297" t="n">
        <v>1.74</v>
      </c>
      <c r="I297" t="n">
        <v>22</v>
      </c>
      <c r="J297" t="n">
        <v>121.56</v>
      </c>
      <c r="K297" t="n">
        <v>41.65</v>
      </c>
      <c r="L297" t="n">
        <v>12</v>
      </c>
      <c r="M297" t="n">
        <v>20</v>
      </c>
      <c r="N297" t="n">
        <v>17.91</v>
      </c>
      <c r="O297" t="n">
        <v>15226.31</v>
      </c>
      <c r="P297" t="n">
        <v>349.3</v>
      </c>
      <c r="Q297" t="n">
        <v>419.23</v>
      </c>
      <c r="R297" t="n">
        <v>83.79000000000001</v>
      </c>
      <c r="S297" t="n">
        <v>59.57</v>
      </c>
      <c r="T297" t="n">
        <v>9918.360000000001</v>
      </c>
      <c r="U297" t="n">
        <v>0.71</v>
      </c>
      <c r="V297" t="n">
        <v>0.89</v>
      </c>
      <c r="W297" t="n">
        <v>6.83</v>
      </c>
      <c r="X297" t="n">
        <v>0.6</v>
      </c>
      <c r="Y297" t="n">
        <v>0.5</v>
      </c>
      <c r="Z297" t="n">
        <v>10</v>
      </c>
    </row>
    <row r="298">
      <c r="A298" t="n">
        <v>12</v>
      </c>
      <c r="B298" t="n">
        <v>50</v>
      </c>
      <c r="C298" t="inlineStr">
        <is>
          <t xml:space="preserve">CONCLUIDO	</t>
        </is>
      </c>
      <c r="D298" t="n">
        <v>2.4252</v>
      </c>
      <c r="E298" t="n">
        <v>41.23</v>
      </c>
      <c r="F298" t="n">
        <v>38.73</v>
      </c>
      <c r="G298" t="n">
        <v>110.66</v>
      </c>
      <c r="H298" t="n">
        <v>1.87</v>
      </c>
      <c r="I298" t="n">
        <v>21</v>
      </c>
      <c r="J298" t="n">
        <v>122.87</v>
      </c>
      <c r="K298" t="n">
        <v>41.65</v>
      </c>
      <c r="L298" t="n">
        <v>13</v>
      </c>
      <c r="M298" t="n">
        <v>19</v>
      </c>
      <c r="N298" t="n">
        <v>18.22</v>
      </c>
      <c r="O298" t="n">
        <v>15387.5</v>
      </c>
      <c r="P298" t="n">
        <v>346.09</v>
      </c>
      <c r="Q298" t="n">
        <v>419.24</v>
      </c>
      <c r="R298" t="n">
        <v>82.95</v>
      </c>
      <c r="S298" t="n">
        <v>59.57</v>
      </c>
      <c r="T298" t="n">
        <v>9506.02</v>
      </c>
      <c r="U298" t="n">
        <v>0.72</v>
      </c>
      <c r="V298" t="n">
        <v>0.89</v>
      </c>
      <c r="W298" t="n">
        <v>6.82</v>
      </c>
      <c r="X298" t="n">
        <v>0.57</v>
      </c>
      <c r="Y298" t="n">
        <v>0.5</v>
      </c>
      <c r="Z298" t="n">
        <v>10</v>
      </c>
    </row>
    <row r="299">
      <c r="A299" t="n">
        <v>13</v>
      </c>
      <c r="B299" t="n">
        <v>50</v>
      </c>
      <c r="C299" t="inlineStr">
        <is>
          <t xml:space="preserve">CONCLUIDO	</t>
        </is>
      </c>
      <c r="D299" t="n">
        <v>2.4312</v>
      </c>
      <c r="E299" t="n">
        <v>41.13</v>
      </c>
      <c r="F299" t="n">
        <v>38.67</v>
      </c>
      <c r="G299" t="n">
        <v>122.13</v>
      </c>
      <c r="H299" t="n">
        <v>1.99</v>
      </c>
      <c r="I299" t="n">
        <v>19</v>
      </c>
      <c r="J299" t="n">
        <v>124.18</v>
      </c>
      <c r="K299" t="n">
        <v>41.65</v>
      </c>
      <c r="L299" t="n">
        <v>14</v>
      </c>
      <c r="M299" t="n">
        <v>17</v>
      </c>
      <c r="N299" t="n">
        <v>18.53</v>
      </c>
      <c r="O299" t="n">
        <v>15549.15</v>
      </c>
      <c r="P299" t="n">
        <v>344.38</v>
      </c>
      <c r="Q299" t="n">
        <v>419.24</v>
      </c>
      <c r="R299" t="n">
        <v>81.12</v>
      </c>
      <c r="S299" t="n">
        <v>59.57</v>
      </c>
      <c r="T299" t="n">
        <v>8599.790000000001</v>
      </c>
      <c r="U299" t="n">
        <v>0.73</v>
      </c>
      <c r="V299" t="n">
        <v>0.89</v>
      </c>
      <c r="W299" t="n">
        <v>6.82</v>
      </c>
      <c r="X299" t="n">
        <v>0.51</v>
      </c>
      <c r="Y299" t="n">
        <v>0.5</v>
      </c>
      <c r="Z299" t="n">
        <v>10</v>
      </c>
    </row>
    <row r="300">
      <c r="A300" t="n">
        <v>14</v>
      </c>
      <c r="B300" t="n">
        <v>50</v>
      </c>
      <c r="C300" t="inlineStr">
        <is>
          <t xml:space="preserve">CONCLUIDO	</t>
        </is>
      </c>
      <c r="D300" t="n">
        <v>2.4343</v>
      </c>
      <c r="E300" t="n">
        <v>41.08</v>
      </c>
      <c r="F300" t="n">
        <v>38.64</v>
      </c>
      <c r="G300" t="n">
        <v>128.81</v>
      </c>
      <c r="H300" t="n">
        <v>2.11</v>
      </c>
      <c r="I300" t="n">
        <v>18</v>
      </c>
      <c r="J300" t="n">
        <v>125.49</v>
      </c>
      <c r="K300" t="n">
        <v>41.65</v>
      </c>
      <c r="L300" t="n">
        <v>15</v>
      </c>
      <c r="M300" t="n">
        <v>16</v>
      </c>
      <c r="N300" t="n">
        <v>18.84</v>
      </c>
      <c r="O300" t="n">
        <v>15711.24</v>
      </c>
      <c r="P300" t="n">
        <v>342.44</v>
      </c>
      <c r="Q300" t="n">
        <v>419.25</v>
      </c>
      <c r="R300" t="n">
        <v>79.92</v>
      </c>
      <c r="S300" t="n">
        <v>59.57</v>
      </c>
      <c r="T300" t="n">
        <v>8007.91</v>
      </c>
      <c r="U300" t="n">
        <v>0.75</v>
      </c>
      <c r="V300" t="n">
        <v>0.89</v>
      </c>
      <c r="W300" t="n">
        <v>6.83</v>
      </c>
      <c r="X300" t="n">
        <v>0.48</v>
      </c>
      <c r="Y300" t="n">
        <v>0.5</v>
      </c>
      <c r="Z300" t="n">
        <v>10</v>
      </c>
    </row>
    <row r="301">
      <c r="A301" t="n">
        <v>15</v>
      </c>
      <c r="B301" t="n">
        <v>50</v>
      </c>
      <c r="C301" t="inlineStr">
        <is>
          <t xml:space="preserve">CONCLUIDO	</t>
        </is>
      </c>
      <c r="D301" t="n">
        <v>2.4364</v>
      </c>
      <c r="E301" t="n">
        <v>41.04</v>
      </c>
      <c r="F301" t="n">
        <v>38.63</v>
      </c>
      <c r="G301" t="n">
        <v>136.35</v>
      </c>
      <c r="H301" t="n">
        <v>2.23</v>
      </c>
      <c r="I301" t="n">
        <v>17</v>
      </c>
      <c r="J301" t="n">
        <v>126.81</v>
      </c>
      <c r="K301" t="n">
        <v>41.65</v>
      </c>
      <c r="L301" t="n">
        <v>16</v>
      </c>
      <c r="M301" t="n">
        <v>15</v>
      </c>
      <c r="N301" t="n">
        <v>19.16</v>
      </c>
      <c r="O301" t="n">
        <v>15873.8</v>
      </c>
      <c r="P301" t="n">
        <v>340.62</v>
      </c>
      <c r="Q301" t="n">
        <v>419.24</v>
      </c>
      <c r="R301" t="n">
        <v>79.48</v>
      </c>
      <c r="S301" t="n">
        <v>59.57</v>
      </c>
      <c r="T301" t="n">
        <v>7791.6</v>
      </c>
      <c r="U301" t="n">
        <v>0.75</v>
      </c>
      <c r="V301" t="n">
        <v>0.9</v>
      </c>
      <c r="W301" t="n">
        <v>6.82</v>
      </c>
      <c r="X301" t="n">
        <v>0.47</v>
      </c>
      <c r="Y301" t="n">
        <v>0.5</v>
      </c>
      <c r="Z301" t="n">
        <v>10</v>
      </c>
    </row>
    <row r="302">
      <c r="A302" t="n">
        <v>16</v>
      </c>
      <c r="B302" t="n">
        <v>50</v>
      </c>
      <c r="C302" t="inlineStr">
        <is>
          <t xml:space="preserve">CONCLUIDO	</t>
        </is>
      </c>
      <c r="D302" t="n">
        <v>2.4396</v>
      </c>
      <c r="E302" t="n">
        <v>40.99</v>
      </c>
      <c r="F302" t="n">
        <v>38.6</v>
      </c>
      <c r="G302" t="n">
        <v>144.74</v>
      </c>
      <c r="H302" t="n">
        <v>2.34</v>
      </c>
      <c r="I302" t="n">
        <v>16</v>
      </c>
      <c r="J302" t="n">
        <v>128.13</v>
      </c>
      <c r="K302" t="n">
        <v>41.65</v>
      </c>
      <c r="L302" t="n">
        <v>17</v>
      </c>
      <c r="M302" t="n">
        <v>14</v>
      </c>
      <c r="N302" t="n">
        <v>19.48</v>
      </c>
      <c r="O302" t="n">
        <v>16036.82</v>
      </c>
      <c r="P302" t="n">
        <v>338.93</v>
      </c>
      <c r="Q302" t="n">
        <v>419.23</v>
      </c>
      <c r="R302" t="n">
        <v>78.39</v>
      </c>
      <c r="S302" t="n">
        <v>59.57</v>
      </c>
      <c r="T302" t="n">
        <v>7251.13</v>
      </c>
      <c r="U302" t="n">
        <v>0.76</v>
      </c>
      <c r="V302" t="n">
        <v>0.9</v>
      </c>
      <c r="W302" t="n">
        <v>6.83</v>
      </c>
      <c r="X302" t="n">
        <v>0.44</v>
      </c>
      <c r="Y302" t="n">
        <v>0.5</v>
      </c>
      <c r="Z302" t="n">
        <v>10</v>
      </c>
    </row>
    <row r="303">
      <c r="A303" t="n">
        <v>17</v>
      </c>
      <c r="B303" t="n">
        <v>50</v>
      </c>
      <c r="C303" t="inlineStr">
        <is>
          <t xml:space="preserve">CONCLUIDO	</t>
        </is>
      </c>
      <c r="D303" t="n">
        <v>2.4434</v>
      </c>
      <c r="E303" t="n">
        <v>40.93</v>
      </c>
      <c r="F303" t="n">
        <v>38.56</v>
      </c>
      <c r="G303" t="n">
        <v>154.23</v>
      </c>
      <c r="H303" t="n">
        <v>2.46</v>
      </c>
      <c r="I303" t="n">
        <v>15</v>
      </c>
      <c r="J303" t="n">
        <v>129.46</v>
      </c>
      <c r="K303" t="n">
        <v>41.65</v>
      </c>
      <c r="L303" t="n">
        <v>18</v>
      </c>
      <c r="M303" t="n">
        <v>13</v>
      </c>
      <c r="N303" t="n">
        <v>19.81</v>
      </c>
      <c r="O303" t="n">
        <v>16200.3</v>
      </c>
      <c r="P303" t="n">
        <v>335.28</v>
      </c>
      <c r="Q303" t="n">
        <v>419.24</v>
      </c>
      <c r="R303" t="n">
        <v>77.09</v>
      </c>
      <c r="S303" t="n">
        <v>59.57</v>
      </c>
      <c r="T303" t="n">
        <v>6605.11</v>
      </c>
      <c r="U303" t="n">
        <v>0.77</v>
      </c>
      <c r="V303" t="n">
        <v>0.9</v>
      </c>
      <c r="W303" t="n">
        <v>6.82</v>
      </c>
      <c r="X303" t="n">
        <v>0.39</v>
      </c>
      <c r="Y303" t="n">
        <v>0.5</v>
      </c>
      <c r="Z303" t="n">
        <v>10</v>
      </c>
    </row>
    <row r="304">
      <c r="A304" t="n">
        <v>18</v>
      </c>
      <c r="B304" t="n">
        <v>50</v>
      </c>
      <c r="C304" t="inlineStr">
        <is>
          <t xml:space="preserve">CONCLUIDO	</t>
        </is>
      </c>
      <c r="D304" t="n">
        <v>2.4463</v>
      </c>
      <c r="E304" t="n">
        <v>40.88</v>
      </c>
      <c r="F304" t="n">
        <v>38.53</v>
      </c>
      <c r="G304" t="n">
        <v>165.13</v>
      </c>
      <c r="H304" t="n">
        <v>2.57</v>
      </c>
      <c r="I304" t="n">
        <v>14</v>
      </c>
      <c r="J304" t="n">
        <v>130.79</v>
      </c>
      <c r="K304" t="n">
        <v>41.65</v>
      </c>
      <c r="L304" t="n">
        <v>19</v>
      </c>
      <c r="M304" t="n">
        <v>12</v>
      </c>
      <c r="N304" t="n">
        <v>20.14</v>
      </c>
      <c r="O304" t="n">
        <v>16364.25</v>
      </c>
      <c r="P304" t="n">
        <v>333.93</v>
      </c>
      <c r="Q304" t="n">
        <v>419.24</v>
      </c>
      <c r="R304" t="n">
        <v>76.39</v>
      </c>
      <c r="S304" t="n">
        <v>59.57</v>
      </c>
      <c r="T304" t="n">
        <v>6261.38</v>
      </c>
      <c r="U304" t="n">
        <v>0.78</v>
      </c>
      <c r="V304" t="n">
        <v>0.9</v>
      </c>
      <c r="W304" t="n">
        <v>6.82</v>
      </c>
      <c r="X304" t="n">
        <v>0.37</v>
      </c>
      <c r="Y304" t="n">
        <v>0.5</v>
      </c>
      <c r="Z304" t="n">
        <v>10</v>
      </c>
    </row>
    <row r="305">
      <c r="A305" t="n">
        <v>19</v>
      </c>
      <c r="B305" t="n">
        <v>50</v>
      </c>
      <c r="C305" t="inlineStr">
        <is>
          <t xml:space="preserve">CONCLUIDO	</t>
        </is>
      </c>
      <c r="D305" t="n">
        <v>2.4482</v>
      </c>
      <c r="E305" t="n">
        <v>40.85</v>
      </c>
      <c r="F305" t="n">
        <v>38.52</v>
      </c>
      <c r="G305" t="n">
        <v>177.79</v>
      </c>
      <c r="H305" t="n">
        <v>2.67</v>
      </c>
      <c r="I305" t="n">
        <v>13</v>
      </c>
      <c r="J305" t="n">
        <v>132.12</v>
      </c>
      <c r="K305" t="n">
        <v>41.65</v>
      </c>
      <c r="L305" t="n">
        <v>20</v>
      </c>
      <c r="M305" t="n">
        <v>11</v>
      </c>
      <c r="N305" t="n">
        <v>20.47</v>
      </c>
      <c r="O305" t="n">
        <v>16528.68</v>
      </c>
      <c r="P305" t="n">
        <v>331.14</v>
      </c>
      <c r="Q305" t="n">
        <v>419.23</v>
      </c>
      <c r="R305" t="n">
        <v>75.81999999999999</v>
      </c>
      <c r="S305" t="n">
        <v>59.57</v>
      </c>
      <c r="T305" t="n">
        <v>5979.19</v>
      </c>
      <c r="U305" t="n">
        <v>0.79</v>
      </c>
      <c r="V305" t="n">
        <v>0.9</v>
      </c>
      <c r="W305" t="n">
        <v>6.82</v>
      </c>
      <c r="X305" t="n">
        <v>0.36</v>
      </c>
      <c r="Y305" t="n">
        <v>0.5</v>
      </c>
      <c r="Z305" t="n">
        <v>10</v>
      </c>
    </row>
    <row r="306">
      <c r="A306" t="n">
        <v>20</v>
      </c>
      <c r="B306" t="n">
        <v>50</v>
      </c>
      <c r="C306" t="inlineStr">
        <is>
          <t xml:space="preserve">CONCLUIDO	</t>
        </is>
      </c>
      <c r="D306" t="n">
        <v>2.449</v>
      </c>
      <c r="E306" t="n">
        <v>40.83</v>
      </c>
      <c r="F306" t="n">
        <v>38.51</v>
      </c>
      <c r="G306" t="n">
        <v>177.73</v>
      </c>
      <c r="H306" t="n">
        <v>2.78</v>
      </c>
      <c r="I306" t="n">
        <v>13</v>
      </c>
      <c r="J306" t="n">
        <v>133.46</v>
      </c>
      <c r="K306" t="n">
        <v>41.65</v>
      </c>
      <c r="L306" t="n">
        <v>21</v>
      </c>
      <c r="M306" t="n">
        <v>11</v>
      </c>
      <c r="N306" t="n">
        <v>20.81</v>
      </c>
      <c r="O306" t="n">
        <v>16693.59</v>
      </c>
      <c r="P306" t="n">
        <v>329.12</v>
      </c>
      <c r="Q306" t="n">
        <v>419.25</v>
      </c>
      <c r="R306" t="n">
        <v>75.73</v>
      </c>
      <c r="S306" t="n">
        <v>59.57</v>
      </c>
      <c r="T306" t="n">
        <v>5933.06</v>
      </c>
      <c r="U306" t="n">
        <v>0.79</v>
      </c>
      <c r="V306" t="n">
        <v>0.9</v>
      </c>
      <c r="W306" t="n">
        <v>6.81</v>
      </c>
      <c r="X306" t="n">
        <v>0.35</v>
      </c>
      <c r="Y306" t="n">
        <v>0.5</v>
      </c>
      <c r="Z306" t="n">
        <v>10</v>
      </c>
    </row>
    <row r="307">
      <c r="A307" t="n">
        <v>21</v>
      </c>
      <c r="B307" t="n">
        <v>50</v>
      </c>
      <c r="C307" t="inlineStr">
        <is>
          <t xml:space="preserve">CONCLUIDO	</t>
        </is>
      </c>
      <c r="D307" t="n">
        <v>2.4532</v>
      </c>
      <c r="E307" t="n">
        <v>40.76</v>
      </c>
      <c r="F307" t="n">
        <v>38.46</v>
      </c>
      <c r="G307" t="n">
        <v>192.3</v>
      </c>
      <c r="H307" t="n">
        <v>2.88</v>
      </c>
      <c r="I307" t="n">
        <v>12</v>
      </c>
      <c r="J307" t="n">
        <v>134.8</v>
      </c>
      <c r="K307" t="n">
        <v>41.65</v>
      </c>
      <c r="L307" t="n">
        <v>22</v>
      </c>
      <c r="M307" t="n">
        <v>10</v>
      </c>
      <c r="N307" t="n">
        <v>21.15</v>
      </c>
      <c r="O307" t="n">
        <v>16859.1</v>
      </c>
      <c r="P307" t="n">
        <v>327.69</v>
      </c>
      <c r="Q307" t="n">
        <v>419.25</v>
      </c>
      <c r="R307" t="n">
        <v>73.97</v>
      </c>
      <c r="S307" t="n">
        <v>59.57</v>
      </c>
      <c r="T307" t="n">
        <v>5061.34</v>
      </c>
      <c r="U307" t="n">
        <v>0.8100000000000001</v>
      </c>
      <c r="V307" t="n">
        <v>0.9</v>
      </c>
      <c r="W307" t="n">
        <v>6.81</v>
      </c>
      <c r="X307" t="n">
        <v>0.3</v>
      </c>
      <c r="Y307" t="n">
        <v>0.5</v>
      </c>
      <c r="Z307" t="n">
        <v>10</v>
      </c>
    </row>
    <row r="308">
      <c r="A308" t="n">
        <v>22</v>
      </c>
      <c r="B308" t="n">
        <v>50</v>
      </c>
      <c r="C308" t="inlineStr">
        <is>
          <t xml:space="preserve">CONCLUIDO	</t>
        </is>
      </c>
      <c r="D308" t="n">
        <v>2.452</v>
      </c>
      <c r="E308" t="n">
        <v>40.78</v>
      </c>
      <c r="F308" t="n">
        <v>38.48</v>
      </c>
      <c r="G308" t="n">
        <v>192.4</v>
      </c>
      <c r="H308" t="n">
        <v>2.99</v>
      </c>
      <c r="I308" t="n">
        <v>12</v>
      </c>
      <c r="J308" t="n">
        <v>136.14</v>
      </c>
      <c r="K308" t="n">
        <v>41.65</v>
      </c>
      <c r="L308" t="n">
        <v>23</v>
      </c>
      <c r="M308" t="n">
        <v>10</v>
      </c>
      <c r="N308" t="n">
        <v>21.49</v>
      </c>
      <c r="O308" t="n">
        <v>17024.98</v>
      </c>
      <c r="P308" t="n">
        <v>323.38</v>
      </c>
      <c r="Q308" t="n">
        <v>419.23</v>
      </c>
      <c r="R308" t="n">
        <v>74.69</v>
      </c>
      <c r="S308" t="n">
        <v>59.57</v>
      </c>
      <c r="T308" t="n">
        <v>5418.8</v>
      </c>
      <c r="U308" t="n">
        <v>0.8</v>
      </c>
      <c r="V308" t="n">
        <v>0.9</v>
      </c>
      <c r="W308" t="n">
        <v>6.81</v>
      </c>
      <c r="X308" t="n">
        <v>0.32</v>
      </c>
      <c r="Y308" t="n">
        <v>0.5</v>
      </c>
      <c r="Z308" t="n">
        <v>10</v>
      </c>
    </row>
    <row r="309">
      <c r="A309" t="n">
        <v>23</v>
      </c>
      <c r="B309" t="n">
        <v>50</v>
      </c>
      <c r="C309" t="inlineStr">
        <is>
          <t xml:space="preserve">CONCLUIDO	</t>
        </is>
      </c>
      <c r="D309" t="n">
        <v>2.4552</v>
      </c>
      <c r="E309" t="n">
        <v>40.73</v>
      </c>
      <c r="F309" t="n">
        <v>38.45</v>
      </c>
      <c r="G309" t="n">
        <v>209.72</v>
      </c>
      <c r="H309" t="n">
        <v>3.09</v>
      </c>
      <c r="I309" t="n">
        <v>11</v>
      </c>
      <c r="J309" t="n">
        <v>137.49</v>
      </c>
      <c r="K309" t="n">
        <v>41.65</v>
      </c>
      <c r="L309" t="n">
        <v>24</v>
      </c>
      <c r="M309" t="n">
        <v>9</v>
      </c>
      <c r="N309" t="n">
        <v>21.84</v>
      </c>
      <c r="O309" t="n">
        <v>17191.35</v>
      </c>
      <c r="P309" t="n">
        <v>323.59</v>
      </c>
      <c r="Q309" t="n">
        <v>419.25</v>
      </c>
      <c r="R309" t="n">
        <v>73.79000000000001</v>
      </c>
      <c r="S309" t="n">
        <v>59.57</v>
      </c>
      <c r="T309" t="n">
        <v>4976.9</v>
      </c>
      <c r="U309" t="n">
        <v>0.8100000000000001</v>
      </c>
      <c r="V309" t="n">
        <v>0.9</v>
      </c>
      <c r="W309" t="n">
        <v>6.81</v>
      </c>
      <c r="X309" t="n">
        <v>0.29</v>
      </c>
      <c r="Y309" t="n">
        <v>0.5</v>
      </c>
      <c r="Z309" t="n">
        <v>10</v>
      </c>
    </row>
    <row r="310">
      <c r="A310" t="n">
        <v>24</v>
      </c>
      <c r="B310" t="n">
        <v>50</v>
      </c>
      <c r="C310" t="inlineStr">
        <is>
          <t xml:space="preserve">CONCLUIDO	</t>
        </is>
      </c>
      <c r="D310" t="n">
        <v>2.4556</v>
      </c>
      <c r="E310" t="n">
        <v>40.72</v>
      </c>
      <c r="F310" t="n">
        <v>38.44</v>
      </c>
      <c r="G310" t="n">
        <v>209.68</v>
      </c>
      <c r="H310" t="n">
        <v>3.18</v>
      </c>
      <c r="I310" t="n">
        <v>11</v>
      </c>
      <c r="J310" t="n">
        <v>138.85</v>
      </c>
      <c r="K310" t="n">
        <v>41.65</v>
      </c>
      <c r="L310" t="n">
        <v>25</v>
      </c>
      <c r="M310" t="n">
        <v>9</v>
      </c>
      <c r="N310" t="n">
        <v>22.2</v>
      </c>
      <c r="O310" t="n">
        <v>17358.22</v>
      </c>
      <c r="P310" t="n">
        <v>319.34</v>
      </c>
      <c r="Q310" t="n">
        <v>419.26</v>
      </c>
      <c r="R310" t="n">
        <v>73.43000000000001</v>
      </c>
      <c r="S310" t="n">
        <v>59.57</v>
      </c>
      <c r="T310" t="n">
        <v>4797.76</v>
      </c>
      <c r="U310" t="n">
        <v>0.8100000000000001</v>
      </c>
      <c r="V310" t="n">
        <v>0.9</v>
      </c>
      <c r="W310" t="n">
        <v>6.81</v>
      </c>
      <c r="X310" t="n">
        <v>0.28</v>
      </c>
      <c r="Y310" t="n">
        <v>0.5</v>
      </c>
      <c r="Z310" t="n">
        <v>10</v>
      </c>
    </row>
    <row r="311">
      <c r="A311" t="n">
        <v>25</v>
      </c>
      <c r="B311" t="n">
        <v>50</v>
      </c>
      <c r="C311" t="inlineStr">
        <is>
          <t xml:space="preserve">CONCLUIDO	</t>
        </is>
      </c>
      <c r="D311" t="n">
        <v>2.4589</v>
      </c>
      <c r="E311" t="n">
        <v>40.67</v>
      </c>
      <c r="F311" t="n">
        <v>38.41</v>
      </c>
      <c r="G311" t="n">
        <v>230.46</v>
      </c>
      <c r="H311" t="n">
        <v>3.28</v>
      </c>
      <c r="I311" t="n">
        <v>10</v>
      </c>
      <c r="J311" t="n">
        <v>140.2</v>
      </c>
      <c r="K311" t="n">
        <v>41.65</v>
      </c>
      <c r="L311" t="n">
        <v>26</v>
      </c>
      <c r="M311" t="n">
        <v>6</v>
      </c>
      <c r="N311" t="n">
        <v>22.55</v>
      </c>
      <c r="O311" t="n">
        <v>17525.59</v>
      </c>
      <c r="P311" t="n">
        <v>318.82</v>
      </c>
      <c r="Q311" t="n">
        <v>419.25</v>
      </c>
      <c r="R311" t="n">
        <v>72.20999999999999</v>
      </c>
      <c r="S311" t="n">
        <v>59.57</v>
      </c>
      <c r="T311" t="n">
        <v>4189.11</v>
      </c>
      <c r="U311" t="n">
        <v>0.83</v>
      </c>
      <c r="V311" t="n">
        <v>0.9</v>
      </c>
      <c r="W311" t="n">
        <v>6.81</v>
      </c>
      <c r="X311" t="n">
        <v>0.25</v>
      </c>
      <c r="Y311" t="n">
        <v>0.5</v>
      </c>
      <c r="Z311" t="n">
        <v>10</v>
      </c>
    </row>
    <row r="312">
      <c r="A312" t="n">
        <v>26</v>
      </c>
      <c r="B312" t="n">
        <v>50</v>
      </c>
      <c r="C312" t="inlineStr">
        <is>
          <t xml:space="preserve">CONCLUIDO	</t>
        </is>
      </c>
      <c r="D312" t="n">
        <v>2.4582</v>
      </c>
      <c r="E312" t="n">
        <v>40.68</v>
      </c>
      <c r="F312" t="n">
        <v>38.42</v>
      </c>
      <c r="G312" t="n">
        <v>230.53</v>
      </c>
      <c r="H312" t="n">
        <v>3.37</v>
      </c>
      <c r="I312" t="n">
        <v>10</v>
      </c>
      <c r="J312" t="n">
        <v>141.56</v>
      </c>
      <c r="K312" t="n">
        <v>41.65</v>
      </c>
      <c r="L312" t="n">
        <v>27</v>
      </c>
      <c r="M312" t="n">
        <v>3</v>
      </c>
      <c r="N312" t="n">
        <v>22.91</v>
      </c>
      <c r="O312" t="n">
        <v>17693.46</v>
      </c>
      <c r="P312" t="n">
        <v>319.64</v>
      </c>
      <c r="Q312" t="n">
        <v>419.24</v>
      </c>
      <c r="R312" t="n">
        <v>72.48999999999999</v>
      </c>
      <c r="S312" t="n">
        <v>59.57</v>
      </c>
      <c r="T312" t="n">
        <v>4331.44</v>
      </c>
      <c r="U312" t="n">
        <v>0.82</v>
      </c>
      <c r="V312" t="n">
        <v>0.9</v>
      </c>
      <c r="W312" t="n">
        <v>6.82</v>
      </c>
      <c r="X312" t="n">
        <v>0.26</v>
      </c>
      <c r="Y312" t="n">
        <v>0.5</v>
      </c>
      <c r="Z312" t="n">
        <v>10</v>
      </c>
    </row>
    <row r="313">
      <c r="A313" t="n">
        <v>27</v>
      </c>
      <c r="B313" t="n">
        <v>50</v>
      </c>
      <c r="C313" t="inlineStr">
        <is>
          <t xml:space="preserve">CONCLUIDO	</t>
        </is>
      </c>
      <c r="D313" t="n">
        <v>2.4582</v>
      </c>
      <c r="E313" t="n">
        <v>40.68</v>
      </c>
      <c r="F313" t="n">
        <v>38.42</v>
      </c>
      <c r="G313" t="n">
        <v>230.53</v>
      </c>
      <c r="H313" t="n">
        <v>3.47</v>
      </c>
      <c r="I313" t="n">
        <v>10</v>
      </c>
      <c r="J313" t="n">
        <v>142.93</v>
      </c>
      <c r="K313" t="n">
        <v>41.65</v>
      </c>
      <c r="L313" t="n">
        <v>28</v>
      </c>
      <c r="M313" t="n">
        <v>1</v>
      </c>
      <c r="N313" t="n">
        <v>23.28</v>
      </c>
      <c r="O313" t="n">
        <v>17861.84</v>
      </c>
      <c r="P313" t="n">
        <v>321</v>
      </c>
      <c r="Q313" t="n">
        <v>419.25</v>
      </c>
      <c r="R313" t="n">
        <v>72.48</v>
      </c>
      <c r="S313" t="n">
        <v>59.57</v>
      </c>
      <c r="T313" t="n">
        <v>4325.08</v>
      </c>
      <c r="U313" t="n">
        <v>0.82</v>
      </c>
      <c r="V313" t="n">
        <v>0.9</v>
      </c>
      <c r="W313" t="n">
        <v>6.82</v>
      </c>
      <c r="X313" t="n">
        <v>0.26</v>
      </c>
      <c r="Y313" t="n">
        <v>0.5</v>
      </c>
      <c r="Z313" t="n">
        <v>10</v>
      </c>
    </row>
    <row r="314">
      <c r="A314" t="n">
        <v>28</v>
      </c>
      <c r="B314" t="n">
        <v>50</v>
      </c>
      <c r="C314" t="inlineStr">
        <is>
          <t xml:space="preserve">CONCLUIDO	</t>
        </is>
      </c>
      <c r="D314" t="n">
        <v>2.4579</v>
      </c>
      <c r="E314" t="n">
        <v>40.68</v>
      </c>
      <c r="F314" t="n">
        <v>38.43</v>
      </c>
      <c r="G314" t="n">
        <v>230.56</v>
      </c>
      <c r="H314" t="n">
        <v>3.56</v>
      </c>
      <c r="I314" t="n">
        <v>10</v>
      </c>
      <c r="J314" t="n">
        <v>144.3</v>
      </c>
      <c r="K314" t="n">
        <v>41.65</v>
      </c>
      <c r="L314" t="n">
        <v>29</v>
      </c>
      <c r="M314" t="n">
        <v>0</v>
      </c>
      <c r="N314" t="n">
        <v>23.65</v>
      </c>
      <c r="O314" t="n">
        <v>18030.73</v>
      </c>
      <c r="P314" t="n">
        <v>323.68</v>
      </c>
      <c r="Q314" t="n">
        <v>419.24</v>
      </c>
      <c r="R314" t="n">
        <v>72.54000000000001</v>
      </c>
      <c r="S314" t="n">
        <v>59.57</v>
      </c>
      <c r="T314" t="n">
        <v>4353.12</v>
      </c>
      <c r="U314" t="n">
        <v>0.82</v>
      </c>
      <c r="V314" t="n">
        <v>0.9</v>
      </c>
      <c r="W314" t="n">
        <v>6.82</v>
      </c>
      <c r="X314" t="n">
        <v>0.26</v>
      </c>
      <c r="Y314" t="n">
        <v>0.5</v>
      </c>
      <c r="Z314" t="n">
        <v>10</v>
      </c>
    </row>
    <row r="315">
      <c r="A315" t="n">
        <v>0</v>
      </c>
      <c r="B315" t="n">
        <v>25</v>
      </c>
      <c r="C315" t="inlineStr">
        <is>
          <t xml:space="preserve">CONCLUIDO	</t>
        </is>
      </c>
      <c r="D315" t="n">
        <v>2.0454</v>
      </c>
      <c r="E315" t="n">
        <v>48.89</v>
      </c>
      <c r="F315" t="n">
        <v>44.21</v>
      </c>
      <c r="G315" t="n">
        <v>12.75</v>
      </c>
      <c r="H315" t="n">
        <v>0.28</v>
      </c>
      <c r="I315" t="n">
        <v>208</v>
      </c>
      <c r="J315" t="n">
        <v>61.76</v>
      </c>
      <c r="K315" t="n">
        <v>28.92</v>
      </c>
      <c r="L315" t="n">
        <v>1</v>
      </c>
      <c r="M315" t="n">
        <v>206</v>
      </c>
      <c r="N315" t="n">
        <v>6.84</v>
      </c>
      <c r="O315" t="n">
        <v>7851.41</v>
      </c>
      <c r="P315" t="n">
        <v>287.07</v>
      </c>
      <c r="Q315" t="n">
        <v>419.36</v>
      </c>
      <c r="R315" t="n">
        <v>261.07</v>
      </c>
      <c r="S315" t="n">
        <v>59.57</v>
      </c>
      <c r="T315" t="n">
        <v>97628.39</v>
      </c>
      <c r="U315" t="n">
        <v>0.23</v>
      </c>
      <c r="V315" t="n">
        <v>0.78</v>
      </c>
      <c r="W315" t="n">
        <v>7.14</v>
      </c>
      <c r="X315" t="n">
        <v>6.04</v>
      </c>
      <c r="Y315" t="n">
        <v>0.5</v>
      </c>
      <c r="Z315" t="n">
        <v>10</v>
      </c>
    </row>
    <row r="316">
      <c r="A316" t="n">
        <v>1</v>
      </c>
      <c r="B316" t="n">
        <v>25</v>
      </c>
      <c r="C316" t="inlineStr">
        <is>
          <t xml:space="preserve">CONCLUIDO	</t>
        </is>
      </c>
      <c r="D316" t="n">
        <v>2.2732</v>
      </c>
      <c r="E316" t="n">
        <v>43.99</v>
      </c>
      <c r="F316" t="n">
        <v>40.87</v>
      </c>
      <c r="G316" t="n">
        <v>25.82</v>
      </c>
      <c r="H316" t="n">
        <v>0.55</v>
      </c>
      <c r="I316" t="n">
        <v>95</v>
      </c>
      <c r="J316" t="n">
        <v>62.92</v>
      </c>
      <c r="K316" t="n">
        <v>28.92</v>
      </c>
      <c r="L316" t="n">
        <v>2</v>
      </c>
      <c r="M316" t="n">
        <v>93</v>
      </c>
      <c r="N316" t="n">
        <v>7</v>
      </c>
      <c r="O316" t="n">
        <v>7994.37</v>
      </c>
      <c r="P316" t="n">
        <v>261.5</v>
      </c>
      <c r="Q316" t="n">
        <v>419.36</v>
      </c>
      <c r="R316" t="n">
        <v>152.31</v>
      </c>
      <c r="S316" t="n">
        <v>59.57</v>
      </c>
      <c r="T316" t="n">
        <v>43814.64</v>
      </c>
      <c r="U316" t="n">
        <v>0.39</v>
      </c>
      <c r="V316" t="n">
        <v>0.85</v>
      </c>
      <c r="W316" t="n">
        <v>6.95</v>
      </c>
      <c r="X316" t="n">
        <v>2.71</v>
      </c>
      <c r="Y316" t="n">
        <v>0.5</v>
      </c>
      <c r="Z316" t="n">
        <v>10</v>
      </c>
    </row>
    <row r="317">
      <c r="A317" t="n">
        <v>2</v>
      </c>
      <c r="B317" t="n">
        <v>25</v>
      </c>
      <c r="C317" t="inlineStr">
        <is>
          <t xml:space="preserve">CONCLUIDO	</t>
        </is>
      </c>
      <c r="D317" t="n">
        <v>2.3509</v>
      </c>
      <c r="E317" t="n">
        <v>42.54</v>
      </c>
      <c r="F317" t="n">
        <v>39.89</v>
      </c>
      <c r="G317" t="n">
        <v>39.24</v>
      </c>
      <c r="H317" t="n">
        <v>0.8100000000000001</v>
      </c>
      <c r="I317" t="n">
        <v>61</v>
      </c>
      <c r="J317" t="n">
        <v>64.08</v>
      </c>
      <c r="K317" t="n">
        <v>28.92</v>
      </c>
      <c r="L317" t="n">
        <v>3</v>
      </c>
      <c r="M317" t="n">
        <v>59</v>
      </c>
      <c r="N317" t="n">
        <v>7.16</v>
      </c>
      <c r="O317" t="n">
        <v>8137.65</v>
      </c>
      <c r="P317" t="n">
        <v>251</v>
      </c>
      <c r="Q317" t="n">
        <v>419.24</v>
      </c>
      <c r="R317" t="n">
        <v>120.21</v>
      </c>
      <c r="S317" t="n">
        <v>59.57</v>
      </c>
      <c r="T317" t="n">
        <v>27935.7</v>
      </c>
      <c r="U317" t="n">
        <v>0.5</v>
      </c>
      <c r="V317" t="n">
        <v>0.87</v>
      </c>
      <c r="W317" t="n">
        <v>6.91</v>
      </c>
      <c r="X317" t="n">
        <v>1.73</v>
      </c>
      <c r="Y317" t="n">
        <v>0.5</v>
      </c>
      <c r="Z317" t="n">
        <v>10</v>
      </c>
    </row>
    <row r="318">
      <c r="A318" t="n">
        <v>3</v>
      </c>
      <c r="B318" t="n">
        <v>25</v>
      </c>
      <c r="C318" t="inlineStr">
        <is>
          <t xml:space="preserve">CONCLUIDO	</t>
        </is>
      </c>
      <c r="D318" t="n">
        <v>2.389</v>
      </c>
      <c r="E318" t="n">
        <v>41.86</v>
      </c>
      <c r="F318" t="n">
        <v>39.44</v>
      </c>
      <c r="G318" t="n">
        <v>52.58</v>
      </c>
      <c r="H318" t="n">
        <v>1.07</v>
      </c>
      <c r="I318" t="n">
        <v>45</v>
      </c>
      <c r="J318" t="n">
        <v>65.25</v>
      </c>
      <c r="K318" t="n">
        <v>28.92</v>
      </c>
      <c r="L318" t="n">
        <v>4</v>
      </c>
      <c r="M318" t="n">
        <v>43</v>
      </c>
      <c r="N318" t="n">
        <v>7.33</v>
      </c>
      <c r="O318" t="n">
        <v>8281.25</v>
      </c>
      <c r="P318" t="n">
        <v>243.72</v>
      </c>
      <c r="Q318" t="n">
        <v>419.25</v>
      </c>
      <c r="R318" t="n">
        <v>105.83</v>
      </c>
      <c r="S318" t="n">
        <v>59.57</v>
      </c>
      <c r="T318" t="n">
        <v>20824.09</v>
      </c>
      <c r="U318" t="n">
        <v>0.5600000000000001</v>
      </c>
      <c r="V318" t="n">
        <v>0.88</v>
      </c>
      <c r="W318" t="n">
        <v>6.87</v>
      </c>
      <c r="X318" t="n">
        <v>1.27</v>
      </c>
      <c r="Y318" t="n">
        <v>0.5</v>
      </c>
      <c r="Z318" t="n">
        <v>10</v>
      </c>
    </row>
    <row r="319">
      <c r="A319" t="n">
        <v>4</v>
      </c>
      <c r="B319" t="n">
        <v>25</v>
      </c>
      <c r="C319" t="inlineStr">
        <is>
          <t xml:space="preserve">CONCLUIDO	</t>
        </is>
      </c>
      <c r="D319" t="n">
        <v>2.4138</v>
      </c>
      <c r="E319" t="n">
        <v>41.43</v>
      </c>
      <c r="F319" t="n">
        <v>39.15</v>
      </c>
      <c r="G319" t="n">
        <v>67.11</v>
      </c>
      <c r="H319" t="n">
        <v>1.31</v>
      </c>
      <c r="I319" t="n">
        <v>35</v>
      </c>
      <c r="J319" t="n">
        <v>66.42</v>
      </c>
      <c r="K319" t="n">
        <v>28.92</v>
      </c>
      <c r="L319" t="n">
        <v>5</v>
      </c>
      <c r="M319" t="n">
        <v>33</v>
      </c>
      <c r="N319" t="n">
        <v>7.49</v>
      </c>
      <c r="O319" t="n">
        <v>8425.16</v>
      </c>
      <c r="P319" t="n">
        <v>237.51</v>
      </c>
      <c r="Q319" t="n">
        <v>419.26</v>
      </c>
      <c r="R319" t="n">
        <v>96.33</v>
      </c>
      <c r="S319" t="n">
        <v>59.57</v>
      </c>
      <c r="T319" t="n">
        <v>16124.71</v>
      </c>
      <c r="U319" t="n">
        <v>0.62</v>
      </c>
      <c r="V319" t="n">
        <v>0.88</v>
      </c>
      <c r="W319" t="n">
        <v>6.86</v>
      </c>
      <c r="X319" t="n">
        <v>0.98</v>
      </c>
      <c r="Y319" t="n">
        <v>0.5</v>
      </c>
      <c r="Z319" t="n">
        <v>10</v>
      </c>
    </row>
    <row r="320">
      <c r="A320" t="n">
        <v>5</v>
      </c>
      <c r="B320" t="n">
        <v>25</v>
      </c>
      <c r="C320" t="inlineStr">
        <is>
          <t xml:space="preserve">CONCLUIDO	</t>
        </is>
      </c>
      <c r="D320" t="n">
        <v>2.4284</v>
      </c>
      <c r="E320" t="n">
        <v>41.18</v>
      </c>
      <c r="F320" t="n">
        <v>38.98</v>
      </c>
      <c r="G320" t="n">
        <v>80.65000000000001</v>
      </c>
      <c r="H320" t="n">
        <v>1.55</v>
      </c>
      <c r="I320" t="n">
        <v>29</v>
      </c>
      <c r="J320" t="n">
        <v>67.59</v>
      </c>
      <c r="K320" t="n">
        <v>28.92</v>
      </c>
      <c r="L320" t="n">
        <v>6</v>
      </c>
      <c r="M320" t="n">
        <v>27</v>
      </c>
      <c r="N320" t="n">
        <v>7.66</v>
      </c>
      <c r="O320" t="n">
        <v>8569.4</v>
      </c>
      <c r="P320" t="n">
        <v>231.86</v>
      </c>
      <c r="Q320" t="n">
        <v>419.26</v>
      </c>
      <c r="R320" t="n">
        <v>90.87</v>
      </c>
      <c r="S320" t="n">
        <v>59.57</v>
      </c>
      <c r="T320" t="n">
        <v>13424.8</v>
      </c>
      <c r="U320" t="n">
        <v>0.66</v>
      </c>
      <c r="V320" t="n">
        <v>0.89</v>
      </c>
      <c r="W320" t="n">
        <v>6.84</v>
      </c>
      <c r="X320" t="n">
        <v>0.82</v>
      </c>
      <c r="Y320" t="n">
        <v>0.5</v>
      </c>
      <c r="Z320" t="n">
        <v>10</v>
      </c>
    </row>
    <row r="321">
      <c r="A321" t="n">
        <v>6</v>
      </c>
      <c r="B321" t="n">
        <v>25</v>
      </c>
      <c r="C321" t="inlineStr">
        <is>
          <t xml:space="preserve">CONCLUIDO	</t>
        </is>
      </c>
      <c r="D321" t="n">
        <v>2.4407</v>
      </c>
      <c r="E321" t="n">
        <v>40.97</v>
      </c>
      <c r="F321" t="n">
        <v>38.83</v>
      </c>
      <c r="G321" t="n">
        <v>93.19</v>
      </c>
      <c r="H321" t="n">
        <v>1.78</v>
      </c>
      <c r="I321" t="n">
        <v>25</v>
      </c>
      <c r="J321" t="n">
        <v>68.76000000000001</v>
      </c>
      <c r="K321" t="n">
        <v>28.92</v>
      </c>
      <c r="L321" t="n">
        <v>7</v>
      </c>
      <c r="M321" t="n">
        <v>23</v>
      </c>
      <c r="N321" t="n">
        <v>7.83</v>
      </c>
      <c r="O321" t="n">
        <v>8713.950000000001</v>
      </c>
      <c r="P321" t="n">
        <v>226.26</v>
      </c>
      <c r="Q321" t="n">
        <v>419.23</v>
      </c>
      <c r="R321" t="n">
        <v>85.84</v>
      </c>
      <c r="S321" t="n">
        <v>59.57</v>
      </c>
      <c r="T321" t="n">
        <v>10932.78</v>
      </c>
      <c r="U321" t="n">
        <v>0.6899999999999999</v>
      </c>
      <c r="V321" t="n">
        <v>0.89</v>
      </c>
      <c r="W321" t="n">
        <v>6.84</v>
      </c>
      <c r="X321" t="n">
        <v>0.67</v>
      </c>
      <c r="Y321" t="n">
        <v>0.5</v>
      </c>
      <c r="Z321" t="n">
        <v>10</v>
      </c>
    </row>
    <row r="322">
      <c r="A322" t="n">
        <v>7</v>
      </c>
      <c r="B322" t="n">
        <v>25</v>
      </c>
      <c r="C322" t="inlineStr">
        <is>
          <t xml:space="preserve">CONCLUIDO	</t>
        </is>
      </c>
      <c r="D322" t="n">
        <v>2.4501</v>
      </c>
      <c r="E322" t="n">
        <v>40.81</v>
      </c>
      <c r="F322" t="n">
        <v>38.73</v>
      </c>
      <c r="G322" t="n">
        <v>110.65</v>
      </c>
      <c r="H322" t="n">
        <v>2</v>
      </c>
      <c r="I322" t="n">
        <v>21</v>
      </c>
      <c r="J322" t="n">
        <v>69.93000000000001</v>
      </c>
      <c r="K322" t="n">
        <v>28.92</v>
      </c>
      <c r="L322" t="n">
        <v>8</v>
      </c>
      <c r="M322" t="n">
        <v>18</v>
      </c>
      <c r="N322" t="n">
        <v>8.01</v>
      </c>
      <c r="O322" t="n">
        <v>8858.84</v>
      </c>
      <c r="P322" t="n">
        <v>220.78</v>
      </c>
      <c r="Q322" t="n">
        <v>419.23</v>
      </c>
      <c r="R322" t="n">
        <v>82.62</v>
      </c>
      <c r="S322" t="n">
        <v>59.57</v>
      </c>
      <c r="T322" t="n">
        <v>9339.629999999999</v>
      </c>
      <c r="U322" t="n">
        <v>0.72</v>
      </c>
      <c r="V322" t="n">
        <v>0.89</v>
      </c>
      <c r="W322" t="n">
        <v>6.83</v>
      </c>
      <c r="X322" t="n">
        <v>0.5600000000000001</v>
      </c>
      <c r="Y322" t="n">
        <v>0.5</v>
      </c>
      <c r="Z322" t="n">
        <v>10</v>
      </c>
    </row>
    <row r="323">
      <c r="A323" t="n">
        <v>8</v>
      </c>
      <c r="B323" t="n">
        <v>25</v>
      </c>
      <c r="C323" t="inlineStr">
        <is>
          <t xml:space="preserve">CONCLUIDO	</t>
        </is>
      </c>
      <c r="D323" t="n">
        <v>2.4543</v>
      </c>
      <c r="E323" t="n">
        <v>40.74</v>
      </c>
      <c r="F323" t="n">
        <v>38.69</v>
      </c>
      <c r="G323" t="n">
        <v>122.16</v>
      </c>
      <c r="H323" t="n">
        <v>2.21</v>
      </c>
      <c r="I323" t="n">
        <v>19</v>
      </c>
      <c r="J323" t="n">
        <v>71.11</v>
      </c>
      <c r="K323" t="n">
        <v>28.92</v>
      </c>
      <c r="L323" t="n">
        <v>9</v>
      </c>
      <c r="M323" t="n">
        <v>8</v>
      </c>
      <c r="N323" t="n">
        <v>8.19</v>
      </c>
      <c r="O323" t="n">
        <v>9004.040000000001</v>
      </c>
      <c r="P323" t="n">
        <v>216.42</v>
      </c>
      <c r="Q323" t="n">
        <v>419.27</v>
      </c>
      <c r="R323" t="n">
        <v>80.81999999999999</v>
      </c>
      <c r="S323" t="n">
        <v>59.57</v>
      </c>
      <c r="T323" t="n">
        <v>8449.540000000001</v>
      </c>
      <c r="U323" t="n">
        <v>0.74</v>
      </c>
      <c r="V323" t="n">
        <v>0.89</v>
      </c>
      <c r="W323" t="n">
        <v>6.84</v>
      </c>
      <c r="X323" t="n">
        <v>0.52</v>
      </c>
      <c r="Y323" t="n">
        <v>0.5</v>
      </c>
      <c r="Z323" t="n">
        <v>10</v>
      </c>
    </row>
    <row r="324">
      <c r="A324" t="n">
        <v>9</v>
      </c>
      <c r="B324" t="n">
        <v>25</v>
      </c>
      <c r="C324" t="inlineStr">
        <is>
          <t xml:space="preserve">CONCLUIDO	</t>
        </is>
      </c>
      <c r="D324" t="n">
        <v>2.4564</v>
      </c>
      <c r="E324" t="n">
        <v>40.71</v>
      </c>
      <c r="F324" t="n">
        <v>38.66</v>
      </c>
      <c r="G324" t="n">
        <v>128.88</v>
      </c>
      <c r="H324" t="n">
        <v>2.42</v>
      </c>
      <c r="I324" t="n">
        <v>18</v>
      </c>
      <c r="J324" t="n">
        <v>72.29000000000001</v>
      </c>
      <c r="K324" t="n">
        <v>28.92</v>
      </c>
      <c r="L324" t="n">
        <v>10</v>
      </c>
      <c r="M324" t="n">
        <v>0</v>
      </c>
      <c r="N324" t="n">
        <v>8.369999999999999</v>
      </c>
      <c r="O324" t="n">
        <v>9149.58</v>
      </c>
      <c r="P324" t="n">
        <v>216.7</v>
      </c>
      <c r="Q324" t="n">
        <v>419.28</v>
      </c>
      <c r="R324" t="n">
        <v>79.77</v>
      </c>
      <c r="S324" t="n">
        <v>59.57</v>
      </c>
      <c r="T324" t="n">
        <v>7932.34</v>
      </c>
      <c r="U324" t="n">
        <v>0.75</v>
      </c>
      <c r="V324" t="n">
        <v>0.89</v>
      </c>
      <c r="W324" t="n">
        <v>6.85</v>
      </c>
      <c r="X324" t="n">
        <v>0.5</v>
      </c>
      <c r="Y324" t="n">
        <v>0.5</v>
      </c>
      <c r="Z324" t="n">
        <v>10</v>
      </c>
    </row>
    <row r="325">
      <c r="A325" t="n">
        <v>0</v>
      </c>
      <c r="B325" t="n">
        <v>85</v>
      </c>
      <c r="C325" t="inlineStr">
        <is>
          <t xml:space="preserve">CONCLUIDO	</t>
        </is>
      </c>
      <c r="D325" t="n">
        <v>1.3981</v>
      </c>
      <c r="E325" t="n">
        <v>71.53</v>
      </c>
      <c r="F325" t="n">
        <v>52.65</v>
      </c>
      <c r="G325" t="n">
        <v>6.49</v>
      </c>
      <c r="H325" t="n">
        <v>0.11</v>
      </c>
      <c r="I325" t="n">
        <v>487</v>
      </c>
      <c r="J325" t="n">
        <v>167.88</v>
      </c>
      <c r="K325" t="n">
        <v>51.39</v>
      </c>
      <c r="L325" t="n">
        <v>1</v>
      </c>
      <c r="M325" t="n">
        <v>485</v>
      </c>
      <c r="N325" t="n">
        <v>30.49</v>
      </c>
      <c r="O325" t="n">
        <v>20939.59</v>
      </c>
      <c r="P325" t="n">
        <v>672.54</v>
      </c>
      <c r="Q325" t="n">
        <v>419.53</v>
      </c>
      <c r="R325" t="n">
        <v>537.01</v>
      </c>
      <c r="S325" t="n">
        <v>59.57</v>
      </c>
      <c r="T325" t="n">
        <v>234207.1</v>
      </c>
      <c r="U325" t="n">
        <v>0.11</v>
      </c>
      <c r="V325" t="n">
        <v>0.66</v>
      </c>
      <c r="W325" t="n">
        <v>7.6</v>
      </c>
      <c r="X325" t="n">
        <v>14.47</v>
      </c>
      <c r="Y325" t="n">
        <v>0.5</v>
      </c>
      <c r="Z325" t="n">
        <v>10</v>
      </c>
    </row>
    <row r="326">
      <c r="A326" t="n">
        <v>1</v>
      </c>
      <c r="B326" t="n">
        <v>85</v>
      </c>
      <c r="C326" t="inlineStr">
        <is>
          <t xml:space="preserve">CONCLUIDO	</t>
        </is>
      </c>
      <c r="D326" t="n">
        <v>1.8754</v>
      </c>
      <c r="E326" t="n">
        <v>53.32</v>
      </c>
      <c r="F326" t="n">
        <v>44.07</v>
      </c>
      <c r="G326" t="n">
        <v>13.03</v>
      </c>
      <c r="H326" t="n">
        <v>0.21</v>
      </c>
      <c r="I326" t="n">
        <v>203</v>
      </c>
      <c r="J326" t="n">
        <v>169.33</v>
      </c>
      <c r="K326" t="n">
        <v>51.39</v>
      </c>
      <c r="L326" t="n">
        <v>2</v>
      </c>
      <c r="M326" t="n">
        <v>201</v>
      </c>
      <c r="N326" t="n">
        <v>30.94</v>
      </c>
      <c r="O326" t="n">
        <v>21118.46</v>
      </c>
      <c r="P326" t="n">
        <v>562.42</v>
      </c>
      <c r="Q326" t="n">
        <v>419.38</v>
      </c>
      <c r="R326" t="n">
        <v>256.05</v>
      </c>
      <c r="S326" t="n">
        <v>59.57</v>
      </c>
      <c r="T326" t="n">
        <v>95144.24000000001</v>
      </c>
      <c r="U326" t="n">
        <v>0.23</v>
      </c>
      <c r="V326" t="n">
        <v>0.78</v>
      </c>
      <c r="W326" t="n">
        <v>7.15</v>
      </c>
      <c r="X326" t="n">
        <v>5.9</v>
      </c>
      <c r="Y326" t="n">
        <v>0.5</v>
      </c>
      <c r="Z326" t="n">
        <v>10</v>
      </c>
    </row>
    <row r="327">
      <c r="A327" t="n">
        <v>2</v>
      </c>
      <c r="B327" t="n">
        <v>85</v>
      </c>
      <c r="C327" t="inlineStr">
        <is>
          <t xml:space="preserve">CONCLUIDO	</t>
        </is>
      </c>
      <c r="D327" t="n">
        <v>2.0568</v>
      </c>
      <c r="E327" t="n">
        <v>48.62</v>
      </c>
      <c r="F327" t="n">
        <v>41.88</v>
      </c>
      <c r="G327" t="n">
        <v>19.48</v>
      </c>
      <c r="H327" t="n">
        <v>0.31</v>
      </c>
      <c r="I327" t="n">
        <v>129</v>
      </c>
      <c r="J327" t="n">
        <v>170.79</v>
      </c>
      <c r="K327" t="n">
        <v>51.39</v>
      </c>
      <c r="L327" t="n">
        <v>3</v>
      </c>
      <c r="M327" t="n">
        <v>127</v>
      </c>
      <c r="N327" t="n">
        <v>31.4</v>
      </c>
      <c r="O327" t="n">
        <v>21297.94</v>
      </c>
      <c r="P327" t="n">
        <v>533.6799999999999</v>
      </c>
      <c r="Q327" t="n">
        <v>419.29</v>
      </c>
      <c r="R327" t="n">
        <v>185.16</v>
      </c>
      <c r="S327" t="n">
        <v>59.57</v>
      </c>
      <c r="T327" t="n">
        <v>60071.63</v>
      </c>
      <c r="U327" t="n">
        <v>0.32</v>
      </c>
      <c r="V327" t="n">
        <v>0.83</v>
      </c>
      <c r="W327" t="n">
        <v>7.01</v>
      </c>
      <c r="X327" t="n">
        <v>3.71</v>
      </c>
      <c r="Y327" t="n">
        <v>0.5</v>
      </c>
      <c r="Z327" t="n">
        <v>10</v>
      </c>
    </row>
    <row r="328">
      <c r="A328" t="n">
        <v>3</v>
      </c>
      <c r="B328" t="n">
        <v>85</v>
      </c>
      <c r="C328" t="inlineStr">
        <is>
          <t xml:space="preserve">CONCLUIDO	</t>
        </is>
      </c>
      <c r="D328" t="n">
        <v>2.1523</v>
      </c>
      <c r="E328" t="n">
        <v>46.46</v>
      </c>
      <c r="F328" t="n">
        <v>40.87</v>
      </c>
      <c r="G328" t="n">
        <v>25.81</v>
      </c>
      <c r="H328" t="n">
        <v>0.41</v>
      </c>
      <c r="I328" t="n">
        <v>95</v>
      </c>
      <c r="J328" t="n">
        <v>172.25</v>
      </c>
      <c r="K328" t="n">
        <v>51.39</v>
      </c>
      <c r="L328" t="n">
        <v>4</v>
      </c>
      <c r="M328" t="n">
        <v>93</v>
      </c>
      <c r="N328" t="n">
        <v>31.86</v>
      </c>
      <c r="O328" t="n">
        <v>21478.05</v>
      </c>
      <c r="P328" t="n">
        <v>520.03</v>
      </c>
      <c r="Q328" t="n">
        <v>419.3</v>
      </c>
      <c r="R328" t="n">
        <v>152.25</v>
      </c>
      <c r="S328" t="n">
        <v>59.57</v>
      </c>
      <c r="T328" t="n">
        <v>43785.1</v>
      </c>
      <c r="U328" t="n">
        <v>0.39</v>
      </c>
      <c r="V328" t="n">
        <v>0.85</v>
      </c>
      <c r="W328" t="n">
        <v>6.95</v>
      </c>
      <c r="X328" t="n">
        <v>2.7</v>
      </c>
      <c r="Y328" t="n">
        <v>0.5</v>
      </c>
      <c r="Z328" t="n">
        <v>10</v>
      </c>
    </row>
    <row r="329">
      <c r="A329" t="n">
        <v>4</v>
      </c>
      <c r="B329" t="n">
        <v>85</v>
      </c>
      <c r="C329" t="inlineStr">
        <is>
          <t xml:space="preserve">CONCLUIDO	</t>
        </is>
      </c>
      <c r="D329" t="n">
        <v>2.2126</v>
      </c>
      <c r="E329" t="n">
        <v>45.2</v>
      </c>
      <c r="F329" t="n">
        <v>40.28</v>
      </c>
      <c r="G329" t="n">
        <v>32.23</v>
      </c>
      <c r="H329" t="n">
        <v>0.51</v>
      </c>
      <c r="I329" t="n">
        <v>75</v>
      </c>
      <c r="J329" t="n">
        <v>173.71</v>
      </c>
      <c r="K329" t="n">
        <v>51.39</v>
      </c>
      <c r="L329" t="n">
        <v>5</v>
      </c>
      <c r="M329" t="n">
        <v>73</v>
      </c>
      <c r="N329" t="n">
        <v>32.32</v>
      </c>
      <c r="O329" t="n">
        <v>21658.78</v>
      </c>
      <c r="P329" t="n">
        <v>511.72</v>
      </c>
      <c r="Q329" t="n">
        <v>419.3</v>
      </c>
      <c r="R329" t="n">
        <v>133.29</v>
      </c>
      <c r="S329" t="n">
        <v>59.57</v>
      </c>
      <c r="T329" t="n">
        <v>34406.92</v>
      </c>
      <c r="U329" t="n">
        <v>0.45</v>
      </c>
      <c r="V329" t="n">
        <v>0.86</v>
      </c>
      <c r="W329" t="n">
        <v>6.91</v>
      </c>
      <c r="X329" t="n">
        <v>2.12</v>
      </c>
      <c r="Y329" t="n">
        <v>0.5</v>
      </c>
      <c r="Z329" t="n">
        <v>10</v>
      </c>
    </row>
    <row r="330">
      <c r="A330" t="n">
        <v>5</v>
      </c>
      <c r="B330" t="n">
        <v>85</v>
      </c>
      <c r="C330" t="inlineStr">
        <is>
          <t xml:space="preserve">CONCLUIDO	</t>
        </is>
      </c>
      <c r="D330" t="n">
        <v>2.2527</v>
      </c>
      <c r="E330" t="n">
        <v>44.39</v>
      </c>
      <c r="F330" t="n">
        <v>39.92</v>
      </c>
      <c r="G330" t="n">
        <v>38.63</v>
      </c>
      <c r="H330" t="n">
        <v>0.61</v>
      </c>
      <c r="I330" t="n">
        <v>62</v>
      </c>
      <c r="J330" t="n">
        <v>175.18</v>
      </c>
      <c r="K330" t="n">
        <v>51.39</v>
      </c>
      <c r="L330" t="n">
        <v>6</v>
      </c>
      <c r="M330" t="n">
        <v>60</v>
      </c>
      <c r="N330" t="n">
        <v>32.79</v>
      </c>
      <c r="O330" t="n">
        <v>21840.16</v>
      </c>
      <c r="P330" t="n">
        <v>506.58</v>
      </c>
      <c r="Q330" t="n">
        <v>419.29</v>
      </c>
      <c r="R330" t="n">
        <v>121.68</v>
      </c>
      <c r="S330" t="n">
        <v>59.57</v>
      </c>
      <c r="T330" t="n">
        <v>28663.69</v>
      </c>
      <c r="U330" t="n">
        <v>0.49</v>
      </c>
      <c r="V330" t="n">
        <v>0.87</v>
      </c>
      <c r="W330" t="n">
        <v>6.89</v>
      </c>
      <c r="X330" t="n">
        <v>1.75</v>
      </c>
      <c r="Y330" t="n">
        <v>0.5</v>
      </c>
      <c r="Z330" t="n">
        <v>10</v>
      </c>
    </row>
    <row r="331">
      <c r="A331" t="n">
        <v>6</v>
      </c>
      <c r="B331" t="n">
        <v>85</v>
      </c>
      <c r="C331" t="inlineStr">
        <is>
          <t xml:space="preserve">CONCLUIDO	</t>
        </is>
      </c>
      <c r="D331" t="n">
        <v>2.2804</v>
      </c>
      <c r="E331" t="n">
        <v>43.85</v>
      </c>
      <c r="F331" t="n">
        <v>39.68</v>
      </c>
      <c r="G331" t="n">
        <v>44.92</v>
      </c>
      <c r="H331" t="n">
        <v>0.7</v>
      </c>
      <c r="I331" t="n">
        <v>53</v>
      </c>
      <c r="J331" t="n">
        <v>176.66</v>
      </c>
      <c r="K331" t="n">
        <v>51.39</v>
      </c>
      <c r="L331" t="n">
        <v>7</v>
      </c>
      <c r="M331" t="n">
        <v>51</v>
      </c>
      <c r="N331" t="n">
        <v>33.27</v>
      </c>
      <c r="O331" t="n">
        <v>22022.17</v>
      </c>
      <c r="P331" t="n">
        <v>503.11</v>
      </c>
      <c r="Q331" t="n">
        <v>419.27</v>
      </c>
      <c r="R331" t="n">
        <v>113.64</v>
      </c>
      <c r="S331" t="n">
        <v>59.57</v>
      </c>
      <c r="T331" t="n">
        <v>24692.18</v>
      </c>
      <c r="U331" t="n">
        <v>0.52</v>
      </c>
      <c r="V331" t="n">
        <v>0.87</v>
      </c>
      <c r="W331" t="n">
        <v>6.89</v>
      </c>
      <c r="X331" t="n">
        <v>1.52</v>
      </c>
      <c r="Y331" t="n">
        <v>0.5</v>
      </c>
      <c r="Z331" t="n">
        <v>10</v>
      </c>
    </row>
    <row r="332">
      <c r="A332" t="n">
        <v>7</v>
      </c>
      <c r="B332" t="n">
        <v>85</v>
      </c>
      <c r="C332" t="inlineStr">
        <is>
          <t xml:space="preserve">CONCLUIDO	</t>
        </is>
      </c>
      <c r="D332" t="n">
        <v>2.3047</v>
      </c>
      <c r="E332" t="n">
        <v>43.39</v>
      </c>
      <c r="F332" t="n">
        <v>39.46</v>
      </c>
      <c r="G332" t="n">
        <v>51.47</v>
      </c>
      <c r="H332" t="n">
        <v>0.8</v>
      </c>
      <c r="I332" t="n">
        <v>46</v>
      </c>
      <c r="J332" t="n">
        <v>178.14</v>
      </c>
      <c r="K332" t="n">
        <v>51.39</v>
      </c>
      <c r="L332" t="n">
        <v>8</v>
      </c>
      <c r="M332" t="n">
        <v>44</v>
      </c>
      <c r="N332" t="n">
        <v>33.75</v>
      </c>
      <c r="O332" t="n">
        <v>22204.83</v>
      </c>
      <c r="P332" t="n">
        <v>499.54</v>
      </c>
      <c r="Q332" t="n">
        <v>419.26</v>
      </c>
      <c r="R332" t="n">
        <v>106.52</v>
      </c>
      <c r="S332" t="n">
        <v>59.57</v>
      </c>
      <c r="T332" t="n">
        <v>21165.68</v>
      </c>
      <c r="U332" t="n">
        <v>0.5600000000000001</v>
      </c>
      <c r="V332" t="n">
        <v>0.88</v>
      </c>
      <c r="W332" t="n">
        <v>6.87</v>
      </c>
      <c r="X332" t="n">
        <v>1.29</v>
      </c>
      <c r="Y332" t="n">
        <v>0.5</v>
      </c>
      <c r="Z332" t="n">
        <v>10</v>
      </c>
    </row>
    <row r="333">
      <c r="A333" t="n">
        <v>8</v>
      </c>
      <c r="B333" t="n">
        <v>85</v>
      </c>
      <c r="C333" t="inlineStr">
        <is>
          <t xml:space="preserve">CONCLUIDO	</t>
        </is>
      </c>
      <c r="D333" t="n">
        <v>2.3219</v>
      </c>
      <c r="E333" t="n">
        <v>43.07</v>
      </c>
      <c r="F333" t="n">
        <v>39.31</v>
      </c>
      <c r="G333" t="n">
        <v>57.52</v>
      </c>
      <c r="H333" t="n">
        <v>0.89</v>
      </c>
      <c r="I333" t="n">
        <v>41</v>
      </c>
      <c r="J333" t="n">
        <v>179.63</v>
      </c>
      <c r="K333" t="n">
        <v>51.39</v>
      </c>
      <c r="L333" t="n">
        <v>9</v>
      </c>
      <c r="M333" t="n">
        <v>39</v>
      </c>
      <c r="N333" t="n">
        <v>34.24</v>
      </c>
      <c r="O333" t="n">
        <v>22388.15</v>
      </c>
      <c r="P333" t="n">
        <v>497.07</v>
      </c>
      <c r="Q333" t="n">
        <v>419.24</v>
      </c>
      <c r="R333" t="n">
        <v>101.21</v>
      </c>
      <c r="S333" t="n">
        <v>59.57</v>
      </c>
      <c r="T333" t="n">
        <v>18533.75</v>
      </c>
      <c r="U333" t="n">
        <v>0.59</v>
      </c>
      <c r="V333" t="n">
        <v>0.88</v>
      </c>
      <c r="W333" t="n">
        <v>6.87</v>
      </c>
      <c r="X333" t="n">
        <v>1.14</v>
      </c>
      <c r="Y333" t="n">
        <v>0.5</v>
      </c>
      <c r="Z333" t="n">
        <v>10</v>
      </c>
    </row>
    <row r="334">
      <c r="A334" t="n">
        <v>9</v>
      </c>
      <c r="B334" t="n">
        <v>85</v>
      </c>
      <c r="C334" t="inlineStr">
        <is>
          <t xml:space="preserve">CONCLUIDO	</t>
        </is>
      </c>
      <c r="D334" t="n">
        <v>2.3346</v>
      </c>
      <c r="E334" t="n">
        <v>42.83</v>
      </c>
      <c r="F334" t="n">
        <v>39.21</v>
      </c>
      <c r="G334" t="n">
        <v>63.58</v>
      </c>
      <c r="H334" t="n">
        <v>0.98</v>
      </c>
      <c r="I334" t="n">
        <v>37</v>
      </c>
      <c r="J334" t="n">
        <v>181.12</v>
      </c>
      <c r="K334" t="n">
        <v>51.39</v>
      </c>
      <c r="L334" t="n">
        <v>10</v>
      </c>
      <c r="M334" t="n">
        <v>35</v>
      </c>
      <c r="N334" t="n">
        <v>34.73</v>
      </c>
      <c r="O334" t="n">
        <v>22572.13</v>
      </c>
      <c r="P334" t="n">
        <v>495.12</v>
      </c>
      <c r="Q334" t="n">
        <v>419.25</v>
      </c>
      <c r="R334" t="n">
        <v>98.52</v>
      </c>
      <c r="S334" t="n">
        <v>59.57</v>
      </c>
      <c r="T334" t="n">
        <v>17212.69</v>
      </c>
      <c r="U334" t="n">
        <v>0.6</v>
      </c>
      <c r="V334" t="n">
        <v>0.88</v>
      </c>
      <c r="W334" t="n">
        <v>6.85</v>
      </c>
      <c r="X334" t="n">
        <v>1.04</v>
      </c>
      <c r="Y334" t="n">
        <v>0.5</v>
      </c>
      <c r="Z334" t="n">
        <v>10</v>
      </c>
    </row>
    <row r="335">
      <c r="A335" t="n">
        <v>10</v>
      </c>
      <c r="B335" t="n">
        <v>85</v>
      </c>
      <c r="C335" t="inlineStr">
        <is>
          <t xml:space="preserve">CONCLUIDO	</t>
        </is>
      </c>
      <c r="D335" t="n">
        <v>2.3463</v>
      </c>
      <c r="E335" t="n">
        <v>42.62</v>
      </c>
      <c r="F335" t="n">
        <v>39.1</v>
      </c>
      <c r="G335" t="n">
        <v>68.98999999999999</v>
      </c>
      <c r="H335" t="n">
        <v>1.07</v>
      </c>
      <c r="I335" t="n">
        <v>34</v>
      </c>
      <c r="J335" t="n">
        <v>182.62</v>
      </c>
      <c r="K335" t="n">
        <v>51.39</v>
      </c>
      <c r="L335" t="n">
        <v>11</v>
      </c>
      <c r="M335" t="n">
        <v>32</v>
      </c>
      <c r="N335" t="n">
        <v>35.22</v>
      </c>
      <c r="O335" t="n">
        <v>22756.91</v>
      </c>
      <c r="P335" t="n">
        <v>492.76</v>
      </c>
      <c r="Q335" t="n">
        <v>419.27</v>
      </c>
      <c r="R335" t="n">
        <v>94.51000000000001</v>
      </c>
      <c r="S335" t="n">
        <v>59.57</v>
      </c>
      <c r="T335" t="n">
        <v>15219.6</v>
      </c>
      <c r="U335" t="n">
        <v>0.63</v>
      </c>
      <c r="V335" t="n">
        <v>0.88</v>
      </c>
      <c r="W335" t="n">
        <v>6.85</v>
      </c>
      <c r="X335" t="n">
        <v>0.93</v>
      </c>
      <c r="Y335" t="n">
        <v>0.5</v>
      </c>
      <c r="Z335" t="n">
        <v>10</v>
      </c>
    </row>
    <row r="336">
      <c r="A336" t="n">
        <v>11</v>
      </c>
      <c r="B336" t="n">
        <v>85</v>
      </c>
      <c r="C336" t="inlineStr">
        <is>
          <t xml:space="preserve">CONCLUIDO	</t>
        </is>
      </c>
      <c r="D336" t="n">
        <v>2.3567</v>
      </c>
      <c r="E336" t="n">
        <v>42.43</v>
      </c>
      <c r="F336" t="n">
        <v>39.01</v>
      </c>
      <c r="G336" t="n">
        <v>75.5</v>
      </c>
      <c r="H336" t="n">
        <v>1.16</v>
      </c>
      <c r="I336" t="n">
        <v>31</v>
      </c>
      <c r="J336" t="n">
        <v>184.12</v>
      </c>
      <c r="K336" t="n">
        <v>51.39</v>
      </c>
      <c r="L336" t="n">
        <v>12</v>
      </c>
      <c r="M336" t="n">
        <v>29</v>
      </c>
      <c r="N336" t="n">
        <v>35.73</v>
      </c>
      <c r="O336" t="n">
        <v>22942.24</v>
      </c>
      <c r="P336" t="n">
        <v>491.48</v>
      </c>
      <c r="Q336" t="n">
        <v>419.26</v>
      </c>
      <c r="R336" t="n">
        <v>91.95999999999999</v>
      </c>
      <c r="S336" t="n">
        <v>59.57</v>
      </c>
      <c r="T336" t="n">
        <v>13958.53</v>
      </c>
      <c r="U336" t="n">
        <v>0.65</v>
      </c>
      <c r="V336" t="n">
        <v>0.89</v>
      </c>
      <c r="W336" t="n">
        <v>6.84</v>
      </c>
      <c r="X336" t="n">
        <v>0.85</v>
      </c>
      <c r="Y336" t="n">
        <v>0.5</v>
      </c>
      <c r="Z336" t="n">
        <v>10</v>
      </c>
    </row>
    <row r="337">
      <c r="A337" t="n">
        <v>12</v>
      </c>
      <c r="B337" t="n">
        <v>85</v>
      </c>
      <c r="C337" t="inlineStr">
        <is>
          <t xml:space="preserve">CONCLUIDO	</t>
        </is>
      </c>
      <c r="D337" t="n">
        <v>2.3667</v>
      </c>
      <c r="E337" t="n">
        <v>42.25</v>
      </c>
      <c r="F337" t="n">
        <v>38.93</v>
      </c>
      <c r="G337" t="n">
        <v>83.43000000000001</v>
      </c>
      <c r="H337" t="n">
        <v>1.24</v>
      </c>
      <c r="I337" t="n">
        <v>28</v>
      </c>
      <c r="J337" t="n">
        <v>185.63</v>
      </c>
      <c r="K337" t="n">
        <v>51.39</v>
      </c>
      <c r="L337" t="n">
        <v>13</v>
      </c>
      <c r="M337" t="n">
        <v>26</v>
      </c>
      <c r="N337" t="n">
        <v>36.24</v>
      </c>
      <c r="O337" t="n">
        <v>23128.27</v>
      </c>
      <c r="P337" t="n">
        <v>489.85</v>
      </c>
      <c r="Q337" t="n">
        <v>419.26</v>
      </c>
      <c r="R337" t="n">
        <v>89.29000000000001</v>
      </c>
      <c r="S337" t="n">
        <v>59.57</v>
      </c>
      <c r="T337" t="n">
        <v>12642.15</v>
      </c>
      <c r="U337" t="n">
        <v>0.67</v>
      </c>
      <c r="V337" t="n">
        <v>0.89</v>
      </c>
      <c r="W337" t="n">
        <v>6.84</v>
      </c>
      <c r="X337" t="n">
        <v>0.77</v>
      </c>
      <c r="Y337" t="n">
        <v>0.5</v>
      </c>
      <c r="Z337" t="n">
        <v>10</v>
      </c>
    </row>
    <row r="338">
      <c r="A338" t="n">
        <v>13</v>
      </c>
      <c r="B338" t="n">
        <v>85</v>
      </c>
      <c r="C338" t="inlineStr">
        <is>
          <t xml:space="preserve">CONCLUIDO	</t>
        </is>
      </c>
      <c r="D338" t="n">
        <v>2.373</v>
      </c>
      <c r="E338" t="n">
        <v>42.14</v>
      </c>
      <c r="F338" t="n">
        <v>38.89</v>
      </c>
      <c r="G338" t="n">
        <v>89.73999999999999</v>
      </c>
      <c r="H338" t="n">
        <v>1.33</v>
      </c>
      <c r="I338" t="n">
        <v>26</v>
      </c>
      <c r="J338" t="n">
        <v>187.14</v>
      </c>
      <c r="K338" t="n">
        <v>51.39</v>
      </c>
      <c r="L338" t="n">
        <v>14</v>
      </c>
      <c r="M338" t="n">
        <v>24</v>
      </c>
      <c r="N338" t="n">
        <v>36.75</v>
      </c>
      <c r="O338" t="n">
        <v>23314.98</v>
      </c>
      <c r="P338" t="n">
        <v>488.29</v>
      </c>
      <c r="Q338" t="n">
        <v>419.26</v>
      </c>
      <c r="R338" t="n">
        <v>87.92</v>
      </c>
      <c r="S338" t="n">
        <v>59.57</v>
      </c>
      <c r="T338" t="n">
        <v>11966.34</v>
      </c>
      <c r="U338" t="n">
        <v>0.68</v>
      </c>
      <c r="V338" t="n">
        <v>0.89</v>
      </c>
      <c r="W338" t="n">
        <v>6.83</v>
      </c>
      <c r="X338" t="n">
        <v>0.72</v>
      </c>
      <c r="Y338" t="n">
        <v>0.5</v>
      </c>
      <c r="Z338" t="n">
        <v>10</v>
      </c>
    </row>
    <row r="339">
      <c r="A339" t="n">
        <v>14</v>
      </c>
      <c r="B339" t="n">
        <v>85</v>
      </c>
      <c r="C339" t="inlineStr">
        <is>
          <t xml:space="preserve">CONCLUIDO	</t>
        </is>
      </c>
      <c r="D339" t="n">
        <v>2.3774</v>
      </c>
      <c r="E339" t="n">
        <v>42.06</v>
      </c>
      <c r="F339" t="n">
        <v>38.84</v>
      </c>
      <c r="G339" t="n">
        <v>93.22</v>
      </c>
      <c r="H339" t="n">
        <v>1.41</v>
      </c>
      <c r="I339" t="n">
        <v>25</v>
      </c>
      <c r="J339" t="n">
        <v>188.66</v>
      </c>
      <c r="K339" t="n">
        <v>51.39</v>
      </c>
      <c r="L339" t="n">
        <v>15</v>
      </c>
      <c r="M339" t="n">
        <v>23</v>
      </c>
      <c r="N339" t="n">
        <v>37.27</v>
      </c>
      <c r="O339" t="n">
        <v>23502.4</v>
      </c>
      <c r="P339" t="n">
        <v>487.35</v>
      </c>
      <c r="Q339" t="n">
        <v>419.23</v>
      </c>
      <c r="R339" t="n">
        <v>86.36</v>
      </c>
      <c r="S339" t="n">
        <v>59.57</v>
      </c>
      <c r="T339" t="n">
        <v>11192</v>
      </c>
      <c r="U339" t="n">
        <v>0.6899999999999999</v>
      </c>
      <c r="V339" t="n">
        <v>0.89</v>
      </c>
      <c r="W339" t="n">
        <v>6.84</v>
      </c>
      <c r="X339" t="n">
        <v>0.68</v>
      </c>
      <c r="Y339" t="n">
        <v>0.5</v>
      </c>
      <c r="Z339" t="n">
        <v>10</v>
      </c>
    </row>
    <row r="340">
      <c r="A340" t="n">
        <v>15</v>
      </c>
      <c r="B340" t="n">
        <v>85</v>
      </c>
      <c r="C340" t="inlineStr">
        <is>
          <t xml:space="preserve">CONCLUIDO	</t>
        </is>
      </c>
      <c r="D340" t="n">
        <v>2.3845</v>
      </c>
      <c r="E340" t="n">
        <v>41.94</v>
      </c>
      <c r="F340" t="n">
        <v>38.79</v>
      </c>
      <c r="G340" t="n">
        <v>101.18</v>
      </c>
      <c r="H340" t="n">
        <v>1.49</v>
      </c>
      <c r="I340" t="n">
        <v>23</v>
      </c>
      <c r="J340" t="n">
        <v>190.19</v>
      </c>
      <c r="K340" t="n">
        <v>51.39</v>
      </c>
      <c r="L340" t="n">
        <v>16</v>
      </c>
      <c r="M340" t="n">
        <v>21</v>
      </c>
      <c r="N340" t="n">
        <v>37.79</v>
      </c>
      <c r="O340" t="n">
        <v>23690.52</v>
      </c>
      <c r="P340" t="n">
        <v>486.25</v>
      </c>
      <c r="Q340" t="n">
        <v>419.23</v>
      </c>
      <c r="R340" t="n">
        <v>84.51000000000001</v>
      </c>
      <c r="S340" t="n">
        <v>59.57</v>
      </c>
      <c r="T340" t="n">
        <v>10275.46</v>
      </c>
      <c r="U340" t="n">
        <v>0.7</v>
      </c>
      <c r="V340" t="n">
        <v>0.89</v>
      </c>
      <c r="W340" t="n">
        <v>6.83</v>
      </c>
      <c r="X340" t="n">
        <v>0.62</v>
      </c>
      <c r="Y340" t="n">
        <v>0.5</v>
      </c>
      <c r="Z340" t="n">
        <v>10</v>
      </c>
    </row>
    <row r="341">
      <c r="A341" t="n">
        <v>16</v>
      </c>
      <c r="B341" t="n">
        <v>85</v>
      </c>
      <c r="C341" t="inlineStr">
        <is>
          <t xml:space="preserve">CONCLUIDO	</t>
        </is>
      </c>
      <c r="D341" t="n">
        <v>2.3877</v>
      </c>
      <c r="E341" t="n">
        <v>41.88</v>
      </c>
      <c r="F341" t="n">
        <v>38.76</v>
      </c>
      <c r="G341" t="n">
        <v>105.72</v>
      </c>
      <c r="H341" t="n">
        <v>1.57</v>
      </c>
      <c r="I341" t="n">
        <v>22</v>
      </c>
      <c r="J341" t="n">
        <v>191.72</v>
      </c>
      <c r="K341" t="n">
        <v>51.39</v>
      </c>
      <c r="L341" t="n">
        <v>17</v>
      </c>
      <c r="M341" t="n">
        <v>20</v>
      </c>
      <c r="N341" t="n">
        <v>38.33</v>
      </c>
      <c r="O341" t="n">
        <v>23879.37</v>
      </c>
      <c r="P341" t="n">
        <v>485.52</v>
      </c>
      <c r="Q341" t="n">
        <v>419.25</v>
      </c>
      <c r="R341" t="n">
        <v>83.98999999999999</v>
      </c>
      <c r="S341" t="n">
        <v>59.57</v>
      </c>
      <c r="T341" t="n">
        <v>10021.51</v>
      </c>
      <c r="U341" t="n">
        <v>0.71</v>
      </c>
      <c r="V341" t="n">
        <v>0.89</v>
      </c>
      <c r="W341" t="n">
        <v>6.83</v>
      </c>
      <c r="X341" t="n">
        <v>0.6</v>
      </c>
      <c r="Y341" t="n">
        <v>0.5</v>
      </c>
      <c r="Z341" t="n">
        <v>10</v>
      </c>
    </row>
    <row r="342">
      <c r="A342" t="n">
        <v>17</v>
      </c>
      <c r="B342" t="n">
        <v>85</v>
      </c>
      <c r="C342" t="inlineStr">
        <is>
          <t xml:space="preserve">CONCLUIDO	</t>
        </is>
      </c>
      <c r="D342" t="n">
        <v>2.3912</v>
      </c>
      <c r="E342" t="n">
        <v>41.82</v>
      </c>
      <c r="F342" t="n">
        <v>38.74</v>
      </c>
      <c r="G342" t="n">
        <v>110.67</v>
      </c>
      <c r="H342" t="n">
        <v>1.65</v>
      </c>
      <c r="I342" t="n">
        <v>21</v>
      </c>
      <c r="J342" t="n">
        <v>193.26</v>
      </c>
      <c r="K342" t="n">
        <v>51.39</v>
      </c>
      <c r="L342" t="n">
        <v>18</v>
      </c>
      <c r="M342" t="n">
        <v>19</v>
      </c>
      <c r="N342" t="n">
        <v>38.86</v>
      </c>
      <c r="O342" t="n">
        <v>24068.93</v>
      </c>
      <c r="P342" t="n">
        <v>484.86</v>
      </c>
      <c r="Q342" t="n">
        <v>419.26</v>
      </c>
      <c r="R342" t="n">
        <v>82.93000000000001</v>
      </c>
      <c r="S342" t="n">
        <v>59.57</v>
      </c>
      <c r="T342" t="n">
        <v>9495.9</v>
      </c>
      <c r="U342" t="n">
        <v>0.72</v>
      </c>
      <c r="V342" t="n">
        <v>0.89</v>
      </c>
      <c r="W342" t="n">
        <v>6.83</v>
      </c>
      <c r="X342" t="n">
        <v>0.57</v>
      </c>
      <c r="Y342" t="n">
        <v>0.5</v>
      </c>
      <c r="Z342" t="n">
        <v>10</v>
      </c>
    </row>
    <row r="343">
      <c r="A343" t="n">
        <v>18</v>
      </c>
      <c r="B343" t="n">
        <v>85</v>
      </c>
      <c r="C343" t="inlineStr">
        <is>
          <t xml:space="preserve">CONCLUIDO	</t>
        </is>
      </c>
      <c r="D343" t="n">
        <v>2.3961</v>
      </c>
      <c r="E343" t="n">
        <v>41.74</v>
      </c>
      <c r="F343" t="n">
        <v>38.69</v>
      </c>
      <c r="G343" t="n">
        <v>116.06</v>
      </c>
      <c r="H343" t="n">
        <v>1.73</v>
      </c>
      <c r="I343" t="n">
        <v>20</v>
      </c>
      <c r="J343" t="n">
        <v>194.8</v>
      </c>
      <c r="K343" t="n">
        <v>51.39</v>
      </c>
      <c r="L343" t="n">
        <v>19</v>
      </c>
      <c r="M343" t="n">
        <v>18</v>
      </c>
      <c r="N343" t="n">
        <v>39.41</v>
      </c>
      <c r="O343" t="n">
        <v>24259.23</v>
      </c>
      <c r="P343" t="n">
        <v>482.74</v>
      </c>
      <c r="Q343" t="n">
        <v>419.23</v>
      </c>
      <c r="R343" t="n">
        <v>81.31</v>
      </c>
      <c r="S343" t="n">
        <v>59.57</v>
      </c>
      <c r="T343" t="n">
        <v>8688.5</v>
      </c>
      <c r="U343" t="n">
        <v>0.73</v>
      </c>
      <c r="V343" t="n">
        <v>0.89</v>
      </c>
      <c r="W343" t="n">
        <v>6.82</v>
      </c>
      <c r="X343" t="n">
        <v>0.52</v>
      </c>
      <c r="Y343" t="n">
        <v>0.5</v>
      </c>
      <c r="Z343" t="n">
        <v>10</v>
      </c>
    </row>
    <row r="344">
      <c r="A344" t="n">
        <v>19</v>
      </c>
      <c r="B344" t="n">
        <v>85</v>
      </c>
      <c r="C344" t="inlineStr">
        <is>
          <t xml:space="preserve">CONCLUIDO	</t>
        </is>
      </c>
      <c r="D344" t="n">
        <v>2.3984</v>
      </c>
      <c r="E344" t="n">
        <v>41.69</v>
      </c>
      <c r="F344" t="n">
        <v>38.68</v>
      </c>
      <c r="G344" t="n">
        <v>122.14</v>
      </c>
      <c r="H344" t="n">
        <v>1.81</v>
      </c>
      <c r="I344" t="n">
        <v>19</v>
      </c>
      <c r="J344" t="n">
        <v>196.35</v>
      </c>
      <c r="K344" t="n">
        <v>51.39</v>
      </c>
      <c r="L344" t="n">
        <v>20</v>
      </c>
      <c r="M344" t="n">
        <v>17</v>
      </c>
      <c r="N344" t="n">
        <v>39.96</v>
      </c>
      <c r="O344" t="n">
        <v>24450.27</v>
      </c>
      <c r="P344" t="n">
        <v>482.83</v>
      </c>
      <c r="Q344" t="n">
        <v>419.24</v>
      </c>
      <c r="R344" t="n">
        <v>81.22</v>
      </c>
      <c r="S344" t="n">
        <v>59.57</v>
      </c>
      <c r="T344" t="n">
        <v>8650.82</v>
      </c>
      <c r="U344" t="n">
        <v>0.73</v>
      </c>
      <c r="V344" t="n">
        <v>0.89</v>
      </c>
      <c r="W344" t="n">
        <v>6.82</v>
      </c>
      <c r="X344" t="n">
        <v>0.51</v>
      </c>
      <c r="Y344" t="n">
        <v>0.5</v>
      </c>
      <c r="Z344" t="n">
        <v>10</v>
      </c>
    </row>
    <row r="345">
      <c r="A345" t="n">
        <v>20</v>
      </c>
      <c r="B345" t="n">
        <v>85</v>
      </c>
      <c r="C345" t="inlineStr">
        <is>
          <t xml:space="preserve">CONCLUIDO	</t>
        </is>
      </c>
      <c r="D345" t="n">
        <v>2.4025</v>
      </c>
      <c r="E345" t="n">
        <v>41.62</v>
      </c>
      <c r="F345" t="n">
        <v>38.64</v>
      </c>
      <c r="G345" t="n">
        <v>128.8</v>
      </c>
      <c r="H345" t="n">
        <v>1.88</v>
      </c>
      <c r="I345" t="n">
        <v>18</v>
      </c>
      <c r="J345" t="n">
        <v>197.9</v>
      </c>
      <c r="K345" t="n">
        <v>51.39</v>
      </c>
      <c r="L345" t="n">
        <v>21</v>
      </c>
      <c r="M345" t="n">
        <v>16</v>
      </c>
      <c r="N345" t="n">
        <v>40.51</v>
      </c>
      <c r="O345" t="n">
        <v>24642.07</v>
      </c>
      <c r="P345" t="n">
        <v>482.7</v>
      </c>
      <c r="Q345" t="n">
        <v>419.23</v>
      </c>
      <c r="R345" t="n">
        <v>79.76000000000001</v>
      </c>
      <c r="S345" t="n">
        <v>59.57</v>
      </c>
      <c r="T345" t="n">
        <v>7926.31</v>
      </c>
      <c r="U345" t="n">
        <v>0.75</v>
      </c>
      <c r="V345" t="n">
        <v>0.89</v>
      </c>
      <c r="W345" t="n">
        <v>6.83</v>
      </c>
      <c r="X345" t="n">
        <v>0.48</v>
      </c>
      <c r="Y345" t="n">
        <v>0.5</v>
      </c>
      <c r="Z345" t="n">
        <v>10</v>
      </c>
    </row>
    <row r="346">
      <c r="A346" t="n">
        <v>21</v>
      </c>
      <c r="B346" t="n">
        <v>85</v>
      </c>
      <c r="C346" t="inlineStr">
        <is>
          <t xml:space="preserve">CONCLUIDO	</t>
        </is>
      </c>
      <c r="D346" t="n">
        <v>2.4058</v>
      </c>
      <c r="E346" t="n">
        <v>41.57</v>
      </c>
      <c r="F346" t="n">
        <v>38.62</v>
      </c>
      <c r="G346" t="n">
        <v>136.3</v>
      </c>
      <c r="H346" t="n">
        <v>1.96</v>
      </c>
      <c r="I346" t="n">
        <v>17</v>
      </c>
      <c r="J346" t="n">
        <v>199.46</v>
      </c>
      <c r="K346" t="n">
        <v>51.39</v>
      </c>
      <c r="L346" t="n">
        <v>22</v>
      </c>
      <c r="M346" t="n">
        <v>15</v>
      </c>
      <c r="N346" t="n">
        <v>41.07</v>
      </c>
      <c r="O346" t="n">
        <v>24834.62</v>
      </c>
      <c r="P346" t="n">
        <v>481.47</v>
      </c>
      <c r="Q346" t="n">
        <v>419.23</v>
      </c>
      <c r="R346" t="n">
        <v>79.12</v>
      </c>
      <c r="S346" t="n">
        <v>59.57</v>
      </c>
      <c r="T346" t="n">
        <v>7609</v>
      </c>
      <c r="U346" t="n">
        <v>0.75</v>
      </c>
      <c r="V346" t="n">
        <v>0.9</v>
      </c>
      <c r="W346" t="n">
        <v>6.82</v>
      </c>
      <c r="X346" t="n">
        <v>0.45</v>
      </c>
      <c r="Y346" t="n">
        <v>0.5</v>
      </c>
      <c r="Z346" t="n">
        <v>10</v>
      </c>
    </row>
    <row r="347">
      <c r="A347" t="n">
        <v>22</v>
      </c>
      <c r="B347" t="n">
        <v>85</v>
      </c>
      <c r="C347" t="inlineStr">
        <is>
          <t xml:space="preserve">CONCLUIDO	</t>
        </is>
      </c>
      <c r="D347" t="n">
        <v>2.4086</v>
      </c>
      <c r="E347" t="n">
        <v>41.52</v>
      </c>
      <c r="F347" t="n">
        <v>38.6</v>
      </c>
      <c r="G347" t="n">
        <v>144.76</v>
      </c>
      <c r="H347" t="n">
        <v>2.03</v>
      </c>
      <c r="I347" t="n">
        <v>16</v>
      </c>
      <c r="J347" t="n">
        <v>201.03</v>
      </c>
      <c r="K347" t="n">
        <v>51.39</v>
      </c>
      <c r="L347" t="n">
        <v>23</v>
      </c>
      <c r="M347" t="n">
        <v>14</v>
      </c>
      <c r="N347" t="n">
        <v>41.64</v>
      </c>
      <c r="O347" t="n">
        <v>25027.94</v>
      </c>
      <c r="P347" t="n">
        <v>480.75</v>
      </c>
      <c r="Q347" t="n">
        <v>419.23</v>
      </c>
      <c r="R347" t="n">
        <v>78.76000000000001</v>
      </c>
      <c r="S347" t="n">
        <v>59.57</v>
      </c>
      <c r="T347" t="n">
        <v>7435.08</v>
      </c>
      <c r="U347" t="n">
        <v>0.76</v>
      </c>
      <c r="V347" t="n">
        <v>0.9</v>
      </c>
      <c r="W347" t="n">
        <v>6.82</v>
      </c>
      <c r="X347" t="n">
        <v>0.44</v>
      </c>
      <c r="Y347" t="n">
        <v>0.5</v>
      </c>
      <c r="Z347" t="n">
        <v>10</v>
      </c>
    </row>
    <row r="348">
      <c r="A348" t="n">
        <v>23</v>
      </c>
      <c r="B348" t="n">
        <v>85</v>
      </c>
      <c r="C348" t="inlineStr">
        <is>
          <t xml:space="preserve">CONCLUIDO	</t>
        </is>
      </c>
      <c r="D348" t="n">
        <v>2.4088</v>
      </c>
      <c r="E348" t="n">
        <v>41.52</v>
      </c>
      <c r="F348" t="n">
        <v>38.6</v>
      </c>
      <c r="G348" t="n">
        <v>144.75</v>
      </c>
      <c r="H348" t="n">
        <v>2.1</v>
      </c>
      <c r="I348" t="n">
        <v>16</v>
      </c>
      <c r="J348" t="n">
        <v>202.61</v>
      </c>
      <c r="K348" t="n">
        <v>51.39</v>
      </c>
      <c r="L348" t="n">
        <v>24</v>
      </c>
      <c r="M348" t="n">
        <v>14</v>
      </c>
      <c r="N348" t="n">
        <v>42.21</v>
      </c>
      <c r="O348" t="n">
        <v>25222.04</v>
      </c>
      <c r="P348" t="n">
        <v>480.89</v>
      </c>
      <c r="Q348" t="n">
        <v>419.24</v>
      </c>
      <c r="R348" t="n">
        <v>78.73</v>
      </c>
      <c r="S348" t="n">
        <v>59.57</v>
      </c>
      <c r="T348" t="n">
        <v>7418.81</v>
      </c>
      <c r="U348" t="n">
        <v>0.76</v>
      </c>
      <c r="V348" t="n">
        <v>0.9</v>
      </c>
      <c r="W348" t="n">
        <v>6.82</v>
      </c>
      <c r="X348" t="n">
        <v>0.44</v>
      </c>
      <c r="Y348" t="n">
        <v>0.5</v>
      </c>
      <c r="Z348" t="n">
        <v>10</v>
      </c>
    </row>
    <row r="349">
      <c r="A349" t="n">
        <v>24</v>
      </c>
      <c r="B349" t="n">
        <v>85</v>
      </c>
      <c r="C349" t="inlineStr">
        <is>
          <t xml:space="preserve">CONCLUIDO	</t>
        </is>
      </c>
      <c r="D349" t="n">
        <v>2.4129</v>
      </c>
      <c r="E349" t="n">
        <v>41.44</v>
      </c>
      <c r="F349" t="n">
        <v>38.56</v>
      </c>
      <c r="G349" t="n">
        <v>154.25</v>
      </c>
      <c r="H349" t="n">
        <v>2.17</v>
      </c>
      <c r="I349" t="n">
        <v>15</v>
      </c>
      <c r="J349" t="n">
        <v>204.19</v>
      </c>
      <c r="K349" t="n">
        <v>51.39</v>
      </c>
      <c r="L349" t="n">
        <v>25</v>
      </c>
      <c r="M349" t="n">
        <v>13</v>
      </c>
      <c r="N349" t="n">
        <v>42.79</v>
      </c>
      <c r="O349" t="n">
        <v>25417.05</v>
      </c>
      <c r="P349" t="n">
        <v>479.34</v>
      </c>
      <c r="Q349" t="n">
        <v>419.23</v>
      </c>
      <c r="R349" t="n">
        <v>77.26000000000001</v>
      </c>
      <c r="S349" t="n">
        <v>59.57</v>
      </c>
      <c r="T349" t="n">
        <v>6688.5</v>
      </c>
      <c r="U349" t="n">
        <v>0.77</v>
      </c>
      <c r="V349" t="n">
        <v>0.9</v>
      </c>
      <c r="W349" t="n">
        <v>6.82</v>
      </c>
      <c r="X349" t="n">
        <v>0.4</v>
      </c>
      <c r="Y349" t="n">
        <v>0.5</v>
      </c>
      <c r="Z349" t="n">
        <v>10</v>
      </c>
    </row>
    <row r="350">
      <c r="A350" t="n">
        <v>25</v>
      </c>
      <c r="B350" t="n">
        <v>85</v>
      </c>
      <c r="C350" t="inlineStr">
        <is>
          <t xml:space="preserve">CONCLUIDO	</t>
        </is>
      </c>
      <c r="D350" t="n">
        <v>2.4135</v>
      </c>
      <c r="E350" t="n">
        <v>41.43</v>
      </c>
      <c r="F350" t="n">
        <v>38.55</v>
      </c>
      <c r="G350" t="n">
        <v>154.21</v>
      </c>
      <c r="H350" t="n">
        <v>2.24</v>
      </c>
      <c r="I350" t="n">
        <v>15</v>
      </c>
      <c r="J350" t="n">
        <v>205.77</v>
      </c>
      <c r="K350" t="n">
        <v>51.39</v>
      </c>
      <c r="L350" t="n">
        <v>26</v>
      </c>
      <c r="M350" t="n">
        <v>13</v>
      </c>
      <c r="N350" t="n">
        <v>43.38</v>
      </c>
      <c r="O350" t="n">
        <v>25612.75</v>
      </c>
      <c r="P350" t="n">
        <v>478.62</v>
      </c>
      <c r="Q350" t="n">
        <v>419.24</v>
      </c>
      <c r="R350" t="n">
        <v>77.18000000000001</v>
      </c>
      <c r="S350" t="n">
        <v>59.57</v>
      </c>
      <c r="T350" t="n">
        <v>6652.28</v>
      </c>
      <c r="U350" t="n">
        <v>0.77</v>
      </c>
      <c r="V350" t="n">
        <v>0.9</v>
      </c>
      <c r="W350" t="n">
        <v>6.81</v>
      </c>
      <c r="X350" t="n">
        <v>0.39</v>
      </c>
      <c r="Y350" t="n">
        <v>0.5</v>
      </c>
      <c r="Z350" t="n">
        <v>10</v>
      </c>
    </row>
    <row r="351">
      <c r="A351" t="n">
        <v>26</v>
      </c>
      <c r="B351" t="n">
        <v>85</v>
      </c>
      <c r="C351" t="inlineStr">
        <is>
          <t xml:space="preserve">CONCLUIDO	</t>
        </is>
      </c>
      <c r="D351" t="n">
        <v>2.4164</v>
      </c>
      <c r="E351" t="n">
        <v>41.38</v>
      </c>
      <c r="F351" t="n">
        <v>38.54</v>
      </c>
      <c r="G351" t="n">
        <v>165.16</v>
      </c>
      <c r="H351" t="n">
        <v>2.31</v>
      </c>
      <c r="I351" t="n">
        <v>14</v>
      </c>
      <c r="J351" t="n">
        <v>207.37</v>
      </c>
      <c r="K351" t="n">
        <v>51.39</v>
      </c>
      <c r="L351" t="n">
        <v>27</v>
      </c>
      <c r="M351" t="n">
        <v>12</v>
      </c>
      <c r="N351" t="n">
        <v>43.97</v>
      </c>
      <c r="O351" t="n">
        <v>25809.25</v>
      </c>
      <c r="P351" t="n">
        <v>479.3</v>
      </c>
      <c r="Q351" t="n">
        <v>419.24</v>
      </c>
      <c r="R351" t="n">
        <v>76.34</v>
      </c>
      <c r="S351" t="n">
        <v>59.57</v>
      </c>
      <c r="T351" t="n">
        <v>6237.56</v>
      </c>
      <c r="U351" t="n">
        <v>0.78</v>
      </c>
      <c r="V351" t="n">
        <v>0.9</v>
      </c>
      <c r="W351" t="n">
        <v>6.82</v>
      </c>
      <c r="X351" t="n">
        <v>0.37</v>
      </c>
      <c r="Y351" t="n">
        <v>0.5</v>
      </c>
      <c r="Z351" t="n">
        <v>10</v>
      </c>
    </row>
    <row r="352">
      <c r="A352" t="n">
        <v>27</v>
      </c>
      <c r="B352" t="n">
        <v>85</v>
      </c>
      <c r="C352" t="inlineStr">
        <is>
          <t xml:space="preserve">CONCLUIDO	</t>
        </is>
      </c>
      <c r="D352" t="n">
        <v>2.4163</v>
      </c>
      <c r="E352" t="n">
        <v>41.39</v>
      </c>
      <c r="F352" t="n">
        <v>38.54</v>
      </c>
      <c r="G352" t="n">
        <v>165.17</v>
      </c>
      <c r="H352" t="n">
        <v>2.38</v>
      </c>
      <c r="I352" t="n">
        <v>14</v>
      </c>
      <c r="J352" t="n">
        <v>208.97</v>
      </c>
      <c r="K352" t="n">
        <v>51.39</v>
      </c>
      <c r="L352" t="n">
        <v>28</v>
      </c>
      <c r="M352" t="n">
        <v>12</v>
      </c>
      <c r="N352" t="n">
        <v>44.57</v>
      </c>
      <c r="O352" t="n">
        <v>26006.56</v>
      </c>
      <c r="P352" t="n">
        <v>476.89</v>
      </c>
      <c r="Q352" t="n">
        <v>419.24</v>
      </c>
      <c r="R352" t="n">
        <v>76.48999999999999</v>
      </c>
      <c r="S352" t="n">
        <v>59.57</v>
      </c>
      <c r="T352" t="n">
        <v>6311.92</v>
      </c>
      <c r="U352" t="n">
        <v>0.78</v>
      </c>
      <c r="V352" t="n">
        <v>0.9</v>
      </c>
      <c r="W352" t="n">
        <v>6.82</v>
      </c>
      <c r="X352" t="n">
        <v>0.37</v>
      </c>
      <c r="Y352" t="n">
        <v>0.5</v>
      </c>
      <c r="Z352" t="n">
        <v>10</v>
      </c>
    </row>
    <row r="353">
      <c r="A353" t="n">
        <v>28</v>
      </c>
      <c r="B353" t="n">
        <v>85</v>
      </c>
      <c r="C353" t="inlineStr">
        <is>
          <t xml:space="preserve">CONCLUIDO	</t>
        </is>
      </c>
      <c r="D353" t="n">
        <v>2.4194</v>
      </c>
      <c r="E353" t="n">
        <v>41.33</v>
      </c>
      <c r="F353" t="n">
        <v>38.52</v>
      </c>
      <c r="G353" t="n">
        <v>177.78</v>
      </c>
      <c r="H353" t="n">
        <v>2.45</v>
      </c>
      <c r="I353" t="n">
        <v>13</v>
      </c>
      <c r="J353" t="n">
        <v>210.57</v>
      </c>
      <c r="K353" t="n">
        <v>51.39</v>
      </c>
      <c r="L353" t="n">
        <v>29</v>
      </c>
      <c r="M353" t="n">
        <v>11</v>
      </c>
      <c r="N353" t="n">
        <v>45.18</v>
      </c>
      <c r="O353" t="n">
        <v>26204.71</v>
      </c>
      <c r="P353" t="n">
        <v>477.71</v>
      </c>
      <c r="Q353" t="n">
        <v>419.23</v>
      </c>
      <c r="R353" t="n">
        <v>75.84</v>
      </c>
      <c r="S353" t="n">
        <v>59.57</v>
      </c>
      <c r="T353" t="n">
        <v>5988.18</v>
      </c>
      <c r="U353" t="n">
        <v>0.79</v>
      </c>
      <c r="V353" t="n">
        <v>0.9</v>
      </c>
      <c r="W353" t="n">
        <v>6.82</v>
      </c>
      <c r="X353" t="n">
        <v>0.36</v>
      </c>
      <c r="Y353" t="n">
        <v>0.5</v>
      </c>
      <c r="Z353" t="n">
        <v>10</v>
      </c>
    </row>
    <row r="354">
      <c r="A354" t="n">
        <v>29</v>
      </c>
      <c r="B354" t="n">
        <v>85</v>
      </c>
      <c r="C354" t="inlineStr">
        <is>
          <t xml:space="preserve">CONCLUIDO	</t>
        </is>
      </c>
      <c r="D354" t="n">
        <v>2.42</v>
      </c>
      <c r="E354" t="n">
        <v>41.32</v>
      </c>
      <c r="F354" t="n">
        <v>38.51</v>
      </c>
      <c r="G354" t="n">
        <v>177.73</v>
      </c>
      <c r="H354" t="n">
        <v>2.51</v>
      </c>
      <c r="I354" t="n">
        <v>13</v>
      </c>
      <c r="J354" t="n">
        <v>212.19</v>
      </c>
      <c r="K354" t="n">
        <v>51.39</v>
      </c>
      <c r="L354" t="n">
        <v>30</v>
      </c>
      <c r="M354" t="n">
        <v>11</v>
      </c>
      <c r="N354" t="n">
        <v>45.79</v>
      </c>
      <c r="O354" t="n">
        <v>26403.69</v>
      </c>
      <c r="P354" t="n">
        <v>478.6</v>
      </c>
      <c r="Q354" t="n">
        <v>419.24</v>
      </c>
      <c r="R354" t="n">
        <v>75.67</v>
      </c>
      <c r="S354" t="n">
        <v>59.57</v>
      </c>
      <c r="T354" t="n">
        <v>5903.31</v>
      </c>
      <c r="U354" t="n">
        <v>0.79</v>
      </c>
      <c r="V354" t="n">
        <v>0.9</v>
      </c>
      <c r="W354" t="n">
        <v>6.81</v>
      </c>
      <c r="X354" t="n">
        <v>0.35</v>
      </c>
      <c r="Y354" t="n">
        <v>0.5</v>
      </c>
      <c r="Z354" t="n">
        <v>10</v>
      </c>
    </row>
    <row r="355">
      <c r="A355" t="n">
        <v>30</v>
      </c>
      <c r="B355" t="n">
        <v>85</v>
      </c>
      <c r="C355" t="inlineStr">
        <is>
          <t xml:space="preserve">CONCLUIDO	</t>
        </is>
      </c>
      <c r="D355" t="n">
        <v>2.4246</v>
      </c>
      <c r="E355" t="n">
        <v>41.24</v>
      </c>
      <c r="F355" t="n">
        <v>38.46</v>
      </c>
      <c r="G355" t="n">
        <v>192.32</v>
      </c>
      <c r="H355" t="n">
        <v>2.58</v>
      </c>
      <c r="I355" t="n">
        <v>12</v>
      </c>
      <c r="J355" t="n">
        <v>213.81</v>
      </c>
      <c r="K355" t="n">
        <v>51.39</v>
      </c>
      <c r="L355" t="n">
        <v>31</v>
      </c>
      <c r="M355" t="n">
        <v>10</v>
      </c>
      <c r="N355" t="n">
        <v>46.41</v>
      </c>
      <c r="O355" t="n">
        <v>26603.52</v>
      </c>
      <c r="P355" t="n">
        <v>474.89</v>
      </c>
      <c r="Q355" t="n">
        <v>419.25</v>
      </c>
      <c r="R355" t="n">
        <v>74.09999999999999</v>
      </c>
      <c r="S355" t="n">
        <v>59.57</v>
      </c>
      <c r="T355" t="n">
        <v>5125.77</v>
      </c>
      <c r="U355" t="n">
        <v>0.8</v>
      </c>
      <c r="V355" t="n">
        <v>0.9</v>
      </c>
      <c r="W355" t="n">
        <v>6.81</v>
      </c>
      <c r="X355" t="n">
        <v>0.3</v>
      </c>
      <c r="Y355" t="n">
        <v>0.5</v>
      </c>
      <c r="Z355" t="n">
        <v>10</v>
      </c>
    </row>
    <row r="356">
      <c r="A356" t="n">
        <v>31</v>
      </c>
      <c r="B356" t="n">
        <v>85</v>
      </c>
      <c r="C356" t="inlineStr">
        <is>
          <t xml:space="preserve">CONCLUIDO	</t>
        </is>
      </c>
      <c r="D356" t="n">
        <v>2.4251</v>
      </c>
      <c r="E356" t="n">
        <v>41.24</v>
      </c>
      <c r="F356" t="n">
        <v>38.46</v>
      </c>
      <c r="G356" t="n">
        <v>192.28</v>
      </c>
      <c r="H356" t="n">
        <v>2.64</v>
      </c>
      <c r="I356" t="n">
        <v>12</v>
      </c>
      <c r="J356" t="n">
        <v>215.43</v>
      </c>
      <c r="K356" t="n">
        <v>51.39</v>
      </c>
      <c r="L356" t="n">
        <v>32</v>
      </c>
      <c r="M356" t="n">
        <v>10</v>
      </c>
      <c r="N356" t="n">
        <v>47.04</v>
      </c>
      <c r="O356" t="n">
        <v>26804.21</v>
      </c>
      <c r="P356" t="n">
        <v>476.78</v>
      </c>
      <c r="Q356" t="n">
        <v>419.23</v>
      </c>
      <c r="R356" t="n">
        <v>73.91</v>
      </c>
      <c r="S356" t="n">
        <v>59.57</v>
      </c>
      <c r="T356" t="n">
        <v>5032.24</v>
      </c>
      <c r="U356" t="n">
        <v>0.8100000000000001</v>
      </c>
      <c r="V356" t="n">
        <v>0.9</v>
      </c>
      <c r="W356" t="n">
        <v>6.81</v>
      </c>
      <c r="X356" t="n">
        <v>0.29</v>
      </c>
      <c r="Y356" t="n">
        <v>0.5</v>
      </c>
      <c r="Z356" t="n">
        <v>10</v>
      </c>
    </row>
    <row r="357">
      <c r="A357" t="n">
        <v>32</v>
      </c>
      <c r="B357" t="n">
        <v>85</v>
      </c>
      <c r="C357" t="inlineStr">
        <is>
          <t xml:space="preserve">CONCLUIDO	</t>
        </is>
      </c>
      <c r="D357" t="n">
        <v>2.424</v>
      </c>
      <c r="E357" t="n">
        <v>41.25</v>
      </c>
      <c r="F357" t="n">
        <v>38.47</v>
      </c>
      <c r="G357" t="n">
        <v>192.37</v>
      </c>
      <c r="H357" t="n">
        <v>2.7</v>
      </c>
      <c r="I357" t="n">
        <v>12</v>
      </c>
      <c r="J357" t="n">
        <v>217.07</v>
      </c>
      <c r="K357" t="n">
        <v>51.39</v>
      </c>
      <c r="L357" t="n">
        <v>33</v>
      </c>
      <c r="M357" t="n">
        <v>10</v>
      </c>
      <c r="N357" t="n">
        <v>47.68</v>
      </c>
      <c r="O357" t="n">
        <v>27005.77</v>
      </c>
      <c r="P357" t="n">
        <v>476.66</v>
      </c>
      <c r="Q357" t="n">
        <v>419.23</v>
      </c>
      <c r="R357" t="n">
        <v>74.44</v>
      </c>
      <c r="S357" t="n">
        <v>59.57</v>
      </c>
      <c r="T357" t="n">
        <v>5293.37</v>
      </c>
      <c r="U357" t="n">
        <v>0.8</v>
      </c>
      <c r="V357" t="n">
        <v>0.9</v>
      </c>
      <c r="W357" t="n">
        <v>6.82</v>
      </c>
      <c r="X357" t="n">
        <v>0.31</v>
      </c>
      <c r="Y357" t="n">
        <v>0.5</v>
      </c>
      <c r="Z357" t="n">
        <v>10</v>
      </c>
    </row>
    <row r="358">
      <c r="A358" t="n">
        <v>33</v>
      </c>
      <c r="B358" t="n">
        <v>85</v>
      </c>
      <c r="C358" t="inlineStr">
        <is>
          <t xml:space="preserve">CONCLUIDO	</t>
        </is>
      </c>
      <c r="D358" t="n">
        <v>2.4278</v>
      </c>
      <c r="E358" t="n">
        <v>41.19</v>
      </c>
      <c r="F358" t="n">
        <v>38.44</v>
      </c>
      <c r="G358" t="n">
        <v>209.7</v>
      </c>
      <c r="H358" t="n">
        <v>2.76</v>
      </c>
      <c r="I358" t="n">
        <v>11</v>
      </c>
      <c r="J358" t="n">
        <v>218.71</v>
      </c>
      <c r="K358" t="n">
        <v>51.39</v>
      </c>
      <c r="L358" t="n">
        <v>34</v>
      </c>
      <c r="M358" t="n">
        <v>9</v>
      </c>
      <c r="N358" t="n">
        <v>48.32</v>
      </c>
      <c r="O358" t="n">
        <v>27208.22</v>
      </c>
      <c r="P358" t="n">
        <v>474.06</v>
      </c>
      <c r="Q358" t="n">
        <v>419.23</v>
      </c>
      <c r="R358" t="n">
        <v>73.5</v>
      </c>
      <c r="S358" t="n">
        <v>59.57</v>
      </c>
      <c r="T358" t="n">
        <v>4832.31</v>
      </c>
      <c r="U358" t="n">
        <v>0.8100000000000001</v>
      </c>
      <c r="V358" t="n">
        <v>0.9</v>
      </c>
      <c r="W358" t="n">
        <v>6.81</v>
      </c>
      <c r="X358" t="n">
        <v>0.28</v>
      </c>
      <c r="Y358" t="n">
        <v>0.5</v>
      </c>
      <c r="Z358" t="n">
        <v>10</v>
      </c>
    </row>
    <row r="359">
      <c r="A359" t="n">
        <v>34</v>
      </c>
      <c r="B359" t="n">
        <v>85</v>
      </c>
      <c r="C359" t="inlineStr">
        <is>
          <t xml:space="preserve">CONCLUIDO	</t>
        </is>
      </c>
      <c r="D359" t="n">
        <v>2.4275</v>
      </c>
      <c r="E359" t="n">
        <v>41.2</v>
      </c>
      <c r="F359" t="n">
        <v>38.45</v>
      </c>
      <c r="G359" t="n">
        <v>209.73</v>
      </c>
      <c r="H359" t="n">
        <v>2.82</v>
      </c>
      <c r="I359" t="n">
        <v>11</v>
      </c>
      <c r="J359" t="n">
        <v>220.36</v>
      </c>
      <c r="K359" t="n">
        <v>51.39</v>
      </c>
      <c r="L359" t="n">
        <v>35</v>
      </c>
      <c r="M359" t="n">
        <v>9</v>
      </c>
      <c r="N359" t="n">
        <v>48.97</v>
      </c>
      <c r="O359" t="n">
        <v>27411.55</v>
      </c>
      <c r="P359" t="n">
        <v>475.5</v>
      </c>
      <c r="Q359" t="n">
        <v>419.23</v>
      </c>
      <c r="R359" t="n">
        <v>73.63</v>
      </c>
      <c r="S359" t="n">
        <v>59.57</v>
      </c>
      <c r="T359" t="n">
        <v>4895.55</v>
      </c>
      <c r="U359" t="n">
        <v>0.8100000000000001</v>
      </c>
      <c r="V359" t="n">
        <v>0.9</v>
      </c>
      <c r="W359" t="n">
        <v>6.81</v>
      </c>
      <c r="X359" t="n">
        <v>0.29</v>
      </c>
      <c r="Y359" t="n">
        <v>0.5</v>
      </c>
      <c r="Z359" t="n">
        <v>10</v>
      </c>
    </row>
    <row r="360">
      <c r="A360" t="n">
        <v>35</v>
      </c>
      <c r="B360" t="n">
        <v>85</v>
      </c>
      <c r="C360" t="inlineStr">
        <is>
          <t xml:space="preserve">CONCLUIDO	</t>
        </is>
      </c>
      <c r="D360" t="n">
        <v>2.4275</v>
      </c>
      <c r="E360" t="n">
        <v>41.19</v>
      </c>
      <c r="F360" t="n">
        <v>38.45</v>
      </c>
      <c r="G360" t="n">
        <v>209.72</v>
      </c>
      <c r="H360" t="n">
        <v>2.88</v>
      </c>
      <c r="I360" t="n">
        <v>11</v>
      </c>
      <c r="J360" t="n">
        <v>222.01</v>
      </c>
      <c r="K360" t="n">
        <v>51.39</v>
      </c>
      <c r="L360" t="n">
        <v>36</v>
      </c>
      <c r="M360" t="n">
        <v>9</v>
      </c>
      <c r="N360" t="n">
        <v>49.62</v>
      </c>
      <c r="O360" t="n">
        <v>27615.8</v>
      </c>
      <c r="P360" t="n">
        <v>476.05</v>
      </c>
      <c r="Q360" t="n">
        <v>419.23</v>
      </c>
      <c r="R360" t="n">
        <v>73.70999999999999</v>
      </c>
      <c r="S360" t="n">
        <v>59.57</v>
      </c>
      <c r="T360" t="n">
        <v>4934.62</v>
      </c>
      <c r="U360" t="n">
        <v>0.8100000000000001</v>
      </c>
      <c r="V360" t="n">
        <v>0.9</v>
      </c>
      <c r="W360" t="n">
        <v>6.81</v>
      </c>
      <c r="X360" t="n">
        <v>0.29</v>
      </c>
      <c r="Y360" t="n">
        <v>0.5</v>
      </c>
      <c r="Z360" t="n">
        <v>10</v>
      </c>
    </row>
    <row r="361">
      <c r="A361" t="n">
        <v>36</v>
      </c>
      <c r="B361" t="n">
        <v>85</v>
      </c>
      <c r="C361" t="inlineStr">
        <is>
          <t xml:space="preserve">CONCLUIDO	</t>
        </is>
      </c>
      <c r="D361" t="n">
        <v>2.4277</v>
      </c>
      <c r="E361" t="n">
        <v>41.19</v>
      </c>
      <c r="F361" t="n">
        <v>38.45</v>
      </c>
      <c r="G361" t="n">
        <v>209.71</v>
      </c>
      <c r="H361" t="n">
        <v>2.94</v>
      </c>
      <c r="I361" t="n">
        <v>11</v>
      </c>
      <c r="J361" t="n">
        <v>223.68</v>
      </c>
      <c r="K361" t="n">
        <v>51.39</v>
      </c>
      <c r="L361" t="n">
        <v>37</v>
      </c>
      <c r="M361" t="n">
        <v>9</v>
      </c>
      <c r="N361" t="n">
        <v>50.29</v>
      </c>
      <c r="O361" t="n">
        <v>27821.09</v>
      </c>
      <c r="P361" t="n">
        <v>474.92</v>
      </c>
      <c r="Q361" t="n">
        <v>419.23</v>
      </c>
      <c r="R361" t="n">
        <v>73.58</v>
      </c>
      <c r="S361" t="n">
        <v>59.57</v>
      </c>
      <c r="T361" t="n">
        <v>4872.02</v>
      </c>
      <c r="U361" t="n">
        <v>0.8100000000000001</v>
      </c>
      <c r="V361" t="n">
        <v>0.9</v>
      </c>
      <c r="W361" t="n">
        <v>6.81</v>
      </c>
      <c r="X361" t="n">
        <v>0.28</v>
      </c>
      <c r="Y361" t="n">
        <v>0.5</v>
      </c>
      <c r="Z361" t="n">
        <v>10</v>
      </c>
    </row>
    <row r="362">
      <c r="A362" t="n">
        <v>37</v>
      </c>
      <c r="B362" t="n">
        <v>85</v>
      </c>
      <c r="C362" t="inlineStr">
        <is>
          <t xml:space="preserve">CONCLUIDO	</t>
        </is>
      </c>
      <c r="D362" t="n">
        <v>2.431</v>
      </c>
      <c r="E362" t="n">
        <v>41.14</v>
      </c>
      <c r="F362" t="n">
        <v>38.42</v>
      </c>
      <c r="G362" t="n">
        <v>230.55</v>
      </c>
      <c r="H362" t="n">
        <v>3</v>
      </c>
      <c r="I362" t="n">
        <v>10</v>
      </c>
      <c r="J362" t="n">
        <v>225.35</v>
      </c>
      <c r="K362" t="n">
        <v>51.39</v>
      </c>
      <c r="L362" t="n">
        <v>38</v>
      </c>
      <c r="M362" t="n">
        <v>8</v>
      </c>
      <c r="N362" t="n">
        <v>50.96</v>
      </c>
      <c r="O362" t="n">
        <v>28027.19</v>
      </c>
      <c r="P362" t="n">
        <v>473.46</v>
      </c>
      <c r="Q362" t="n">
        <v>419.25</v>
      </c>
      <c r="R362" t="n">
        <v>72.95</v>
      </c>
      <c r="S362" t="n">
        <v>59.57</v>
      </c>
      <c r="T362" t="n">
        <v>4558.08</v>
      </c>
      <c r="U362" t="n">
        <v>0.82</v>
      </c>
      <c r="V362" t="n">
        <v>0.9</v>
      </c>
      <c r="W362" t="n">
        <v>6.81</v>
      </c>
      <c r="X362" t="n">
        <v>0.26</v>
      </c>
      <c r="Y362" t="n">
        <v>0.5</v>
      </c>
      <c r="Z362" t="n">
        <v>10</v>
      </c>
    </row>
    <row r="363">
      <c r="A363" t="n">
        <v>38</v>
      </c>
      <c r="B363" t="n">
        <v>85</v>
      </c>
      <c r="C363" t="inlineStr">
        <is>
          <t xml:space="preserve">CONCLUIDO	</t>
        </is>
      </c>
      <c r="D363" t="n">
        <v>2.431</v>
      </c>
      <c r="E363" t="n">
        <v>41.13</v>
      </c>
      <c r="F363" t="n">
        <v>38.42</v>
      </c>
      <c r="G363" t="n">
        <v>230.54</v>
      </c>
      <c r="H363" t="n">
        <v>3.05</v>
      </c>
      <c r="I363" t="n">
        <v>10</v>
      </c>
      <c r="J363" t="n">
        <v>227.03</v>
      </c>
      <c r="K363" t="n">
        <v>51.39</v>
      </c>
      <c r="L363" t="n">
        <v>39</v>
      </c>
      <c r="M363" t="n">
        <v>8</v>
      </c>
      <c r="N363" t="n">
        <v>51.64</v>
      </c>
      <c r="O363" t="n">
        <v>28234.24</v>
      </c>
      <c r="P363" t="n">
        <v>474.37</v>
      </c>
      <c r="Q363" t="n">
        <v>419.23</v>
      </c>
      <c r="R363" t="n">
        <v>72.81999999999999</v>
      </c>
      <c r="S363" t="n">
        <v>59.57</v>
      </c>
      <c r="T363" t="n">
        <v>4495.83</v>
      </c>
      <c r="U363" t="n">
        <v>0.82</v>
      </c>
      <c r="V363" t="n">
        <v>0.9</v>
      </c>
      <c r="W363" t="n">
        <v>6.81</v>
      </c>
      <c r="X363" t="n">
        <v>0.26</v>
      </c>
      <c r="Y363" t="n">
        <v>0.5</v>
      </c>
      <c r="Z363" t="n">
        <v>10</v>
      </c>
    </row>
    <row r="364">
      <c r="A364" t="n">
        <v>39</v>
      </c>
      <c r="B364" t="n">
        <v>85</v>
      </c>
      <c r="C364" t="inlineStr">
        <is>
          <t xml:space="preserve">CONCLUIDO	</t>
        </is>
      </c>
      <c r="D364" t="n">
        <v>2.4316</v>
      </c>
      <c r="E364" t="n">
        <v>41.12</v>
      </c>
      <c r="F364" t="n">
        <v>38.41</v>
      </c>
      <c r="G364" t="n">
        <v>230.48</v>
      </c>
      <c r="H364" t="n">
        <v>3.11</v>
      </c>
      <c r="I364" t="n">
        <v>10</v>
      </c>
      <c r="J364" t="n">
        <v>228.71</v>
      </c>
      <c r="K364" t="n">
        <v>51.39</v>
      </c>
      <c r="L364" t="n">
        <v>40</v>
      </c>
      <c r="M364" t="n">
        <v>8</v>
      </c>
      <c r="N364" t="n">
        <v>52.32</v>
      </c>
      <c r="O364" t="n">
        <v>28442.24</v>
      </c>
      <c r="P364" t="n">
        <v>475.2</v>
      </c>
      <c r="Q364" t="n">
        <v>419.23</v>
      </c>
      <c r="R364" t="n">
        <v>72.56</v>
      </c>
      <c r="S364" t="n">
        <v>59.57</v>
      </c>
      <c r="T364" t="n">
        <v>4363.78</v>
      </c>
      <c r="U364" t="n">
        <v>0.82</v>
      </c>
      <c r="V364" t="n">
        <v>0.9</v>
      </c>
      <c r="W364" t="n">
        <v>6.81</v>
      </c>
      <c r="X364" t="n">
        <v>0.25</v>
      </c>
      <c r="Y364" t="n">
        <v>0.5</v>
      </c>
      <c r="Z364" t="n">
        <v>10</v>
      </c>
    </row>
    <row r="365">
      <c r="A365" t="n">
        <v>0</v>
      </c>
      <c r="B365" t="n">
        <v>20</v>
      </c>
      <c r="C365" t="inlineStr">
        <is>
          <t xml:space="preserve">CONCLUIDO	</t>
        </is>
      </c>
      <c r="D365" t="n">
        <v>2.1193</v>
      </c>
      <c r="E365" t="n">
        <v>47.19</v>
      </c>
      <c r="F365" t="n">
        <v>43.27</v>
      </c>
      <c r="G365" t="n">
        <v>14.67</v>
      </c>
      <c r="H365" t="n">
        <v>0.34</v>
      </c>
      <c r="I365" t="n">
        <v>177</v>
      </c>
      <c r="J365" t="n">
        <v>51.33</v>
      </c>
      <c r="K365" t="n">
        <v>24.83</v>
      </c>
      <c r="L365" t="n">
        <v>1</v>
      </c>
      <c r="M365" t="n">
        <v>175</v>
      </c>
      <c r="N365" t="n">
        <v>5.51</v>
      </c>
      <c r="O365" t="n">
        <v>6564.78</v>
      </c>
      <c r="P365" t="n">
        <v>245.05</v>
      </c>
      <c r="Q365" t="n">
        <v>419.43</v>
      </c>
      <c r="R365" t="n">
        <v>230.4</v>
      </c>
      <c r="S365" t="n">
        <v>59.57</v>
      </c>
      <c r="T365" t="n">
        <v>82449.42</v>
      </c>
      <c r="U365" t="n">
        <v>0.26</v>
      </c>
      <c r="V365" t="n">
        <v>0.8</v>
      </c>
      <c r="W365" t="n">
        <v>7.09</v>
      </c>
      <c r="X365" t="n">
        <v>5.1</v>
      </c>
      <c r="Y365" t="n">
        <v>0.5</v>
      </c>
      <c r="Z365" t="n">
        <v>10</v>
      </c>
    </row>
    <row r="366">
      <c r="A366" t="n">
        <v>1</v>
      </c>
      <c r="B366" t="n">
        <v>20</v>
      </c>
      <c r="C366" t="inlineStr">
        <is>
          <t xml:space="preserve">CONCLUIDO	</t>
        </is>
      </c>
      <c r="D366" t="n">
        <v>2.313</v>
      </c>
      <c r="E366" t="n">
        <v>43.23</v>
      </c>
      <c r="F366" t="n">
        <v>40.48</v>
      </c>
      <c r="G366" t="n">
        <v>29.62</v>
      </c>
      <c r="H366" t="n">
        <v>0.66</v>
      </c>
      <c r="I366" t="n">
        <v>82</v>
      </c>
      <c r="J366" t="n">
        <v>52.47</v>
      </c>
      <c r="K366" t="n">
        <v>24.83</v>
      </c>
      <c r="L366" t="n">
        <v>2</v>
      </c>
      <c r="M366" t="n">
        <v>80</v>
      </c>
      <c r="N366" t="n">
        <v>5.64</v>
      </c>
      <c r="O366" t="n">
        <v>6705.1</v>
      </c>
      <c r="P366" t="n">
        <v>223.99</v>
      </c>
      <c r="Q366" t="n">
        <v>419.26</v>
      </c>
      <c r="R366" t="n">
        <v>139.89</v>
      </c>
      <c r="S366" t="n">
        <v>59.57</v>
      </c>
      <c r="T366" t="n">
        <v>37672.16</v>
      </c>
      <c r="U366" t="n">
        <v>0.43</v>
      </c>
      <c r="V366" t="n">
        <v>0.85</v>
      </c>
      <c r="W366" t="n">
        <v>6.93</v>
      </c>
      <c r="X366" t="n">
        <v>2.32</v>
      </c>
      <c r="Y366" t="n">
        <v>0.5</v>
      </c>
      <c r="Z366" t="n">
        <v>10</v>
      </c>
    </row>
    <row r="367">
      <c r="A367" t="n">
        <v>2</v>
      </c>
      <c r="B367" t="n">
        <v>20</v>
      </c>
      <c r="C367" t="inlineStr">
        <is>
          <t xml:space="preserve">CONCLUIDO	</t>
        </is>
      </c>
      <c r="D367" t="n">
        <v>2.3803</v>
      </c>
      <c r="E367" t="n">
        <v>42.01</v>
      </c>
      <c r="F367" t="n">
        <v>39.63</v>
      </c>
      <c r="G367" t="n">
        <v>45.72</v>
      </c>
      <c r="H367" t="n">
        <v>0.97</v>
      </c>
      <c r="I367" t="n">
        <v>52</v>
      </c>
      <c r="J367" t="n">
        <v>53.61</v>
      </c>
      <c r="K367" t="n">
        <v>24.83</v>
      </c>
      <c r="L367" t="n">
        <v>3</v>
      </c>
      <c r="M367" t="n">
        <v>50</v>
      </c>
      <c r="N367" t="n">
        <v>5.78</v>
      </c>
      <c r="O367" t="n">
        <v>6845.59</v>
      </c>
      <c r="P367" t="n">
        <v>213.72</v>
      </c>
      <c r="Q367" t="n">
        <v>419.27</v>
      </c>
      <c r="R367" t="n">
        <v>111.97</v>
      </c>
      <c r="S367" t="n">
        <v>59.57</v>
      </c>
      <c r="T367" t="n">
        <v>23860.02</v>
      </c>
      <c r="U367" t="n">
        <v>0.53</v>
      </c>
      <c r="V367" t="n">
        <v>0.87</v>
      </c>
      <c r="W367" t="n">
        <v>6.88</v>
      </c>
      <c r="X367" t="n">
        <v>1.46</v>
      </c>
      <c r="Y367" t="n">
        <v>0.5</v>
      </c>
      <c r="Z367" t="n">
        <v>10</v>
      </c>
    </row>
    <row r="368">
      <c r="A368" t="n">
        <v>3</v>
      </c>
      <c r="B368" t="n">
        <v>20</v>
      </c>
      <c r="C368" t="inlineStr">
        <is>
          <t xml:space="preserve">CONCLUIDO	</t>
        </is>
      </c>
      <c r="D368" t="n">
        <v>2.4128</v>
      </c>
      <c r="E368" t="n">
        <v>41.45</v>
      </c>
      <c r="F368" t="n">
        <v>39.23</v>
      </c>
      <c r="G368" t="n">
        <v>61.95</v>
      </c>
      <c r="H368" t="n">
        <v>1.27</v>
      </c>
      <c r="I368" t="n">
        <v>38</v>
      </c>
      <c r="J368" t="n">
        <v>54.75</v>
      </c>
      <c r="K368" t="n">
        <v>24.83</v>
      </c>
      <c r="L368" t="n">
        <v>4</v>
      </c>
      <c r="M368" t="n">
        <v>36</v>
      </c>
      <c r="N368" t="n">
        <v>5.92</v>
      </c>
      <c r="O368" t="n">
        <v>6986.39</v>
      </c>
      <c r="P368" t="n">
        <v>206.2</v>
      </c>
      <c r="Q368" t="n">
        <v>419.25</v>
      </c>
      <c r="R368" t="n">
        <v>99.09999999999999</v>
      </c>
      <c r="S368" t="n">
        <v>59.57</v>
      </c>
      <c r="T368" t="n">
        <v>17496.46</v>
      </c>
      <c r="U368" t="n">
        <v>0.6</v>
      </c>
      <c r="V368" t="n">
        <v>0.88</v>
      </c>
      <c r="W368" t="n">
        <v>6.86</v>
      </c>
      <c r="X368" t="n">
        <v>1.07</v>
      </c>
      <c r="Y368" t="n">
        <v>0.5</v>
      </c>
      <c r="Z368" t="n">
        <v>10</v>
      </c>
    </row>
    <row r="369">
      <c r="A369" t="n">
        <v>4</v>
      </c>
      <c r="B369" t="n">
        <v>20</v>
      </c>
      <c r="C369" t="inlineStr">
        <is>
          <t xml:space="preserve">CONCLUIDO	</t>
        </is>
      </c>
      <c r="D369" t="n">
        <v>2.4321</v>
      </c>
      <c r="E369" t="n">
        <v>41.12</v>
      </c>
      <c r="F369" t="n">
        <v>39</v>
      </c>
      <c r="G369" t="n">
        <v>78.01000000000001</v>
      </c>
      <c r="H369" t="n">
        <v>1.55</v>
      </c>
      <c r="I369" t="n">
        <v>30</v>
      </c>
      <c r="J369" t="n">
        <v>55.89</v>
      </c>
      <c r="K369" t="n">
        <v>24.83</v>
      </c>
      <c r="L369" t="n">
        <v>5</v>
      </c>
      <c r="M369" t="n">
        <v>28</v>
      </c>
      <c r="N369" t="n">
        <v>6.07</v>
      </c>
      <c r="O369" t="n">
        <v>7127.49</v>
      </c>
      <c r="P369" t="n">
        <v>199.53</v>
      </c>
      <c r="Q369" t="n">
        <v>419.25</v>
      </c>
      <c r="R369" t="n">
        <v>91.84</v>
      </c>
      <c r="S369" t="n">
        <v>59.57</v>
      </c>
      <c r="T369" t="n">
        <v>13904.57</v>
      </c>
      <c r="U369" t="n">
        <v>0.65</v>
      </c>
      <c r="V369" t="n">
        <v>0.89</v>
      </c>
      <c r="W369" t="n">
        <v>6.84</v>
      </c>
      <c r="X369" t="n">
        <v>0.84</v>
      </c>
      <c r="Y369" t="n">
        <v>0.5</v>
      </c>
      <c r="Z369" t="n">
        <v>10</v>
      </c>
    </row>
    <row r="370">
      <c r="A370" t="n">
        <v>5</v>
      </c>
      <c r="B370" t="n">
        <v>20</v>
      </c>
      <c r="C370" t="inlineStr">
        <is>
          <t xml:space="preserve">CONCLUIDO	</t>
        </is>
      </c>
      <c r="D370" t="n">
        <v>2.4456</v>
      </c>
      <c r="E370" t="n">
        <v>40.89</v>
      </c>
      <c r="F370" t="n">
        <v>38.84</v>
      </c>
      <c r="G370" t="n">
        <v>93.20999999999999</v>
      </c>
      <c r="H370" t="n">
        <v>1.82</v>
      </c>
      <c r="I370" t="n">
        <v>25</v>
      </c>
      <c r="J370" t="n">
        <v>57.04</v>
      </c>
      <c r="K370" t="n">
        <v>24.83</v>
      </c>
      <c r="L370" t="n">
        <v>6</v>
      </c>
      <c r="M370" t="n">
        <v>17</v>
      </c>
      <c r="N370" t="n">
        <v>6.21</v>
      </c>
      <c r="O370" t="n">
        <v>7268.89</v>
      </c>
      <c r="P370" t="n">
        <v>192.29</v>
      </c>
      <c r="Q370" t="n">
        <v>419.25</v>
      </c>
      <c r="R370" t="n">
        <v>86.11</v>
      </c>
      <c r="S370" t="n">
        <v>59.57</v>
      </c>
      <c r="T370" t="n">
        <v>11064.41</v>
      </c>
      <c r="U370" t="n">
        <v>0.6899999999999999</v>
      </c>
      <c r="V370" t="n">
        <v>0.89</v>
      </c>
      <c r="W370" t="n">
        <v>6.84</v>
      </c>
      <c r="X370" t="n">
        <v>0.67</v>
      </c>
      <c r="Y370" t="n">
        <v>0.5</v>
      </c>
      <c r="Z370" t="n">
        <v>10</v>
      </c>
    </row>
    <row r="371">
      <c r="A371" t="n">
        <v>6</v>
      </c>
      <c r="B371" t="n">
        <v>20</v>
      </c>
      <c r="C371" t="inlineStr">
        <is>
          <t xml:space="preserve">CONCLUIDO	</t>
        </is>
      </c>
      <c r="D371" t="n">
        <v>2.4479</v>
      </c>
      <c r="E371" t="n">
        <v>40.85</v>
      </c>
      <c r="F371" t="n">
        <v>38.82</v>
      </c>
      <c r="G371" t="n">
        <v>101.28</v>
      </c>
      <c r="H371" t="n">
        <v>2.09</v>
      </c>
      <c r="I371" t="n">
        <v>23</v>
      </c>
      <c r="J371" t="n">
        <v>58.19</v>
      </c>
      <c r="K371" t="n">
        <v>24.83</v>
      </c>
      <c r="L371" t="n">
        <v>7</v>
      </c>
      <c r="M371" t="n">
        <v>1</v>
      </c>
      <c r="N371" t="n">
        <v>6.36</v>
      </c>
      <c r="O371" t="n">
        <v>7410.59</v>
      </c>
      <c r="P371" t="n">
        <v>190.34</v>
      </c>
      <c r="Q371" t="n">
        <v>419.3</v>
      </c>
      <c r="R371" t="n">
        <v>84.84999999999999</v>
      </c>
      <c r="S371" t="n">
        <v>59.57</v>
      </c>
      <c r="T371" t="n">
        <v>10447.6</v>
      </c>
      <c r="U371" t="n">
        <v>0.7</v>
      </c>
      <c r="V371" t="n">
        <v>0.89</v>
      </c>
      <c r="W371" t="n">
        <v>6.86</v>
      </c>
      <c r="X371" t="n">
        <v>0.66</v>
      </c>
      <c r="Y371" t="n">
        <v>0.5</v>
      </c>
      <c r="Z371" t="n">
        <v>10</v>
      </c>
    </row>
    <row r="372">
      <c r="A372" t="n">
        <v>7</v>
      </c>
      <c r="B372" t="n">
        <v>20</v>
      </c>
      <c r="C372" t="inlineStr">
        <is>
          <t xml:space="preserve">CONCLUIDO	</t>
        </is>
      </c>
      <c r="D372" t="n">
        <v>2.4503</v>
      </c>
      <c r="E372" t="n">
        <v>40.81</v>
      </c>
      <c r="F372" t="n">
        <v>38.79</v>
      </c>
      <c r="G372" t="n">
        <v>105.8</v>
      </c>
      <c r="H372" t="n">
        <v>2.34</v>
      </c>
      <c r="I372" t="n">
        <v>22</v>
      </c>
      <c r="J372" t="n">
        <v>59.34</v>
      </c>
      <c r="K372" t="n">
        <v>24.83</v>
      </c>
      <c r="L372" t="n">
        <v>8</v>
      </c>
      <c r="M372" t="n">
        <v>0</v>
      </c>
      <c r="N372" t="n">
        <v>6.52</v>
      </c>
      <c r="O372" t="n">
        <v>7552.59</v>
      </c>
      <c r="P372" t="n">
        <v>193.81</v>
      </c>
      <c r="Q372" t="n">
        <v>419.28</v>
      </c>
      <c r="R372" t="n">
        <v>83.87</v>
      </c>
      <c r="S372" t="n">
        <v>59.57</v>
      </c>
      <c r="T372" t="n">
        <v>9960.809999999999</v>
      </c>
      <c r="U372" t="n">
        <v>0.71</v>
      </c>
      <c r="V372" t="n">
        <v>0.89</v>
      </c>
      <c r="W372" t="n">
        <v>6.86</v>
      </c>
      <c r="X372" t="n">
        <v>0.63</v>
      </c>
      <c r="Y372" t="n">
        <v>0.5</v>
      </c>
      <c r="Z372" t="n">
        <v>10</v>
      </c>
    </row>
    <row r="373">
      <c r="A373" t="n">
        <v>0</v>
      </c>
      <c r="B373" t="n">
        <v>65</v>
      </c>
      <c r="C373" t="inlineStr">
        <is>
          <t xml:space="preserve">CONCLUIDO	</t>
        </is>
      </c>
      <c r="D373" t="n">
        <v>1.5891</v>
      </c>
      <c r="E373" t="n">
        <v>62.93</v>
      </c>
      <c r="F373" t="n">
        <v>49.94</v>
      </c>
      <c r="G373" t="n">
        <v>7.55</v>
      </c>
      <c r="H373" t="n">
        <v>0.13</v>
      </c>
      <c r="I373" t="n">
        <v>397</v>
      </c>
      <c r="J373" t="n">
        <v>133.21</v>
      </c>
      <c r="K373" t="n">
        <v>46.47</v>
      </c>
      <c r="L373" t="n">
        <v>1</v>
      </c>
      <c r="M373" t="n">
        <v>395</v>
      </c>
      <c r="N373" t="n">
        <v>20.75</v>
      </c>
      <c r="O373" t="n">
        <v>16663.42</v>
      </c>
      <c r="P373" t="n">
        <v>549.25</v>
      </c>
      <c r="Q373" t="n">
        <v>419.52</v>
      </c>
      <c r="R373" t="n">
        <v>446.87</v>
      </c>
      <c r="S373" t="n">
        <v>59.57</v>
      </c>
      <c r="T373" t="n">
        <v>189584.15</v>
      </c>
      <c r="U373" t="n">
        <v>0.13</v>
      </c>
      <c r="V373" t="n">
        <v>0.6899999999999999</v>
      </c>
      <c r="W373" t="n">
        <v>7.49</v>
      </c>
      <c r="X373" t="n">
        <v>11.76</v>
      </c>
      <c r="Y373" t="n">
        <v>0.5</v>
      </c>
      <c r="Z373" t="n">
        <v>10</v>
      </c>
    </row>
    <row r="374">
      <c r="A374" t="n">
        <v>1</v>
      </c>
      <c r="B374" t="n">
        <v>65</v>
      </c>
      <c r="C374" t="inlineStr">
        <is>
          <t xml:space="preserve">CONCLUIDO	</t>
        </is>
      </c>
      <c r="D374" t="n">
        <v>2.0026</v>
      </c>
      <c r="E374" t="n">
        <v>49.93</v>
      </c>
      <c r="F374" t="n">
        <v>43.1</v>
      </c>
      <c r="G374" t="n">
        <v>15.12</v>
      </c>
      <c r="H374" t="n">
        <v>0.26</v>
      </c>
      <c r="I374" t="n">
        <v>171</v>
      </c>
      <c r="J374" t="n">
        <v>134.55</v>
      </c>
      <c r="K374" t="n">
        <v>46.47</v>
      </c>
      <c r="L374" t="n">
        <v>2</v>
      </c>
      <c r="M374" t="n">
        <v>169</v>
      </c>
      <c r="N374" t="n">
        <v>21.09</v>
      </c>
      <c r="O374" t="n">
        <v>16828.84</v>
      </c>
      <c r="P374" t="n">
        <v>472.87</v>
      </c>
      <c r="Q374" t="n">
        <v>419.3</v>
      </c>
      <c r="R374" t="n">
        <v>225.27</v>
      </c>
      <c r="S374" t="n">
        <v>59.57</v>
      </c>
      <c r="T374" t="n">
        <v>79915.39</v>
      </c>
      <c r="U374" t="n">
        <v>0.26</v>
      </c>
      <c r="V374" t="n">
        <v>0.8</v>
      </c>
      <c r="W374" t="n">
        <v>7.07</v>
      </c>
      <c r="X374" t="n">
        <v>4.93</v>
      </c>
      <c r="Y374" t="n">
        <v>0.5</v>
      </c>
      <c r="Z374" t="n">
        <v>10</v>
      </c>
    </row>
    <row r="375">
      <c r="A375" t="n">
        <v>2</v>
      </c>
      <c r="B375" t="n">
        <v>65</v>
      </c>
      <c r="C375" t="inlineStr">
        <is>
          <t xml:space="preserve">CONCLUIDO	</t>
        </is>
      </c>
      <c r="D375" t="n">
        <v>2.1542</v>
      </c>
      <c r="E375" t="n">
        <v>46.42</v>
      </c>
      <c r="F375" t="n">
        <v>41.27</v>
      </c>
      <c r="G375" t="n">
        <v>22.72</v>
      </c>
      <c r="H375" t="n">
        <v>0.39</v>
      </c>
      <c r="I375" t="n">
        <v>109</v>
      </c>
      <c r="J375" t="n">
        <v>135.9</v>
      </c>
      <c r="K375" t="n">
        <v>46.47</v>
      </c>
      <c r="L375" t="n">
        <v>3</v>
      </c>
      <c r="M375" t="n">
        <v>107</v>
      </c>
      <c r="N375" t="n">
        <v>21.43</v>
      </c>
      <c r="O375" t="n">
        <v>16994.64</v>
      </c>
      <c r="P375" t="n">
        <v>451.26</v>
      </c>
      <c r="Q375" t="n">
        <v>419.3</v>
      </c>
      <c r="R375" t="n">
        <v>165.65</v>
      </c>
      <c r="S375" t="n">
        <v>59.57</v>
      </c>
      <c r="T375" t="n">
        <v>50417.17</v>
      </c>
      <c r="U375" t="n">
        <v>0.36</v>
      </c>
      <c r="V375" t="n">
        <v>0.84</v>
      </c>
      <c r="W375" t="n">
        <v>6.97</v>
      </c>
      <c r="X375" t="n">
        <v>3.11</v>
      </c>
      <c r="Y375" t="n">
        <v>0.5</v>
      </c>
      <c r="Z375" t="n">
        <v>10</v>
      </c>
    </row>
    <row r="376">
      <c r="A376" t="n">
        <v>3</v>
      </c>
      <c r="B376" t="n">
        <v>65</v>
      </c>
      <c r="C376" t="inlineStr">
        <is>
          <t xml:space="preserve">CONCLUIDO	</t>
        </is>
      </c>
      <c r="D376" t="n">
        <v>2.2331</v>
      </c>
      <c r="E376" t="n">
        <v>44.78</v>
      </c>
      <c r="F376" t="n">
        <v>40.42</v>
      </c>
      <c r="G376" t="n">
        <v>30.32</v>
      </c>
      <c r="H376" t="n">
        <v>0.52</v>
      </c>
      <c r="I376" t="n">
        <v>80</v>
      </c>
      <c r="J376" t="n">
        <v>137.25</v>
      </c>
      <c r="K376" t="n">
        <v>46.47</v>
      </c>
      <c r="L376" t="n">
        <v>4</v>
      </c>
      <c r="M376" t="n">
        <v>78</v>
      </c>
      <c r="N376" t="n">
        <v>21.78</v>
      </c>
      <c r="O376" t="n">
        <v>17160.92</v>
      </c>
      <c r="P376" t="n">
        <v>440.86</v>
      </c>
      <c r="Q376" t="n">
        <v>419.27</v>
      </c>
      <c r="R376" t="n">
        <v>137.71</v>
      </c>
      <c r="S376" t="n">
        <v>59.57</v>
      </c>
      <c r="T376" t="n">
        <v>36588.86</v>
      </c>
      <c r="U376" t="n">
        <v>0.43</v>
      </c>
      <c r="V376" t="n">
        <v>0.86</v>
      </c>
      <c r="W376" t="n">
        <v>6.93</v>
      </c>
      <c r="X376" t="n">
        <v>2.26</v>
      </c>
      <c r="Y376" t="n">
        <v>0.5</v>
      </c>
      <c r="Z376" t="n">
        <v>10</v>
      </c>
    </row>
    <row r="377">
      <c r="A377" t="n">
        <v>4</v>
      </c>
      <c r="B377" t="n">
        <v>65</v>
      </c>
      <c r="C377" t="inlineStr">
        <is>
          <t xml:space="preserve">CONCLUIDO	</t>
        </is>
      </c>
      <c r="D377" t="n">
        <v>2.2776</v>
      </c>
      <c r="E377" t="n">
        <v>43.91</v>
      </c>
      <c r="F377" t="n">
        <v>39.98</v>
      </c>
      <c r="G377" t="n">
        <v>37.48</v>
      </c>
      <c r="H377" t="n">
        <v>0.64</v>
      </c>
      <c r="I377" t="n">
        <v>64</v>
      </c>
      <c r="J377" t="n">
        <v>138.6</v>
      </c>
      <c r="K377" t="n">
        <v>46.47</v>
      </c>
      <c r="L377" t="n">
        <v>5</v>
      </c>
      <c r="M377" t="n">
        <v>62</v>
      </c>
      <c r="N377" t="n">
        <v>22.13</v>
      </c>
      <c r="O377" t="n">
        <v>17327.69</v>
      </c>
      <c r="P377" t="n">
        <v>434.83</v>
      </c>
      <c r="Q377" t="n">
        <v>419.27</v>
      </c>
      <c r="R377" t="n">
        <v>123.57</v>
      </c>
      <c r="S377" t="n">
        <v>59.57</v>
      </c>
      <c r="T377" t="n">
        <v>29599.64</v>
      </c>
      <c r="U377" t="n">
        <v>0.48</v>
      </c>
      <c r="V377" t="n">
        <v>0.86</v>
      </c>
      <c r="W377" t="n">
        <v>6.9</v>
      </c>
      <c r="X377" t="n">
        <v>1.82</v>
      </c>
      <c r="Y377" t="n">
        <v>0.5</v>
      </c>
      <c r="Z377" t="n">
        <v>10</v>
      </c>
    </row>
    <row r="378">
      <c r="A378" t="n">
        <v>5</v>
      </c>
      <c r="B378" t="n">
        <v>65</v>
      </c>
      <c r="C378" t="inlineStr">
        <is>
          <t xml:space="preserve">CONCLUIDO	</t>
        </is>
      </c>
      <c r="D378" t="n">
        <v>2.3111</v>
      </c>
      <c r="E378" t="n">
        <v>43.27</v>
      </c>
      <c r="F378" t="n">
        <v>39.65</v>
      </c>
      <c r="G378" t="n">
        <v>44.88</v>
      </c>
      <c r="H378" t="n">
        <v>0.76</v>
      </c>
      <c r="I378" t="n">
        <v>53</v>
      </c>
      <c r="J378" t="n">
        <v>139.95</v>
      </c>
      <c r="K378" t="n">
        <v>46.47</v>
      </c>
      <c r="L378" t="n">
        <v>6</v>
      </c>
      <c r="M378" t="n">
        <v>51</v>
      </c>
      <c r="N378" t="n">
        <v>22.49</v>
      </c>
      <c r="O378" t="n">
        <v>17494.97</v>
      </c>
      <c r="P378" t="n">
        <v>429.95</v>
      </c>
      <c r="Q378" t="n">
        <v>419.27</v>
      </c>
      <c r="R378" t="n">
        <v>112.85</v>
      </c>
      <c r="S378" t="n">
        <v>59.57</v>
      </c>
      <c r="T378" t="n">
        <v>24297.24</v>
      </c>
      <c r="U378" t="n">
        <v>0.53</v>
      </c>
      <c r="V378" t="n">
        <v>0.87</v>
      </c>
      <c r="W378" t="n">
        <v>6.87</v>
      </c>
      <c r="X378" t="n">
        <v>1.48</v>
      </c>
      <c r="Y378" t="n">
        <v>0.5</v>
      </c>
      <c r="Z378" t="n">
        <v>10</v>
      </c>
    </row>
    <row r="379">
      <c r="A379" t="n">
        <v>6</v>
      </c>
      <c r="B379" t="n">
        <v>65</v>
      </c>
      <c r="C379" t="inlineStr">
        <is>
          <t xml:space="preserve">CONCLUIDO	</t>
        </is>
      </c>
      <c r="D379" t="n">
        <v>2.3338</v>
      </c>
      <c r="E379" t="n">
        <v>42.85</v>
      </c>
      <c r="F379" t="n">
        <v>39.44</v>
      </c>
      <c r="G379" t="n">
        <v>52.59</v>
      </c>
      <c r="H379" t="n">
        <v>0.88</v>
      </c>
      <c r="I379" t="n">
        <v>45</v>
      </c>
      <c r="J379" t="n">
        <v>141.31</v>
      </c>
      <c r="K379" t="n">
        <v>46.47</v>
      </c>
      <c r="L379" t="n">
        <v>7</v>
      </c>
      <c r="M379" t="n">
        <v>43</v>
      </c>
      <c r="N379" t="n">
        <v>22.85</v>
      </c>
      <c r="O379" t="n">
        <v>17662.75</v>
      </c>
      <c r="P379" t="n">
        <v>426.4</v>
      </c>
      <c r="Q379" t="n">
        <v>419.24</v>
      </c>
      <c r="R379" t="n">
        <v>105.79</v>
      </c>
      <c r="S379" t="n">
        <v>59.57</v>
      </c>
      <c r="T379" t="n">
        <v>20807.09</v>
      </c>
      <c r="U379" t="n">
        <v>0.5600000000000001</v>
      </c>
      <c r="V379" t="n">
        <v>0.88</v>
      </c>
      <c r="W379" t="n">
        <v>6.88</v>
      </c>
      <c r="X379" t="n">
        <v>1.28</v>
      </c>
      <c r="Y379" t="n">
        <v>0.5</v>
      </c>
      <c r="Z379" t="n">
        <v>10</v>
      </c>
    </row>
    <row r="380">
      <c r="A380" t="n">
        <v>7</v>
      </c>
      <c r="B380" t="n">
        <v>65</v>
      </c>
      <c r="C380" t="inlineStr">
        <is>
          <t xml:space="preserve">CONCLUIDO	</t>
        </is>
      </c>
      <c r="D380" t="n">
        <v>2.3541</v>
      </c>
      <c r="E380" t="n">
        <v>42.48</v>
      </c>
      <c r="F380" t="n">
        <v>39.24</v>
      </c>
      <c r="G380" t="n">
        <v>60.36</v>
      </c>
      <c r="H380" t="n">
        <v>0.99</v>
      </c>
      <c r="I380" t="n">
        <v>39</v>
      </c>
      <c r="J380" t="n">
        <v>142.68</v>
      </c>
      <c r="K380" t="n">
        <v>46.47</v>
      </c>
      <c r="L380" t="n">
        <v>8</v>
      </c>
      <c r="M380" t="n">
        <v>37</v>
      </c>
      <c r="N380" t="n">
        <v>23.21</v>
      </c>
      <c r="O380" t="n">
        <v>17831.04</v>
      </c>
      <c r="P380" t="n">
        <v>422.66</v>
      </c>
      <c r="Q380" t="n">
        <v>419.27</v>
      </c>
      <c r="R380" t="n">
        <v>99.31999999999999</v>
      </c>
      <c r="S380" t="n">
        <v>59.57</v>
      </c>
      <c r="T380" t="n">
        <v>17601.83</v>
      </c>
      <c r="U380" t="n">
        <v>0.6</v>
      </c>
      <c r="V380" t="n">
        <v>0.88</v>
      </c>
      <c r="W380" t="n">
        <v>6.86</v>
      </c>
      <c r="X380" t="n">
        <v>1.07</v>
      </c>
      <c r="Y380" t="n">
        <v>0.5</v>
      </c>
      <c r="Z380" t="n">
        <v>10</v>
      </c>
    </row>
    <row r="381">
      <c r="A381" t="n">
        <v>8</v>
      </c>
      <c r="B381" t="n">
        <v>65</v>
      </c>
      <c r="C381" t="inlineStr">
        <is>
          <t xml:space="preserve">CONCLUIDO	</t>
        </is>
      </c>
      <c r="D381" t="n">
        <v>2.3646</v>
      </c>
      <c r="E381" t="n">
        <v>42.29</v>
      </c>
      <c r="F381" t="n">
        <v>39.16</v>
      </c>
      <c r="G381" t="n">
        <v>67.13</v>
      </c>
      <c r="H381" t="n">
        <v>1.11</v>
      </c>
      <c r="I381" t="n">
        <v>35</v>
      </c>
      <c r="J381" t="n">
        <v>144.05</v>
      </c>
      <c r="K381" t="n">
        <v>46.47</v>
      </c>
      <c r="L381" t="n">
        <v>9</v>
      </c>
      <c r="M381" t="n">
        <v>33</v>
      </c>
      <c r="N381" t="n">
        <v>23.58</v>
      </c>
      <c r="O381" t="n">
        <v>17999.83</v>
      </c>
      <c r="P381" t="n">
        <v>421.16</v>
      </c>
      <c r="Q381" t="n">
        <v>419.25</v>
      </c>
      <c r="R381" t="n">
        <v>96.97</v>
      </c>
      <c r="S381" t="n">
        <v>59.57</v>
      </c>
      <c r="T381" t="n">
        <v>16447.38</v>
      </c>
      <c r="U381" t="n">
        <v>0.61</v>
      </c>
      <c r="V381" t="n">
        <v>0.88</v>
      </c>
      <c r="W381" t="n">
        <v>6.85</v>
      </c>
      <c r="X381" t="n">
        <v>0.99</v>
      </c>
      <c r="Y381" t="n">
        <v>0.5</v>
      </c>
      <c r="Z381" t="n">
        <v>10</v>
      </c>
    </row>
    <row r="382">
      <c r="A382" t="n">
        <v>9</v>
      </c>
      <c r="B382" t="n">
        <v>65</v>
      </c>
      <c r="C382" t="inlineStr">
        <is>
          <t xml:space="preserve">CONCLUIDO	</t>
        </is>
      </c>
      <c r="D382" t="n">
        <v>2.3779</v>
      </c>
      <c r="E382" t="n">
        <v>42.05</v>
      </c>
      <c r="F382" t="n">
        <v>39.03</v>
      </c>
      <c r="G382" t="n">
        <v>75.54000000000001</v>
      </c>
      <c r="H382" t="n">
        <v>1.22</v>
      </c>
      <c r="I382" t="n">
        <v>31</v>
      </c>
      <c r="J382" t="n">
        <v>145.42</v>
      </c>
      <c r="K382" t="n">
        <v>46.47</v>
      </c>
      <c r="L382" t="n">
        <v>10</v>
      </c>
      <c r="M382" t="n">
        <v>29</v>
      </c>
      <c r="N382" t="n">
        <v>23.95</v>
      </c>
      <c r="O382" t="n">
        <v>18169.15</v>
      </c>
      <c r="P382" t="n">
        <v>418.24</v>
      </c>
      <c r="Q382" t="n">
        <v>419.26</v>
      </c>
      <c r="R382" t="n">
        <v>92.67</v>
      </c>
      <c r="S382" t="n">
        <v>59.57</v>
      </c>
      <c r="T382" t="n">
        <v>14313.37</v>
      </c>
      <c r="U382" t="n">
        <v>0.64</v>
      </c>
      <c r="V382" t="n">
        <v>0.89</v>
      </c>
      <c r="W382" t="n">
        <v>6.84</v>
      </c>
      <c r="X382" t="n">
        <v>0.87</v>
      </c>
      <c r="Y382" t="n">
        <v>0.5</v>
      </c>
      <c r="Z382" t="n">
        <v>10</v>
      </c>
    </row>
    <row r="383">
      <c r="A383" t="n">
        <v>10</v>
      </c>
      <c r="B383" t="n">
        <v>65</v>
      </c>
      <c r="C383" t="inlineStr">
        <is>
          <t xml:space="preserve">CONCLUIDO	</t>
        </is>
      </c>
      <c r="D383" t="n">
        <v>2.3852</v>
      </c>
      <c r="E383" t="n">
        <v>41.93</v>
      </c>
      <c r="F383" t="n">
        <v>38.96</v>
      </c>
      <c r="G383" t="n">
        <v>80.59999999999999</v>
      </c>
      <c r="H383" t="n">
        <v>1.33</v>
      </c>
      <c r="I383" t="n">
        <v>29</v>
      </c>
      <c r="J383" t="n">
        <v>146.8</v>
      </c>
      <c r="K383" t="n">
        <v>46.47</v>
      </c>
      <c r="L383" t="n">
        <v>11</v>
      </c>
      <c r="M383" t="n">
        <v>27</v>
      </c>
      <c r="N383" t="n">
        <v>24.33</v>
      </c>
      <c r="O383" t="n">
        <v>18338.99</v>
      </c>
      <c r="P383" t="n">
        <v>416.17</v>
      </c>
      <c r="Q383" t="n">
        <v>419.26</v>
      </c>
      <c r="R383" t="n">
        <v>90.23</v>
      </c>
      <c r="S383" t="n">
        <v>59.57</v>
      </c>
      <c r="T383" t="n">
        <v>13107.21</v>
      </c>
      <c r="U383" t="n">
        <v>0.66</v>
      </c>
      <c r="V383" t="n">
        <v>0.89</v>
      </c>
      <c r="W383" t="n">
        <v>6.84</v>
      </c>
      <c r="X383" t="n">
        <v>0.79</v>
      </c>
      <c r="Y383" t="n">
        <v>0.5</v>
      </c>
      <c r="Z383" t="n">
        <v>10</v>
      </c>
    </row>
    <row r="384">
      <c r="A384" t="n">
        <v>11</v>
      </c>
      <c r="B384" t="n">
        <v>65</v>
      </c>
      <c r="C384" t="inlineStr">
        <is>
          <t xml:space="preserve">CONCLUIDO	</t>
        </is>
      </c>
      <c r="D384" t="n">
        <v>2.395</v>
      </c>
      <c r="E384" t="n">
        <v>41.75</v>
      </c>
      <c r="F384" t="n">
        <v>38.87</v>
      </c>
      <c r="G384" t="n">
        <v>89.69</v>
      </c>
      <c r="H384" t="n">
        <v>1.43</v>
      </c>
      <c r="I384" t="n">
        <v>26</v>
      </c>
      <c r="J384" t="n">
        <v>148.18</v>
      </c>
      <c r="K384" t="n">
        <v>46.47</v>
      </c>
      <c r="L384" t="n">
        <v>12</v>
      </c>
      <c r="M384" t="n">
        <v>24</v>
      </c>
      <c r="N384" t="n">
        <v>24.71</v>
      </c>
      <c r="O384" t="n">
        <v>18509.36</v>
      </c>
      <c r="P384" t="n">
        <v>413.92</v>
      </c>
      <c r="Q384" t="n">
        <v>419.26</v>
      </c>
      <c r="R384" t="n">
        <v>87.16</v>
      </c>
      <c r="S384" t="n">
        <v>59.57</v>
      </c>
      <c r="T384" t="n">
        <v>11587.29</v>
      </c>
      <c r="U384" t="n">
        <v>0.68</v>
      </c>
      <c r="V384" t="n">
        <v>0.89</v>
      </c>
      <c r="W384" t="n">
        <v>6.84</v>
      </c>
      <c r="X384" t="n">
        <v>0.7</v>
      </c>
      <c r="Y384" t="n">
        <v>0.5</v>
      </c>
      <c r="Z384" t="n">
        <v>10</v>
      </c>
    </row>
    <row r="385">
      <c r="A385" t="n">
        <v>12</v>
      </c>
      <c r="B385" t="n">
        <v>65</v>
      </c>
      <c r="C385" t="inlineStr">
        <is>
          <t xml:space="preserve">CONCLUIDO	</t>
        </is>
      </c>
      <c r="D385" t="n">
        <v>2.401</v>
      </c>
      <c r="E385" t="n">
        <v>41.65</v>
      </c>
      <c r="F385" t="n">
        <v>38.82</v>
      </c>
      <c r="G385" t="n">
        <v>97.04000000000001</v>
      </c>
      <c r="H385" t="n">
        <v>1.54</v>
      </c>
      <c r="I385" t="n">
        <v>24</v>
      </c>
      <c r="J385" t="n">
        <v>149.56</v>
      </c>
      <c r="K385" t="n">
        <v>46.47</v>
      </c>
      <c r="L385" t="n">
        <v>13</v>
      </c>
      <c r="M385" t="n">
        <v>22</v>
      </c>
      <c r="N385" t="n">
        <v>25.1</v>
      </c>
      <c r="O385" t="n">
        <v>18680.25</v>
      </c>
      <c r="P385" t="n">
        <v>412.73</v>
      </c>
      <c r="Q385" t="n">
        <v>419.25</v>
      </c>
      <c r="R385" t="n">
        <v>85.63</v>
      </c>
      <c r="S385" t="n">
        <v>59.57</v>
      </c>
      <c r="T385" t="n">
        <v>10831.69</v>
      </c>
      <c r="U385" t="n">
        <v>0.7</v>
      </c>
      <c r="V385" t="n">
        <v>0.89</v>
      </c>
      <c r="W385" t="n">
        <v>6.83</v>
      </c>
      <c r="X385" t="n">
        <v>0.65</v>
      </c>
      <c r="Y385" t="n">
        <v>0.5</v>
      </c>
      <c r="Z385" t="n">
        <v>10</v>
      </c>
    </row>
    <row r="386">
      <c r="A386" t="n">
        <v>13</v>
      </c>
      <c r="B386" t="n">
        <v>65</v>
      </c>
      <c r="C386" t="inlineStr">
        <is>
          <t xml:space="preserve">CONCLUIDO	</t>
        </is>
      </c>
      <c r="D386" t="n">
        <v>2.4068</v>
      </c>
      <c r="E386" t="n">
        <v>41.55</v>
      </c>
      <c r="F386" t="n">
        <v>38.77</v>
      </c>
      <c r="G386" t="n">
        <v>105.74</v>
      </c>
      <c r="H386" t="n">
        <v>1.64</v>
      </c>
      <c r="I386" t="n">
        <v>22</v>
      </c>
      <c r="J386" t="n">
        <v>150.95</v>
      </c>
      <c r="K386" t="n">
        <v>46.47</v>
      </c>
      <c r="L386" t="n">
        <v>14</v>
      </c>
      <c r="M386" t="n">
        <v>20</v>
      </c>
      <c r="N386" t="n">
        <v>25.49</v>
      </c>
      <c r="O386" t="n">
        <v>18851.69</v>
      </c>
      <c r="P386" t="n">
        <v>410.49</v>
      </c>
      <c r="Q386" t="n">
        <v>419.28</v>
      </c>
      <c r="R386" t="n">
        <v>84.16</v>
      </c>
      <c r="S386" t="n">
        <v>59.57</v>
      </c>
      <c r="T386" t="n">
        <v>10104.58</v>
      </c>
      <c r="U386" t="n">
        <v>0.71</v>
      </c>
      <c r="V386" t="n">
        <v>0.89</v>
      </c>
      <c r="W386" t="n">
        <v>6.83</v>
      </c>
      <c r="X386" t="n">
        <v>0.61</v>
      </c>
      <c r="Y386" t="n">
        <v>0.5</v>
      </c>
      <c r="Z386" t="n">
        <v>10</v>
      </c>
    </row>
    <row r="387">
      <c r="A387" t="n">
        <v>14</v>
      </c>
      <c r="B387" t="n">
        <v>65</v>
      </c>
      <c r="C387" t="inlineStr">
        <is>
          <t xml:space="preserve">CONCLUIDO	</t>
        </is>
      </c>
      <c r="D387" t="n">
        <v>2.4107</v>
      </c>
      <c r="E387" t="n">
        <v>41.48</v>
      </c>
      <c r="F387" t="n">
        <v>38.73</v>
      </c>
      <c r="G387" t="n">
        <v>110.66</v>
      </c>
      <c r="H387" t="n">
        <v>1.74</v>
      </c>
      <c r="I387" t="n">
        <v>21</v>
      </c>
      <c r="J387" t="n">
        <v>152.35</v>
      </c>
      <c r="K387" t="n">
        <v>46.47</v>
      </c>
      <c r="L387" t="n">
        <v>15</v>
      </c>
      <c r="M387" t="n">
        <v>19</v>
      </c>
      <c r="N387" t="n">
        <v>25.88</v>
      </c>
      <c r="O387" t="n">
        <v>19023.66</v>
      </c>
      <c r="P387" t="n">
        <v>409.22</v>
      </c>
      <c r="Q387" t="n">
        <v>419.23</v>
      </c>
      <c r="R387" t="n">
        <v>82.73999999999999</v>
      </c>
      <c r="S387" t="n">
        <v>59.57</v>
      </c>
      <c r="T387" t="n">
        <v>9402.5</v>
      </c>
      <c r="U387" t="n">
        <v>0.72</v>
      </c>
      <c r="V387" t="n">
        <v>0.89</v>
      </c>
      <c r="W387" t="n">
        <v>6.83</v>
      </c>
      <c r="X387" t="n">
        <v>0.57</v>
      </c>
      <c r="Y387" t="n">
        <v>0.5</v>
      </c>
      <c r="Z387" t="n">
        <v>10</v>
      </c>
    </row>
    <row r="388">
      <c r="A388" t="n">
        <v>15</v>
      </c>
      <c r="B388" t="n">
        <v>65</v>
      </c>
      <c r="C388" t="inlineStr">
        <is>
          <t xml:space="preserve">CONCLUIDO	</t>
        </is>
      </c>
      <c r="D388" t="n">
        <v>2.4142</v>
      </c>
      <c r="E388" t="n">
        <v>41.42</v>
      </c>
      <c r="F388" t="n">
        <v>38.7</v>
      </c>
      <c r="G388" t="n">
        <v>116.09</v>
      </c>
      <c r="H388" t="n">
        <v>1.84</v>
      </c>
      <c r="I388" t="n">
        <v>20</v>
      </c>
      <c r="J388" t="n">
        <v>153.75</v>
      </c>
      <c r="K388" t="n">
        <v>46.47</v>
      </c>
      <c r="L388" t="n">
        <v>16</v>
      </c>
      <c r="M388" t="n">
        <v>18</v>
      </c>
      <c r="N388" t="n">
        <v>26.28</v>
      </c>
      <c r="O388" t="n">
        <v>19196.18</v>
      </c>
      <c r="P388" t="n">
        <v>406.42</v>
      </c>
      <c r="Q388" t="n">
        <v>419.25</v>
      </c>
      <c r="R388" t="n">
        <v>81.56</v>
      </c>
      <c r="S388" t="n">
        <v>59.57</v>
      </c>
      <c r="T388" t="n">
        <v>8814.969999999999</v>
      </c>
      <c r="U388" t="n">
        <v>0.73</v>
      </c>
      <c r="V388" t="n">
        <v>0.89</v>
      </c>
      <c r="W388" t="n">
        <v>6.83</v>
      </c>
      <c r="X388" t="n">
        <v>0.53</v>
      </c>
      <c r="Y388" t="n">
        <v>0.5</v>
      </c>
      <c r="Z388" t="n">
        <v>10</v>
      </c>
    </row>
    <row r="389">
      <c r="A389" t="n">
        <v>16</v>
      </c>
      <c r="B389" t="n">
        <v>65</v>
      </c>
      <c r="C389" t="inlineStr">
        <is>
          <t xml:space="preserve">CONCLUIDO	</t>
        </is>
      </c>
      <c r="D389" t="n">
        <v>2.4166</v>
      </c>
      <c r="E389" t="n">
        <v>41.38</v>
      </c>
      <c r="F389" t="n">
        <v>38.68</v>
      </c>
      <c r="G389" t="n">
        <v>122.15</v>
      </c>
      <c r="H389" t="n">
        <v>1.94</v>
      </c>
      <c r="I389" t="n">
        <v>19</v>
      </c>
      <c r="J389" t="n">
        <v>155.15</v>
      </c>
      <c r="K389" t="n">
        <v>46.47</v>
      </c>
      <c r="L389" t="n">
        <v>17</v>
      </c>
      <c r="M389" t="n">
        <v>17</v>
      </c>
      <c r="N389" t="n">
        <v>26.68</v>
      </c>
      <c r="O389" t="n">
        <v>19369.26</v>
      </c>
      <c r="P389" t="n">
        <v>405.64</v>
      </c>
      <c r="Q389" t="n">
        <v>419.26</v>
      </c>
      <c r="R389" t="n">
        <v>81.18000000000001</v>
      </c>
      <c r="S389" t="n">
        <v>59.57</v>
      </c>
      <c r="T389" t="n">
        <v>8629.190000000001</v>
      </c>
      <c r="U389" t="n">
        <v>0.73</v>
      </c>
      <c r="V389" t="n">
        <v>0.89</v>
      </c>
      <c r="W389" t="n">
        <v>6.83</v>
      </c>
      <c r="X389" t="n">
        <v>0.52</v>
      </c>
      <c r="Y389" t="n">
        <v>0.5</v>
      </c>
      <c r="Z389" t="n">
        <v>10</v>
      </c>
    </row>
    <row r="390">
      <c r="A390" t="n">
        <v>17</v>
      </c>
      <c r="B390" t="n">
        <v>65</v>
      </c>
      <c r="C390" t="inlineStr">
        <is>
          <t xml:space="preserve">CONCLUIDO	</t>
        </is>
      </c>
      <c r="D390" t="n">
        <v>2.4208</v>
      </c>
      <c r="E390" t="n">
        <v>41.31</v>
      </c>
      <c r="F390" t="n">
        <v>38.64</v>
      </c>
      <c r="G390" t="n">
        <v>128.8</v>
      </c>
      <c r="H390" t="n">
        <v>2.04</v>
      </c>
      <c r="I390" t="n">
        <v>18</v>
      </c>
      <c r="J390" t="n">
        <v>156.56</v>
      </c>
      <c r="K390" t="n">
        <v>46.47</v>
      </c>
      <c r="L390" t="n">
        <v>18</v>
      </c>
      <c r="M390" t="n">
        <v>16</v>
      </c>
      <c r="N390" t="n">
        <v>27.09</v>
      </c>
      <c r="O390" t="n">
        <v>19542.89</v>
      </c>
      <c r="P390" t="n">
        <v>403.26</v>
      </c>
      <c r="Q390" t="n">
        <v>419.26</v>
      </c>
      <c r="R390" t="n">
        <v>79.88</v>
      </c>
      <c r="S390" t="n">
        <v>59.57</v>
      </c>
      <c r="T390" t="n">
        <v>7986.16</v>
      </c>
      <c r="U390" t="n">
        <v>0.75</v>
      </c>
      <c r="V390" t="n">
        <v>0.89</v>
      </c>
      <c r="W390" t="n">
        <v>6.82</v>
      </c>
      <c r="X390" t="n">
        <v>0.48</v>
      </c>
      <c r="Y390" t="n">
        <v>0.5</v>
      </c>
      <c r="Z390" t="n">
        <v>10</v>
      </c>
    </row>
    <row r="391">
      <c r="A391" t="n">
        <v>18</v>
      </c>
      <c r="B391" t="n">
        <v>65</v>
      </c>
      <c r="C391" t="inlineStr">
        <is>
          <t xml:space="preserve">CONCLUIDO	</t>
        </is>
      </c>
      <c r="D391" t="n">
        <v>2.4228</v>
      </c>
      <c r="E391" t="n">
        <v>41.27</v>
      </c>
      <c r="F391" t="n">
        <v>38.63</v>
      </c>
      <c r="G391" t="n">
        <v>136.34</v>
      </c>
      <c r="H391" t="n">
        <v>2.13</v>
      </c>
      <c r="I391" t="n">
        <v>17</v>
      </c>
      <c r="J391" t="n">
        <v>157.97</v>
      </c>
      <c r="K391" t="n">
        <v>46.47</v>
      </c>
      <c r="L391" t="n">
        <v>19</v>
      </c>
      <c r="M391" t="n">
        <v>15</v>
      </c>
      <c r="N391" t="n">
        <v>27.5</v>
      </c>
      <c r="O391" t="n">
        <v>19717.08</v>
      </c>
      <c r="P391" t="n">
        <v>403.47</v>
      </c>
      <c r="Q391" t="n">
        <v>419.25</v>
      </c>
      <c r="R391" t="n">
        <v>79.61</v>
      </c>
      <c r="S391" t="n">
        <v>59.57</v>
      </c>
      <c r="T391" t="n">
        <v>7854.79</v>
      </c>
      <c r="U391" t="n">
        <v>0.75</v>
      </c>
      <c r="V391" t="n">
        <v>0.9</v>
      </c>
      <c r="W391" t="n">
        <v>6.82</v>
      </c>
      <c r="X391" t="n">
        <v>0.47</v>
      </c>
      <c r="Y391" t="n">
        <v>0.5</v>
      </c>
      <c r="Z391" t="n">
        <v>10</v>
      </c>
    </row>
    <row r="392">
      <c r="A392" t="n">
        <v>19</v>
      </c>
      <c r="B392" t="n">
        <v>65</v>
      </c>
      <c r="C392" t="inlineStr">
        <is>
          <t xml:space="preserve">CONCLUIDO	</t>
        </is>
      </c>
      <c r="D392" t="n">
        <v>2.4263</v>
      </c>
      <c r="E392" t="n">
        <v>41.22</v>
      </c>
      <c r="F392" t="n">
        <v>38.6</v>
      </c>
      <c r="G392" t="n">
        <v>144.75</v>
      </c>
      <c r="H392" t="n">
        <v>2.22</v>
      </c>
      <c r="I392" t="n">
        <v>16</v>
      </c>
      <c r="J392" t="n">
        <v>159.39</v>
      </c>
      <c r="K392" t="n">
        <v>46.47</v>
      </c>
      <c r="L392" t="n">
        <v>20</v>
      </c>
      <c r="M392" t="n">
        <v>14</v>
      </c>
      <c r="N392" t="n">
        <v>27.92</v>
      </c>
      <c r="O392" t="n">
        <v>19891.97</v>
      </c>
      <c r="P392" t="n">
        <v>402.24</v>
      </c>
      <c r="Q392" t="n">
        <v>419.26</v>
      </c>
      <c r="R392" t="n">
        <v>78.69</v>
      </c>
      <c r="S392" t="n">
        <v>59.57</v>
      </c>
      <c r="T392" t="n">
        <v>7398.23</v>
      </c>
      <c r="U392" t="n">
        <v>0.76</v>
      </c>
      <c r="V392" t="n">
        <v>0.9</v>
      </c>
      <c r="W392" t="n">
        <v>6.82</v>
      </c>
      <c r="X392" t="n">
        <v>0.44</v>
      </c>
      <c r="Y392" t="n">
        <v>0.5</v>
      </c>
      <c r="Z392" t="n">
        <v>10</v>
      </c>
    </row>
    <row r="393">
      <c r="A393" t="n">
        <v>20</v>
      </c>
      <c r="B393" t="n">
        <v>65</v>
      </c>
      <c r="C393" t="inlineStr">
        <is>
          <t xml:space="preserve">CONCLUIDO	</t>
        </is>
      </c>
      <c r="D393" t="n">
        <v>2.4296</v>
      </c>
      <c r="E393" t="n">
        <v>41.16</v>
      </c>
      <c r="F393" t="n">
        <v>38.57</v>
      </c>
      <c r="G393" t="n">
        <v>154.28</v>
      </c>
      <c r="H393" t="n">
        <v>2.31</v>
      </c>
      <c r="I393" t="n">
        <v>15</v>
      </c>
      <c r="J393" t="n">
        <v>160.81</v>
      </c>
      <c r="K393" t="n">
        <v>46.47</v>
      </c>
      <c r="L393" t="n">
        <v>21</v>
      </c>
      <c r="M393" t="n">
        <v>13</v>
      </c>
      <c r="N393" t="n">
        <v>28.34</v>
      </c>
      <c r="O393" t="n">
        <v>20067.32</v>
      </c>
      <c r="P393" t="n">
        <v>400.12</v>
      </c>
      <c r="Q393" t="n">
        <v>419.25</v>
      </c>
      <c r="R393" t="n">
        <v>77.55</v>
      </c>
      <c r="S393" t="n">
        <v>59.57</v>
      </c>
      <c r="T393" t="n">
        <v>6835.45</v>
      </c>
      <c r="U393" t="n">
        <v>0.77</v>
      </c>
      <c r="V393" t="n">
        <v>0.9</v>
      </c>
      <c r="W393" t="n">
        <v>6.82</v>
      </c>
      <c r="X393" t="n">
        <v>0.41</v>
      </c>
      <c r="Y393" t="n">
        <v>0.5</v>
      </c>
      <c r="Z393" t="n">
        <v>10</v>
      </c>
    </row>
    <row r="394">
      <c r="A394" t="n">
        <v>21</v>
      </c>
      <c r="B394" t="n">
        <v>65</v>
      </c>
      <c r="C394" t="inlineStr">
        <is>
          <t xml:space="preserve">CONCLUIDO	</t>
        </is>
      </c>
      <c r="D394" t="n">
        <v>2.4332</v>
      </c>
      <c r="E394" t="n">
        <v>41.1</v>
      </c>
      <c r="F394" t="n">
        <v>38.54</v>
      </c>
      <c r="G394" t="n">
        <v>165.16</v>
      </c>
      <c r="H394" t="n">
        <v>2.4</v>
      </c>
      <c r="I394" t="n">
        <v>14</v>
      </c>
      <c r="J394" t="n">
        <v>162.24</v>
      </c>
      <c r="K394" t="n">
        <v>46.47</v>
      </c>
      <c r="L394" t="n">
        <v>22</v>
      </c>
      <c r="M394" t="n">
        <v>12</v>
      </c>
      <c r="N394" t="n">
        <v>28.77</v>
      </c>
      <c r="O394" t="n">
        <v>20243.25</v>
      </c>
      <c r="P394" t="n">
        <v>398.41</v>
      </c>
      <c r="Q394" t="n">
        <v>419.25</v>
      </c>
      <c r="R394" t="n">
        <v>76.59999999999999</v>
      </c>
      <c r="S394" t="n">
        <v>59.57</v>
      </c>
      <c r="T394" t="n">
        <v>6363.91</v>
      </c>
      <c r="U394" t="n">
        <v>0.78</v>
      </c>
      <c r="V394" t="n">
        <v>0.9</v>
      </c>
      <c r="W394" t="n">
        <v>6.82</v>
      </c>
      <c r="X394" t="n">
        <v>0.37</v>
      </c>
      <c r="Y394" t="n">
        <v>0.5</v>
      </c>
      <c r="Z394" t="n">
        <v>10</v>
      </c>
    </row>
    <row r="395">
      <c r="A395" t="n">
        <v>22</v>
      </c>
      <c r="B395" t="n">
        <v>65</v>
      </c>
      <c r="C395" t="inlineStr">
        <is>
          <t xml:space="preserve">CONCLUIDO	</t>
        </is>
      </c>
      <c r="D395" t="n">
        <v>2.4335</v>
      </c>
      <c r="E395" t="n">
        <v>41.09</v>
      </c>
      <c r="F395" t="n">
        <v>38.53</v>
      </c>
      <c r="G395" t="n">
        <v>165.14</v>
      </c>
      <c r="H395" t="n">
        <v>2.49</v>
      </c>
      <c r="I395" t="n">
        <v>14</v>
      </c>
      <c r="J395" t="n">
        <v>163.67</v>
      </c>
      <c r="K395" t="n">
        <v>46.47</v>
      </c>
      <c r="L395" t="n">
        <v>23</v>
      </c>
      <c r="M395" t="n">
        <v>12</v>
      </c>
      <c r="N395" t="n">
        <v>29.2</v>
      </c>
      <c r="O395" t="n">
        <v>20419.76</v>
      </c>
      <c r="P395" t="n">
        <v>397.65</v>
      </c>
      <c r="Q395" t="n">
        <v>419.23</v>
      </c>
      <c r="R395" t="n">
        <v>76.20999999999999</v>
      </c>
      <c r="S395" t="n">
        <v>59.57</v>
      </c>
      <c r="T395" t="n">
        <v>6172.32</v>
      </c>
      <c r="U395" t="n">
        <v>0.78</v>
      </c>
      <c r="V395" t="n">
        <v>0.9</v>
      </c>
      <c r="W395" t="n">
        <v>6.82</v>
      </c>
      <c r="X395" t="n">
        <v>0.37</v>
      </c>
      <c r="Y395" t="n">
        <v>0.5</v>
      </c>
      <c r="Z395" t="n">
        <v>10</v>
      </c>
    </row>
    <row r="396">
      <c r="A396" t="n">
        <v>23</v>
      </c>
      <c r="B396" t="n">
        <v>65</v>
      </c>
      <c r="C396" t="inlineStr">
        <is>
          <t xml:space="preserve">CONCLUIDO	</t>
        </is>
      </c>
      <c r="D396" t="n">
        <v>2.4361</v>
      </c>
      <c r="E396" t="n">
        <v>41.05</v>
      </c>
      <c r="F396" t="n">
        <v>38.51</v>
      </c>
      <c r="G396" t="n">
        <v>177.76</v>
      </c>
      <c r="H396" t="n">
        <v>2.58</v>
      </c>
      <c r="I396" t="n">
        <v>13</v>
      </c>
      <c r="J396" t="n">
        <v>165.1</v>
      </c>
      <c r="K396" t="n">
        <v>46.47</v>
      </c>
      <c r="L396" t="n">
        <v>24</v>
      </c>
      <c r="M396" t="n">
        <v>11</v>
      </c>
      <c r="N396" t="n">
        <v>29.64</v>
      </c>
      <c r="O396" t="n">
        <v>20596.86</v>
      </c>
      <c r="P396" t="n">
        <v>396.31</v>
      </c>
      <c r="Q396" t="n">
        <v>419.23</v>
      </c>
      <c r="R396" t="n">
        <v>75.83</v>
      </c>
      <c r="S396" t="n">
        <v>59.57</v>
      </c>
      <c r="T396" t="n">
        <v>5985.83</v>
      </c>
      <c r="U396" t="n">
        <v>0.79</v>
      </c>
      <c r="V396" t="n">
        <v>0.9</v>
      </c>
      <c r="W396" t="n">
        <v>6.82</v>
      </c>
      <c r="X396" t="n">
        <v>0.35</v>
      </c>
      <c r="Y396" t="n">
        <v>0.5</v>
      </c>
      <c r="Z396" t="n">
        <v>10</v>
      </c>
    </row>
    <row r="397">
      <c r="A397" t="n">
        <v>24</v>
      </c>
      <c r="B397" t="n">
        <v>65</v>
      </c>
      <c r="C397" t="inlineStr">
        <is>
          <t xml:space="preserve">CONCLUIDO	</t>
        </is>
      </c>
      <c r="D397" t="n">
        <v>2.4369</v>
      </c>
      <c r="E397" t="n">
        <v>41.04</v>
      </c>
      <c r="F397" t="n">
        <v>38.5</v>
      </c>
      <c r="G397" t="n">
        <v>177.7</v>
      </c>
      <c r="H397" t="n">
        <v>2.66</v>
      </c>
      <c r="I397" t="n">
        <v>13</v>
      </c>
      <c r="J397" t="n">
        <v>166.54</v>
      </c>
      <c r="K397" t="n">
        <v>46.47</v>
      </c>
      <c r="L397" t="n">
        <v>25</v>
      </c>
      <c r="M397" t="n">
        <v>11</v>
      </c>
      <c r="N397" t="n">
        <v>30.08</v>
      </c>
      <c r="O397" t="n">
        <v>20774.56</v>
      </c>
      <c r="P397" t="n">
        <v>396.23</v>
      </c>
      <c r="Q397" t="n">
        <v>419.23</v>
      </c>
      <c r="R397" t="n">
        <v>75.37</v>
      </c>
      <c r="S397" t="n">
        <v>59.57</v>
      </c>
      <c r="T397" t="n">
        <v>5754.37</v>
      </c>
      <c r="U397" t="n">
        <v>0.79</v>
      </c>
      <c r="V397" t="n">
        <v>0.9</v>
      </c>
      <c r="W397" t="n">
        <v>6.81</v>
      </c>
      <c r="X397" t="n">
        <v>0.34</v>
      </c>
      <c r="Y397" t="n">
        <v>0.5</v>
      </c>
      <c r="Z397" t="n">
        <v>10</v>
      </c>
    </row>
    <row r="398">
      <c r="A398" t="n">
        <v>25</v>
      </c>
      <c r="B398" t="n">
        <v>65</v>
      </c>
      <c r="C398" t="inlineStr">
        <is>
          <t xml:space="preserve">CONCLUIDO	</t>
        </is>
      </c>
      <c r="D398" t="n">
        <v>2.4405</v>
      </c>
      <c r="E398" t="n">
        <v>40.97</v>
      </c>
      <c r="F398" t="n">
        <v>38.47</v>
      </c>
      <c r="G398" t="n">
        <v>192.34</v>
      </c>
      <c r="H398" t="n">
        <v>2.74</v>
      </c>
      <c r="I398" t="n">
        <v>12</v>
      </c>
      <c r="J398" t="n">
        <v>167.99</v>
      </c>
      <c r="K398" t="n">
        <v>46.47</v>
      </c>
      <c r="L398" t="n">
        <v>26</v>
      </c>
      <c r="M398" t="n">
        <v>10</v>
      </c>
      <c r="N398" t="n">
        <v>30.52</v>
      </c>
      <c r="O398" t="n">
        <v>20952.87</v>
      </c>
      <c r="P398" t="n">
        <v>393.08</v>
      </c>
      <c r="Q398" t="n">
        <v>419.23</v>
      </c>
      <c r="R398" t="n">
        <v>74.18000000000001</v>
      </c>
      <c r="S398" t="n">
        <v>59.57</v>
      </c>
      <c r="T398" t="n">
        <v>5163.88</v>
      </c>
      <c r="U398" t="n">
        <v>0.8</v>
      </c>
      <c r="V398" t="n">
        <v>0.9</v>
      </c>
      <c r="W398" t="n">
        <v>6.82</v>
      </c>
      <c r="X398" t="n">
        <v>0.3</v>
      </c>
      <c r="Y398" t="n">
        <v>0.5</v>
      </c>
      <c r="Z398" t="n">
        <v>10</v>
      </c>
    </row>
    <row r="399">
      <c r="A399" t="n">
        <v>26</v>
      </c>
      <c r="B399" t="n">
        <v>65</v>
      </c>
      <c r="C399" t="inlineStr">
        <is>
          <t xml:space="preserve">CONCLUIDO	</t>
        </is>
      </c>
      <c r="D399" t="n">
        <v>2.4399</v>
      </c>
      <c r="E399" t="n">
        <v>40.98</v>
      </c>
      <c r="F399" t="n">
        <v>38.48</v>
      </c>
      <c r="G399" t="n">
        <v>192.39</v>
      </c>
      <c r="H399" t="n">
        <v>2.82</v>
      </c>
      <c r="I399" t="n">
        <v>12</v>
      </c>
      <c r="J399" t="n">
        <v>169.44</v>
      </c>
      <c r="K399" t="n">
        <v>46.47</v>
      </c>
      <c r="L399" t="n">
        <v>27</v>
      </c>
      <c r="M399" t="n">
        <v>10</v>
      </c>
      <c r="N399" t="n">
        <v>30.97</v>
      </c>
      <c r="O399" t="n">
        <v>21131.78</v>
      </c>
      <c r="P399" t="n">
        <v>394.09</v>
      </c>
      <c r="Q399" t="n">
        <v>419.24</v>
      </c>
      <c r="R399" t="n">
        <v>74.5</v>
      </c>
      <c r="S399" t="n">
        <v>59.57</v>
      </c>
      <c r="T399" t="n">
        <v>5327.48</v>
      </c>
      <c r="U399" t="n">
        <v>0.8</v>
      </c>
      <c r="V399" t="n">
        <v>0.9</v>
      </c>
      <c r="W399" t="n">
        <v>6.82</v>
      </c>
      <c r="X399" t="n">
        <v>0.31</v>
      </c>
      <c r="Y399" t="n">
        <v>0.5</v>
      </c>
      <c r="Z399" t="n">
        <v>10</v>
      </c>
    </row>
    <row r="400">
      <c r="A400" t="n">
        <v>27</v>
      </c>
      <c r="B400" t="n">
        <v>65</v>
      </c>
      <c r="C400" t="inlineStr">
        <is>
          <t xml:space="preserve">CONCLUIDO	</t>
        </is>
      </c>
      <c r="D400" t="n">
        <v>2.4432</v>
      </c>
      <c r="E400" t="n">
        <v>40.93</v>
      </c>
      <c r="F400" t="n">
        <v>38.45</v>
      </c>
      <c r="G400" t="n">
        <v>209.73</v>
      </c>
      <c r="H400" t="n">
        <v>2.9</v>
      </c>
      <c r="I400" t="n">
        <v>11</v>
      </c>
      <c r="J400" t="n">
        <v>170.9</v>
      </c>
      <c r="K400" t="n">
        <v>46.47</v>
      </c>
      <c r="L400" t="n">
        <v>28</v>
      </c>
      <c r="M400" t="n">
        <v>9</v>
      </c>
      <c r="N400" t="n">
        <v>31.43</v>
      </c>
      <c r="O400" t="n">
        <v>21311.32</v>
      </c>
      <c r="P400" t="n">
        <v>389.94</v>
      </c>
      <c r="Q400" t="n">
        <v>419.24</v>
      </c>
      <c r="R400" t="n">
        <v>73.61</v>
      </c>
      <c r="S400" t="n">
        <v>59.57</v>
      </c>
      <c r="T400" t="n">
        <v>4887.92</v>
      </c>
      <c r="U400" t="n">
        <v>0.8100000000000001</v>
      </c>
      <c r="V400" t="n">
        <v>0.9</v>
      </c>
      <c r="W400" t="n">
        <v>6.81</v>
      </c>
      <c r="X400" t="n">
        <v>0.29</v>
      </c>
      <c r="Y400" t="n">
        <v>0.5</v>
      </c>
      <c r="Z400" t="n">
        <v>10</v>
      </c>
    </row>
    <row r="401">
      <c r="A401" t="n">
        <v>28</v>
      </c>
      <c r="B401" t="n">
        <v>65</v>
      </c>
      <c r="C401" t="inlineStr">
        <is>
          <t xml:space="preserve">CONCLUIDO	</t>
        </is>
      </c>
      <c r="D401" t="n">
        <v>2.443</v>
      </c>
      <c r="E401" t="n">
        <v>40.93</v>
      </c>
      <c r="F401" t="n">
        <v>38.45</v>
      </c>
      <c r="G401" t="n">
        <v>209.75</v>
      </c>
      <c r="H401" t="n">
        <v>2.98</v>
      </c>
      <c r="I401" t="n">
        <v>11</v>
      </c>
      <c r="J401" t="n">
        <v>172.36</v>
      </c>
      <c r="K401" t="n">
        <v>46.47</v>
      </c>
      <c r="L401" t="n">
        <v>29</v>
      </c>
      <c r="M401" t="n">
        <v>9</v>
      </c>
      <c r="N401" t="n">
        <v>31.89</v>
      </c>
      <c r="O401" t="n">
        <v>21491.47</v>
      </c>
      <c r="P401" t="n">
        <v>391.12</v>
      </c>
      <c r="Q401" t="n">
        <v>419.23</v>
      </c>
      <c r="R401" t="n">
        <v>73.70999999999999</v>
      </c>
      <c r="S401" t="n">
        <v>59.57</v>
      </c>
      <c r="T401" t="n">
        <v>4934.44</v>
      </c>
      <c r="U401" t="n">
        <v>0.8100000000000001</v>
      </c>
      <c r="V401" t="n">
        <v>0.9</v>
      </c>
      <c r="W401" t="n">
        <v>6.82</v>
      </c>
      <c r="X401" t="n">
        <v>0.29</v>
      </c>
      <c r="Y401" t="n">
        <v>0.5</v>
      </c>
      <c r="Z401" t="n">
        <v>10</v>
      </c>
    </row>
    <row r="402">
      <c r="A402" t="n">
        <v>29</v>
      </c>
      <c r="B402" t="n">
        <v>65</v>
      </c>
      <c r="C402" t="inlineStr">
        <is>
          <t xml:space="preserve">CONCLUIDO	</t>
        </is>
      </c>
      <c r="D402" t="n">
        <v>2.4441</v>
      </c>
      <c r="E402" t="n">
        <v>40.92</v>
      </c>
      <c r="F402" t="n">
        <v>38.44</v>
      </c>
      <c r="G402" t="n">
        <v>209.65</v>
      </c>
      <c r="H402" t="n">
        <v>3.06</v>
      </c>
      <c r="I402" t="n">
        <v>11</v>
      </c>
      <c r="J402" t="n">
        <v>173.82</v>
      </c>
      <c r="K402" t="n">
        <v>46.47</v>
      </c>
      <c r="L402" t="n">
        <v>30</v>
      </c>
      <c r="M402" t="n">
        <v>9</v>
      </c>
      <c r="N402" t="n">
        <v>32.36</v>
      </c>
      <c r="O402" t="n">
        <v>21672.25</v>
      </c>
      <c r="P402" t="n">
        <v>389.95</v>
      </c>
      <c r="Q402" t="n">
        <v>419.23</v>
      </c>
      <c r="R402" t="n">
        <v>73.34999999999999</v>
      </c>
      <c r="S402" t="n">
        <v>59.57</v>
      </c>
      <c r="T402" t="n">
        <v>4756.07</v>
      </c>
      <c r="U402" t="n">
        <v>0.8100000000000001</v>
      </c>
      <c r="V402" t="n">
        <v>0.9</v>
      </c>
      <c r="W402" t="n">
        <v>6.81</v>
      </c>
      <c r="X402" t="n">
        <v>0.27</v>
      </c>
      <c r="Y402" t="n">
        <v>0.5</v>
      </c>
      <c r="Z402" t="n">
        <v>10</v>
      </c>
    </row>
    <row r="403">
      <c r="A403" t="n">
        <v>30</v>
      </c>
      <c r="B403" t="n">
        <v>65</v>
      </c>
      <c r="C403" t="inlineStr">
        <is>
          <t xml:space="preserve">CONCLUIDO	</t>
        </is>
      </c>
      <c r="D403" t="n">
        <v>2.4465</v>
      </c>
      <c r="E403" t="n">
        <v>40.87</v>
      </c>
      <c r="F403" t="n">
        <v>38.42</v>
      </c>
      <c r="G403" t="n">
        <v>230.53</v>
      </c>
      <c r="H403" t="n">
        <v>3.14</v>
      </c>
      <c r="I403" t="n">
        <v>10</v>
      </c>
      <c r="J403" t="n">
        <v>175.29</v>
      </c>
      <c r="K403" t="n">
        <v>46.47</v>
      </c>
      <c r="L403" t="n">
        <v>31</v>
      </c>
      <c r="M403" t="n">
        <v>8</v>
      </c>
      <c r="N403" t="n">
        <v>32.83</v>
      </c>
      <c r="O403" t="n">
        <v>21853.67</v>
      </c>
      <c r="P403" t="n">
        <v>386.61</v>
      </c>
      <c r="Q403" t="n">
        <v>419.23</v>
      </c>
      <c r="R403" t="n">
        <v>72.87</v>
      </c>
      <c r="S403" t="n">
        <v>59.57</v>
      </c>
      <c r="T403" t="n">
        <v>4521.74</v>
      </c>
      <c r="U403" t="n">
        <v>0.82</v>
      </c>
      <c r="V403" t="n">
        <v>0.9</v>
      </c>
      <c r="W403" t="n">
        <v>6.81</v>
      </c>
      <c r="X403" t="n">
        <v>0.26</v>
      </c>
      <c r="Y403" t="n">
        <v>0.5</v>
      </c>
      <c r="Z403" t="n">
        <v>10</v>
      </c>
    </row>
    <row r="404">
      <c r="A404" t="n">
        <v>31</v>
      </c>
      <c r="B404" t="n">
        <v>65</v>
      </c>
      <c r="C404" t="inlineStr">
        <is>
          <t xml:space="preserve">CONCLUIDO	</t>
        </is>
      </c>
      <c r="D404" t="n">
        <v>2.4466</v>
      </c>
      <c r="E404" t="n">
        <v>40.87</v>
      </c>
      <c r="F404" t="n">
        <v>38.42</v>
      </c>
      <c r="G404" t="n">
        <v>230.52</v>
      </c>
      <c r="H404" t="n">
        <v>3.21</v>
      </c>
      <c r="I404" t="n">
        <v>10</v>
      </c>
      <c r="J404" t="n">
        <v>176.77</v>
      </c>
      <c r="K404" t="n">
        <v>46.47</v>
      </c>
      <c r="L404" t="n">
        <v>32</v>
      </c>
      <c r="M404" t="n">
        <v>8</v>
      </c>
      <c r="N404" t="n">
        <v>33.3</v>
      </c>
      <c r="O404" t="n">
        <v>22035.73</v>
      </c>
      <c r="P404" t="n">
        <v>387.66</v>
      </c>
      <c r="Q404" t="n">
        <v>419.25</v>
      </c>
      <c r="R404" t="n">
        <v>72.79000000000001</v>
      </c>
      <c r="S404" t="n">
        <v>59.57</v>
      </c>
      <c r="T404" t="n">
        <v>4478.28</v>
      </c>
      <c r="U404" t="n">
        <v>0.82</v>
      </c>
      <c r="V404" t="n">
        <v>0.9</v>
      </c>
      <c r="W404" t="n">
        <v>6.81</v>
      </c>
      <c r="X404" t="n">
        <v>0.26</v>
      </c>
      <c r="Y404" t="n">
        <v>0.5</v>
      </c>
      <c r="Z404" t="n">
        <v>10</v>
      </c>
    </row>
    <row r="405">
      <c r="A405" t="n">
        <v>32</v>
      </c>
      <c r="B405" t="n">
        <v>65</v>
      </c>
      <c r="C405" t="inlineStr">
        <is>
          <t xml:space="preserve">CONCLUIDO	</t>
        </is>
      </c>
      <c r="D405" t="n">
        <v>2.4465</v>
      </c>
      <c r="E405" t="n">
        <v>40.87</v>
      </c>
      <c r="F405" t="n">
        <v>38.42</v>
      </c>
      <c r="G405" t="n">
        <v>230.53</v>
      </c>
      <c r="H405" t="n">
        <v>3.28</v>
      </c>
      <c r="I405" t="n">
        <v>10</v>
      </c>
      <c r="J405" t="n">
        <v>178.25</v>
      </c>
      <c r="K405" t="n">
        <v>46.47</v>
      </c>
      <c r="L405" t="n">
        <v>33</v>
      </c>
      <c r="M405" t="n">
        <v>8</v>
      </c>
      <c r="N405" t="n">
        <v>33.79</v>
      </c>
      <c r="O405" t="n">
        <v>22218.44</v>
      </c>
      <c r="P405" t="n">
        <v>386.1</v>
      </c>
      <c r="Q405" t="n">
        <v>419.24</v>
      </c>
      <c r="R405" t="n">
        <v>72.86</v>
      </c>
      <c r="S405" t="n">
        <v>59.57</v>
      </c>
      <c r="T405" t="n">
        <v>4513.8</v>
      </c>
      <c r="U405" t="n">
        <v>0.82</v>
      </c>
      <c r="V405" t="n">
        <v>0.9</v>
      </c>
      <c r="W405" t="n">
        <v>6.81</v>
      </c>
      <c r="X405" t="n">
        <v>0.26</v>
      </c>
      <c r="Y405" t="n">
        <v>0.5</v>
      </c>
      <c r="Z405" t="n">
        <v>10</v>
      </c>
    </row>
    <row r="406">
      <c r="A406" t="n">
        <v>33</v>
      </c>
      <c r="B406" t="n">
        <v>65</v>
      </c>
      <c r="C406" t="inlineStr">
        <is>
          <t xml:space="preserve">CONCLUIDO	</t>
        </is>
      </c>
      <c r="D406" t="n">
        <v>2.4466</v>
      </c>
      <c r="E406" t="n">
        <v>40.87</v>
      </c>
      <c r="F406" t="n">
        <v>38.42</v>
      </c>
      <c r="G406" t="n">
        <v>230.52</v>
      </c>
      <c r="H406" t="n">
        <v>3.36</v>
      </c>
      <c r="I406" t="n">
        <v>10</v>
      </c>
      <c r="J406" t="n">
        <v>179.74</v>
      </c>
      <c r="K406" t="n">
        <v>46.47</v>
      </c>
      <c r="L406" t="n">
        <v>34</v>
      </c>
      <c r="M406" t="n">
        <v>8</v>
      </c>
      <c r="N406" t="n">
        <v>34.27</v>
      </c>
      <c r="O406" t="n">
        <v>22401.81</v>
      </c>
      <c r="P406" t="n">
        <v>380.99</v>
      </c>
      <c r="Q406" t="n">
        <v>419.23</v>
      </c>
      <c r="R406" t="n">
        <v>72.77</v>
      </c>
      <c r="S406" t="n">
        <v>59.57</v>
      </c>
      <c r="T406" t="n">
        <v>4472.1</v>
      </c>
      <c r="U406" t="n">
        <v>0.82</v>
      </c>
      <c r="V406" t="n">
        <v>0.9</v>
      </c>
      <c r="W406" t="n">
        <v>6.81</v>
      </c>
      <c r="X406" t="n">
        <v>0.26</v>
      </c>
      <c r="Y406" t="n">
        <v>0.5</v>
      </c>
      <c r="Z406" t="n">
        <v>10</v>
      </c>
    </row>
    <row r="407">
      <c r="A407" t="n">
        <v>34</v>
      </c>
      <c r="B407" t="n">
        <v>65</v>
      </c>
      <c r="C407" t="inlineStr">
        <is>
          <t xml:space="preserve">CONCLUIDO	</t>
        </is>
      </c>
      <c r="D407" t="n">
        <v>2.4502</v>
      </c>
      <c r="E407" t="n">
        <v>40.81</v>
      </c>
      <c r="F407" t="n">
        <v>38.39</v>
      </c>
      <c r="G407" t="n">
        <v>255.91</v>
      </c>
      <c r="H407" t="n">
        <v>3.43</v>
      </c>
      <c r="I407" t="n">
        <v>9</v>
      </c>
      <c r="J407" t="n">
        <v>181.23</v>
      </c>
      <c r="K407" t="n">
        <v>46.47</v>
      </c>
      <c r="L407" t="n">
        <v>35</v>
      </c>
      <c r="M407" t="n">
        <v>7</v>
      </c>
      <c r="N407" t="n">
        <v>34.76</v>
      </c>
      <c r="O407" t="n">
        <v>22585.84</v>
      </c>
      <c r="P407" t="n">
        <v>382.83</v>
      </c>
      <c r="Q407" t="n">
        <v>419.23</v>
      </c>
      <c r="R407" t="n">
        <v>71.59</v>
      </c>
      <c r="S407" t="n">
        <v>59.57</v>
      </c>
      <c r="T407" t="n">
        <v>3884.29</v>
      </c>
      <c r="U407" t="n">
        <v>0.83</v>
      </c>
      <c r="V407" t="n">
        <v>0.9</v>
      </c>
      <c r="W407" t="n">
        <v>6.81</v>
      </c>
      <c r="X407" t="n">
        <v>0.22</v>
      </c>
      <c r="Y407" t="n">
        <v>0.5</v>
      </c>
      <c r="Z407" t="n">
        <v>10</v>
      </c>
    </row>
    <row r="408">
      <c r="A408" t="n">
        <v>35</v>
      </c>
      <c r="B408" t="n">
        <v>65</v>
      </c>
      <c r="C408" t="inlineStr">
        <is>
          <t xml:space="preserve">CONCLUIDO	</t>
        </is>
      </c>
      <c r="D408" t="n">
        <v>2.4502</v>
      </c>
      <c r="E408" t="n">
        <v>40.81</v>
      </c>
      <c r="F408" t="n">
        <v>38.39</v>
      </c>
      <c r="G408" t="n">
        <v>255.92</v>
      </c>
      <c r="H408" t="n">
        <v>3.5</v>
      </c>
      <c r="I408" t="n">
        <v>9</v>
      </c>
      <c r="J408" t="n">
        <v>182.73</v>
      </c>
      <c r="K408" t="n">
        <v>46.47</v>
      </c>
      <c r="L408" t="n">
        <v>36</v>
      </c>
      <c r="M408" t="n">
        <v>7</v>
      </c>
      <c r="N408" t="n">
        <v>35.26</v>
      </c>
      <c r="O408" t="n">
        <v>22770.67</v>
      </c>
      <c r="P408" t="n">
        <v>384.14</v>
      </c>
      <c r="Q408" t="n">
        <v>419.23</v>
      </c>
      <c r="R408" t="n">
        <v>71.68000000000001</v>
      </c>
      <c r="S408" t="n">
        <v>59.57</v>
      </c>
      <c r="T408" t="n">
        <v>3929.14</v>
      </c>
      <c r="U408" t="n">
        <v>0.83</v>
      </c>
      <c r="V408" t="n">
        <v>0.9</v>
      </c>
      <c r="W408" t="n">
        <v>6.81</v>
      </c>
      <c r="X408" t="n">
        <v>0.23</v>
      </c>
      <c r="Y408" t="n">
        <v>0.5</v>
      </c>
      <c r="Z408" t="n">
        <v>10</v>
      </c>
    </row>
    <row r="409">
      <c r="A409" t="n">
        <v>36</v>
      </c>
      <c r="B409" t="n">
        <v>65</v>
      </c>
      <c r="C409" t="inlineStr">
        <is>
          <t xml:space="preserve">CONCLUIDO	</t>
        </is>
      </c>
      <c r="D409" t="n">
        <v>2.4501</v>
      </c>
      <c r="E409" t="n">
        <v>40.81</v>
      </c>
      <c r="F409" t="n">
        <v>38.39</v>
      </c>
      <c r="G409" t="n">
        <v>255.93</v>
      </c>
      <c r="H409" t="n">
        <v>3.56</v>
      </c>
      <c r="I409" t="n">
        <v>9</v>
      </c>
      <c r="J409" t="n">
        <v>184.23</v>
      </c>
      <c r="K409" t="n">
        <v>46.47</v>
      </c>
      <c r="L409" t="n">
        <v>37</v>
      </c>
      <c r="M409" t="n">
        <v>7</v>
      </c>
      <c r="N409" t="n">
        <v>35.77</v>
      </c>
      <c r="O409" t="n">
        <v>22956.06</v>
      </c>
      <c r="P409" t="n">
        <v>382.7</v>
      </c>
      <c r="Q409" t="n">
        <v>419.24</v>
      </c>
      <c r="R409" t="n">
        <v>71.7</v>
      </c>
      <c r="S409" t="n">
        <v>59.57</v>
      </c>
      <c r="T409" t="n">
        <v>3939.5</v>
      </c>
      <c r="U409" t="n">
        <v>0.83</v>
      </c>
      <c r="V409" t="n">
        <v>0.9</v>
      </c>
      <c r="W409" t="n">
        <v>6.81</v>
      </c>
      <c r="X409" t="n">
        <v>0.23</v>
      </c>
      <c r="Y409" t="n">
        <v>0.5</v>
      </c>
      <c r="Z409" t="n">
        <v>10</v>
      </c>
    </row>
    <row r="410">
      <c r="A410" t="n">
        <v>37</v>
      </c>
      <c r="B410" t="n">
        <v>65</v>
      </c>
      <c r="C410" t="inlineStr">
        <is>
          <t xml:space="preserve">CONCLUIDO	</t>
        </is>
      </c>
      <c r="D410" t="n">
        <v>2.4492</v>
      </c>
      <c r="E410" t="n">
        <v>40.83</v>
      </c>
      <c r="F410" t="n">
        <v>38.4</v>
      </c>
      <c r="G410" t="n">
        <v>256.03</v>
      </c>
      <c r="H410" t="n">
        <v>3.63</v>
      </c>
      <c r="I410" t="n">
        <v>9</v>
      </c>
      <c r="J410" t="n">
        <v>185.74</v>
      </c>
      <c r="K410" t="n">
        <v>46.47</v>
      </c>
      <c r="L410" t="n">
        <v>38</v>
      </c>
      <c r="M410" t="n">
        <v>7</v>
      </c>
      <c r="N410" t="n">
        <v>36.27</v>
      </c>
      <c r="O410" t="n">
        <v>23142.13</v>
      </c>
      <c r="P410" t="n">
        <v>380.77</v>
      </c>
      <c r="Q410" t="n">
        <v>419.24</v>
      </c>
      <c r="R410" t="n">
        <v>72.16</v>
      </c>
      <c r="S410" t="n">
        <v>59.57</v>
      </c>
      <c r="T410" t="n">
        <v>4169.9</v>
      </c>
      <c r="U410" t="n">
        <v>0.83</v>
      </c>
      <c r="V410" t="n">
        <v>0.9</v>
      </c>
      <c r="W410" t="n">
        <v>6.81</v>
      </c>
      <c r="X410" t="n">
        <v>0.24</v>
      </c>
      <c r="Y410" t="n">
        <v>0.5</v>
      </c>
      <c r="Z410" t="n">
        <v>10</v>
      </c>
    </row>
    <row r="411">
      <c r="A411" t="n">
        <v>38</v>
      </c>
      <c r="B411" t="n">
        <v>65</v>
      </c>
      <c r="C411" t="inlineStr">
        <is>
          <t xml:space="preserve">CONCLUIDO	</t>
        </is>
      </c>
      <c r="D411" t="n">
        <v>2.4536</v>
      </c>
      <c r="E411" t="n">
        <v>40.76</v>
      </c>
      <c r="F411" t="n">
        <v>38.36</v>
      </c>
      <c r="G411" t="n">
        <v>287.68</v>
      </c>
      <c r="H411" t="n">
        <v>3.7</v>
      </c>
      <c r="I411" t="n">
        <v>8</v>
      </c>
      <c r="J411" t="n">
        <v>187.26</v>
      </c>
      <c r="K411" t="n">
        <v>46.47</v>
      </c>
      <c r="L411" t="n">
        <v>39</v>
      </c>
      <c r="M411" t="n">
        <v>5</v>
      </c>
      <c r="N411" t="n">
        <v>36.79</v>
      </c>
      <c r="O411" t="n">
        <v>23328.9</v>
      </c>
      <c r="P411" t="n">
        <v>378.53</v>
      </c>
      <c r="Q411" t="n">
        <v>419.23</v>
      </c>
      <c r="R411" t="n">
        <v>70.64</v>
      </c>
      <c r="S411" t="n">
        <v>59.57</v>
      </c>
      <c r="T411" t="n">
        <v>3416.71</v>
      </c>
      <c r="U411" t="n">
        <v>0.84</v>
      </c>
      <c r="V411" t="n">
        <v>0.9</v>
      </c>
      <c r="W411" t="n">
        <v>6.81</v>
      </c>
      <c r="X411" t="n">
        <v>0.2</v>
      </c>
      <c r="Y411" t="n">
        <v>0.5</v>
      </c>
      <c r="Z411" t="n">
        <v>10</v>
      </c>
    </row>
    <row r="412">
      <c r="A412" t="n">
        <v>39</v>
      </c>
      <c r="B412" t="n">
        <v>65</v>
      </c>
      <c r="C412" t="inlineStr">
        <is>
          <t xml:space="preserve">CONCLUIDO	</t>
        </is>
      </c>
      <c r="D412" t="n">
        <v>2.4537</v>
      </c>
      <c r="E412" t="n">
        <v>40.76</v>
      </c>
      <c r="F412" t="n">
        <v>38.36</v>
      </c>
      <c r="G412" t="n">
        <v>287.68</v>
      </c>
      <c r="H412" t="n">
        <v>3.76</v>
      </c>
      <c r="I412" t="n">
        <v>8</v>
      </c>
      <c r="J412" t="n">
        <v>188.78</v>
      </c>
      <c r="K412" t="n">
        <v>46.47</v>
      </c>
      <c r="L412" t="n">
        <v>40</v>
      </c>
      <c r="M412" t="n">
        <v>5</v>
      </c>
      <c r="N412" t="n">
        <v>37.31</v>
      </c>
      <c r="O412" t="n">
        <v>23516.37</v>
      </c>
      <c r="P412" t="n">
        <v>379.06</v>
      </c>
      <c r="Q412" t="n">
        <v>419.23</v>
      </c>
      <c r="R412" t="n">
        <v>70.59999999999999</v>
      </c>
      <c r="S412" t="n">
        <v>59.57</v>
      </c>
      <c r="T412" t="n">
        <v>3396.52</v>
      </c>
      <c r="U412" t="n">
        <v>0.84</v>
      </c>
      <c r="V412" t="n">
        <v>0.9</v>
      </c>
      <c r="W412" t="n">
        <v>6.81</v>
      </c>
      <c r="X412" t="n">
        <v>0.19</v>
      </c>
      <c r="Y412" t="n">
        <v>0.5</v>
      </c>
      <c r="Z412" t="n">
        <v>10</v>
      </c>
    </row>
    <row r="413">
      <c r="A413" t="n">
        <v>0</v>
      </c>
      <c r="B413" t="n">
        <v>75</v>
      </c>
      <c r="C413" t="inlineStr">
        <is>
          <t xml:space="preserve">CONCLUIDO	</t>
        </is>
      </c>
      <c r="D413" t="n">
        <v>1.493</v>
      </c>
      <c r="E413" t="n">
        <v>66.98</v>
      </c>
      <c r="F413" t="n">
        <v>51.23</v>
      </c>
      <c r="G413" t="n">
        <v>6.97</v>
      </c>
      <c r="H413" t="n">
        <v>0.12</v>
      </c>
      <c r="I413" t="n">
        <v>441</v>
      </c>
      <c r="J413" t="n">
        <v>150.44</v>
      </c>
      <c r="K413" t="n">
        <v>49.1</v>
      </c>
      <c r="L413" t="n">
        <v>1</v>
      </c>
      <c r="M413" t="n">
        <v>439</v>
      </c>
      <c r="N413" t="n">
        <v>25.34</v>
      </c>
      <c r="O413" t="n">
        <v>18787.76</v>
      </c>
      <c r="P413" t="n">
        <v>609.74</v>
      </c>
      <c r="Q413" t="n">
        <v>419.49</v>
      </c>
      <c r="R413" t="n">
        <v>490.22</v>
      </c>
      <c r="S413" t="n">
        <v>59.57</v>
      </c>
      <c r="T413" t="n">
        <v>211041.64</v>
      </c>
      <c r="U413" t="n">
        <v>0.12</v>
      </c>
      <c r="V413" t="n">
        <v>0.68</v>
      </c>
      <c r="W413" t="n">
        <v>7.53</v>
      </c>
      <c r="X413" t="n">
        <v>13.05</v>
      </c>
      <c r="Y413" t="n">
        <v>0.5</v>
      </c>
      <c r="Z413" t="n">
        <v>10</v>
      </c>
    </row>
    <row r="414">
      <c r="A414" t="n">
        <v>1</v>
      </c>
      <c r="B414" t="n">
        <v>75</v>
      </c>
      <c r="C414" t="inlineStr">
        <is>
          <t xml:space="preserve">CONCLUIDO	</t>
        </is>
      </c>
      <c r="D414" t="n">
        <v>1.9389</v>
      </c>
      <c r="E414" t="n">
        <v>51.58</v>
      </c>
      <c r="F414" t="n">
        <v>43.59</v>
      </c>
      <c r="G414" t="n">
        <v>13.98</v>
      </c>
      <c r="H414" t="n">
        <v>0.23</v>
      </c>
      <c r="I414" t="n">
        <v>187</v>
      </c>
      <c r="J414" t="n">
        <v>151.83</v>
      </c>
      <c r="K414" t="n">
        <v>49.1</v>
      </c>
      <c r="L414" t="n">
        <v>2</v>
      </c>
      <c r="M414" t="n">
        <v>185</v>
      </c>
      <c r="N414" t="n">
        <v>25.73</v>
      </c>
      <c r="O414" t="n">
        <v>18959.54</v>
      </c>
      <c r="P414" t="n">
        <v>517.89</v>
      </c>
      <c r="Q414" t="n">
        <v>419.44</v>
      </c>
      <c r="R414" t="n">
        <v>240.53</v>
      </c>
      <c r="S414" t="n">
        <v>59.57</v>
      </c>
      <c r="T414" t="n">
        <v>87466.91</v>
      </c>
      <c r="U414" t="n">
        <v>0.25</v>
      </c>
      <c r="V414" t="n">
        <v>0.79</v>
      </c>
      <c r="W414" t="n">
        <v>7.11</v>
      </c>
      <c r="X414" t="n">
        <v>5.42</v>
      </c>
      <c r="Y414" t="n">
        <v>0.5</v>
      </c>
      <c r="Z414" t="n">
        <v>10</v>
      </c>
    </row>
    <row r="415">
      <c r="A415" t="n">
        <v>2</v>
      </c>
      <c r="B415" t="n">
        <v>75</v>
      </c>
      <c r="C415" t="inlineStr">
        <is>
          <t xml:space="preserve">CONCLUIDO	</t>
        </is>
      </c>
      <c r="D415" t="n">
        <v>2.105</v>
      </c>
      <c r="E415" t="n">
        <v>47.51</v>
      </c>
      <c r="F415" t="n">
        <v>41.59</v>
      </c>
      <c r="G415" t="n">
        <v>20.97</v>
      </c>
      <c r="H415" t="n">
        <v>0.35</v>
      </c>
      <c r="I415" t="n">
        <v>119</v>
      </c>
      <c r="J415" t="n">
        <v>153.23</v>
      </c>
      <c r="K415" t="n">
        <v>49.1</v>
      </c>
      <c r="L415" t="n">
        <v>3</v>
      </c>
      <c r="M415" t="n">
        <v>117</v>
      </c>
      <c r="N415" t="n">
        <v>26.13</v>
      </c>
      <c r="O415" t="n">
        <v>19131.85</v>
      </c>
      <c r="P415" t="n">
        <v>493.24</v>
      </c>
      <c r="Q415" t="n">
        <v>419.29</v>
      </c>
      <c r="R415" t="n">
        <v>175.9</v>
      </c>
      <c r="S415" t="n">
        <v>59.57</v>
      </c>
      <c r="T415" t="n">
        <v>55490.67</v>
      </c>
      <c r="U415" t="n">
        <v>0.34</v>
      </c>
      <c r="V415" t="n">
        <v>0.83</v>
      </c>
      <c r="W415" t="n">
        <v>6.99</v>
      </c>
      <c r="X415" t="n">
        <v>3.43</v>
      </c>
      <c r="Y415" t="n">
        <v>0.5</v>
      </c>
      <c r="Z415" t="n">
        <v>10</v>
      </c>
    </row>
    <row r="416">
      <c r="A416" t="n">
        <v>3</v>
      </c>
      <c r="B416" t="n">
        <v>75</v>
      </c>
      <c r="C416" t="inlineStr">
        <is>
          <t xml:space="preserve">CONCLUIDO	</t>
        </is>
      </c>
      <c r="D416" t="n">
        <v>2.1912</v>
      </c>
      <c r="E416" t="n">
        <v>45.64</v>
      </c>
      <c r="F416" t="n">
        <v>40.67</v>
      </c>
      <c r="G416" t="n">
        <v>27.73</v>
      </c>
      <c r="H416" t="n">
        <v>0.46</v>
      </c>
      <c r="I416" t="n">
        <v>88</v>
      </c>
      <c r="J416" t="n">
        <v>154.63</v>
      </c>
      <c r="K416" t="n">
        <v>49.1</v>
      </c>
      <c r="L416" t="n">
        <v>4</v>
      </c>
      <c r="M416" t="n">
        <v>86</v>
      </c>
      <c r="N416" t="n">
        <v>26.53</v>
      </c>
      <c r="O416" t="n">
        <v>19304.72</v>
      </c>
      <c r="P416" t="n">
        <v>481.33</v>
      </c>
      <c r="Q416" t="n">
        <v>419.3</v>
      </c>
      <c r="R416" t="n">
        <v>145.94</v>
      </c>
      <c r="S416" t="n">
        <v>59.57</v>
      </c>
      <c r="T416" t="n">
        <v>40664.81</v>
      </c>
      <c r="U416" t="n">
        <v>0.41</v>
      </c>
      <c r="V416" t="n">
        <v>0.85</v>
      </c>
      <c r="W416" t="n">
        <v>6.94</v>
      </c>
      <c r="X416" t="n">
        <v>2.51</v>
      </c>
      <c r="Y416" t="n">
        <v>0.5</v>
      </c>
      <c r="Z416" t="n">
        <v>10</v>
      </c>
    </row>
    <row r="417">
      <c r="A417" t="n">
        <v>4</v>
      </c>
      <c r="B417" t="n">
        <v>75</v>
      </c>
      <c r="C417" t="inlineStr">
        <is>
          <t xml:space="preserve">CONCLUIDO	</t>
        </is>
      </c>
      <c r="D417" t="n">
        <v>2.2469</v>
      </c>
      <c r="E417" t="n">
        <v>44.51</v>
      </c>
      <c r="F417" t="n">
        <v>40.12</v>
      </c>
      <c r="G417" t="n">
        <v>34.89</v>
      </c>
      <c r="H417" t="n">
        <v>0.57</v>
      </c>
      <c r="I417" t="n">
        <v>69</v>
      </c>
      <c r="J417" t="n">
        <v>156.03</v>
      </c>
      <c r="K417" t="n">
        <v>49.1</v>
      </c>
      <c r="L417" t="n">
        <v>5</v>
      </c>
      <c r="M417" t="n">
        <v>67</v>
      </c>
      <c r="N417" t="n">
        <v>26.94</v>
      </c>
      <c r="O417" t="n">
        <v>19478.15</v>
      </c>
      <c r="P417" t="n">
        <v>473.93</v>
      </c>
      <c r="Q417" t="n">
        <v>419.32</v>
      </c>
      <c r="R417" t="n">
        <v>128.02</v>
      </c>
      <c r="S417" t="n">
        <v>59.57</v>
      </c>
      <c r="T417" t="n">
        <v>31801.63</v>
      </c>
      <c r="U417" t="n">
        <v>0.47</v>
      </c>
      <c r="V417" t="n">
        <v>0.86</v>
      </c>
      <c r="W417" t="n">
        <v>6.91</v>
      </c>
      <c r="X417" t="n">
        <v>1.95</v>
      </c>
      <c r="Y417" t="n">
        <v>0.5</v>
      </c>
      <c r="Z417" t="n">
        <v>10</v>
      </c>
    </row>
    <row r="418">
      <c r="A418" t="n">
        <v>5</v>
      </c>
      <c r="B418" t="n">
        <v>75</v>
      </c>
      <c r="C418" t="inlineStr">
        <is>
          <t xml:space="preserve">CONCLUIDO	</t>
        </is>
      </c>
      <c r="D418" t="n">
        <v>2.284</v>
      </c>
      <c r="E418" t="n">
        <v>43.78</v>
      </c>
      <c r="F418" t="n">
        <v>39.76</v>
      </c>
      <c r="G418" t="n">
        <v>41.86</v>
      </c>
      <c r="H418" t="n">
        <v>0.67</v>
      </c>
      <c r="I418" t="n">
        <v>57</v>
      </c>
      <c r="J418" t="n">
        <v>157.44</v>
      </c>
      <c r="K418" t="n">
        <v>49.1</v>
      </c>
      <c r="L418" t="n">
        <v>6</v>
      </c>
      <c r="M418" t="n">
        <v>55</v>
      </c>
      <c r="N418" t="n">
        <v>27.35</v>
      </c>
      <c r="O418" t="n">
        <v>19652.13</v>
      </c>
      <c r="P418" t="n">
        <v>468.6</v>
      </c>
      <c r="Q418" t="n">
        <v>419.24</v>
      </c>
      <c r="R418" t="n">
        <v>116.79</v>
      </c>
      <c r="S418" t="n">
        <v>59.57</v>
      </c>
      <c r="T418" t="n">
        <v>26243.26</v>
      </c>
      <c r="U418" t="n">
        <v>0.51</v>
      </c>
      <c r="V418" t="n">
        <v>0.87</v>
      </c>
      <c r="W418" t="n">
        <v>6.88</v>
      </c>
      <c r="X418" t="n">
        <v>1.6</v>
      </c>
      <c r="Y418" t="n">
        <v>0.5</v>
      </c>
      <c r="Z418" t="n">
        <v>10</v>
      </c>
    </row>
    <row r="419">
      <c r="A419" t="n">
        <v>6</v>
      </c>
      <c r="B419" t="n">
        <v>75</v>
      </c>
      <c r="C419" t="inlineStr">
        <is>
          <t xml:space="preserve">CONCLUIDO	</t>
        </is>
      </c>
      <c r="D419" t="n">
        <v>2.3086</v>
      </c>
      <c r="E419" t="n">
        <v>43.32</v>
      </c>
      <c r="F419" t="n">
        <v>39.54</v>
      </c>
      <c r="G419" t="n">
        <v>48.42</v>
      </c>
      <c r="H419" t="n">
        <v>0.78</v>
      </c>
      <c r="I419" t="n">
        <v>49</v>
      </c>
      <c r="J419" t="n">
        <v>158.86</v>
      </c>
      <c r="K419" t="n">
        <v>49.1</v>
      </c>
      <c r="L419" t="n">
        <v>7</v>
      </c>
      <c r="M419" t="n">
        <v>47</v>
      </c>
      <c r="N419" t="n">
        <v>27.77</v>
      </c>
      <c r="O419" t="n">
        <v>19826.68</v>
      </c>
      <c r="P419" t="n">
        <v>465.19</v>
      </c>
      <c r="Q419" t="n">
        <v>419.28</v>
      </c>
      <c r="R419" t="n">
        <v>109.03</v>
      </c>
      <c r="S419" t="n">
        <v>59.57</v>
      </c>
      <c r="T419" t="n">
        <v>22406.34</v>
      </c>
      <c r="U419" t="n">
        <v>0.55</v>
      </c>
      <c r="V419" t="n">
        <v>0.87</v>
      </c>
      <c r="W419" t="n">
        <v>6.88</v>
      </c>
      <c r="X419" t="n">
        <v>1.38</v>
      </c>
      <c r="Y419" t="n">
        <v>0.5</v>
      </c>
      <c r="Z419" t="n">
        <v>10</v>
      </c>
    </row>
    <row r="420">
      <c r="A420" t="n">
        <v>7</v>
      </c>
      <c r="B420" t="n">
        <v>75</v>
      </c>
      <c r="C420" t="inlineStr">
        <is>
          <t xml:space="preserve">CONCLUIDO	</t>
        </is>
      </c>
      <c r="D420" t="n">
        <v>2.3288</v>
      </c>
      <c r="E420" t="n">
        <v>42.94</v>
      </c>
      <c r="F420" t="n">
        <v>39.35</v>
      </c>
      <c r="G420" t="n">
        <v>54.91</v>
      </c>
      <c r="H420" t="n">
        <v>0.88</v>
      </c>
      <c r="I420" t="n">
        <v>43</v>
      </c>
      <c r="J420" t="n">
        <v>160.28</v>
      </c>
      <c r="K420" t="n">
        <v>49.1</v>
      </c>
      <c r="L420" t="n">
        <v>8</v>
      </c>
      <c r="M420" t="n">
        <v>41</v>
      </c>
      <c r="N420" t="n">
        <v>28.19</v>
      </c>
      <c r="O420" t="n">
        <v>20001.93</v>
      </c>
      <c r="P420" t="n">
        <v>461.74</v>
      </c>
      <c r="Q420" t="n">
        <v>419.24</v>
      </c>
      <c r="R420" t="n">
        <v>102.77</v>
      </c>
      <c r="S420" t="n">
        <v>59.57</v>
      </c>
      <c r="T420" t="n">
        <v>19307.14</v>
      </c>
      <c r="U420" t="n">
        <v>0.58</v>
      </c>
      <c r="V420" t="n">
        <v>0.88</v>
      </c>
      <c r="W420" t="n">
        <v>6.87</v>
      </c>
      <c r="X420" t="n">
        <v>1.19</v>
      </c>
      <c r="Y420" t="n">
        <v>0.5</v>
      </c>
      <c r="Z420" t="n">
        <v>10</v>
      </c>
    </row>
    <row r="421">
      <c r="A421" t="n">
        <v>8</v>
      </c>
      <c r="B421" t="n">
        <v>75</v>
      </c>
      <c r="C421" t="inlineStr">
        <is>
          <t xml:space="preserve">CONCLUIDO	</t>
        </is>
      </c>
      <c r="D421" t="n">
        <v>2.3447</v>
      </c>
      <c r="E421" t="n">
        <v>42.65</v>
      </c>
      <c r="F421" t="n">
        <v>39.21</v>
      </c>
      <c r="G421" t="n">
        <v>61.91</v>
      </c>
      <c r="H421" t="n">
        <v>0.99</v>
      </c>
      <c r="I421" t="n">
        <v>38</v>
      </c>
      <c r="J421" t="n">
        <v>161.71</v>
      </c>
      <c r="K421" t="n">
        <v>49.1</v>
      </c>
      <c r="L421" t="n">
        <v>9</v>
      </c>
      <c r="M421" t="n">
        <v>36</v>
      </c>
      <c r="N421" t="n">
        <v>28.61</v>
      </c>
      <c r="O421" t="n">
        <v>20177.64</v>
      </c>
      <c r="P421" t="n">
        <v>459.2</v>
      </c>
      <c r="Q421" t="n">
        <v>419.25</v>
      </c>
      <c r="R421" t="n">
        <v>98.29000000000001</v>
      </c>
      <c r="S421" t="n">
        <v>59.57</v>
      </c>
      <c r="T421" t="n">
        <v>17090.82</v>
      </c>
      <c r="U421" t="n">
        <v>0.61</v>
      </c>
      <c r="V421" t="n">
        <v>0.88</v>
      </c>
      <c r="W421" t="n">
        <v>6.86</v>
      </c>
      <c r="X421" t="n">
        <v>1.05</v>
      </c>
      <c r="Y421" t="n">
        <v>0.5</v>
      </c>
      <c r="Z421" t="n">
        <v>10</v>
      </c>
    </row>
    <row r="422">
      <c r="A422" t="n">
        <v>9</v>
      </c>
      <c r="B422" t="n">
        <v>75</v>
      </c>
      <c r="C422" t="inlineStr">
        <is>
          <t xml:space="preserve">CONCLUIDO	</t>
        </is>
      </c>
      <c r="D422" t="n">
        <v>2.3586</v>
      </c>
      <c r="E422" t="n">
        <v>42.4</v>
      </c>
      <c r="F422" t="n">
        <v>39.08</v>
      </c>
      <c r="G422" t="n">
        <v>68.97</v>
      </c>
      <c r="H422" t="n">
        <v>1.09</v>
      </c>
      <c r="I422" t="n">
        <v>34</v>
      </c>
      <c r="J422" t="n">
        <v>163.13</v>
      </c>
      <c r="K422" t="n">
        <v>49.1</v>
      </c>
      <c r="L422" t="n">
        <v>10</v>
      </c>
      <c r="M422" t="n">
        <v>32</v>
      </c>
      <c r="N422" t="n">
        <v>29.04</v>
      </c>
      <c r="O422" t="n">
        <v>20353.94</v>
      </c>
      <c r="P422" t="n">
        <v>456.84</v>
      </c>
      <c r="Q422" t="n">
        <v>419.28</v>
      </c>
      <c r="R422" t="n">
        <v>94.33</v>
      </c>
      <c r="S422" t="n">
        <v>59.57</v>
      </c>
      <c r="T422" t="n">
        <v>15129.23</v>
      </c>
      <c r="U422" t="n">
        <v>0.63</v>
      </c>
      <c r="V422" t="n">
        <v>0.88</v>
      </c>
      <c r="W422" t="n">
        <v>6.85</v>
      </c>
      <c r="X422" t="n">
        <v>0.92</v>
      </c>
      <c r="Y422" t="n">
        <v>0.5</v>
      </c>
      <c r="Z422" t="n">
        <v>10</v>
      </c>
    </row>
    <row r="423">
      <c r="A423" t="n">
        <v>10</v>
      </c>
      <c r="B423" t="n">
        <v>75</v>
      </c>
      <c r="C423" t="inlineStr">
        <is>
          <t xml:space="preserve">CONCLUIDO	</t>
        </is>
      </c>
      <c r="D423" t="n">
        <v>2.3669</v>
      </c>
      <c r="E423" t="n">
        <v>42.25</v>
      </c>
      <c r="F423" t="n">
        <v>39.03</v>
      </c>
      <c r="G423" t="n">
        <v>75.53</v>
      </c>
      <c r="H423" t="n">
        <v>1.18</v>
      </c>
      <c r="I423" t="n">
        <v>31</v>
      </c>
      <c r="J423" t="n">
        <v>164.57</v>
      </c>
      <c r="K423" t="n">
        <v>49.1</v>
      </c>
      <c r="L423" t="n">
        <v>11</v>
      </c>
      <c r="M423" t="n">
        <v>29</v>
      </c>
      <c r="N423" t="n">
        <v>29.47</v>
      </c>
      <c r="O423" t="n">
        <v>20530.82</v>
      </c>
      <c r="P423" t="n">
        <v>455.44</v>
      </c>
      <c r="Q423" t="n">
        <v>419.25</v>
      </c>
      <c r="R423" t="n">
        <v>92.54000000000001</v>
      </c>
      <c r="S423" t="n">
        <v>59.57</v>
      </c>
      <c r="T423" t="n">
        <v>14252.64</v>
      </c>
      <c r="U423" t="n">
        <v>0.64</v>
      </c>
      <c r="V423" t="n">
        <v>0.89</v>
      </c>
      <c r="W423" t="n">
        <v>6.84</v>
      </c>
      <c r="X423" t="n">
        <v>0.86</v>
      </c>
      <c r="Y423" t="n">
        <v>0.5</v>
      </c>
      <c r="Z423" t="n">
        <v>10</v>
      </c>
    </row>
    <row r="424">
      <c r="A424" t="n">
        <v>11</v>
      </c>
      <c r="B424" t="n">
        <v>75</v>
      </c>
      <c r="C424" t="inlineStr">
        <is>
          <t xml:space="preserve">CONCLUIDO	</t>
        </is>
      </c>
      <c r="D424" t="n">
        <v>2.3742</v>
      </c>
      <c r="E424" t="n">
        <v>42.12</v>
      </c>
      <c r="F424" t="n">
        <v>38.96</v>
      </c>
      <c r="G424" t="n">
        <v>80.59999999999999</v>
      </c>
      <c r="H424" t="n">
        <v>1.28</v>
      </c>
      <c r="I424" t="n">
        <v>29</v>
      </c>
      <c r="J424" t="n">
        <v>166.01</v>
      </c>
      <c r="K424" t="n">
        <v>49.1</v>
      </c>
      <c r="L424" t="n">
        <v>12</v>
      </c>
      <c r="M424" t="n">
        <v>27</v>
      </c>
      <c r="N424" t="n">
        <v>29.91</v>
      </c>
      <c r="O424" t="n">
        <v>20708.3</v>
      </c>
      <c r="P424" t="n">
        <v>453.68</v>
      </c>
      <c r="Q424" t="n">
        <v>419.23</v>
      </c>
      <c r="R424" t="n">
        <v>90.18000000000001</v>
      </c>
      <c r="S424" t="n">
        <v>59.57</v>
      </c>
      <c r="T424" t="n">
        <v>13078.54</v>
      </c>
      <c r="U424" t="n">
        <v>0.66</v>
      </c>
      <c r="V424" t="n">
        <v>0.89</v>
      </c>
      <c r="W424" t="n">
        <v>6.84</v>
      </c>
      <c r="X424" t="n">
        <v>0.79</v>
      </c>
      <c r="Y424" t="n">
        <v>0.5</v>
      </c>
      <c r="Z424" t="n">
        <v>10</v>
      </c>
    </row>
    <row r="425">
      <c r="A425" t="n">
        <v>12</v>
      </c>
      <c r="B425" t="n">
        <v>75</v>
      </c>
      <c r="C425" t="inlineStr">
        <is>
          <t xml:space="preserve">CONCLUIDO	</t>
        </is>
      </c>
      <c r="D425" t="n">
        <v>2.3839</v>
      </c>
      <c r="E425" t="n">
        <v>41.95</v>
      </c>
      <c r="F425" t="n">
        <v>38.88</v>
      </c>
      <c r="G425" t="n">
        <v>89.72</v>
      </c>
      <c r="H425" t="n">
        <v>1.38</v>
      </c>
      <c r="I425" t="n">
        <v>26</v>
      </c>
      <c r="J425" t="n">
        <v>167.45</v>
      </c>
      <c r="K425" t="n">
        <v>49.1</v>
      </c>
      <c r="L425" t="n">
        <v>13</v>
      </c>
      <c r="M425" t="n">
        <v>24</v>
      </c>
      <c r="N425" t="n">
        <v>30.36</v>
      </c>
      <c r="O425" t="n">
        <v>20886.38</v>
      </c>
      <c r="P425" t="n">
        <v>451.55</v>
      </c>
      <c r="Q425" t="n">
        <v>419.28</v>
      </c>
      <c r="R425" t="n">
        <v>87.75</v>
      </c>
      <c r="S425" t="n">
        <v>59.57</v>
      </c>
      <c r="T425" t="n">
        <v>11879.52</v>
      </c>
      <c r="U425" t="n">
        <v>0.68</v>
      </c>
      <c r="V425" t="n">
        <v>0.89</v>
      </c>
      <c r="W425" t="n">
        <v>6.83</v>
      </c>
      <c r="X425" t="n">
        <v>0.71</v>
      </c>
      <c r="Y425" t="n">
        <v>0.5</v>
      </c>
      <c r="Z425" t="n">
        <v>10</v>
      </c>
    </row>
    <row r="426">
      <c r="A426" t="n">
        <v>13</v>
      </c>
      <c r="B426" t="n">
        <v>75</v>
      </c>
      <c r="C426" t="inlineStr">
        <is>
          <t xml:space="preserve">CONCLUIDO	</t>
        </is>
      </c>
      <c r="D426" t="n">
        <v>2.3923</v>
      </c>
      <c r="E426" t="n">
        <v>41.8</v>
      </c>
      <c r="F426" t="n">
        <v>38.79</v>
      </c>
      <c r="G426" t="n">
        <v>96.98</v>
      </c>
      <c r="H426" t="n">
        <v>1.47</v>
      </c>
      <c r="I426" t="n">
        <v>24</v>
      </c>
      <c r="J426" t="n">
        <v>168.9</v>
      </c>
      <c r="K426" t="n">
        <v>49.1</v>
      </c>
      <c r="L426" t="n">
        <v>14</v>
      </c>
      <c r="M426" t="n">
        <v>22</v>
      </c>
      <c r="N426" t="n">
        <v>30.81</v>
      </c>
      <c r="O426" t="n">
        <v>21065.06</v>
      </c>
      <c r="P426" t="n">
        <v>450.05</v>
      </c>
      <c r="Q426" t="n">
        <v>419.26</v>
      </c>
      <c r="R426" t="n">
        <v>84.98999999999999</v>
      </c>
      <c r="S426" t="n">
        <v>59.57</v>
      </c>
      <c r="T426" t="n">
        <v>10509.49</v>
      </c>
      <c r="U426" t="n">
        <v>0.7</v>
      </c>
      <c r="V426" t="n">
        <v>0.89</v>
      </c>
      <c r="W426" t="n">
        <v>6.82</v>
      </c>
      <c r="X426" t="n">
        <v>0.63</v>
      </c>
      <c r="Y426" t="n">
        <v>0.5</v>
      </c>
      <c r="Z426" t="n">
        <v>10</v>
      </c>
    </row>
    <row r="427">
      <c r="A427" t="n">
        <v>14</v>
      </c>
      <c r="B427" t="n">
        <v>75</v>
      </c>
      <c r="C427" t="inlineStr">
        <is>
          <t xml:space="preserve">CONCLUIDO	</t>
        </is>
      </c>
      <c r="D427" t="n">
        <v>2.3949</v>
      </c>
      <c r="E427" t="n">
        <v>41.76</v>
      </c>
      <c r="F427" t="n">
        <v>38.78</v>
      </c>
      <c r="G427" t="n">
        <v>101.16</v>
      </c>
      <c r="H427" t="n">
        <v>1.56</v>
      </c>
      <c r="I427" t="n">
        <v>23</v>
      </c>
      <c r="J427" t="n">
        <v>170.35</v>
      </c>
      <c r="K427" t="n">
        <v>49.1</v>
      </c>
      <c r="L427" t="n">
        <v>15</v>
      </c>
      <c r="M427" t="n">
        <v>21</v>
      </c>
      <c r="N427" t="n">
        <v>31.26</v>
      </c>
      <c r="O427" t="n">
        <v>21244.37</v>
      </c>
      <c r="P427" t="n">
        <v>448.96</v>
      </c>
      <c r="Q427" t="n">
        <v>419.24</v>
      </c>
      <c r="R427" t="n">
        <v>84.16</v>
      </c>
      <c r="S427" t="n">
        <v>59.57</v>
      </c>
      <c r="T427" t="n">
        <v>10098.27</v>
      </c>
      <c r="U427" t="n">
        <v>0.71</v>
      </c>
      <c r="V427" t="n">
        <v>0.89</v>
      </c>
      <c r="W427" t="n">
        <v>6.84</v>
      </c>
      <c r="X427" t="n">
        <v>0.61</v>
      </c>
      <c r="Y427" t="n">
        <v>0.5</v>
      </c>
      <c r="Z427" t="n">
        <v>10</v>
      </c>
    </row>
    <row r="428">
      <c r="A428" t="n">
        <v>15</v>
      </c>
      <c r="B428" t="n">
        <v>75</v>
      </c>
      <c r="C428" t="inlineStr">
        <is>
          <t xml:space="preserve">CONCLUIDO	</t>
        </is>
      </c>
      <c r="D428" t="n">
        <v>2.4013</v>
      </c>
      <c r="E428" t="n">
        <v>41.64</v>
      </c>
      <c r="F428" t="n">
        <v>38.73</v>
      </c>
      <c r="G428" t="n">
        <v>110.64</v>
      </c>
      <c r="H428" t="n">
        <v>1.65</v>
      </c>
      <c r="I428" t="n">
        <v>21</v>
      </c>
      <c r="J428" t="n">
        <v>171.81</v>
      </c>
      <c r="K428" t="n">
        <v>49.1</v>
      </c>
      <c r="L428" t="n">
        <v>16</v>
      </c>
      <c r="M428" t="n">
        <v>19</v>
      </c>
      <c r="N428" t="n">
        <v>31.72</v>
      </c>
      <c r="O428" t="n">
        <v>21424.29</v>
      </c>
      <c r="P428" t="n">
        <v>447.15</v>
      </c>
      <c r="Q428" t="n">
        <v>419.25</v>
      </c>
      <c r="R428" t="n">
        <v>82.68000000000001</v>
      </c>
      <c r="S428" t="n">
        <v>59.57</v>
      </c>
      <c r="T428" t="n">
        <v>9372.690000000001</v>
      </c>
      <c r="U428" t="n">
        <v>0.72</v>
      </c>
      <c r="V428" t="n">
        <v>0.89</v>
      </c>
      <c r="W428" t="n">
        <v>6.83</v>
      </c>
      <c r="X428" t="n">
        <v>0.5600000000000001</v>
      </c>
      <c r="Y428" t="n">
        <v>0.5</v>
      </c>
      <c r="Z428" t="n">
        <v>10</v>
      </c>
    </row>
    <row r="429">
      <c r="A429" t="n">
        <v>16</v>
      </c>
      <c r="B429" t="n">
        <v>75</v>
      </c>
      <c r="C429" t="inlineStr">
        <is>
          <t xml:space="preserve">CONCLUIDO	</t>
        </is>
      </c>
      <c r="D429" t="n">
        <v>2.4038</v>
      </c>
      <c r="E429" t="n">
        <v>41.6</v>
      </c>
      <c r="F429" t="n">
        <v>38.71</v>
      </c>
      <c r="G429" t="n">
        <v>116.14</v>
      </c>
      <c r="H429" t="n">
        <v>1.74</v>
      </c>
      <c r="I429" t="n">
        <v>20</v>
      </c>
      <c r="J429" t="n">
        <v>173.28</v>
      </c>
      <c r="K429" t="n">
        <v>49.1</v>
      </c>
      <c r="L429" t="n">
        <v>17</v>
      </c>
      <c r="M429" t="n">
        <v>18</v>
      </c>
      <c r="N429" t="n">
        <v>32.18</v>
      </c>
      <c r="O429" t="n">
        <v>21604.83</v>
      </c>
      <c r="P429" t="n">
        <v>446.33</v>
      </c>
      <c r="Q429" t="n">
        <v>419.23</v>
      </c>
      <c r="R429" t="n">
        <v>82.26000000000001</v>
      </c>
      <c r="S429" t="n">
        <v>59.57</v>
      </c>
      <c r="T429" t="n">
        <v>9164.129999999999</v>
      </c>
      <c r="U429" t="n">
        <v>0.72</v>
      </c>
      <c r="V429" t="n">
        <v>0.89</v>
      </c>
      <c r="W429" t="n">
        <v>6.83</v>
      </c>
      <c r="X429" t="n">
        <v>0.55</v>
      </c>
      <c r="Y429" t="n">
        <v>0.5</v>
      </c>
      <c r="Z429" t="n">
        <v>10</v>
      </c>
    </row>
    <row r="430">
      <c r="A430" t="n">
        <v>17</v>
      </c>
      <c r="B430" t="n">
        <v>75</v>
      </c>
      <c r="C430" t="inlineStr">
        <is>
          <t xml:space="preserve">CONCLUIDO	</t>
        </is>
      </c>
      <c r="D430" t="n">
        <v>2.4074</v>
      </c>
      <c r="E430" t="n">
        <v>41.54</v>
      </c>
      <c r="F430" t="n">
        <v>38.68</v>
      </c>
      <c r="G430" t="n">
        <v>122.15</v>
      </c>
      <c r="H430" t="n">
        <v>1.83</v>
      </c>
      <c r="I430" t="n">
        <v>19</v>
      </c>
      <c r="J430" t="n">
        <v>174.75</v>
      </c>
      <c r="K430" t="n">
        <v>49.1</v>
      </c>
      <c r="L430" t="n">
        <v>18</v>
      </c>
      <c r="M430" t="n">
        <v>17</v>
      </c>
      <c r="N430" t="n">
        <v>32.65</v>
      </c>
      <c r="O430" t="n">
        <v>21786.02</v>
      </c>
      <c r="P430" t="n">
        <v>444.95</v>
      </c>
      <c r="Q430" t="n">
        <v>419.23</v>
      </c>
      <c r="R430" t="n">
        <v>81.20999999999999</v>
      </c>
      <c r="S430" t="n">
        <v>59.57</v>
      </c>
      <c r="T430" t="n">
        <v>8647.17</v>
      </c>
      <c r="U430" t="n">
        <v>0.73</v>
      </c>
      <c r="V430" t="n">
        <v>0.89</v>
      </c>
      <c r="W430" t="n">
        <v>6.83</v>
      </c>
      <c r="X430" t="n">
        <v>0.52</v>
      </c>
      <c r="Y430" t="n">
        <v>0.5</v>
      </c>
      <c r="Z430" t="n">
        <v>10</v>
      </c>
    </row>
    <row r="431">
      <c r="A431" t="n">
        <v>18</v>
      </c>
      <c r="B431" t="n">
        <v>75</v>
      </c>
      <c r="C431" t="inlineStr">
        <is>
          <t xml:space="preserve">CONCLUIDO	</t>
        </is>
      </c>
      <c r="D431" t="n">
        <v>2.4109</v>
      </c>
      <c r="E431" t="n">
        <v>41.48</v>
      </c>
      <c r="F431" t="n">
        <v>38.65</v>
      </c>
      <c r="G431" t="n">
        <v>128.84</v>
      </c>
      <c r="H431" t="n">
        <v>1.91</v>
      </c>
      <c r="I431" t="n">
        <v>18</v>
      </c>
      <c r="J431" t="n">
        <v>176.22</v>
      </c>
      <c r="K431" t="n">
        <v>49.1</v>
      </c>
      <c r="L431" t="n">
        <v>19</v>
      </c>
      <c r="M431" t="n">
        <v>16</v>
      </c>
      <c r="N431" t="n">
        <v>33.13</v>
      </c>
      <c r="O431" t="n">
        <v>21967.84</v>
      </c>
      <c r="P431" t="n">
        <v>444.94</v>
      </c>
      <c r="Q431" t="n">
        <v>419.26</v>
      </c>
      <c r="R431" t="n">
        <v>80.38</v>
      </c>
      <c r="S431" t="n">
        <v>59.57</v>
      </c>
      <c r="T431" t="n">
        <v>8236.82</v>
      </c>
      <c r="U431" t="n">
        <v>0.74</v>
      </c>
      <c r="V431" t="n">
        <v>0.89</v>
      </c>
      <c r="W431" t="n">
        <v>6.82</v>
      </c>
      <c r="X431" t="n">
        <v>0.49</v>
      </c>
      <c r="Y431" t="n">
        <v>0.5</v>
      </c>
      <c r="Z431" t="n">
        <v>10</v>
      </c>
    </row>
    <row r="432">
      <c r="A432" t="n">
        <v>19</v>
      </c>
      <c r="B432" t="n">
        <v>75</v>
      </c>
      <c r="C432" t="inlineStr">
        <is>
          <t xml:space="preserve">CONCLUIDO	</t>
        </is>
      </c>
      <c r="D432" t="n">
        <v>2.4148</v>
      </c>
      <c r="E432" t="n">
        <v>41.41</v>
      </c>
      <c r="F432" t="n">
        <v>38.62</v>
      </c>
      <c r="G432" t="n">
        <v>136.29</v>
      </c>
      <c r="H432" t="n">
        <v>2</v>
      </c>
      <c r="I432" t="n">
        <v>17</v>
      </c>
      <c r="J432" t="n">
        <v>177.7</v>
      </c>
      <c r="K432" t="n">
        <v>49.1</v>
      </c>
      <c r="L432" t="n">
        <v>20</v>
      </c>
      <c r="M432" t="n">
        <v>15</v>
      </c>
      <c r="N432" t="n">
        <v>33.61</v>
      </c>
      <c r="O432" t="n">
        <v>22150.3</v>
      </c>
      <c r="P432" t="n">
        <v>442.82</v>
      </c>
      <c r="Q432" t="n">
        <v>419.24</v>
      </c>
      <c r="R432" t="n">
        <v>78.94</v>
      </c>
      <c r="S432" t="n">
        <v>59.57</v>
      </c>
      <c r="T432" t="n">
        <v>7520.09</v>
      </c>
      <c r="U432" t="n">
        <v>0.75</v>
      </c>
      <c r="V432" t="n">
        <v>0.9</v>
      </c>
      <c r="W432" t="n">
        <v>6.83</v>
      </c>
      <c r="X432" t="n">
        <v>0.45</v>
      </c>
      <c r="Y432" t="n">
        <v>0.5</v>
      </c>
      <c r="Z432" t="n">
        <v>10</v>
      </c>
    </row>
    <row r="433">
      <c r="A433" t="n">
        <v>20</v>
      </c>
      <c r="B433" t="n">
        <v>75</v>
      </c>
      <c r="C433" t="inlineStr">
        <is>
          <t xml:space="preserve">CONCLUIDO	</t>
        </is>
      </c>
      <c r="D433" t="n">
        <v>2.4142</v>
      </c>
      <c r="E433" t="n">
        <v>41.42</v>
      </c>
      <c r="F433" t="n">
        <v>38.63</v>
      </c>
      <c r="G433" t="n">
        <v>136.33</v>
      </c>
      <c r="H433" t="n">
        <v>2.08</v>
      </c>
      <c r="I433" t="n">
        <v>17</v>
      </c>
      <c r="J433" t="n">
        <v>179.18</v>
      </c>
      <c r="K433" t="n">
        <v>49.1</v>
      </c>
      <c r="L433" t="n">
        <v>21</v>
      </c>
      <c r="M433" t="n">
        <v>15</v>
      </c>
      <c r="N433" t="n">
        <v>34.09</v>
      </c>
      <c r="O433" t="n">
        <v>22333.43</v>
      </c>
      <c r="P433" t="n">
        <v>442.17</v>
      </c>
      <c r="Q433" t="n">
        <v>419.23</v>
      </c>
      <c r="R433" t="n">
        <v>79.52</v>
      </c>
      <c r="S433" t="n">
        <v>59.57</v>
      </c>
      <c r="T433" t="n">
        <v>7809.93</v>
      </c>
      <c r="U433" t="n">
        <v>0.75</v>
      </c>
      <c r="V433" t="n">
        <v>0.9</v>
      </c>
      <c r="W433" t="n">
        <v>6.82</v>
      </c>
      <c r="X433" t="n">
        <v>0.46</v>
      </c>
      <c r="Y433" t="n">
        <v>0.5</v>
      </c>
      <c r="Z433" t="n">
        <v>10</v>
      </c>
    </row>
    <row r="434">
      <c r="A434" t="n">
        <v>21</v>
      </c>
      <c r="B434" t="n">
        <v>75</v>
      </c>
      <c r="C434" t="inlineStr">
        <is>
          <t xml:space="preserve">CONCLUIDO	</t>
        </is>
      </c>
      <c r="D434" t="n">
        <v>2.4172</v>
      </c>
      <c r="E434" t="n">
        <v>41.37</v>
      </c>
      <c r="F434" t="n">
        <v>38.6</v>
      </c>
      <c r="G434" t="n">
        <v>144.77</v>
      </c>
      <c r="H434" t="n">
        <v>2.16</v>
      </c>
      <c r="I434" t="n">
        <v>16</v>
      </c>
      <c r="J434" t="n">
        <v>180.67</v>
      </c>
      <c r="K434" t="n">
        <v>49.1</v>
      </c>
      <c r="L434" t="n">
        <v>22</v>
      </c>
      <c r="M434" t="n">
        <v>14</v>
      </c>
      <c r="N434" t="n">
        <v>34.58</v>
      </c>
      <c r="O434" t="n">
        <v>22517.21</v>
      </c>
      <c r="P434" t="n">
        <v>442.12</v>
      </c>
      <c r="Q434" t="n">
        <v>419.25</v>
      </c>
      <c r="R434" t="n">
        <v>78.73999999999999</v>
      </c>
      <c r="S434" t="n">
        <v>59.57</v>
      </c>
      <c r="T434" t="n">
        <v>7427.16</v>
      </c>
      <c r="U434" t="n">
        <v>0.76</v>
      </c>
      <c r="V434" t="n">
        <v>0.9</v>
      </c>
      <c r="W434" t="n">
        <v>6.82</v>
      </c>
      <c r="X434" t="n">
        <v>0.44</v>
      </c>
      <c r="Y434" t="n">
        <v>0.5</v>
      </c>
      <c r="Z434" t="n">
        <v>10</v>
      </c>
    </row>
    <row r="435">
      <c r="A435" t="n">
        <v>22</v>
      </c>
      <c r="B435" t="n">
        <v>75</v>
      </c>
      <c r="C435" t="inlineStr">
        <is>
          <t xml:space="preserve">CONCLUIDO	</t>
        </is>
      </c>
      <c r="D435" t="n">
        <v>2.4212</v>
      </c>
      <c r="E435" t="n">
        <v>41.3</v>
      </c>
      <c r="F435" t="n">
        <v>38.57</v>
      </c>
      <c r="G435" t="n">
        <v>154.27</v>
      </c>
      <c r="H435" t="n">
        <v>2.24</v>
      </c>
      <c r="I435" t="n">
        <v>15</v>
      </c>
      <c r="J435" t="n">
        <v>182.17</v>
      </c>
      <c r="K435" t="n">
        <v>49.1</v>
      </c>
      <c r="L435" t="n">
        <v>23</v>
      </c>
      <c r="M435" t="n">
        <v>13</v>
      </c>
      <c r="N435" t="n">
        <v>35.08</v>
      </c>
      <c r="O435" t="n">
        <v>22701.78</v>
      </c>
      <c r="P435" t="n">
        <v>440.52</v>
      </c>
      <c r="Q435" t="n">
        <v>419.25</v>
      </c>
      <c r="R435" t="n">
        <v>77.34</v>
      </c>
      <c r="S435" t="n">
        <v>59.57</v>
      </c>
      <c r="T435" t="n">
        <v>6730.39</v>
      </c>
      <c r="U435" t="n">
        <v>0.77</v>
      </c>
      <c r="V435" t="n">
        <v>0.9</v>
      </c>
      <c r="W435" t="n">
        <v>6.82</v>
      </c>
      <c r="X435" t="n">
        <v>0.4</v>
      </c>
      <c r="Y435" t="n">
        <v>0.5</v>
      </c>
      <c r="Z435" t="n">
        <v>10</v>
      </c>
    </row>
    <row r="436">
      <c r="A436" t="n">
        <v>23</v>
      </c>
      <c r="B436" t="n">
        <v>75</v>
      </c>
      <c r="C436" t="inlineStr">
        <is>
          <t xml:space="preserve">CONCLUIDO	</t>
        </is>
      </c>
      <c r="D436" t="n">
        <v>2.4216</v>
      </c>
      <c r="E436" t="n">
        <v>41.3</v>
      </c>
      <c r="F436" t="n">
        <v>38.56</v>
      </c>
      <c r="G436" t="n">
        <v>154.24</v>
      </c>
      <c r="H436" t="n">
        <v>2.32</v>
      </c>
      <c r="I436" t="n">
        <v>15</v>
      </c>
      <c r="J436" t="n">
        <v>183.67</v>
      </c>
      <c r="K436" t="n">
        <v>49.1</v>
      </c>
      <c r="L436" t="n">
        <v>24</v>
      </c>
      <c r="M436" t="n">
        <v>13</v>
      </c>
      <c r="N436" t="n">
        <v>35.58</v>
      </c>
      <c r="O436" t="n">
        <v>22886.92</v>
      </c>
      <c r="P436" t="n">
        <v>439.08</v>
      </c>
      <c r="Q436" t="n">
        <v>419.24</v>
      </c>
      <c r="R436" t="n">
        <v>77.11</v>
      </c>
      <c r="S436" t="n">
        <v>59.57</v>
      </c>
      <c r="T436" t="n">
        <v>6615.95</v>
      </c>
      <c r="U436" t="n">
        <v>0.77</v>
      </c>
      <c r="V436" t="n">
        <v>0.9</v>
      </c>
      <c r="W436" t="n">
        <v>6.82</v>
      </c>
      <c r="X436" t="n">
        <v>0.4</v>
      </c>
      <c r="Y436" t="n">
        <v>0.5</v>
      </c>
      <c r="Z436" t="n">
        <v>10</v>
      </c>
    </row>
    <row r="437">
      <c r="A437" t="n">
        <v>24</v>
      </c>
      <c r="B437" t="n">
        <v>75</v>
      </c>
      <c r="C437" t="inlineStr">
        <is>
          <t xml:space="preserve">CONCLUIDO	</t>
        </is>
      </c>
      <c r="D437" t="n">
        <v>2.4252</v>
      </c>
      <c r="E437" t="n">
        <v>41.23</v>
      </c>
      <c r="F437" t="n">
        <v>38.53</v>
      </c>
      <c r="G437" t="n">
        <v>165.13</v>
      </c>
      <c r="H437" t="n">
        <v>2.4</v>
      </c>
      <c r="I437" t="n">
        <v>14</v>
      </c>
      <c r="J437" t="n">
        <v>185.18</v>
      </c>
      <c r="K437" t="n">
        <v>49.1</v>
      </c>
      <c r="L437" t="n">
        <v>25</v>
      </c>
      <c r="M437" t="n">
        <v>12</v>
      </c>
      <c r="N437" t="n">
        <v>36.08</v>
      </c>
      <c r="O437" t="n">
        <v>23072.73</v>
      </c>
      <c r="P437" t="n">
        <v>439.33</v>
      </c>
      <c r="Q437" t="n">
        <v>419.23</v>
      </c>
      <c r="R437" t="n">
        <v>76.34999999999999</v>
      </c>
      <c r="S437" t="n">
        <v>59.57</v>
      </c>
      <c r="T437" t="n">
        <v>6240.03</v>
      </c>
      <c r="U437" t="n">
        <v>0.78</v>
      </c>
      <c r="V437" t="n">
        <v>0.9</v>
      </c>
      <c r="W437" t="n">
        <v>6.82</v>
      </c>
      <c r="X437" t="n">
        <v>0.37</v>
      </c>
      <c r="Y437" t="n">
        <v>0.5</v>
      </c>
      <c r="Z437" t="n">
        <v>10</v>
      </c>
    </row>
    <row r="438">
      <c r="A438" t="n">
        <v>25</v>
      </c>
      <c r="B438" t="n">
        <v>75</v>
      </c>
      <c r="C438" t="inlineStr">
        <is>
          <t xml:space="preserve">CONCLUIDO	</t>
        </is>
      </c>
      <c r="D438" t="n">
        <v>2.4277</v>
      </c>
      <c r="E438" t="n">
        <v>41.19</v>
      </c>
      <c r="F438" t="n">
        <v>38.52</v>
      </c>
      <c r="G438" t="n">
        <v>177.77</v>
      </c>
      <c r="H438" t="n">
        <v>2.47</v>
      </c>
      <c r="I438" t="n">
        <v>13</v>
      </c>
      <c r="J438" t="n">
        <v>186.69</v>
      </c>
      <c r="K438" t="n">
        <v>49.1</v>
      </c>
      <c r="L438" t="n">
        <v>26</v>
      </c>
      <c r="M438" t="n">
        <v>11</v>
      </c>
      <c r="N438" t="n">
        <v>36.6</v>
      </c>
      <c r="O438" t="n">
        <v>23259.24</v>
      </c>
      <c r="P438" t="n">
        <v>435.59</v>
      </c>
      <c r="Q438" t="n">
        <v>419.23</v>
      </c>
      <c r="R438" t="n">
        <v>75.83</v>
      </c>
      <c r="S438" t="n">
        <v>59.57</v>
      </c>
      <c r="T438" t="n">
        <v>5986.11</v>
      </c>
      <c r="U438" t="n">
        <v>0.79</v>
      </c>
      <c r="V438" t="n">
        <v>0.9</v>
      </c>
      <c r="W438" t="n">
        <v>6.82</v>
      </c>
      <c r="X438" t="n">
        <v>0.35</v>
      </c>
      <c r="Y438" t="n">
        <v>0.5</v>
      </c>
      <c r="Z438" t="n">
        <v>10</v>
      </c>
    </row>
    <row r="439">
      <c r="A439" t="n">
        <v>26</v>
      </c>
      <c r="B439" t="n">
        <v>75</v>
      </c>
      <c r="C439" t="inlineStr">
        <is>
          <t xml:space="preserve">CONCLUIDO	</t>
        </is>
      </c>
      <c r="D439" t="n">
        <v>2.4286</v>
      </c>
      <c r="E439" t="n">
        <v>41.18</v>
      </c>
      <c r="F439" t="n">
        <v>38.5</v>
      </c>
      <c r="G439" t="n">
        <v>177.71</v>
      </c>
      <c r="H439" t="n">
        <v>2.55</v>
      </c>
      <c r="I439" t="n">
        <v>13</v>
      </c>
      <c r="J439" t="n">
        <v>188.21</v>
      </c>
      <c r="K439" t="n">
        <v>49.1</v>
      </c>
      <c r="L439" t="n">
        <v>27</v>
      </c>
      <c r="M439" t="n">
        <v>11</v>
      </c>
      <c r="N439" t="n">
        <v>37.11</v>
      </c>
      <c r="O439" t="n">
        <v>23446.45</v>
      </c>
      <c r="P439" t="n">
        <v>438.37</v>
      </c>
      <c r="Q439" t="n">
        <v>419.28</v>
      </c>
      <c r="R439" t="n">
        <v>75.20999999999999</v>
      </c>
      <c r="S439" t="n">
        <v>59.57</v>
      </c>
      <c r="T439" t="n">
        <v>5675.28</v>
      </c>
      <c r="U439" t="n">
        <v>0.79</v>
      </c>
      <c r="V439" t="n">
        <v>0.9</v>
      </c>
      <c r="W439" t="n">
        <v>6.82</v>
      </c>
      <c r="X439" t="n">
        <v>0.34</v>
      </c>
      <c r="Y439" t="n">
        <v>0.5</v>
      </c>
      <c r="Z439" t="n">
        <v>10</v>
      </c>
    </row>
    <row r="440">
      <c r="A440" t="n">
        <v>27</v>
      </c>
      <c r="B440" t="n">
        <v>75</v>
      </c>
      <c r="C440" t="inlineStr">
        <is>
          <t xml:space="preserve">CONCLUIDO	</t>
        </is>
      </c>
      <c r="D440" t="n">
        <v>2.4279</v>
      </c>
      <c r="E440" t="n">
        <v>41.19</v>
      </c>
      <c r="F440" t="n">
        <v>38.51</v>
      </c>
      <c r="G440" t="n">
        <v>177.76</v>
      </c>
      <c r="H440" t="n">
        <v>2.62</v>
      </c>
      <c r="I440" t="n">
        <v>13</v>
      </c>
      <c r="J440" t="n">
        <v>189.73</v>
      </c>
      <c r="K440" t="n">
        <v>49.1</v>
      </c>
      <c r="L440" t="n">
        <v>28</v>
      </c>
      <c r="M440" t="n">
        <v>11</v>
      </c>
      <c r="N440" t="n">
        <v>37.64</v>
      </c>
      <c r="O440" t="n">
        <v>23634.36</v>
      </c>
      <c r="P440" t="n">
        <v>436.1</v>
      </c>
      <c r="Q440" t="n">
        <v>419.23</v>
      </c>
      <c r="R440" t="n">
        <v>75.81</v>
      </c>
      <c r="S440" t="n">
        <v>59.57</v>
      </c>
      <c r="T440" t="n">
        <v>5976.97</v>
      </c>
      <c r="U440" t="n">
        <v>0.79</v>
      </c>
      <c r="V440" t="n">
        <v>0.9</v>
      </c>
      <c r="W440" t="n">
        <v>6.82</v>
      </c>
      <c r="X440" t="n">
        <v>0.35</v>
      </c>
      <c r="Y440" t="n">
        <v>0.5</v>
      </c>
      <c r="Z440" t="n">
        <v>10</v>
      </c>
    </row>
    <row r="441">
      <c r="A441" t="n">
        <v>28</v>
      </c>
      <c r="B441" t="n">
        <v>75</v>
      </c>
      <c r="C441" t="inlineStr">
        <is>
          <t xml:space="preserve">CONCLUIDO	</t>
        </is>
      </c>
      <c r="D441" t="n">
        <v>2.4326</v>
      </c>
      <c r="E441" t="n">
        <v>41.11</v>
      </c>
      <c r="F441" t="n">
        <v>38.47</v>
      </c>
      <c r="G441" t="n">
        <v>192.33</v>
      </c>
      <c r="H441" t="n">
        <v>2.69</v>
      </c>
      <c r="I441" t="n">
        <v>12</v>
      </c>
      <c r="J441" t="n">
        <v>191.26</v>
      </c>
      <c r="K441" t="n">
        <v>49.1</v>
      </c>
      <c r="L441" t="n">
        <v>29</v>
      </c>
      <c r="M441" t="n">
        <v>10</v>
      </c>
      <c r="N441" t="n">
        <v>38.17</v>
      </c>
      <c r="O441" t="n">
        <v>23822.99</v>
      </c>
      <c r="P441" t="n">
        <v>435.39</v>
      </c>
      <c r="Q441" t="n">
        <v>419.24</v>
      </c>
      <c r="R441" t="n">
        <v>74.06999999999999</v>
      </c>
      <c r="S441" t="n">
        <v>59.57</v>
      </c>
      <c r="T441" t="n">
        <v>5109.41</v>
      </c>
      <c r="U441" t="n">
        <v>0.8</v>
      </c>
      <c r="V441" t="n">
        <v>0.9</v>
      </c>
      <c r="W441" t="n">
        <v>6.82</v>
      </c>
      <c r="X441" t="n">
        <v>0.3</v>
      </c>
      <c r="Y441" t="n">
        <v>0.5</v>
      </c>
      <c r="Z441" t="n">
        <v>10</v>
      </c>
    </row>
    <row r="442">
      <c r="A442" t="n">
        <v>29</v>
      </c>
      <c r="B442" t="n">
        <v>75</v>
      </c>
      <c r="C442" t="inlineStr">
        <is>
          <t xml:space="preserve">CONCLUIDO	</t>
        </is>
      </c>
      <c r="D442" t="n">
        <v>2.432</v>
      </c>
      <c r="E442" t="n">
        <v>41.12</v>
      </c>
      <c r="F442" t="n">
        <v>38.47</v>
      </c>
      <c r="G442" t="n">
        <v>192.37</v>
      </c>
      <c r="H442" t="n">
        <v>2.76</v>
      </c>
      <c r="I442" t="n">
        <v>12</v>
      </c>
      <c r="J442" t="n">
        <v>192.8</v>
      </c>
      <c r="K442" t="n">
        <v>49.1</v>
      </c>
      <c r="L442" t="n">
        <v>30</v>
      </c>
      <c r="M442" t="n">
        <v>10</v>
      </c>
      <c r="N442" t="n">
        <v>38.7</v>
      </c>
      <c r="O442" t="n">
        <v>24012.34</v>
      </c>
      <c r="P442" t="n">
        <v>436</v>
      </c>
      <c r="Q442" t="n">
        <v>419.25</v>
      </c>
      <c r="R442" t="n">
        <v>74.51000000000001</v>
      </c>
      <c r="S442" t="n">
        <v>59.57</v>
      </c>
      <c r="T442" t="n">
        <v>5331.07</v>
      </c>
      <c r="U442" t="n">
        <v>0.8</v>
      </c>
      <c r="V442" t="n">
        <v>0.9</v>
      </c>
      <c r="W442" t="n">
        <v>6.81</v>
      </c>
      <c r="X442" t="n">
        <v>0.31</v>
      </c>
      <c r="Y442" t="n">
        <v>0.5</v>
      </c>
      <c r="Z442" t="n">
        <v>10</v>
      </c>
    </row>
    <row r="443">
      <c r="A443" t="n">
        <v>30</v>
      </c>
      <c r="B443" t="n">
        <v>75</v>
      </c>
      <c r="C443" t="inlineStr">
        <is>
          <t xml:space="preserve">CONCLUIDO	</t>
        </is>
      </c>
      <c r="D443" t="n">
        <v>2.4358</v>
      </c>
      <c r="E443" t="n">
        <v>41.05</v>
      </c>
      <c r="F443" t="n">
        <v>38.44</v>
      </c>
      <c r="G443" t="n">
        <v>209.68</v>
      </c>
      <c r="H443" t="n">
        <v>2.83</v>
      </c>
      <c r="I443" t="n">
        <v>11</v>
      </c>
      <c r="J443" t="n">
        <v>194.34</v>
      </c>
      <c r="K443" t="n">
        <v>49.1</v>
      </c>
      <c r="L443" t="n">
        <v>31</v>
      </c>
      <c r="M443" t="n">
        <v>9</v>
      </c>
      <c r="N443" t="n">
        <v>39.24</v>
      </c>
      <c r="O443" t="n">
        <v>24202.42</v>
      </c>
      <c r="P443" t="n">
        <v>432.31</v>
      </c>
      <c r="Q443" t="n">
        <v>419.23</v>
      </c>
      <c r="R443" t="n">
        <v>73.42</v>
      </c>
      <c r="S443" t="n">
        <v>59.57</v>
      </c>
      <c r="T443" t="n">
        <v>4792.58</v>
      </c>
      <c r="U443" t="n">
        <v>0.8100000000000001</v>
      </c>
      <c r="V443" t="n">
        <v>0.9</v>
      </c>
      <c r="W443" t="n">
        <v>6.81</v>
      </c>
      <c r="X443" t="n">
        <v>0.28</v>
      </c>
      <c r="Y443" t="n">
        <v>0.5</v>
      </c>
      <c r="Z443" t="n">
        <v>10</v>
      </c>
    </row>
    <row r="444">
      <c r="A444" t="n">
        <v>31</v>
      </c>
      <c r="B444" t="n">
        <v>75</v>
      </c>
      <c r="C444" t="inlineStr">
        <is>
          <t xml:space="preserve">CONCLUIDO	</t>
        </is>
      </c>
      <c r="D444" t="n">
        <v>2.4356</v>
      </c>
      <c r="E444" t="n">
        <v>41.06</v>
      </c>
      <c r="F444" t="n">
        <v>38.44</v>
      </c>
      <c r="G444" t="n">
        <v>209.7</v>
      </c>
      <c r="H444" t="n">
        <v>2.9</v>
      </c>
      <c r="I444" t="n">
        <v>11</v>
      </c>
      <c r="J444" t="n">
        <v>195.89</v>
      </c>
      <c r="K444" t="n">
        <v>49.1</v>
      </c>
      <c r="L444" t="n">
        <v>32</v>
      </c>
      <c r="M444" t="n">
        <v>9</v>
      </c>
      <c r="N444" t="n">
        <v>39.79</v>
      </c>
      <c r="O444" t="n">
        <v>24393.24</v>
      </c>
      <c r="P444" t="n">
        <v>433.73</v>
      </c>
      <c r="Q444" t="n">
        <v>419.23</v>
      </c>
      <c r="R444" t="n">
        <v>73.45999999999999</v>
      </c>
      <c r="S444" t="n">
        <v>59.57</v>
      </c>
      <c r="T444" t="n">
        <v>4811.73</v>
      </c>
      <c r="U444" t="n">
        <v>0.8100000000000001</v>
      </c>
      <c r="V444" t="n">
        <v>0.9</v>
      </c>
      <c r="W444" t="n">
        <v>6.81</v>
      </c>
      <c r="X444" t="n">
        <v>0.28</v>
      </c>
      <c r="Y444" t="n">
        <v>0.5</v>
      </c>
      <c r="Z444" t="n">
        <v>10</v>
      </c>
    </row>
    <row r="445">
      <c r="A445" t="n">
        <v>32</v>
      </c>
      <c r="B445" t="n">
        <v>75</v>
      </c>
      <c r="C445" t="inlineStr">
        <is>
          <t xml:space="preserve">CONCLUIDO	</t>
        </is>
      </c>
      <c r="D445" t="n">
        <v>2.436</v>
      </c>
      <c r="E445" t="n">
        <v>41.05</v>
      </c>
      <c r="F445" t="n">
        <v>38.44</v>
      </c>
      <c r="G445" t="n">
        <v>209.66</v>
      </c>
      <c r="H445" t="n">
        <v>2.97</v>
      </c>
      <c r="I445" t="n">
        <v>11</v>
      </c>
      <c r="J445" t="n">
        <v>197.44</v>
      </c>
      <c r="K445" t="n">
        <v>49.1</v>
      </c>
      <c r="L445" t="n">
        <v>33</v>
      </c>
      <c r="M445" t="n">
        <v>9</v>
      </c>
      <c r="N445" t="n">
        <v>40.34</v>
      </c>
      <c r="O445" t="n">
        <v>24584.81</v>
      </c>
      <c r="P445" t="n">
        <v>433.15</v>
      </c>
      <c r="Q445" t="n">
        <v>419.23</v>
      </c>
      <c r="R445" t="n">
        <v>73.37</v>
      </c>
      <c r="S445" t="n">
        <v>59.57</v>
      </c>
      <c r="T445" t="n">
        <v>4765.27</v>
      </c>
      <c r="U445" t="n">
        <v>0.8100000000000001</v>
      </c>
      <c r="V445" t="n">
        <v>0.9</v>
      </c>
      <c r="W445" t="n">
        <v>6.81</v>
      </c>
      <c r="X445" t="n">
        <v>0.28</v>
      </c>
      <c r="Y445" t="n">
        <v>0.5</v>
      </c>
      <c r="Z445" t="n">
        <v>10</v>
      </c>
    </row>
    <row r="446">
      <c r="A446" t="n">
        <v>33</v>
      </c>
      <c r="B446" t="n">
        <v>75</v>
      </c>
      <c r="C446" t="inlineStr">
        <is>
          <t xml:space="preserve">CONCLUIDO	</t>
        </is>
      </c>
      <c r="D446" t="n">
        <v>2.4351</v>
      </c>
      <c r="E446" t="n">
        <v>41.07</v>
      </c>
      <c r="F446" t="n">
        <v>38.45</v>
      </c>
      <c r="G446" t="n">
        <v>209.75</v>
      </c>
      <c r="H446" t="n">
        <v>3.03</v>
      </c>
      <c r="I446" t="n">
        <v>11</v>
      </c>
      <c r="J446" t="n">
        <v>199</v>
      </c>
      <c r="K446" t="n">
        <v>49.1</v>
      </c>
      <c r="L446" t="n">
        <v>34</v>
      </c>
      <c r="M446" t="n">
        <v>9</v>
      </c>
      <c r="N446" t="n">
        <v>40.9</v>
      </c>
      <c r="O446" t="n">
        <v>24777.13</v>
      </c>
      <c r="P446" t="n">
        <v>430.49</v>
      </c>
      <c r="Q446" t="n">
        <v>419.23</v>
      </c>
      <c r="R446" t="n">
        <v>73.75</v>
      </c>
      <c r="S446" t="n">
        <v>59.57</v>
      </c>
      <c r="T446" t="n">
        <v>4953.07</v>
      </c>
      <c r="U446" t="n">
        <v>0.8100000000000001</v>
      </c>
      <c r="V446" t="n">
        <v>0.9</v>
      </c>
      <c r="W446" t="n">
        <v>6.82</v>
      </c>
      <c r="X446" t="n">
        <v>0.29</v>
      </c>
      <c r="Y446" t="n">
        <v>0.5</v>
      </c>
      <c r="Z446" t="n">
        <v>10</v>
      </c>
    </row>
    <row r="447">
      <c r="A447" t="n">
        <v>34</v>
      </c>
      <c r="B447" t="n">
        <v>75</v>
      </c>
      <c r="C447" t="inlineStr">
        <is>
          <t xml:space="preserve">CONCLUIDO	</t>
        </is>
      </c>
      <c r="D447" t="n">
        <v>2.4397</v>
      </c>
      <c r="E447" t="n">
        <v>40.99</v>
      </c>
      <c r="F447" t="n">
        <v>38.41</v>
      </c>
      <c r="G447" t="n">
        <v>230.44</v>
      </c>
      <c r="H447" t="n">
        <v>3.1</v>
      </c>
      <c r="I447" t="n">
        <v>10</v>
      </c>
      <c r="J447" t="n">
        <v>200.56</v>
      </c>
      <c r="K447" t="n">
        <v>49.1</v>
      </c>
      <c r="L447" t="n">
        <v>35</v>
      </c>
      <c r="M447" t="n">
        <v>8</v>
      </c>
      <c r="N447" t="n">
        <v>41.47</v>
      </c>
      <c r="O447" t="n">
        <v>24970.22</v>
      </c>
      <c r="P447" t="n">
        <v>430.87</v>
      </c>
      <c r="Q447" t="n">
        <v>419.25</v>
      </c>
      <c r="R447" t="n">
        <v>72.28</v>
      </c>
      <c r="S447" t="n">
        <v>59.57</v>
      </c>
      <c r="T447" t="n">
        <v>4227.62</v>
      </c>
      <c r="U447" t="n">
        <v>0.82</v>
      </c>
      <c r="V447" t="n">
        <v>0.9</v>
      </c>
      <c r="W447" t="n">
        <v>6.81</v>
      </c>
      <c r="X447" t="n">
        <v>0.24</v>
      </c>
      <c r="Y447" t="n">
        <v>0.5</v>
      </c>
      <c r="Z447" t="n">
        <v>10</v>
      </c>
    </row>
    <row r="448">
      <c r="A448" t="n">
        <v>35</v>
      </c>
      <c r="B448" t="n">
        <v>75</v>
      </c>
      <c r="C448" t="inlineStr">
        <is>
          <t xml:space="preserve">CONCLUIDO	</t>
        </is>
      </c>
      <c r="D448" t="n">
        <v>2.4393</v>
      </c>
      <c r="E448" t="n">
        <v>40.99</v>
      </c>
      <c r="F448" t="n">
        <v>38.41</v>
      </c>
      <c r="G448" t="n">
        <v>230.48</v>
      </c>
      <c r="H448" t="n">
        <v>3.16</v>
      </c>
      <c r="I448" t="n">
        <v>10</v>
      </c>
      <c r="J448" t="n">
        <v>202.14</v>
      </c>
      <c r="K448" t="n">
        <v>49.1</v>
      </c>
      <c r="L448" t="n">
        <v>36</v>
      </c>
      <c r="M448" t="n">
        <v>8</v>
      </c>
      <c r="N448" t="n">
        <v>42.04</v>
      </c>
      <c r="O448" t="n">
        <v>25164.09</v>
      </c>
      <c r="P448" t="n">
        <v>431.52</v>
      </c>
      <c r="Q448" t="n">
        <v>419.26</v>
      </c>
      <c r="R448" t="n">
        <v>72.45</v>
      </c>
      <c r="S448" t="n">
        <v>59.57</v>
      </c>
      <c r="T448" t="n">
        <v>4309.92</v>
      </c>
      <c r="U448" t="n">
        <v>0.82</v>
      </c>
      <c r="V448" t="n">
        <v>0.9</v>
      </c>
      <c r="W448" t="n">
        <v>6.81</v>
      </c>
      <c r="X448" t="n">
        <v>0.25</v>
      </c>
      <c r="Y448" t="n">
        <v>0.5</v>
      </c>
      <c r="Z448" t="n">
        <v>10</v>
      </c>
    </row>
    <row r="449">
      <c r="A449" t="n">
        <v>36</v>
      </c>
      <c r="B449" t="n">
        <v>75</v>
      </c>
      <c r="C449" t="inlineStr">
        <is>
          <t xml:space="preserve">CONCLUIDO	</t>
        </is>
      </c>
      <c r="D449" t="n">
        <v>2.4392</v>
      </c>
      <c r="E449" t="n">
        <v>41</v>
      </c>
      <c r="F449" t="n">
        <v>38.41</v>
      </c>
      <c r="G449" t="n">
        <v>230.49</v>
      </c>
      <c r="H449" t="n">
        <v>3.23</v>
      </c>
      <c r="I449" t="n">
        <v>10</v>
      </c>
      <c r="J449" t="n">
        <v>203.71</v>
      </c>
      <c r="K449" t="n">
        <v>49.1</v>
      </c>
      <c r="L449" t="n">
        <v>37</v>
      </c>
      <c r="M449" t="n">
        <v>8</v>
      </c>
      <c r="N449" t="n">
        <v>42.62</v>
      </c>
      <c r="O449" t="n">
        <v>25358.87</v>
      </c>
      <c r="P449" t="n">
        <v>429.92</v>
      </c>
      <c r="Q449" t="n">
        <v>419.24</v>
      </c>
      <c r="R449" t="n">
        <v>72.56999999999999</v>
      </c>
      <c r="S449" t="n">
        <v>59.57</v>
      </c>
      <c r="T449" t="n">
        <v>4369.85</v>
      </c>
      <c r="U449" t="n">
        <v>0.82</v>
      </c>
      <c r="V449" t="n">
        <v>0.9</v>
      </c>
      <c r="W449" t="n">
        <v>6.81</v>
      </c>
      <c r="X449" t="n">
        <v>0.25</v>
      </c>
      <c r="Y449" t="n">
        <v>0.5</v>
      </c>
      <c r="Z449" t="n">
        <v>10</v>
      </c>
    </row>
    <row r="450">
      <c r="A450" t="n">
        <v>37</v>
      </c>
      <c r="B450" t="n">
        <v>75</v>
      </c>
      <c r="C450" t="inlineStr">
        <is>
          <t xml:space="preserve">CONCLUIDO	</t>
        </is>
      </c>
      <c r="D450" t="n">
        <v>2.4387</v>
      </c>
      <c r="E450" t="n">
        <v>41.01</v>
      </c>
      <c r="F450" t="n">
        <v>38.42</v>
      </c>
      <c r="G450" t="n">
        <v>230.54</v>
      </c>
      <c r="H450" t="n">
        <v>3.29</v>
      </c>
      <c r="I450" t="n">
        <v>10</v>
      </c>
      <c r="J450" t="n">
        <v>205.3</v>
      </c>
      <c r="K450" t="n">
        <v>49.1</v>
      </c>
      <c r="L450" t="n">
        <v>38</v>
      </c>
      <c r="M450" t="n">
        <v>8</v>
      </c>
      <c r="N450" t="n">
        <v>43.2</v>
      </c>
      <c r="O450" t="n">
        <v>25554.32</v>
      </c>
      <c r="P450" t="n">
        <v>425.92</v>
      </c>
      <c r="Q450" t="n">
        <v>419.23</v>
      </c>
      <c r="R450" t="n">
        <v>72.70999999999999</v>
      </c>
      <c r="S450" t="n">
        <v>59.57</v>
      </c>
      <c r="T450" t="n">
        <v>4440.26</v>
      </c>
      <c r="U450" t="n">
        <v>0.82</v>
      </c>
      <c r="V450" t="n">
        <v>0.9</v>
      </c>
      <c r="W450" t="n">
        <v>6.81</v>
      </c>
      <c r="X450" t="n">
        <v>0.26</v>
      </c>
      <c r="Y450" t="n">
        <v>0.5</v>
      </c>
      <c r="Z450" t="n">
        <v>10</v>
      </c>
    </row>
    <row r="451">
      <c r="A451" t="n">
        <v>38</v>
      </c>
      <c r="B451" t="n">
        <v>75</v>
      </c>
      <c r="C451" t="inlineStr">
        <is>
          <t xml:space="preserve">CONCLUIDO	</t>
        </is>
      </c>
      <c r="D451" t="n">
        <v>2.4427</v>
      </c>
      <c r="E451" t="n">
        <v>40.94</v>
      </c>
      <c r="F451" t="n">
        <v>38.39</v>
      </c>
      <c r="G451" t="n">
        <v>255.91</v>
      </c>
      <c r="H451" t="n">
        <v>3.35</v>
      </c>
      <c r="I451" t="n">
        <v>9</v>
      </c>
      <c r="J451" t="n">
        <v>206.89</v>
      </c>
      <c r="K451" t="n">
        <v>49.1</v>
      </c>
      <c r="L451" t="n">
        <v>39</v>
      </c>
      <c r="M451" t="n">
        <v>7</v>
      </c>
      <c r="N451" t="n">
        <v>43.8</v>
      </c>
      <c r="O451" t="n">
        <v>25750.58</v>
      </c>
      <c r="P451" t="n">
        <v>427.59</v>
      </c>
      <c r="Q451" t="n">
        <v>419.24</v>
      </c>
      <c r="R451" t="n">
        <v>71.64</v>
      </c>
      <c r="S451" t="n">
        <v>59.57</v>
      </c>
      <c r="T451" t="n">
        <v>3912.26</v>
      </c>
      <c r="U451" t="n">
        <v>0.83</v>
      </c>
      <c r="V451" t="n">
        <v>0.9</v>
      </c>
      <c r="W451" t="n">
        <v>6.81</v>
      </c>
      <c r="X451" t="n">
        <v>0.22</v>
      </c>
      <c r="Y451" t="n">
        <v>0.5</v>
      </c>
      <c r="Z451" t="n">
        <v>10</v>
      </c>
    </row>
    <row r="452">
      <c r="A452" t="n">
        <v>39</v>
      </c>
      <c r="B452" t="n">
        <v>75</v>
      </c>
      <c r="C452" t="inlineStr">
        <is>
          <t xml:space="preserve">CONCLUIDO	</t>
        </is>
      </c>
      <c r="D452" t="n">
        <v>2.4427</v>
      </c>
      <c r="E452" t="n">
        <v>40.94</v>
      </c>
      <c r="F452" t="n">
        <v>38.39</v>
      </c>
      <c r="G452" t="n">
        <v>255.91</v>
      </c>
      <c r="H452" t="n">
        <v>3.41</v>
      </c>
      <c r="I452" t="n">
        <v>9</v>
      </c>
      <c r="J452" t="n">
        <v>208.49</v>
      </c>
      <c r="K452" t="n">
        <v>49.1</v>
      </c>
      <c r="L452" t="n">
        <v>40</v>
      </c>
      <c r="M452" t="n">
        <v>7</v>
      </c>
      <c r="N452" t="n">
        <v>44.39</v>
      </c>
      <c r="O452" t="n">
        <v>25947.65</v>
      </c>
      <c r="P452" t="n">
        <v>429.92</v>
      </c>
      <c r="Q452" t="n">
        <v>419.23</v>
      </c>
      <c r="R452" t="n">
        <v>71.56999999999999</v>
      </c>
      <c r="S452" t="n">
        <v>59.57</v>
      </c>
      <c r="T452" t="n">
        <v>3875.72</v>
      </c>
      <c r="U452" t="n">
        <v>0.83</v>
      </c>
      <c r="V452" t="n">
        <v>0.9</v>
      </c>
      <c r="W452" t="n">
        <v>6.81</v>
      </c>
      <c r="X452" t="n">
        <v>0.22</v>
      </c>
      <c r="Y452" t="n">
        <v>0.5</v>
      </c>
      <c r="Z452" t="n">
        <v>10</v>
      </c>
    </row>
    <row r="453">
      <c r="A453" t="n">
        <v>0</v>
      </c>
      <c r="B453" t="n">
        <v>95</v>
      </c>
      <c r="C453" t="inlineStr">
        <is>
          <t xml:space="preserve">CONCLUIDO	</t>
        </is>
      </c>
      <c r="D453" t="n">
        <v>1.3074</v>
      </c>
      <c r="E453" t="n">
        <v>76.48999999999999</v>
      </c>
      <c r="F453" t="n">
        <v>54.14</v>
      </c>
      <c r="G453" t="n">
        <v>6.08</v>
      </c>
      <c r="H453" t="n">
        <v>0.1</v>
      </c>
      <c r="I453" t="n">
        <v>534</v>
      </c>
      <c r="J453" t="n">
        <v>185.69</v>
      </c>
      <c r="K453" t="n">
        <v>53.44</v>
      </c>
      <c r="L453" t="n">
        <v>1</v>
      </c>
      <c r="M453" t="n">
        <v>532</v>
      </c>
      <c r="N453" t="n">
        <v>36.26</v>
      </c>
      <c r="O453" t="n">
        <v>23136.14</v>
      </c>
      <c r="P453" t="n">
        <v>737.61</v>
      </c>
      <c r="Q453" t="n">
        <v>419.54</v>
      </c>
      <c r="R453" t="n">
        <v>585.3099999999999</v>
      </c>
      <c r="S453" t="n">
        <v>59.57</v>
      </c>
      <c r="T453" t="n">
        <v>258119.36</v>
      </c>
      <c r="U453" t="n">
        <v>0.1</v>
      </c>
      <c r="V453" t="n">
        <v>0.64</v>
      </c>
      <c r="W453" t="n">
        <v>7.7</v>
      </c>
      <c r="X453" t="n">
        <v>15.96</v>
      </c>
      <c r="Y453" t="n">
        <v>0.5</v>
      </c>
      <c r="Z453" t="n">
        <v>10</v>
      </c>
    </row>
    <row r="454">
      <c r="A454" t="n">
        <v>1</v>
      </c>
      <c r="B454" t="n">
        <v>95</v>
      </c>
      <c r="C454" t="inlineStr">
        <is>
          <t xml:space="preserve">CONCLUIDO	</t>
        </is>
      </c>
      <c r="D454" t="n">
        <v>1.8139</v>
      </c>
      <c r="E454" t="n">
        <v>55.13</v>
      </c>
      <c r="F454" t="n">
        <v>44.51</v>
      </c>
      <c r="G454" t="n">
        <v>12.19</v>
      </c>
      <c r="H454" t="n">
        <v>0.19</v>
      </c>
      <c r="I454" t="n">
        <v>219</v>
      </c>
      <c r="J454" t="n">
        <v>187.21</v>
      </c>
      <c r="K454" t="n">
        <v>53.44</v>
      </c>
      <c r="L454" t="n">
        <v>2</v>
      </c>
      <c r="M454" t="n">
        <v>217</v>
      </c>
      <c r="N454" t="n">
        <v>36.77</v>
      </c>
      <c r="O454" t="n">
        <v>23322.88</v>
      </c>
      <c r="P454" t="n">
        <v>606.0599999999999</v>
      </c>
      <c r="Q454" t="n">
        <v>419.37</v>
      </c>
      <c r="R454" t="n">
        <v>270.91</v>
      </c>
      <c r="S454" t="n">
        <v>59.57</v>
      </c>
      <c r="T454" t="n">
        <v>102495.11</v>
      </c>
      <c r="U454" t="n">
        <v>0.22</v>
      </c>
      <c r="V454" t="n">
        <v>0.78</v>
      </c>
      <c r="W454" t="n">
        <v>7.16</v>
      </c>
      <c r="X454" t="n">
        <v>6.34</v>
      </c>
      <c r="Y454" t="n">
        <v>0.5</v>
      </c>
      <c r="Z454" t="n">
        <v>10</v>
      </c>
    </row>
    <row r="455">
      <c r="A455" t="n">
        <v>2</v>
      </c>
      <c r="B455" t="n">
        <v>95</v>
      </c>
      <c r="C455" t="inlineStr">
        <is>
          <t xml:space="preserve">CONCLUIDO	</t>
        </is>
      </c>
      <c r="D455" t="n">
        <v>2.0068</v>
      </c>
      <c r="E455" t="n">
        <v>49.83</v>
      </c>
      <c r="F455" t="n">
        <v>42.19</v>
      </c>
      <c r="G455" t="n">
        <v>18.21</v>
      </c>
      <c r="H455" t="n">
        <v>0.28</v>
      </c>
      <c r="I455" t="n">
        <v>139</v>
      </c>
      <c r="J455" t="n">
        <v>188.73</v>
      </c>
      <c r="K455" t="n">
        <v>53.44</v>
      </c>
      <c r="L455" t="n">
        <v>3</v>
      </c>
      <c r="M455" t="n">
        <v>137</v>
      </c>
      <c r="N455" t="n">
        <v>37.29</v>
      </c>
      <c r="O455" t="n">
        <v>23510.33</v>
      </c>
      <c r="P455" t="n">
        <v>573.96</v>
      </c>
      <c r="Q455" t="n">
        <v>419.36</v>
      </c>
      <c r="R455" t="n">
        <v>195.45</v>
      </c>
      <c r="S455" t="n">
        <v>59.57</v>
      </c>
      <c r="T455" t="n">
        <v>65166.98</v>
      </c>
      <c r="U455" t="n">
        <v>0.3</v>
      </c>
      <c r="V455" t="n">
        <v>0.82</v>
      </c>
      <c r="W455" t="n">
        <v>7.02</v>
      </c>
      <c r="X455" t="n">
        <v>4.02</v>
      </c>
      <c r="Y455" t="n">
        <v>0.5</v>
      </c>
      <c r="Z455" t="n">
        <v>10</v>
      </c>
    </row>
    <row r="456">
      <c r="A456" t="n">
        <v>3</v>
      </c>
      <c r="B456" t="n">
        <v>95</v>
      </c>
      <c r="C456" t="inlineStr">
        <is>
          <t xml:space="preserve">CONCLUIDO	</t>
        </is>
      </c>
      <c r="D456" t="n">
        <v>2.115</v>
      </c>
      <c r="E456" t="n">
        <v>47.28</v>
      </c>
      <c r="F456" t="n">
        <v>41.05</v>
      </c>
      <c r="G456" t="n">
        <v>24.39</v>
      </c>
      <c r="H456" t="n">
        <v>0.37</v>
      </c>
      <c r="I456" t="n">
        <v>101</v>
      </c>
      <c r="J456" t="n">
        <v>190.25</v>
      </c>
      <c r="K456" t="n">
        <v>53.44</v>
      </c>
      <c r="L456" t="n">
        <v>4</v>
      </c>
      <c r="M456" t="n">
        <v>99</v>
      </c>
      <c r="N456" t="n">
        <v>37.82</v>
      </c>
      <c r="O456" t="n">
        <v>23698.48</v>
      </c>
      <c r="P456" t="n">
        <v>558.0700000000001</v>
      </c>
      <c r="Q456" t="n">
        <v>419.3</v>
      </c>
      <c r="R456" t="n">
        <v>157.91</v>
      </c>
      <c r="S456" t="n">
        <v>59.57</v>
      </c>
      <c r="T456" t="n">
        <v>46585.46</v>
      </c>
      <c r="U456" t="n">
        <v>0.38</v>
      </c>
      <c r="V456" t="n">
        <v>0.84</v>
      </c>
      <c r="W456" t="n">
        <v>6.97</v>
      </c>
      <c r="X456" t="n">
        <v>2.89</v>
      </c>
      <c r="Y456" t="n">
        <v>0.5</v>
      </c>
      <c r="Z456" t="n">
        <v>10</v>
      </c>
    </row>
    <row r="457">
      <c r="A457" t="n">
        <v>4</v>
      </c>
      <c r="B457" t="n">
        <v>95</v>
      </c>
      <c r="C457" t="inlineStr">
        <is>
          <t xml:space="preserve">CONCLUIDO	</t>
        </is>
      </c>
      <c r="D457" t="n">
        <v>2.1795</v>
      </c>
      <c r="E457" t="n">
        <v>45.88</v>
      </c>
      <c r="F457" t="n">
        <v>40.44</v>
      </c>
      <c r="G457" t="n">
        <v>30.33</v>
      </c>
      <c r="H457" t="n">
        <v>0.46</v>
      </c>
      <c r="I457" t="n">
        <v>80</v>
      </c>
      <c r="J457" t="n">
        <v>191.78</v>
      </c>
      <c r="K457" t="n">
        <v>53.44</v>
      </c>
      <c r="L457" t="n">
        <v>5</v>
      </c>
      <c r="M457" t="n">
        <v>78</v>
      </c>
      <c r="N457" t="n">
        <v>38.35</v>
      </c>
      <c r="O457" t="n">
        <v>23887.36</v>
      </c>
      <c r="P457" t="n">
        <v>549.34</v>
      </c>
      <c r="Q457" t="n">
        <v>419.28</v>
      </c>
      <c r="R457" t="n">
        <v>138.02</v>
      </c>
      <c r="S457" t="n">
        <v>59.57</v>
      </c>
      <c r="T457" t="n">
        <v>36743.41</v>
      </c>
      <c r="U457" t="n">
        <v>0.43</v>
      </c>
      <c r="V457" t="n">
        <v>0.86</v>
      </c>
      <c r="W457" t="n">
        <v>6.93</v>
      </c>
      <c r="X457" t="n">
        <v>2.27</v>
      </c>
      <c r="Y457" t="n">
        <v>0.5</v>
      </c>
      <c r="Z457" t="n">
        <v>10</v>
      </c>
    </row>
    <row r="458">
      <c r="A458" t="n">
        <v>5</v>
      </c>
      <c r="B458" t="n">
        <v>95</v>
      </c>
      <c r="C458" t="inlineStr">
        <is>
          <t xml:space="preserve">CONCLUIDO	</t>
        </is>
      </c>
      <c r="D458" t="n">
        <v>2.2242</v>
      </c>
      <c r="E458" t="n">
        <v>44.96</v>
      </c>
      <c r="F458" t="n">
        <v>40.03</v>
      </c>
      <c r="G458" t="n">
        <v>36.39</v>
      </c>
      <c r="H458" t="n">
        <v>0.55</v>
      </c>
      <c r="I458" t="n">
        <v>66</v>
      </c>
      <c r="J458" t="n">
        <v>193.32</v>
      </c>
      <c r="K458" t="n">
        <v>53.44</v>
      </c>
      <c r="L458" t="n">
        <v>6</v>
      </c>
      <c r="M458" t="n">
        <v>64</v>
      </c>
      <c r="N458" t="n">
        <v>38.89</v>
      </c>
      <c r="O458" t="n">
        <v>24076.95</v>
      </c>
      <c r="P458" t="n">
        <v>543.26</v>
      </c>
      <c r="Q458" t="n">
        <v>419.29</v>
      </c>
      <c r="R458" t="n">
        <v>125.27</v>
      </c>
      <c r="S458" t="n">
        <v>59.57</v>
      </c>
      <c r="T458" t="n">
        <v>30441.8</v>
      </c>
      <c r="U458" t="n">
        <v>0.48</v>
      </c>
      <c r="V458" t="n">
        <v>0.86</v>
      </c>
      <c r="W458" t="n">
        <v>6.9</v>
      </c>
      <c r="X458" t="n">
        <v>1.87</v>
      </c>
      <c r="Y458" t="n">
        <v>0.5</v>
      </c>
      <c r="Z458" t="n">
        <v>10</v>
      </c>
    </row>
    <row r="459">
      <c r="A459" t="n">
        <v>6</v>
      </c>
      <c r="B459" t="n">
        <v>95</v>
      </c>
      <c r="C459" t="inlineStr">
        <is>
          <t xml:space="preserve">CONCLUIDO	</t>
        </is>
      </c>
      <c r="D459" t="n">
        <v>2.2528</v>
      </c>
      <c r="E459" t="n">
        <v>44.39</v>
      </c>
      <c r="F459" t="n">
        <v>39.8</v>
      </c>
      <c r="G459" t="n">
        <v>41.89</v>
      </c>
      <c r="H459" t="n">
        <v>0.64</v>
      </c>
      <c r="I459" t="n">
        <v>57</v>
      </c>
      <c r="J459" t="n">
        <v>194.86</v>
      </c>
      <c r="K459" t="n">
        <v>53.44</v>
      </c>
      <c r="L459" t="n">
        <v>7</v>
      </c>
      <c r="M459" t="n">
        <v>55</v>
      </c>
      <c r="N459" t="n">
        <v>39.43</v>
      </c>
      <c r="O459" t="n">
        <v>24267.28</v>
      </c>
      <c r="P459" t="n">
        <v>539.45</v>
      </c>
      <c r="Q459" t="n">
        <v>419.26</v>
      </c>
      <c r="R459" t="n">
        <v>117.25</v>
      </c>
      <c r="S459" t="n">
        <v>59.57</v>
      </c>
      <c r="T459" t="n">
        <v>26473.27</v>
      </c>
      <c r="U459" t="n">
        <v>0.51</v>
      </c>
      <c r="V459" t="n">
        <v>0.87</v>
      </c>
      <c r="W459" t="n">
        <v>6.9</v>
      </c>
      <c r="X459" t="n">
        <v>1.63</v>
      </c>
      <c r="Y459" t="n">
        <v>0.5</v>
      </c>
      <c r="Z459" t="n">
        <v>10</v>
      </c>
    </row>
    <row r="460">
      <c r="A460" t="n">
        <v>7</v>
      </c>
      <c r="B460" t="n">
        <v>95</v>
      </c>
      <c r="C460" t="inlineStr">
        <is>
          <t xml:space="preserve">CONCLUIDO	</t>
        </is>
      </c>
      <c r="D460" t="n">
        <v>2.2803</v>
      </c>
      <c r="E460" t="n">
        <v>43.85</v>
      </c>
      <c r="F460" t="n">
        <v>39.56</v>
      </c>
      <c r="G460" t="n">
        <v>48.44</v>
      </c>
      <c r="H460" t="n">
        <v>0.72</v>
      </c>
      <c r="I460" t="n">
        <v>49</v>
      </c>
      <c r="J460" t="n">
        <v>196.41</v>
      </c>
      <c r="K460" t="n">
        <v>53.44</v>
      </c>
      <c r="L460" t="n">
        <v>8</v>
      </c>
      <c r="M460" t="n">
        <v>47</v>
      </c>
      <c r="N460" t="n">
        <v>39.98</v>
      </c>
      <c r="O460" t="n">
        <v>24458.36</v>
      </c>
      <c r="P460" t="n">
        <v>536.05</v>
      </c>
      <c r="Q460" t="n">
        <v>419.29</v>
      </c>
      <c r="R460" t="n">
        <v>109.81</v>
      </c>
      <c r="S460" t="n">
        <v>59.57</v>
      </c>
      <c r="T460" t="n">
        <v>22795.52</v>
      </c>
      <c r="U460" t="n">
        <v>0.54</v>
      </c>
      <c r="V460" t="n">
        <v>0.87</v>
      </c>
      <c r="W460" t="n">
        <v>6.88</v>
      </c>
      <c r="X460" t="n">
        <v>1.4</v>
      </c>
      <c r="Y460" t="n">
        <v>0.5</v>
      </c>
      <c r="Z460" t="n">
        <v>10</v>
      </c>
    </row>
    <row r="461">
      <c r="A461" t="n">
        <v>8</v>
      </c>
      <c r="B461" t="n">
        <v>95</v>
      </c>
      <c r="C461" t="inlineStr">
        <is>
          <t xml:space="preserve">CONCLUIDO	</t>
        </is>
      </c>
      <c r="D461" t="n">
        <v>2.299</v>
      </c>
      <c r="E461" t="n">
        <v>43.5</v>
      </c>
      <c r="F461" t="n">
        <v>39.39</v>
      </c>
      <c r="G461" t="n">
        <v>53.71</v>
      </c>
      <c r="H461" t="n">
        <v>0.8100000000000001</v>
      </c>
      <c r="I461" t="n">
        <v>44</v>
      </c>
      <c r="J461" t="n">
        <v>197.97</v>
      </c>
      <c r="K461" t="n">
        <v>53.44</v>
      </c>
      <c r="L461" t="n">
        <v>9</v>
      </c>
      <c r="M461" t="n">
        <v>42</v>
      </c>
      <c r="N461" t="n">
        <v>40.53</v>
      </c>
      <c r="O461" t="n">
        <v>24650.18</v>
      </c>
      <c r="P461" t="n">
        <v>533.52</v>
      </c>
      <c r="Q461" t="n">
        <v>419.24</v>
      </c>
      <c r="R461" t="n">
        <v>104.26</v>
      </c>
      <c r="S461" t="n">
        <v>59.57</v>
      </c>
      <c r="T461" t="n">
        <v>20044.78</v>
      </c>
      <c r="U461" t="n">
        <v>0.57</v>
      </c>
      <c r="V461" t="n">
        <v>0.88</v>
      </c>
      <c r="W461" t="n">
        <v>6.87</v>
      </c>
      <c r="X461" t="n">
        <v>1.23</v>
      </c>
      <c r="Y461" t="n">
        <v>0.5</v>
      </c>
      <c r="Z461" t="n">
        <v>10</v>
      </c>
    </row>
    <row r="462">
      <c r="A462" t="n">
        <v>9</v>
      </c>
      <c r="B462" t="n">
        <v>95</v>
      </c>
      <c r="C462" t="inlineStr">
        <is>
          <t xml:space="preserve">CONCLUIDO	</t>
        </is>
      </c>
      <c r="D462" t="n">
        <v>2.3169</v>
      </c>
      <c r="E462" t="n">
        <v>43.16</v>
      </c>
      <c r="F462" t="n">
        <v>39.24</v>
      </c>
      <c r="G462" t="n">
        <v>60.37</v>
      </c>
      <c r="H462" t="n">
        <v>0.89</v>
      </c>
      <c r="I462" t="n">
        <v>39</v>
      </c>
      <c r="J462" t="n">
        <v>199.53</v>
      </c>
      <c r="K462" t="n">
        <v>53.44</v>
      </c>
      <c r="L462" t="n">
        <v>10</v>
      </c>
      <c r="M462" t="n">
        <v>37</v>
      </c>
      <c r="N462" t="n">
        <v>41.1</v>
      </c>
      <c r="O462" t="n">
        <v>24842.77</v>
      </c>
      <c r="P462" t="n">
        <v>530.66</v>
      </c>
      <c r="Q462" t="n">
        <v>419.25</v>
      </c>
      <c r="R462" t="n">
        <v>99.39</v>
      </c>
      <c r="S462" t="n">
        <v>59.57</v>
      </c>
      <c r="T462" t="n">
        <v>17634.16</v>
      </c>
      <c r="U462" t="n">
        <v>0.6</v>
      </c>
      <c r="V462" t="n">
        <v>0.88</v>
      </c>
      <c r="W462" t="n">
        <v>6.86</v>
      </c>
      <c r="X462" t="n">
        <v>1.08</v>
      </c>
      <c r="Y462" t="n">
        <v>0.5</v>
      </c>
      <c r="Z462" t="n">
        <v>10</v>
      </c>
    </row>
    <row r="463">
      <c r="A463" t="n">
        <v>10</v>
      </c>
      <c r="B463" t="n">
        <v>95</v>
      </c>
      <c r="C463" t="inlineStr">
        <is>
          <t xml:space="preserve">CONCLUIDO	</t>
        </is>
      </c>
      <c r="D463" t="n">
        <v>2.3266</v>
      </c>
      <c r="E463" t="n">
        <v>42.98</v>
      </c>
      <c r="F463" t="n">
        <v>39.17</v>
      </c>
      <c r="G463" t="n">
        <v>65.29000000000001</v>
      </c>
      <c r="H463" t="n">
        <v>0.97</v>
      </c>
      <c r="I463" t="n">
        <v>36</v>
      </c>
      <c r="J463" t="n">
        <v>201.1</v>
      </c>
      <c r="K463" t="n">
        <v>53.44</v>
      </c>
      <c r="L463" t="n">
        <v>11</v>
      </c>
      <c r="M463" t="n">
        <v>34</v>
      </c>
      <c r="N463" t="n">
        <v>41.66</v>
      </c>
      <c r="O463" t="n">
        <v>25036.12</v>
      </c>
      <c r="P463" t="n">
        <v>529.8</v>
      </c>
      <c r="Q463" t="n">
        <v>419.29</v>
      </c>
      <c r="R463" t="n">
        <v>97.43000000000001</v>
      </c>
      <c r="S463" t="n">
        <v>59.57</v>
      </c>
      <c r="T463" t="n">
        <v>16668.13</v>
      </c>
      <c r="U463" t="n">
        <v>0.61</v>
      </c>
      <c r="V463" t="n">
        <v>0.88</v>
      </c>
      <c r="W463" t="n">
        <v>6.85</v>
      </c>
      <c r="X463" t="n">
        <v>1.01</v>
      </c>
      <c r="Y463" t="n">
        <v>0.5</v>
      </c>
      <c r="Z463" t="n">
        <v>10</v>
      </c>
    </row>
    <row r="464">
      <c r="A464" t="n">
        <v>11</v>
      </c>
      <c r="B464" t="n">
        <v>95</v>
      </c>
      <c r="C464" t="inlineStr">
        <is>
          <t xml:space="preserve">CONCLUIDO	</t>
        </is>
      </c>
      <c r="D464" t="n">
        <v>2.338</v>
      </c>
      <c r="E464" t="n">
        <v>42.77</v>
      </c>
      <c r="F464" t="n">
        <v>39.07</v>
      </c>
      <c r="G464" t="n">
        <v>71.04000000000001</v>
      </c>
      <c r="H464" t="n">
        <v>1.05</v>
      </c>
      <c r="I464" t="n">
        <v>33</v>
      </c>
      <c r="J464" t="n">
        <v>202.67</v>
      </c>
      <c r="K464" t="n">
        <v>53.44</v>
      </c>
      <c r="L464" t="n">
        <v>12</v>
      </c>
      <c r="M464" t="n">
        <v>31</v>
      </c>
      <c r="N464" t="n">
        <v>42.24</v>
      </c>
      <c r="O464" t="n">
        <v>25230.25</v>
      </c>
      <c r="P464" t="n">
        <v>528.34</v>
      </c>
      <c r="Q464" t="n">
        <v>419.27</v>
      </c>
      <c r="R464" t="n">
        <v>94.12</v>
      </c>
      <c r="S464" t="n">
        <v>59.57</v>
      </c>
      <c r="T464" t="n">
        <v>15029.34</v>
      </c>
      <c r="U464" t="n">
        <v>0.63</v>
      </c>
      <c r="V464" t="n">
        <v>0.88</v>
      </c>
      <c r="W464" t="n">
        <v>6.84</v>
      </c>
      <c r="X464" t="n">
        <v>0.91</v>
      </c>
      <c r="Y464" t="n">
        <v>0.5</v>
      </c>
      <c r="Z464" t="n">
        <v>10</v>
      </c>
    </row>
    <row r="465">
      <c r="A465" t="n">
        <v>12</v>
      </c>
      <c r="B465" t="n">
        <v>95</v>
      </c>
      <c r="C465" t="inlineStr">
        <is>
          <t xml:space="preserve">CONCLUIDO	</t>
        </is>
      </c>
      <c r="D465" t="n">
        <v>2.3495</v>
      </c>
      <c r="E465" t="n">
        <v>42.56</v>
      </c>
      <c r="F465" t="n">
        <v>38.98</v>
      </c>
      <c r="G465" t="n">
        <v>77.95</v>
      </c>
      <c r="H465" t="n">
        <v>1.13</v>
      </c>
      <c r="I465" t="n">
        <v>30</v>
      </c>
      <c r="J465" t="n">
        <v>204.25</v>
      </c>
      <c r="K465" t="n">
        <v>53.44</v>
      </c>
      <c r="L465" t="n">
        <v>13</v>
      </c>
      <c r="M465" t="n">
        <v>28</v>
      </c>
      <c r="N465" t="n">
        <v>42.82</v>
      </c>
      <c r="O465" t="n">
        <v>25425.3</v>
      </c>
      <c r="P465" t="n">
        <v>526.33</v>
      </c>
      <c r="Q465" t="n">
        <v>419.26</v>
      </c>
      <c r="R465" t="n">
        <v>90.81</v>
      </c>
      <c r="S465" t="n">
        <v>59.57</v>
      </c>
      <c r="T465" t="n">
        <v>13391.99</v>
      </c>
      <c r="U465" t="n">
        <v>0.66</v>
      </c>
      <c r="V465" t="n">
        <v>0.89</v>
      </c>
      <c r="W465" t="n">
        <v>6.84</v>
      </c>
      <c r="X465" t="n">
        <v>0.8100000000000001</v>
      </c>
      <c r="Y465" t="n">
        <v>0.5</v>
      </c>
      <c r="Z465" t="n">
        <v>10</v>
      </c>
    </row>
    <row r="466">
      <c r="A466" t="n">
        <v>13</v>
      </c>
      <c r="B466" t="n">
        <v>95</v>
      </c>
      <c r="C466" t="inlineStr">
        <is>
          <t xml:space="preserve">CONCLUIDO	</t>
        </is>
      </c>
      <c r="D466" t="n">
        <v>2.3561</v>
      </c>
      <c r="E466" t="n">
        <v>42.44</v>
      </c>
      <c r="F466" t="n">
        <v>38.93</v>
      </c>
      <c r="G466" t="n">
        <v>83.43000000000001</v>
      </c>
      <c r="H466" t="n">
        <v>1.21</v>
      </c>
      <c r="I466" t="n">
        <v>28</v>
      </c>
      <c r="J466" t="n">
        <v>205.84</v>
      </c>
      <c r="K466" t="n">
        <v>53.44</v>
      </c>
      <c r="L466" t="n">
        <v>14</v>
      </c>
      <c r="M466" t="n">
        <v>26</v>
      </c>
      <c r="N466" t="n">
        <v>43.4</v>
      </c>
      <c r="O466" t="n">
        <v>25621.03</v>
      </c>
      <c r="P466" t="n">
        <v>525.79</v>
      </c>
      <c r="Q466" t="n">
        <v>419.29</v>
      </c>
      <c r="R466" t="n">
        <v>89.47</v>
      </c>
      <c r="S466" t="n">
        <v>59.57</v>
      </c>
      <c r="T466" t="n">
        <v>12728.46</v>
      </c>
      <c r="U466" t="n">
        <v>0.67</v>
      </c>
      <c r="V466" t="n">
        <v>0.89</v>
      </c>
      <c r="W466" t="n">
        <v>6.84</v>
      </c>
      <c r="X466" t="n">
        <v>0.77</v>
      </c>
      <c r="Y466" t="n">
        <v>0.5</v>
      </c>
      <c r="Z466" t="n">
        <v>10</v>
      </c>
    </row>
    <row r="467">
      <c r="A467" t="n">
        <v>14</v>
      </c>
      <c r="B467" t="n">
        <v>95</v>
      </c>
      <c r="C467" t="inlineStr">
        <is>
          <t xml:space="preserve">CONCLUIDO	</t>
        </is>
      </c>
      <c r="D467" t="n">
        <v>2.3592</v>
      </c>
      <c r="E467" t="n">
        <v>42.39</v>
      </c>
      <c r="F467" t="n">
        <v>38.91</v>
      </c>
      <c r="G467" t="n">
        <v>86.48</v>
      </c>
      <c r="H467" t="n">
        <v>1.28</v>
      </c>
      <c r="I467" t="n">
        <v>27</v>
      </c>
      <c r="J467" t="n">
        <v>207.43</v>
      </c>
      <c r="K467" t="n">
        <v>53.44</v>
      </c>
      <c r="L467" t="n">
        <v>15</v>
      </c>
      <c r="M467" t="n">
        <v>25</v>
      </c>
      <c r="N467" t="n">
        <v>44</v>
      </c>
      <c r="O467" t="n">
        <v>25817.56</v>
      </c>
      <c r="P467" t="n">
        <v>524.71</v>
      </c>
      <c r="Q467" t="n">
        <v>419.23</v>
      </c>
      <c r="R467" t="n">
        <v>88.95</v>
      </c>
      <c r="S467" t="n">
        <v>59.57</v>
      </c>
      <c r="T467" t="n">
        <v>12476.99</v>
      </c>
      <c r="U467" t="n">
        <v>0.67</v>
      </c>
      <c r="V467" t="n">
        <v>0.89</v>
      </c>
      <c r="W467" t="n">
        <v>6.83</v>
      </c>
      <c r="X467" t="n">
        <v>0.75</v>
      </c>
      <c r="Y467" t="n">
        <v>0.5</v>
      </c>
      <c r="Z467" t="n">
        <v>10</v>
      </c>
    </row>
    <row r="468">
      <c r="A468" t="n">
        <v>15</v>
      </c>
      <c r="B468" t="n">
        <v>95</v>
      </c>
      <c r="C468" t="inlineStr">
        <is>
          <t xml:space="preserve">CONCLUIDO	</t>
        </is>
      </c>
      <c r="D468" t="n">
        <v>2.3653</v>
      </c>
      <c r="E468" t="n">
        <v>42.28</v>
      </c>
      <c r="F468" t="n">
        <v>38.88</v>
      </c>
      <c r="G468" t="n">
        <v>93.31</v>
      </c>
      <c r="H468" t="n">
        <v>1.36</v>
      </c>
      <c r="I468" t="n">
        <v>25</v>
      </c>
      <c r="J468" t="n">
        <v>209.03</v>
      </c>
      <c r="K468" t="n">
        <v>53.44</v>
      </c>
      <c r="L468" t="n">
        <v>16</v>
      </c>
      <c r="M468" t="n">
        <v>23</v>
      </c>
      <c r="N468" t="n">
        <v>44.6</v>
      </c>
      <c r="O468" t="n">
        <v>26014.91</v>
      </c>
      <c r="P468" t="n">
        <v>524.12</v>
      </c>
      <c r="Q468" t="n">
        <v>419.23</v>
      </c>
      <c r="R468" t="n">
        <v>87.34</v>
      </c>
      <c r="S468" t="n">
        <v>59.57</v>
      </c>
      <c r="T468" t="n">
        <v>11678.52</v>
      </c>
      <c r="U468" t="n">
        <v>0.68</v>
      </c>
      <c r="V468" t="n">
        <v>0.89</v>
      </c>
      <c r="W468" t="n">
        <v>6.85</v>
      </c>
      <c r="X468" t="n">
        <v>0.71</v>
      </c>
      <c r="Y468" t="n">
        <v>0.5</v>
      </c>
      <c r="Z468" t="n">
        <v>10</v>
      </c>
    </row>
    <row r="469">
      <c r="A469" t="n">
        <v>16</v>
      </c>
      <c r="B469" t="n">
        <v>95</v>
      </c>
      <c r="C469" t="inlineStr">
        <is>
          <t xml:space="preserve">CONCLUIDO	</t>
        </is>
      </c>
      <c r="D469" t="n">
        <v>2.3748</v>
      </c>
      <c r="E469" t="n">
        <v>42.11</v>
      </c>
      <c r="F469" t="n">
        <v>38.78</v>
      </c>
      <c r="G469" t="n">
        <v>101.17</v>
      </c>
      <c r="H469" t="n">
        <v>1.43</v>
      </c>
      <c r="I469" t="n">
        <v>23</v>
      </c>
      <c r="J469" t="n">
        <v>210.64</v>
      </c>
      <c r="K469" t="n">
        <v>53.44</v>
      </c>
      <c r="L469" t="n">
        <v>17</v>
      </c>
      <c r="M469" t="n">
        <v>21</v>
      </c>
      <c r="N469" t="n">
        <v>45.21</v>
      </c>
      <c r="O469" t="n">
        <v>26213.09</v>
      </c>
      <c r="P469" t="n">
        <v>522.24</v>
      </c>
      <c r="Q469" t="n">
        <v>419.23</v>
      </c>
      <c r="R469" t="n">
        <v>84.44</v>
      </c>
      <c r="S469" t="n">
        <v>59.57</v>
      </c>
      <c r="T469" t="n">
        <v>10241.52</v>
      </c>
      <c r="U469" t="n">
        <v>0.71</v>
      </c>
      <c r="V469" t="n">
        <v>0.89</v>
      </c>
      <c r="W469" t="n">
        <v>6.83</v>
      </c>
      <c r="X469" t="n">
        <v>0.62</v>
      </c>
      <c r="Y469" t="n">
        <v>0.5</v>
      </c>
      <c r="Z469" t="n">
        <v>10</v>
      </c>
    </row>
    <row r="470">
      <c r="A470" t="n">
        <v>17</v>
      </c>
      <c r="B470" t="n">
        <v>95</v>
      </c>
      <c r="C470" t="inlineStr">
        <is>
          <t xml:space="preserve">CONCLUIDO	</t>
        </is>
      </c>
      <c r="D470" t="n">
        <v>2.3786</v>
      </c>
      <c r="E470" t="n">
        <v>42.04</v>
      </c>
      <c r="F470" t="n">
        <v>38.75</v>
      </c>
      <c r="G470" t="n">
        <v>105.69</v>
      </c>
      <c r="H470" t="n">
        <v>1.51</v>
      </c>
      <c r="I470" t="n">
        <v>22</v>
      </c>
      <c r="J470" t="n">
        <v>212.25</v>
      </c>
      <c r="K470" t="n">
        <v>53.44</v>
      </c>
      <c r="L470" t="n">
        <v>18</v>
      </c>
      <c r="M470" t="n">
        <v>20</v>
      </c>
      <c r="N470" t="n">
        <v>45.82</v>
      </c>
      <c r="O470" t="n">
        <v>26412.11</v>
      </c>
      <c r="P470" t="n">
        <v>522.27</v>
      </c>
      <c r="Q470" t="n">
        <v>419.23</v>
      </c>
      <c r="R470" t="n">
        <v>83.64</v>
      </c>
      <c r="S470" t="n">
        <v>59.57</v>
      </c>
      <c r="T470" t="n">
        <v>9844.41</v>
      </c>
      <c r="U470" t="n">
        <v>0.71</v>
      </c>
      <c r="V470" t="n">
        <v>0.89</v>
      </c>
      <c r="W470" t="n">
        <v>6.83</v>
      </c>
      <c r="X470" t="n">
        <v>0.59</v>
      </c>
      <c r="Y470" t="n">
        <v>0.5</v>
      </c>
      <c r="Z470" t="n">
        <v>10</v>
      </c>
    </row>
    <row r="471">
      <c r="A471" t="n">
        <v>18</v>
      </c>
      <c r="B471" t="n">
        <v>95</v>
      </c>
      <c r="C471" t="inlineStr">
        <is>
          <t xml:space="preserve">CONCLUIDO	</t>
        </is>
      </c>
      <c r="D471" t="n">
        <v>2.382</v>
      </c>
      <c r="E471" t="n">
        <v>41.98</v>
      </c>
      <c r="F471" t="n">
        <v>38.73</v>
      </c>
      <c r="G471" t="n">
        <v>110.66</v>
      </c>
      <c r="H471" t="n">
        <v>1.58</v>
      </c>
      <c r="I471" t="n">
        <v>21</v>
      </c>
      <c r="J471" t="n">
        <v>213.87</v>
      </c>
      <c r="K471" t="n">
        <v>53.44</v>
      </c>
      <c r="L471" t="n">
        <v>19</v>
      </c>
      <c r="M471" t="n">
        <v>19</v>
      </c>
      <c r="N471" t="n">
        <v>46.44</v>
      </c>
      <c r="O471" t="n">
        <v>26611.98</v>
      </c>
      <c r="P471" t="n">
        <v>521.65</v>
      </c>
      <c r="Q471" t="n">
        <v>419.25</v>
      </c>
      <c r="R471" t="n">
        <v>82.65000000000001</v>
      </c>
      <c r="S471" t="n">
        <v>59.57</v>
      </c>
      <c r="T471" t="n">
        <v>9354.049999999999</v>
      </c>
      <c r="U471" t="n">
        <v>0.72</v>
      </c>
      <c r="V471" t="n">
        <v>0.89</v>
      </c>
      <c r="W471" t="n">
        <v>6.83</v>
      </c>
      <c r="X471" t="n">
        <v>0.57</v>
      </c>
      <c r="Y471" t="n">
        <v>0.5</v>
      </c>
      <c r="Z471" t="n">
        <v>10</v>
      </c>
    </row>
    <row r="472">
      <c r="A472" t="n">
        <v>19</v>
      </c>
      <c r="B472" t="n">
        <v>95</v>
      </c>
      <c r="C472" t="inlineStr">
        <is>
          <t xml:space="preserve">CONCLUIDO	</t>
        </is>
      </c>
      <c r="D472" t="n">
        <v>2.3856</v>
      </c>
      <c r="E472" t="n">
        <v>41.92</v>
      </c>
      <c r="F472" t="n">
        <v>38.71</v>
      </c>
      <c r="G472" t="n">
        <v>116.12</v>
      </c>
      <c r="H472" t="n">
        <v>1.65</v>
      </c>
      <c r="I472" t="n">
        <v>20</v>
      </c>
      <c r="J472" t="n">
        <v>215.5</v>
      </c>
      <c r="K472" t="n">
        <v>53.44</v>
      </c>
      <c r="L472" t="n">
        <v>20</v>
      </c>
      <c r="M472" t="n">
        <v>18</v>
      </c>
      <c r="N472" t="n">
        <v>47.07</v>
      </c>
      <c r="O472" t="n">
        <v>26812.71</v>
      </c>
      <c r="P472" t="n">
        <v>521.3</v>
      </c>
      <c r="Q472" t="n">
        <v>419.23</v>
      </c>
      <c r="R472" t="n">
        <v>82.12</v>
      </c>
      <c r="S472" t="n">
        <v>59.57</v>
      </c>
      <c r="T472" t="n">
        <v>9097.59</v>
      </c>
      <c r="U472" t="n">
        <v>0.73</v>
      </c>
      <c r="V472" t="n">
        <v>0.89</v>
      </c>
      <c r="W472" t="n">
        <v>6.82</v>
      </c>
      <c r="X472" t="n">
        <v>0.54</v>
      </c>
      <c r="Y472" t="n">
        <v>0.5</v>
      </c>
      <c r="Z472" t="n">
        <v>10</v>
      </c>
    </row>
    <row r="473">
      <c r="A473" t="n">
        <v>20</v>
      </c>
      <c r="B473" t="n">
        <v>95</v>
      </c>
      <c r="C473" t="inlineStr">
        <is>
          <t xml:space="preserve">CONCLUIDO	</t>
        </is>
      </c>
      <c r="D473" t="n">
        <v>2.3887</v>
      </c>
      <c r="E473" t="n">
        <v>41.86</v>
      </c>
      <c r="F473" t="n">
        <v>38.69</v>
      </c>
      <c r="G473" t="n">
        <v>122.17</v>
      </c>
      <c r="H473" t="n">
        <v>1.72</v>
      </c>
      <c r="I473" t="n">
        <v>19</v>
      </c>
      <c r="J473" t="n">
        <v>217.14</v>
      </c>
      <c r="K473" t="n">
        <v>53.44</v>
      </c>
      <c r="L473" t="n">
        <v>21</v>
      </c>
      <c r="M473" t="n">
        <v>17</v>
      </c>
      <c r="N473" t="n">
        <v>47.7</v>
      </c>
      <c r="O473" t="n">
        <v>27014.3</v>
      </c>
      <c r="P473" t="n">
        <v>519.96</v>
      </c>
      <c r="Q473" t="n">
        <v>419.23</v>
      </c>
      <c r="R473" t="n">
        <v>81.36</v>
      </c>
      <c r="S473" t="n">
        <v>59.57</v>
      </c>
      <c r="T473" t="n">
        <v>8722.15</v>
      </c>
      <c r="U473" t="n">
        <v>0.73</v>
      </c>
      <c r="V473" t="n">
        <v>0.89</v>
      </c>
      <c r="W473" t="n">
        <v>6.83</v>
      </c>
      <c r="X473" t="n">
        <v>0.52</v>
      </c>
      <c r="Y473" t="n">
        <v>0.5</v>
      </c>
      <c r="Z473" t="n">
        <v>10</v>
      </c>
    </row>
    <row r="474">
      <c r="A474" t="n">
        <v>21</v>
      </c>
      <c r="B474" t="n">
        <v>95</v>
      </c>
      <c r="C474" t="inlineStr">
        <is>
          <t xml:space="preserve">CONCLUIDO	</t>
        </is>
      </c>
      <c r="D474" t="n">
        <v>2.3941</v>
      </c>
      <c r="E474" t="n">
        <v>41.77</v>
      </c>
      <c r="F474" t="n">
        <v>38.63</v>
      </c>
      <c r="G474" t="n">
        <v>128.77</v>
      </c>
      <c r="H474" t="n">
        <v>1.79</v>
      </c>
      <c r="I474" t="n">
        <v>18</v>
      </c>
      <c r="J474" t="n">
        <v>218.78</v>
      </c>
      <c r="K474" t="n">
        <v>53.44</v>
      </c>
      <c r="L474" t="n">
        <v>22</v>
      </c>
      <c r="M474" t="n">
        <v>16</v>
      </c>
      <c r="N474" t="n">
        <v>48.34</v>
      </c>
      <c r="O474" t="n">
        <v>27216.79</v>
      </c>
      <c r="P474" t="n">
        <v>519.4</v>
      </c>
      <c r="Q474" t="n">
        <v>419.25</v>
      </c>
      <c r="R474" t="n">
        <v>79.48</v>
      </c>
      <c r="S474" t="n">
        <v>59.57</v>
      </c>
      <c r="T474" t="n">
        <v>7785.56</v>
      </c>
      <c r="U474" t="n">
        <v>0.75</v>
      </c>
      <c r="V474" t="n">
        <v>0.9</v>
      </c>
      <c r="W474" t="n">
        <v>6.83</v>
      </c>
      <c r="X474" t="n">
        <v>0.47</v>
      </c>
      <c r="Y474" t="n">
        <v>0.5</v>
      </c>
      <c r="Z474" t="n">
        <v>10</v>
      </c>
    </row>
    <row r="475">
      <c r="A475" t="n">
        <v>22</v>
      </c>
      <c r="B475" t="n">
        <v>95</v>
      </c>
      <c r="C475" t="inlineStr">
        <is>
          <t xml:space="preserve">CONCLUIDO	</t>
        </is>
      </c>
      <c r="D475" t="n">
        <v>2.3935</v>
      </c>
      <c r="E475" t="n">
        <v>41.78</v>
      </c>
      <c r="F475" t="n">
        <v>38.64</v>
      </c>
      <c r="G475" t="n">
        <v>128.81</v>
      </c>
      <c r="H475" t="n">
        <v>1.85</v>
      </c>
      <c r="I475" t="n">
        <v>18</v>
      </c>
      <c r="J475" t="n">
        <v>220.43</v>
      </c>
      <c r="K475" t="n">
        <v>53.44</v>
      </c>
      <c r="L475" t="n">
        <v>23</v>
      </c>
      <c r="M475" t="n">
        <v>16</v>
      </c>
      <c r="N475" t="n">
        <v>48.99</v>
      </c>
      <c r="O475" t="n">
        <v>27420.16</v>
      </c>
      <c r="P475" t="n">
        <v>519.16</v>
      </c>
      <c r="Q475" t="n">
        <v>419.24</v>
      </c>
      <c r="R475" t="n">
        <v>79.86</v>
      </c>
      <c r="S475" t="n">
        <v>59.57</v>
      </c>
      <c r="T475" t="n">
        <v>7977.83</v>
      </c>
      <c r="U475" t="n">
        <v>0.75</v>
      </c>
      <c r="V475" t="n">
        <v>0.89</v>
      </c>
      <c r="W475" t="n">
        <v>6.82</v>
      </c>
      <c r="X475" t="n">
        <v>0.48</v>
      </c>
      <c r="Y475" t="n">
        <v>0.5</v>
      </c>
      <c r="Z475" t="n">
        <v>10</v>
      </c>
    </row>
    <row r="476">
      <c r="A476" t="n">
        <v>23</v>
      </c>
      <c r="B476" t="n">
        <v>95</v>
      </c>
      <c r="C476" t="inlineStr">
        <is>
          <t xml:space="preserve">CONCLUIDO	</t>
        </is>
      </c>
      <c r="D476" t="n">
        <v>2.3974</v>
      </c>
      <c r="E476" t="n">
        <v>41.71</v>
      </c>
      <c r="F476" t="n">
        <v>38.61</v>
      </c>
      <c r="G476" t="n">
        <v>136.27</v>
      </c>
      <c r="H476" t="n">
        <v>1.92</v>
      </c>
      <c r="I476" t="n">
        <v>17</v>
      </c>
      <c r="J476" t="n">
        <v>222.08</v>
      </c>
      <c r="K476" t="n">
        <v>53.44</v>
      </c>
      <c r="L476" t="n">
        <v>24</v>
      </c>
      <c r="M476" t="n">
        <v>15</v>
      </c>
      <c r="N476" t="n">
        <v>49.65</v>
      </c>
      <c r="O476" t="n">
        <v>27624.44</v>
      </c>
      <c r="P476" t="n">
        <v>519.62</v>
      </c>
      <c r="Q476" t="n">
        <v>419.23</v>
      </c>
      <c r="R476" t="n">
        <v>78.87</v>
      </c>
      <c r="S476" t="n">
        <v>59.57</v>
      </c>
      <c r="T476" t="n">
        <v>7485.87</v>
      </c>
      <c r="U476" t="n">
        <v>0.76</v>
      </c>
      <c r="V476" t="n">
        <v>0.9</v>
      </c>
      <c r="W476" t="n">
        <v>6.82</v>
      </c>
      <c r="X476" t="n">
        <v>0.45</v>
      </c>
      <c r="Y476" t="n">
        <v>0.5</v>
      </c>
      <c r="Z476" t="n">
        <v>10</v>
      </c>
    </row>
    <row r="477">
      <c r="A477" t="n">
        <v>24</v>
      </c>
      <c r="B477" t="n">
        <v>95</v>
      </c>
      <c r="C477" t="inlineStr">
        <is>
          <t xml:space="preserve">CONCLUIDO	</t>
        </is>
      </c>
      <c r="D477" t="n">
        <v>2.4006</v>
      </c>
      <c r="E477" t="n">
        <v>41.66</v>
      </c>
      <c r="F477" t="n">
        <v>38.59</v>
      </c>
      <c r="G477" t="n">
        <v>144.72</v>
      </c>
      <c r="H477" t="n">
        <v>1.99</v>
      </c>
      <c r="I477" t="n">
        <v>16</v>
      </c>
      <c r="J477" t="n">
        <v>223.75</v>
      </c>
      <c r="K477" t="n">
        <v>53.44</v>
      </c>
      <c r="L477" t="n">
        <v>25</v>
      </c>
      <c r="M477" t="n">
        <v>14</v>
      </c>
      <c r="N477" t="n">
        <v>50.31</v>
      </c>
      <c r="O477" t="n">
        <v>27829.77</v>
      </c>
      <c r="P477" t="n">
        <v>518.67</v>
      </c>
      <c r="Q477" t="n">
        <v>419.25</v>
      </c>
      <c r="R477" t="n">
        <v>78.25</v>
      </c>
      <c r="S477" t="n">
        <v>59.57</v>
      </c>
      <c r="T477" t="n">
        <v>7182.4</v>
      </c>
      <c r="U477" t="n">
        <v>0.76</v>
      </c>
      <c r="V477" t="n">
        <v>0.9</v>
      </c>
      <c r="W477" t="n">
        <v>6.82</v>
      </c>
      <c r="X477" t="n">
        <v>0.43</v>
      </c>
      <c r="Y477" t="n">
        <v>0.5</v>
      </c>
      <c r="Z477" t="n">
        <v>10</v>
      </c>
    </row>
    <row r="478">
      <c r="A478" t="n">
        <v>25</v>
      </c>
      <c r="B478" t="n">
        <v>95</v>
      </c>
      <c r="C478" t="inlineStr">
        <is>
          <t xml:space="preserve">CONCLUIDO	</t>
        </is>
      </c>
      <c r="D478" t="n">
        <v>2.4</v>
      </c>
      <c r="E478" t="n">
        <v>41.67</v>
      </c>
      <c r="F478" t="n">
        <v>38.6</v>
      </c>
      <c r="G478" t="n">
        <v>144.76</v>
      </c>
      <c r="H478" t="n">
        <v>2.05</v>
      </c>
      <c r="I478" t="n">
        <v>16</v>
      </c>
      <c r="J478" t="n">
        <v>225.42</v>
      </c>
      <c r="K478" t="n">
        <v>53.44</v>
      </c>
      <c r="L478" t="n">
        <v>26</v>
      </c>
      <c r="M478" t="n">
        <v>14</v>
      </c>
      <c r="N478" t="n">
        <v>50.98</v>
      </c>
      <c r="O478" t="n">
        <v>28035.92</v>
      </c>
      <c r="P478" t="n">
        <v>519.5</v>
      </c>
      <c r="Q478" t="n">
        <v>419.23</v>
      </c>
      <c r="R478" t="n">
        <v>78.65000000000001</v>
      </c>
      <c r="S478" t="n">
        <v>59.57</v>
      </c>
      <c r="T478" t="n">
        <v>7381.21</v>
      </c>
      <c r="U478" t="n">
        <v>0.76</v>
      </c>
      <c r="V478" t="n">
        <v>0.9</v>
      </c>
      <c r="W478" t="n">
        <v>6.82</v>
      </c>
      <c r="X478" t="n">
        <v>0.44</v>
      </c>
      <c r="Y478" t="n">
        <v>0.5</v>
      </c>
      <c r="Z478" t="n">
        <v>10</v>
      </c>
    </row>
    <row r="479">
      <c r="A479" t="n">
        <v>26</v>
      </c>
      <c r="B479" t="n">
        <v>95</v>
      </c>
      <c r="C479" t="inlineStr">
        <is>
          <t xml:space="preserve">CONCLUIDO	</t>
        </is>
      </c>
      <c r="D479" t="n">
        <v>2.4047</v>
      </c>
      <c r="E479" t="n">
        <v>41.59</v>
      </c>
      <c r="F479" t="n">
        <v>38.56</v>
      </c>
      <c r="G479" t="n">
        <v>154.24</v>
      </c>
      <c r="H479" t="n">
        <v>2.11</v>
      </c>
      <c r="I479" t="n">
        <v>15</v>
      </c>
      <c r="J479" t="n">
        <v>227.1</v>
      </c>
      <c r="K479" t="n">
        <v>53.44</v>
      </c>
      <c r="L479" t="n">
        <v>27</v>
      </c>
      <c r="M479" t="n">
        <v>13</v>
      </c>
      <c r="N479" t="n">
        <v>51.66</v>
      </c>
      <c r="O479" t="n">
        <v>28243</v>
      </c>
      <c r="P479" t="n">
        <v>517.99</v>
      </c>
      <c r="Q479" t="n">
        <v>419.23</v>
      </c>
      <c r="R479" t="n">
        <v>77.17</v>
      </c>
      <c r="S479" t="n">
        <v>59.57</v>
      </c>
      <c r="T479" t="n">
        <v>6644.3</v>
      </c>
      <c r="U479" t="n">
        <v>0.77</v>
      </c>
      <c r="V479" t="n">
        <v>0.9</v>
      </c>
      <c r="W479" t="n">
        <v>6.82</v>
      </c>
      <c r="X479" t="n">
        <v>0.4</v>
      </c>
      <c r="Y479" t="n">
        <v>0.5</v>
      </c>
      <c r="Z479" t="n">
        <v>10</v>
      </c>
    </row>
    <row r="480">
      <c r="A480" t="n">
        <v>27</v>
      </c>
      <c r="B480" t="n">
        <v>95</v>
      </c>
      <c r="C480" t="inlineStr">
        <is>
          <t xml:space="preserve">CONCLUIDO	</t>
        </is>
      </c>
      <c r="D480" t="n">
        <v>2.4049</v>
      </c>
      <c r="E480" t="n">
        <v>41.58</v>
      </c>
      <c r="F480" t="n">
        <v>38.55</v>
      </c>
      <c r="G480" t="n">
        <v>154.22</v>
      </c>
      <c r="H480" t="n">
        <v>2.18</v>
      </c>
      <c r="I480" t="n">
        <v>15</v>
      </c>
      <c r="J480" t="n">
        <v>228.79</v>
      </c>
      <c r="K480" t="n">
        <v>53.44</v>
      </c>
      <c r="L480" t="n">
        <v>28</v>
      </c>
      <c r="M480" t="n">
        <v>13</v>
      </c>
      <c r="N480" t="n">
        <v>52.35</v>
      </c>
      <c r="O480" t="n">
        <v>28451.04</v>
      </c>
      <c r="P480" t="n">
        <v>517.6</v>
      </c>
      <c r="Q480" t="n">
        <v>419.25</v>
      </c>
      <c r="R480" t="n">
        <v>76.98999999999999</v>
      </c>
      <c r="S480" t="n">
        <v>59.57</v>
      </c>
      <c r="T480" t="n">
        <v>6557.52</v>
      </c>
      <c r="U480" t="n">
        <v>0.77</v>
      </c>
      <c r="V480" t="n">
        <v>0.9</v>
      </c>
      <c r="W480" t="n">
        <v>6.82</v>
      </c>
      <c r="X480" t="n">
        <v>0.39</v>
      </c>
      <c r="Y480" t="n">
        <v>0.5</v>
      </c>
      <c r="Z480" t="n">
        <v>10</v>
      </c>
    </row>
    <row r="481">
      <c r="A481" t="n">
        <v>28</v>
      </c>
      <c r="B481" t="n">
        <v>95</v>
      </c>
      <c r="C481" t="inlineStr">
        <is>
          <t xml:space="preserve">CONCLUIDO	</t>
        </is>
      </c>
      <c r="D481" t="n">
        <v>2.4088</v>
      </c>
      <c r="E481" t="n">
        <v>41.51</v>
      </c>
      <c r="F481" t="n">
        <v>38.52</v>
      </c>
      <c r="G481" t="n">
        <v>165.1</v>
      </c>
      <c r="H481" t="n">
        <v>2.24</v>
      </c>
      <c r="I481" t="n">
        <v>14</v>
      </c>
      <c r="J481" t="n">
        <v>230.48</v>
      </c>
      <c r="K481" t="n">
        <v>53.44</v>
      </c>
      <c r="L481" t="n">
        <v>29</v>
      </c>
      <c r="M481" t="n">
        <v>12</v>
      </c>
      <c r="N481" t="n">
        <v>53.05</v>
      </c>
      <c r="O481" t="n">
        <v>28660.06</v>
      </c>
      <c r="P481" t="n">
        <v>518.36</v>
      </c>
      <c r="Q481" t="n">
        <v>419.24</v>
      </c>
      <c r="R481" t="n">
        <v>76.13</v>
      </c>
      <c r="S481" t="n">
        <v>59.57</v>
      </c>
      <c r="T481" t="n">
        <v>6128.15</v>
      </c>
      <c r="U481" t="n">
        <v>0.78</v>
      </c>
      <c r="V481" t="n">
        <v>0.9</v>
      </c>
      <c r="W481" t="n">
        <v>6.82</v>
      </c>
      <c r="X481" t="n">
        <v>0.36</v>
      </c>
      <c r="Y481" t="n">
        <v>0.5</v>
      </c>
      <c r="Z481" t="n">
        <v>10</v>
      </c>
    </row>
    <row r="482">
      <c r="A482" t="n">
        <v>29</v>
      </c>
      <c r="B482" t="n">
        <v>95</v>
      </c>
      <c r="C482" t="inlineStr">
        <is>
          <t xml:space="preserve">CONCLUIDO	</t>
        </is>
      </c>
      <c r="D482" t="n">
        <v>2.4088</v>
      </c>
      <c r="E482" t="n">
        <v>41.51</v>
      </c>
      <c r="F482" t="n">
        <v>38.52</v>
      </c>
      <c r="G482" t="n">
        <v>165.1</v>
      </c>
      <c r="H482" t="n">
        <v>2.3</v>
      </c>
      <c r="I482" t="n">
        <v>14</v>
      </c>
      <c r="J482" t="n">
        <v>232.18</v>
      </c>
      <c r="K482" t="n">
        <v>53.44</v>
      </c>
      <c r="L482" t="n">
        <v>30</v>
      </c>
      <c r="M482" t="n">
        <v>12</v>
      </c>
      <c r="N482" t="n">
        <v>53.75</v>
      </c>
      <c r="O482" t="n">
        <v>28870.05</v>
      </c>
      <c r="P482" t="n">
        <v>517.58</v>
      </c>
      <c r="Q482" t="n">
        <v>419.23</v>
      </c>
      <c r="R482" t="n">
        <v>76.12</v>
      </c>
      <c r="S482" t="n">
        <v>59.57</v>
      </c>
      <c r="T482" t="n">
        <v>6127.19</v>
      </c>
      <c r="U482" t="n">
        <v>0.78</v>
      </c>
      <c r="V482" t="n">
        <v>0.9</v>
      </c>
      <c r="W482" t="n">
        <v>6.82</v>
      </c>
      <c r="X482" t="n">
        <v>0.36</v>
      </c>
      <c r="Y482" t="n">
        <v>0.5</v>
      </c>
      <c r="Z482" t="n">
        <v>10</v>
      </c>
    </row>
    <row r="483">
      <c r="A483" t="n">
        <v>30</v>
      </c>
      <c r="B483" t="n">
        <v>95</v>
      </c>
      <c r="C483" t="inlineStr">
        <is>
          <t xml:space="preserve">CONCLUIDO	</t>
        </is>
      </c>
      <c r="D483" t="n">
        <v>2.411</v>
      </c>
      <c r="E483" t="n">
        <v>41.48</v>
      </c>
      <c r="F483" t="n">
        <v>38.52</v>
      </c>
      <c r="G483" t="n">
        <v>177.8</v>
      </c>
      <c r="H483" t="n">
        <v>2.36</v>
      </c>
      <c r="I483" t="n">
        <v>13</v>
      </c>
      <c r="J483" t="n">
        <v>233.89</v>
      </c>
      <c r="K483" t="n">
        <v>53.44</v>
      </c>
      <c r="L483" t="n">
        <v>31</v>
      </c>
      <c r="M483" t="n">
        <v>11</v>
      </c>
      <c r="N483" t="n">
        <v>54.46</v>
      </c>
      <c r="O483" t="n">
        <v>29081.05</v>
      </c>
      <c r="P483" t="n">
        <v>516.52</v>
      </c>
      <c r="Q483" t="n">
        <v>419.25</v>
      </c>
      <c r="R483" t="n">
        <v>76.09</v>
      </c>
      <c r="S483" t="n">
        <v>59.57</v>
      </c>
      <c r="T483" t="n">
        <v>6113.52</v>
      </c>
      <c r="U483" t="n">
        <v>0.78</v>
      </c>
      <c r="V483" t="n">
        <v>0.9</v>
      </c>
      <c r="W483" t="n">
        <v>6.82</v>
      </c>
      <c r="X483" t="n">
        <v>0.36</v>
      </c>
      <c r="Y483" t="n">
        <v>0.5</v>
      </c>
      <c r="Z483" t="n">
        <v>10</v>
      </c>
    </row>
    <row r="484">
      <c r="A484" t="n">
        <v>31</v>
      </c>
      <c r="B484" t="n">
        <v>95</v>
      </c>
      <c r="C484" t="inlineStr">
        <is>
          <t xml:space="preserve">CONCLUIDO	</t>
        </is>
      </c>
      <c r="D484" t="n">
        <v>2.4129</v>
      </c>
      <c r="E484" t="n">
        <v>41.44</v>
      </c>
      <c r="F484" t="n">
        <v>38.49</v>
      </c>
      <c r="G484" t="n">
        <v>177.66</v>
      </c>
      <c r="H484" t="n">
        <v>2.41</v>
      </c>
      <c r="I484" t="n">
        <v>13</v>
      </c>
      <c r="J484" t="n">
        <v>235.61</v>
      </c>
      <c r="K484" t="n">
        <v>53.44</v>
      </c>
      <c r="L484" t="n">
        <v>32</v>
      </c>
      <c r="M484" t="n">
        <v>11</v>
      </c>
      <c r="N484" t="n">
        <v>55.18</v>
      </c>
      <c r="O484" t="n">
        <v>29293.06</v>
      </c>
      <c r="P484" t="n">
        <v>518.78</v>
      </c>
      <c r="Q484" t="n">
        <v>419.23</v>
      </c>
      <c r="R484" t="n">
        <v>75.16</v>
      </c>
      <c r="S484" t="n">
        <v>59.57</v>
      </c>
      <c r="T484" t="n">
        <v>5651.05</v>
      </c>
      <c r="U484" t="n">
        <v>0.79</v>
      </c>
      <c r="V484" t="n">
        <v>0.9</v>
      </c>
      <c r="W484" t="n">
        <v>6.81</v>
      </c>
      <c r="X484" t="n">
        <v>0.33</v>
      </c>
      <c r="Y484" t="n">
        <v>0.5</v>
      </c>
      <c r="Z484" t="n">
        <v>10</v>
      </c>
    </row>
    <row r="485">
      <c r="A485" t="n">
        <v>32</v>
      </c>
      <c r="B485" t="n">
        <v>95</v>
      </c>
      <c r="C485" t="inlineStr">
        <is>
          <t xml:space="preserve">CONCLUIDO	</t>
        </is>
      </c>
      <c r="D485" t="n">
        <v>2.4119</v>
      </c>
      <c r="E485" t="n">
        <v>41.46</v>
      </c>
      <c r="F485" t="n">
        <v>38.51</v>
      </c>
      <c r="G485" t="n">
        <v>177.73</v>
      </c>
      <c r="H485" t="n">
        <v>2.47</v>
      </c>
      <c r="I485" t="n">
        <v>13</v>
      </c>
      <c r="J485" t="n">
        <v>237.34</v>
      </c>
      <c r="K485" t="n">
        <v>53.44</v>
      </c>
      <c r="L485" t="n">
        <v>33</v>
      </c>
      <c r="M485" t="n">
        <v>11</v>
      </c>
      <c r="N485" t="n">
        <v>55.91</v>
      </c>
      <c r="O485" t="n">
        <v>29506.09</v>
      </c>
      <c r="P485" t="n">
        <v>517.47</v>
      </c>
      <c r="Q485" t="n">
        <v>419.23</v>
      </c>
      <c r="R485" t="n">
        <v>75.55</v>
      </c>
      <c r="S485" t="n">
        <v>59.57</v>
      </c>
      <c r="T485" t="n">
        <v>5843.03</v>
      </c>
      <c r="U485" t="n">
        <v>0.79</v>
      </c>
      <c r="V485" t="n">
        <v>0.9</v>
      </c>
      <c r="W485" t="n">
        <v>6.82</v>
      </c>
      <c r="X485" t="n">
        <v>0.35</v>
      </c>
      <c r="Y485" t="n">
        <v>0.5</v>
      </c>
      <c r="Z485" t="n">
        <v>10</v>
      </c>
    </row>
    <row r="486">
      <c r="A486" t="n">
        <v>33</v>
      </c>
      <c r="B486" t="n">
        <v>95</v>
      </c>
      <c r="C486" t="inlineStr">
        <is>
          <t xml:space="preserve">CONCLUIDO	</t>
        </is>
      </c>
      <c r="D486" t="n">
        <v>2.4166</v>
      </c>
      <c r="E486" t="n">
        <v>41.38</v>
      </c>
      <c r="F486" t="n">
        <v>38.46</v>
      </c>
      <c r="G486" t="n">
        <v>192.32</v>
      </c>
      <c r="H486" t="n">
        <v>2.53</v>
      </c>
      <c r="I486" t="n">
        <v>12</v>
      </c>
      <c r="J486" t="n">
        <v>239.08</v>
      </c>
      <c r="K486" t="n">
        <v>53.44</v>
      </c>
      <c r="L486" t="n">
        <v>34</v>
      </c>
      <c r="M486" t="n">
        <v>10</v>
      </c>
      <c r="N486" t="n">
        <v>56.64</v>
      </c>
      <c r="O486" t="n">
        <v>29720.17</v>
      </c>
      <c r="P486" t="n">
        <v>516.33</v>
      </c>
      <c r="Q486" t="n">
        <v>419.25</v>
      </c>
      <c r="R486" t="n">
        <v>74.09</v>
      </c>
      <c r="S486" t="n">
        <v>59.57</v>
      </c>
      <c r="T486" t="n">
        <v>5119.92</v>
      </c>
      <c r="U486" t="n">
        <v>0.8</v>
      </c>
      <c r="V486" t="n">
        <v>0.9</v>
      </c>
      <c r="W486" t="n">
        <v>6.81</v>
      </c>
      <c r="X486" t="n">
        <v>0.3</v>
      </c>
      <c r="Y486" t="n">
        <v>0.5</v>
      </c>
      <c r="Z486" t="n">
        <v>10</v>
      </c>
    </row>
    <row r="487">
      <c r="A487" t="n">
        <v>34</v>
      </c>
      <c r="B487" t="n">
        <v>95</v>
      </c>
      <c r="C487" t="inlineStr">
        <is>
          <t xml:space="preserve">CONCLUIDO	</t>
        </is>
      </c>
      <c r="D487" t="n">
        <v>2.4162</v>
      </c>
      <c r="E487" t="n">
        <v>41.39</v>
      </c>
      <c r="F487" t="n">
        <v>38.47</v>
      </c>
      <c r="G487" t="n">
        <v>192.36</v>
      </c>
      <c r="H487" t="n">
        <v>2.58</v>
      </c>
      <c r="I487" t="n">
        <v>12</v>
      </c>
      <c r="J487" t="n">
        <v>240.82</v>
      </c>
      <c r="K487" t="n">
        <v>53.44</v>
      </c>
      <c r="L487" t="n">
        <v>35</v>
      </c>
      <c r="M487" t="n">
        <v>10</v>
      </c>
      <c r="N487" t="n">
        <v>57.39</v>
      </c>
      <c r="O487" t="n">
        <v>29935.43</v>
      </c>
      <c r="P487" t="n">
        <v>518.2</v>
      </c>
      <c r="Q487" t="n">
        <v>419.23</v>
      </c>
      <c r="R487" t="n">
        <v>74.39</v>
      </c>
      <c r="S487" t="n">
        <v>59.57</v>
      </c>
      <c r="T487" t="n">
        <v>5268.41</v>
      </c>
      <c r="U487" t="n">
        <v>0.8</v>
      </c>
      <c r="V487" t="n">
        <v>0.9</v>
      </c>
      <c r="W487" t="n">
        <v>6.81</v>
      </c>
      <c r="X487" t="n">
        <v>0.31</v>
      </c>
      <c r="Y487" t="n">
        <v>0.5</v>
      </c>
      <c r="Z487" t="n">
        <v>10</v>
      </c>
    </row>
    <row r="488">
      <c r="A488" t="n">
        <v>35</v>
      </c>
      <c r="B488" t="n">
        <v>95</v>
      </c>
      <c r="C488" t="inlineStr">
        <is>
          <t xml:space="preserve">CONCLUIDO	</t>
        </is>
      </c>
      <c r="D488" t="n">
        <v>2.4162</v>
      </c>
      <c r="E488" t="n">
        <v>41.39</v>
      </c>
      <c r="F488" t="n">
        <v>38.47</v>
      </c>
      <c r="G488" t="n">
        <v>192.36</v>
      </c>
      <c r="H488" t="n">
        <v>2.64</v>
      </c>
      <c r="I488" t="n">
        <v>12</v>
      </c>
      <c r="J488" t="n">
        <v>242.57</v>
      </c>
      <c r="K488" t="n">
        <v>53.44</v>
      </c>
      <c r="L488" t="n">
        <v>36</v>
      </c>
      <c r="M488" t="n">
        <v>10</v>
      </c>
      <c r="N488" t="n">
        <v>58.14</v>
      </c>
      <c r="O488" t="n">
        <v>30151.65</v>
      </c>
      <c r="P488" t="n">
        <v>517.88</v>
      </c>
      <c r="Q488" t="n">
        <v>419.23</v>
      </c>
      <c r="R488" t="n">
        <v>74.41</v>
      </c>
      <c r="S488" t="n">
        <v>59.57</v>
      </c>
      <c r="T488" t="n">
        <v>5279.08</v>
      </c>
      <c r="U488" t="n">
        <v>0.8</v>
      </c>
      <c r="V488" t="n">
        <v>0.9</v>
      </c>
      <c r="W488" t="n">
        <v>6.81</v>
      </c>
      <c r="X488" t="n">
        <v>0.31</v>
      </c>
      <c r="Y488" t="n">
        <v>0.5</v>
      </c>
      <c r="Z488" t="n">
        <v>10</v>
      </c>
    </row>
    <row r="489">
      <c r="A489" t="n">
        <v>36</v>
      </c>
      <c r="B489" t="n">
        <v>95</v>
      </c>
      <c r="C489" t="inlineStr">
        <is>
          <t xml:space="preserve">CONCLUIDO	</t>
        </is>
      </c>
      <c r="D489" t="n">
        <v>2.4198</v>
      </c>
      <c r="E489" t="n">
        <v>41.33</v>
      </c>
      <c r="F489" t="n">
        <v>38.45</v>
      </c>
      <c r="G489" t="n">
        <v>209.71</v>
      </c>
      <c r="H489" t="n">
        <v>2.69</v>
      </c>
      <c r="I489" t="n">
        <v>11</v>
      </c>
      <c r="J489" t="n">
        <v>244.34</v>
      </c>
      <c r="K489" t="n">
        <v>53.44</v>
      </c>
      <c r="L489" t="n">
        <v>37</v>
      </c>
      <c r="M489" t="n">
        <v>9</v>
      </c>
      <c r="N489" t="n">
        <v>58.9</v>
      </c>
      <c r="O489" t="n">
        <v>30368.96</v>
      </c>
      <c r="P489" t="n">
        <v>515.79</v>
      </c>
      <c r="Q489" t="n">
        <v>419.25</v>
      </c>
      <c r="R489" t="n">
        <v>73.54000000000001</v>
      </c>
      <c r="S489" t="n">
        <v>59.57</v>
      </c>
      <c r="T489" t="n">
        <v>4849.76</v>
      </c>
      <c r="U489" t="n">
        <v>0.8100000000000001</v>
      </c>
      <c r="V489" t="n">
        <v>0.9</v>
      </c>
      <c r="W489" t="n">
        <v>6.81</v>
      </c>
      <c r="X489" t="n">
        <v>0.28</v>
      </c>
      <c r="Y489" t="n">
        <v>0.5</v>
      </c>
      <c r="Z489" t="n">
        <v>10</v>
      </c>
    </row>
    <row r="490">
      <c r="A490" t="n">
        <v>37</v>
      </c>
      <c r="B490" t="n">
        <v>95</v>
      </c>
      <c r="C490" t="inlineStr">
        <is>
          <t xml:space="preserve">CONCLUIDO	</t>
        </is>
      </c>
      <c r="D490" t="n">
        <v>2.4199</v>
      </c>
      <c r="E490" t="n">
        <v>41.32</v>
      </c>
      <c r="F490" t="n">
        <v>38.45</v>
      </c>
      <c r="G490" t="n">
        <v>209.7</v>
      </c>
      <c r="H490" t="n">
        <v>2.75</v>
      </c>
      <c r="I490" t="n">
        <v>11</v>
      </c>
      <c r="J490" t="n">
        <v>246.11</v>
      </c>
      <c r="K490" t="n">
        <v>53.44</v>
      </c>
      <c r="L490" t="n">
        <v>38</v>
      </c>
      <c r="M490" t="n">
        <v>9</v>
      </c>
      <c r="N490" t="n">
        <v>59.67</v>
      </c>
      <c r="O490" t="n">
        <v>30587.38</v>
      </c>
      <c r="P490" t="n">
        <v>517.52</v>
      </c>
      <c r="Q490" t="n">
        <v>419.25</v>
      </c>
      <c r="R490" t="n">
        <v>73.52</v>
      </c>
      <c r="S490" t="n">
        <v>59.57</v>
      </c>
      <c r="T490" t="n">
        <v>4840.67</v>
      </c>
      <c r="U490" t="n">
        <v>0.8100000000000001</v>
      </c>
      <c r="V490" t="n">
        <v>0.9</v>
      </c>
      <c r="W490" t="n">
        <v>6.81</v>
      </c>
      <c r="X490" t="n">
        <v>0.28</v>
      </c>
      <c r="Y490" t="n">
        <v>0.5</v>
      </c>
      <c r="Z490" t="n">
        <v>10</v>
      </c>
    </row>
    <row r="491">
      <c r="A491" t="n">
        <v>38</v>
      </c>
      <c r="B491" t="n">
        <v>95</v>
      </c>
      <c r="C491" t="inlineStr">
        <is>
          <t xml:space="preserve">CONCLUIDO	</t>
        </is>
      </c>
      <c r="D491" t="n">
        <v>2.4202</v>
      </c>
      <c r="E491" t="n">
        <v>41.32</v>
      </c>
      <c r="F491" t="n">
        <v>38.44</v>
      </c>
      <c r="G491" t="n">
        <v>209.68</v>
      </c>
      <c r="H491" t="n">
        <v>2.8</v>
      </c>
      <c r="I491" t="n">
        <v>11</v>
      </c>
      <c r="J491" t="n">
        <v>247.89</v>
      </c>
      <c r="K491" t="n">
        <v>53.44</v>
      </c>
      <c r="L491" t="n">
        <v>39</v>
      </c>
      <c r="M491" t="n">
        <v>9</v>
      </c>
      <c r="N491" t="n">
        <v>60.45</v>
      </c>
      <c r="O491" t="n">
        <v>30806.92</v>
      </c>
      <c r="P491" t="n">
        <v>518.47</v>
      </c>
      <c r="Q491" t="n">
        <v>419.23</v>
      </c>
      <c r="R491" t="n">
        <v>73.41</v>
      </c>
      <c r="S491" t="n">
        <v>59.57</v>
      </c>
      <c r="T491" t="n">
        <v>4784.03</v>
      </c>
      <c r="U491" t="n">
        <v>0.8100000000000001</v>
      </c>
      <c r="V491" t="n">
        <v>0.9</v>
      </c>
      <c r="W491" t="n">
        <v>6.81</v>
      </c>
      <c r="X491" t="n">
        <v>0.28</v>
      </c>
      <c r="Y491" t="n">
        <v>0.5</v>
      </c>
      <c r="Z491" t="n">
        <v>10</v>
      </c>
    </row>
    <row r="492">
      <c r="A492" t="n">
        <v>39</v>
      </c>
      <c r="B492" t="n">
        <v>95</v>
      </c>
      <c r="C492" t="inlineStr">
        <is>
          <t xml:space="preserve">CONCLUIDO	</t>
        </is>
      </c>
      <c r="D492" t="n">
        <v>2.4204</v>
      </c>
      <c r="E492" t="n">
        <v>41.32</v>
      </c>
      <c r="F492" t="n">
        <v>38.44</v>
      </c>
      <c r="G492" t="n">
        <v>209.66</v>
      </c>
      <c r="H492" t="n">
        <v>2.85</v>
      </c>
      <c r="I492" t="n">
        <v>11</v>
      </c>
      <c r="J492" t="n">
        <v>249.68</v>
      </c>
      <c r="K492" t="n">
        <v>53.44</v>
      </c>
      <c r="L492" t="n">
        <v>40</v>
      </c>
      <c r="M492" t="n">
        <v>9</v>
      </c>
      <c r="N492" t="n">
        <v>61.24</v>
      </c>
      <c r="O492" t="n">
        <v>31027.6</v>
      </c>
      <c r="P492" t="n">
        <v>518.42</v>
      </c>
      <c r="Q492" t="n">
        <v>419.23</v>
      </c>
      <c r="R492" t="n">
        <v>73.27</v>
      </c>
      <c r="S492" t="n">
        <v>59.57</v>
      </c>
      <c r="T492" t="n">
        <v>4717.65</v>
      </c>
      <c r="U492" t="n">
        <v>0.8100000000000001</v>
      </c>
      <c r="V492" t="n">
        <v>0.9</v>
      </c>
      <c r="W492" t="n">
        <v>6.81</v>
      </c>
      <c r="X492" t="n">
        <v>0.27</v>
      </c>
      <c r="Y492" t="n">
        <v>0.5</v>
      </c>
      <c r="Z492" t="n">
        <v>10</v>
      </c>
    </row>
    <row r="493">
      <c r="A493" t="n">
        <v>0</v>
      </c>
      <c r="B493" t="n">
        <v>55</v>
      </c>
      <c r="C493" t="inlineStr">
        <is>
          <t xml:space="preserve">CONCLUIDO	</t>
        </is>
      </c>
      <c r="D493" t="n">
        <v>1.6949</v>
      </c>
      <c r="E493" t="n">
        <v>59</v>
      </c>
      <c r="F493" t="n">
        <v>48.51</v>
      </c>
      <c r="G493" t="n">
        <v>8.27</v>
      </c>
      <c r="H493" t="n">
        <v>0.15</v>
      </c>
      <c r="I493" t="n">
        <v>352</v>
      </c>
      <c r="J493" t="n">
        <v>116.05</v>
      </c>
      <c r="K493" t="n">
        <v>43.4</v>
      </c>
      <c r="L493" t="n">
        <v>1</v>
      </c>
      <c r="M493" t="n">
        <v>350</v>
      </c>
      <c r="N493" t="n">
        <v>16.65</v>
      </c>
      <c r="O493" t="n">
        <v>14546.17</v>
      </c>
      <c r="P493" t="n">
        <v>487.23</v>
      </c>
      <c r="Q493" t="n">
        <v>419.45</v>
      </c>
      <c r="R493" t="n">
        <v>401.38</v>
      </c>
      <c r="S493" t="n">
        <v>59.57</v>
      </c>
      <c r="T493" t="n">
        <v>167067.11</v>
      </c>
      <c r="U493" t="n">
        <v>0.15</v>
      </c>
      <c r="V493" t="n">
        <v>0.71</v>
      </c>
      <c r="W493" t="n">
        <v>7.37</v>
      </c>
      <c r="X493" t="n">
        <v>10.33</v>
      </c>
      <c r="Y493" t="n">
        <v>0.5</v>
      </c>
      <c r="Z493" t="n">
        <v>10</v>
      </c>
    </row>
    <row r="494">
      <c r="A494" t="n">
        <v>1</v>
      </c>
      <c r="B494" t="n">
        <v>55</v>
      </c>
      <c r="C494" t="inlineStr">
        <is>
          <t xml:space="preserve">CONCLUIDO	</t>
        </is>
      </c>
      <c r="D494" t="n">
        <v>2.0676</v>
      </c>
      <c r="E494" t="n">
        <v>48.37</v>
      </c>
      <c r="F494" t="n">
        <v>42.6</v>
      </c>
      <c r="G494" t="n">
        <v>16.6</v>
      </c>
      <c r="H494" t="n">
        <v>0.3</v>
      </c>
      <c r="I494" t="n">
        <v>154</v>
      </c>
      <c r="J494" t="n">
        <v>117.34</v>
      </c>
      <c r="K494" t="n">
        <v>43.4</v>
      </c>
      <c r="L494" t="n">
        <v>2</v>
      </c>
      <c r="M494" t="n">
        <v>152</v>
      </c>
      <c r="N494" t="n">
        <v>16.94</v>
      </c>
      <c r="O494" t="n">
        <v>14705.49</v>
      </c>
      <c r="P494" t="n">
        <v>426.3</v>
      </c>
      <c r="Q494" t="n">
        <v>419.31</v>
      </c>
      <c r="R494" t="n">
        <v>208.63</v>
      </c>
      <c r="S494" t="n">
        <v>59.57</v>
      </c>
      <c r="T494" t="n">
        <v>71679.33</v>
      </c>
      <c r="U494" t="n">
        <v>0.29</v>
      </c>
      <c r="V494" t="n">
        <v>0.8100000000000001</v>
      </c>
      <c r="W494" t="n">
        <v>7.06</v>
      </c>
      <c r="X494" t="n">
        <v>4.44</v>
      </c>
      <c r="Y494" t="n">
        <v>0.5</v>
      </c>
      <c r="Z494" t="n">
        <v>10</v>
      </c>
    </row>
    <row r="495">
      <c r="A495" t="n">
        <v>2</v>
      </c>
      <c r="B495" t="n">
        <v>55</v>
      </c>
      <c r="C495" t="inlineStr">
        <is>
          <t xml:space="preserve">CONCLUIDO	</t>
        </is>
      </c>
      <c r="D495" t="n">
        <v>2.2016</v>
      </c>
      <c r="E495" t="n">
        <v>45.42</v>
      </c>
      <c r="F495" t="n">
        <v>40.97</v>
      </c>
      <c r="G495" t="n">
        <v>24.83</v>
      </c>
      <c r="H495" t="n">
        <v>0.45</v>
      </c>
      <c r="I495" t="n">
        <v>99</v>
      </c>
      <c r="J495" t="n">
        <v>118.63</v>
      </c>
      <c r="K495" t="n">
        <v>43.4</v>
      </c>
      <c r="L495" t="n">
        <v>3</v>
      </c>
      <c r="M495" t="n">
        <v>97</v>
      </c>
      <c r="N495" t="n">
        <v>17.23</v>
      </c>
      <c r="O495" t="n">
        <v>14865.24</v>
      </c>
      <c r="P495" t="n">
        <v>408.25</v>
      </c>
      <c r="Q495" t="n">
        <v>419.29</v>
      </c>
      <c r="R495" t="n">
        <v>155.68</v>
      </c>
      <c r="S495" t="n">
        <v>59.57</v>
      </c>
      <c r="T495" t="n">
        <v>45478.8</v>
      </c>
      <c r="U495" t="n">
        <v>0.38</v>
      </c>
      <c r="V495" t="n">
        <v>0.84</v>
      </c>
      <c r="W495" t="n">
        <v>6.96</v>
      </c>
      <c r="X495" t="n">
        <v>2.81</v>
      </c>
      <c r="Y495" t="n">
        <v>0.5</v>
      </c>
      <c r="Z495" t="n">
        <v>10</v>
      </c>
    </row>
    <row r="496">
      <c r="A496" t="n">
        <v>3</v>
      </c>
      <c r="B496" t="n">
        <v>55</v>
      </c>
      <c r="C496" t="inlineStr">
        <is>
          <t xml:space="preserve">CONCLUIDO	</t>
        </is>
      </c>
      <c r="D496" t="n">
        <v>2.2691</v>
      </c>
      <c r="E496" t="n">
        <v>44.07</v>
      </c>
      <c r="F496" t="n">
        <v>40.24</v>
      </c>
      <c r="G496" t="n">
        <v>33.08</v>
      </c>
      <c r="H496" t="n">
        <v>0.59</v>
      </c>
      <c r="I496" t="n">
        <v>73</v>
      </c>
      <c r="J496" t="n">
        <v>119.93</v>
      </c>
      <c r="K496" t="n">
        <v>43.4</v>
      </c>
      <c r="L496" t="n">
        <v>4</v>
      </c>
      <c r="M496" t="n">
        <v>71</v>
      </c>
      <c r="N496" t="n">
        <v>17.53</v>
      </c>
      <c r="O496" t="n">
        <v>15025.44</v>
      </c>
      <c r="P496" t="n">
        <v>399.42</v>
      </c>
      <c r="Q496" t="n">
        <v>419.28</v>
      </c>
      <c r="R496" t="n">
        <v>132.13</v>
      </c>
      <c r="S496" t="n">
        <v>59.57</v>
      </c>
      <c r="T496" t="n">
        <v>33835.24</v>
      </c>
      <c r="U496" t="n">
        <v>0.45</v>
      </c>
      <c r="V496" t="n">
        <v>0.86</v>
      </c>
      <c r="W496" t="n">
        <v>6.91</v>
      </c>
      <c r="X496" t="n">
        <v>2.08</v>
      </c>
      <c r="Y496" t="n">
        <v>0.5</v>
      </c>
      <c r="Z496" t="n">
        <v>10</v>
      </c>
    </row>
    <row r="497">
      <c r="A497" t="n">
        <v>4</v>
      </c>
      <c r="B497" t="n">
        <v>55</v>
      </c>
      <c r="C497" t="inlineStr">
        <is>
          <t xml:space="preserve">CONCLUIDO	</t>
        </is>
      </c>
      <c r="D497" t="n">
        <v>2.3116</v>
      </c>
      <c r="E497" t="n">
        <v>43.26</v>
      </c>
      <c r="F497" t="n">
        <v>39.79</v>
      </c>
      <c r="G497" t="n">
        <v>41.16</v>
      </c>
      <c r="H497" t="n">
        <v>0.73</v>
      </c>
      <c r="I497" t="n">
        <v>58</v>
      </c>
      <c r="J497" t="n">
        <v>121.23</v>
      </c>
      <c r="K497" t="n">
        <v>43.4</v>
      </c>
      <c r="L497" t="n">
        <v>5</v>
      </c>
      <c r="M497" t="n">
        <v>56</v>
      </c>
      <c r="N497" t="n">
        <v>17.83</v>
      </c>
      <c r="O497" t="n">
        <v>15186.08</v>
      </c>
      <c r="P497" t="n">
        <v>393</v>
      </c>
      <c r="Q497" t="n">
        <v>419.26</v>
      </c>
      <c r="R497" t="n">
        <v>117.48</v>
      </c>
      <c r="S497" t="n">
        <v>59.57</v>
      </c>
      <c r="T497" t="n">
        <v>26587.82</v>
      </c>
      <c r="U497" t="n">
        <v>0.51</v>
      </c>
      <c r="V497" t="n">
        <v>0.87</v>
      </c>
      <c r="W497" t="n">
        <v>6.88</v>
      </c>
      <c r="X497" t="n">
        <v>1.63</v>
      </c>
      <c r="Y497" t="n">
        <v>0.5</v>
      </c>
      <c r="Z497" t="n">
        <v>10</v>
      </c>
    </row>
    <row r="498">
      <c r="A498" t="n">
        <v>5</v>
      </c>
      <c r="B498" t="n">
        <v>55</v>
      </c>
      <c r="C498" t="inlineStr">
        <is>
          <t xml:space="preserve">CONCLUIDO	</t>
        </is>
      </c>
      <c r="D498" t="n">
        <v>2.3407</v>
      </c>
      <c r="E498" t="n">
        <v>42.72</v>
      </c>
      <c r="F498" t="n">
        <v>39.49</v>
      </c>
      <c r="G498" t="n">
        <v>49.36</v>
      </c>
      <c r="H498" t="n">
        <v>0.86</v>
      </c>
      <c r="I498" t="n">
        <v>48</v>
      </c>
      <c r="J498" t="n">
        <v>122.54</v>
      </c>
      <c r="K498" t="n">
        <v>43.4</v>
      </c>
      <c r="L498" t="n">
        <v>6</v>
      </c>
      <c r="M498" t="n">
        <v>46</v>
      </c>
      <c r="N498" t="n">
        <v>18.14</v>
      </c>
      <c r="O498" t="n">
        <v>15347.16</v>
      </c>
      <c r="P498" t="n">
        <v>388.46</v>
      </c>
      <c r="Q498" t="n">
        <v>419.24</v>
      </c>
      <c r="R498" t="n">
        <v>107.47</v>
      </c>
      <c r="S498" t="n">
        <v>59.57</v>
      </c>
      <c r="T498" t="n">
        <v>21629.26</v>
      </c>
      <c r="U498" t="n">
        <v>0.55</v>
      </c>
      <c r="V498" t="n">
        <v>0.88</v>
      </c>
      <c r="W498" t="n">
        <v>6.87</v>
      </c>
      <c r="X498" t="n">
        <v>1.33</v>
      </c>
      <c r="Y498" t="n">
        <v>0.5</v>
      </c>
      <c r="Z498" t="n">
        <v>10</v>
      </c>
    </row>
    <row r="499">
      <c r="A499" t="n">
        <v>6</v>
      </c>
      <c r="B499" t="n">
        <v>55</v>
      </c>
      <c r="C499" t="inlineStr">
        <is>
          <t xml:space="preserve">CONCLUIDO	</t>
        </is>
      </c>
      <c r="D499" t="n">
        <v>2.3607</v>
      </c>
      <c r="E499" t="n">
        <v>42.36</v>
      </c>
      <c r="F499" t="n">
        <v>39.3</v>
      </c>
      <c r="G499" t="n">
        <v>57.51</v>
      </c>
      <c r="H499" t="n">
        <v>1</v>
      </c>
      <c r="I499" t="n">
        <v>41</v>
      </c>
      <c r="J499" t="n">
        <v>123.85</v>
      </c>
      <c r="K499" t="n">
        <v>43.4</v>
      </c>
      <c r="L499" t="n">
        <v>7</v>
      </c>
      <c r="M499" t="n">
        <v>39</v>
      </c>
      <c r="N499" t="n">
        <v>18.45</v>
      </c>
      <c r="O499" t="n">
        <v>15508.69</v>
      </c>
      <c r="P499" t="n">
        <v>384.71</v>
      </c>
      <c r="Q499" t="n">
        <v>419.23</v>
      </c>
      <c r="R499" t="n">
        <v>101.07</v>
      </c>
      <c r="S499" t="n">
        <v>59.57</v>
      </c>
      <c r="T499" t="n">
        <v>18463.84</v>
      </c>
      <c r="U499" t="n">
        <v>0.59</v>
      </c>
      <c r="V499" t="n">
        <v>0.88</v>
      </c>
      <c r="W499" t="n">
        <v>6.86</v>
      </c>
      <c r="X499" t="n">
        <v>1.13</v>
      </c>
      <c r="Y499" t="n">
        <v>0.5</v>
      </c>
      <c r="Z499" t="n">
        <v>10</v>
      </c>
    </row>
    <row r="500">
      <c r="A500" t="n">
        <v>7</v>
      </c>
      <c r="B500" t="n">
        <v>55</v>
      </c>
      <c r="C500" t="inlineStr">
        <is>
          <t xml:space="preserve">CONCLUIDO	</t>
        </is>
      </c>
      <c r="D500" t="n">
        <v>2.3744</v>
      </c>
      <c r="E500" t="n">
        <v>42.12</v>
      </c>
      <c r="F500" t="n">
        <v>39.17</v>
      </c>
      <c r="G500" t="n">
        <v>65.29000000000001</v>
      </c>
      <c r="H500" t="n">
        <v>1.13</v>
      </c>
      <c r="I500" t="n">
        <v>36</v>
      </c>
      <c r="J500" t="n">
        <v>125.16</v>
      </c>
      <c r="K500" t="n">
        <v>43.4</v>
      </c>
      <c r="L500" t="n">
        <v>8</v>
      </c>
      <c r="M500" t="n">
        <v>34</v>
      </c>
      <c r="N500" t="n">
        <v>18.76</v>
      </c>
      <c r="O500" t="n">
        <v>15670.68</v>
      </c>
      <c r="P500" t="n">
        <v>382.25</v>
      </c>
      <c r="Q500" t="n">
        <v>419.28</v>
      </c>
      <c r="R500" t="n">
        <v>97.14</v>
      </c>
      <c r="S500" t="n">
        <v>59.57</v>
      </c>
      <c r="T500" t="n">
        <v>16523.61</v>
      </c>
      <c r="U500" t="n">
        <v>0.61</v>
      </c>
      <c r="V500" t="n">
        <v>0.88</v>
      </c>
      <c r="W500" t="n">
        <v>6.85</v>
      </c>
      <c r="X500" t="n">
        <v>1.01</v>
      </c>
      <c r="Y500" t="n">
        <v>0.5</v>
      </c>
      <c r="Z500" t="n">
        <v>10</v>
      </c>
    </row>
    <row r="501">
      <c r="A501" t="n">
        <v>8</v>
      </c>
      <c r="B501" t="n">
        <v>55</v>
      </c>
      <c r="C501" t="inlineStr">
        <is>
          <t xml:space="preserve">CONCLUIDO	</t>
        </is>
      </c>
      <c r="D501" t="n">
        <v>2.3852</v>
      </c>
      <c r="E501" t="n">
        <v>41.92</v>
      </c>
      <c r="F501" t="n">
        <v>39.08</v>
      </c>
      <c r="G501" t="n">
        <v>73.27</v>
      </c>
      <c r="H501" t="n">
        <v>1.26</v>
      </c>
      <c r="I501" t="n">
        <v>32</v>
      </c>
      <c r="J501" t="n">
        <v>126.48</v>
      </c>
      <c r="K501" t="n">
        <v>43.4</v>
      </c>
      <c r="L501" t="n">
        <v>9</v>
      </c>
      <c r="M501" t="n">
        <v>30</v>
      </c>
      <c r="N501" t="n">
        <v>19.08</v>
      </c>
      <c r="O501" t="n">
        <v>15833.12</v>
      </c>
      <c r="P501" t="n">
        <v>379.53</v>
      </c>
      <c r="Q501" t="n">
        <v>419.24</v>
      </c>
      <c r="R501" t="n">
        <v>93.94</v>
      </c>
      <c r="S501" t="n">
        <v>59.57</v>
      </c>
      <c r="T501" t="n">
        <v>14943.3</v>
      </c>
      <c r="U501" t="n">
        <v>0.63</v>
      </c>
      <c r="V501" t="n">
        <v>0.88</v>
      </c>
      <c r="W501" t="n">
        <v>6.85</v>
      </c>
      <c r="X501" t="n">
        <v>0.91</v>
      </c>
      <c r="Y501" t="n">
        <v>0.5</v>
      </c>
      <c r="Z501" t="n">
        <v>10</v>
      </c>
    </row>
    <row r="502">
      <c r="A502" t="n">
        <v>9</v>
      </c>
      <c r="B502" t="n">
        <v>55</v>
      </c>
      <c r="C502" t="inlineStr">
        <is>
          <t xml:space="preserve">CONCLUIDO	</t>
        </is>
      </c>
      <c r="D502" t="n">
        <v>2.3988</v>
      </c>
      <c r="E502" t="n">
        <v>41.69</v>
      </c>
      <c r="F502" t="n">
        <v>38.93</v>
      </c>
      <c r="G502" t="n">
        <v>83.43000000000001</v>
      </c>
      <c r="H502" t="n">
        <v>1.38</v>
      </c>
      <c r="I502" t="n">
        <v>28</v>
      </c>
      <c r="J502" t="n">
        <v>127.8</v>
      </c>
      <c r="K502" t="n">
        <v>43.4</v>
      </c>
      <c r="L502" t="n">
        <v>10</v>
      </c>
      <c r="M502" t="n">
        <v>26</v>
      </c>
      <c r="N502" t="n">
        <v>19.4</v>
      </c>
      <c r="O502" t="n">
        <v>15996.02</v>
      </c>
      <c r="P502" t="n">
        <v>376.6</v>
      </c>
      <c r="Q502" t="n">
        <v>419.26</v>
      </c>
      <c r="R502" t="n">
        <v>89.31999999999999</v>
      </c>
      <c r="S502" t="n">
        <v>59.57</v>
      </c>
      <c r="T502" t="n">
        <v>12657.98</v>
      </c>
      <c r="U502" t="n">
        <v>0.67</v>
      </c>
      <c r="V502" t="n">
        <v>0.89</v>
      </c>
      <c r="W502" t="n">
        <v>6.84</v>
      </c>
      <c r="X502" t="n">
        <v>0.77</v>
      </c>
      <c r="Y502" t="n">
        <v>0.5</v>
      </c>
      <c r="Z502" t="n">
        <v>10</v>
      </c>
    </row>
    <row r="503">
      <c r="A503" t="n">
        <v>10</v>
      </c>
      <c r="B503" t="n">
        <v>55</v>
      </c>
      <c r="C503" t="inlineStr">
        <is>
          <t xml:space="preserve">CONCLUIDO	</t>
        </is>
      </c>
      <c r="D503" t="n">
        <v>2.4045</v>
      </c>
      <c r="E503" t="n">
        <v>41.59</v>
      </c>
      <c r="F503" t="n">
        <v>38.88</v>
      </c>
      <c r="G503" t="n">
        <v>89.73</v>
      </c>
      <c r="H503" t="n">
        <v>1.5</v>
      </c>
      <c r="I503" t="n">
        <v>26</v>
      </c>
      <c r="J503" t="n">
        <v>129.13</v>
      </c>
      <c r="K503" t="n">
        <v>43.4</v>
      </c>
      <c r="L503" t="n">
        <v>11</v>
      </c>
      <c r="M503" t="n">
        <v>24</v>
      </c>
      <c r="N503" t="n">
        <v>19.73</v>
      </c>
      <c r="O503" t="n">
        <v>16159.39</v>
      </c>
      <c r="P503" t="n">
        <v>373.82</v>
      </c>
      <c r="Q503" t="n">
        <v>419.27</v>
      </c>
      <c r="R503" t="n">
        <v>87.75</v>
      </c>
      <c r="S503" t="n">
        <v>59.57</v>
      </c>
      <c r="T503" t="n">
        <v>11880.65</v>
      </c>
      <c r="U503" t="n">
        <v>0.68</v>
      </c>
      <c r="V503" t="n">
        <v>0.89</v>
      </c>
      <c r="W503" t="n">
        <v>6.84</v>
      </c>
      <c r="X503" t="n">
        <v>0.72</v>
      </c>
      <c r="Y503" t="n">
        <v>0.5</v>
      </c>
      <c r="Z503" t="n">
        <v>10</v>
      </c>
    </row>
    <row r="504">
      <c r="A504" t="n">
        <v>11</v>
      </c>
      <c r="B504" t="n">
        <v>55</v>
      </c>
      <c r="C504" t="inlineStr">
        <is>
          <t xml:space="preserve">CONCLUIDO	</t>
        </is>
      </c>
      <c r="D504" t="n">
        <v>2.4113</v>
      </c>
      <c r="E504" t="n">
        <v>41.47</v>
      </c>
      <c r="F504" t="n">
        <v>38.81</v>
      </c>
      <c r="G504" t="n">
        <v>97.03</v>
      </c>
      <c r="H504" t="n">
        <v>1.63</v>
      </c>
      <c r="I504" t="n">
        <v>24</v>
      </c>
      <c r="J504" t="n">
        <v>130.45</v>
      </c>
      <c r="K504" t="n">
        <v>43.4</v>
      </c>
      <c r="L504" t="n">
        <v>12</v>
      </c>
      <c r="M504" t="n">
        <v>22</v>
      </c>
      <c r="N504" t="n">
        <v>20.05</v>
      </c>
      <c r="O504" t="n">
        <v>16323.22</v>
      </c>
      <c r="P504" t="n">
        <v>371.71</v>
      </c>
      <c r="Q504" t="n">
        <v>419.26</v>
      </c>
      <c r="R504" t="n">
        <v>85.64</v>
      </c>
      <c r="S504" t="n">
        <v>59.57</v>
      </c>
      <c r="T504" t="n">
        <v>10836.74</v>
      </c>
      <c r="U504" t="n">
        <v>0.7</v>
      </c>
      <c r="V504" t="n">
        <v>0.89</v>
      </c>
      <c r="W504" t="n">
        <v>6.83</v>
      </c>
      <c r="X504" t="n">
        <v>0.65</v>
      </c>
      <c r="Y504" t="n">
        <v>0.5</v>
      </c>
      <c r="Z504" t="n">
        <v>10</v>
      </c>
    </row>
    <row r="505">
      <c r="A505" t="n">
        <v>12</v>
      </c>
      <c r="B505" t="n">
        <v>55</v>
      </c>
      <c r="C505" t="inlineStr">
        <is>
          <t xml:space="preserve">CONCLUIDO	</t>
        </is>
      </c>
      <c r="D505" t="n">
        <v>2.4173</v>
      </c>
      <c r="E505" t="n">
        <v>41.37</v>
      </c>
      <c r="F505" t="n">
        <v>38.76</v>
      </c>
      <c r="G505" t="n">
        <v>105.71</v>
      </c>
      <c r="H505" t="n">
        <v>1.74</v>
      </c>
      <c r="I505" t="n">
        <v>22</v>
      </c>
      <c r="J505" t="n">
        <v>131.79</v>
      </c>
      <c r="K505" t="n">
        <v>43.4</v>
      </c>
      <c r="L505" t="n">
        <v>13</v>
      </c>
      <c r="M505" t="n">
        <v>20</v>
      </c>
      <c r="N505" t="n">
        <v>20.39</v>
      </c>
      <c r="O505" t="n">
        <v>16487.53</v>
      </c>
      <c r="P505" t="n">
        <v>369.79</v>
      </c>
      <c r="Q505" t="n">
        <v>419.24</v>
      </c>
      <c r="R505" t="n">
        <v>83.75</v>
      </c>
      <c r="S505" t="n">
        <v>59.57</v>
      </c>
      <c r="T505" t="n">
        <v>9899.690000000001</v>
      </c>
      <c r="U505" t="n">
        <v>0.71</v>
      </c>
      <c r="V505" t="n">
        <v>0.89</v>
      </c>
      <c r="W505" t="n">
        <v>6.83</v>
      </c>
      <c r="X505" t="n">
        <v>0.6</v>
      </c>
      <c r="Y505" t="n">
        <v>0.5</v>
      </c>
      <c r="Z505" t="n">
        <v>10</v>
      </c>
    </row>
    <row r="506">
      <c r="A506" t="n">
        <v>13</v>
      </c>
      <c r="B506" t="n">
        <v>55</v>
      </c>
      <c r="C506" t="inlineStr">
        <is>
          <t xml:space="preserve">CONCLUIDO	</t>
        </is>
      </c>
      <c r="D506" t="n">
        <v>2.4229</v>
      </c>
      <c r="E506" t="n">
        <v>41.27</v>
      </c>
      <c r="F506" t="n">
        <v>38.71</v>
      </c>
      <c r="G506" t="n">
        <v>116.14</v>
      </c>
      <c r="H506" t="n">
        <v>1.86</v>
      </c>
      <c r="I506" t="n">
        <v>20</v>
      </c>
      <c r="J506" t="n">
        <v>133.12</v>
      </c>
      <c r="K506" t="n">
        <v>43.4</v>
      </c>
      <c r="L506" t="n">
        <v>14</v>
      </c>
      <c r="M506" t="n">
        <v>18</v>
      </c>
      <c r="N506" t="n">
        <v>20.72</v>
      </c>
      <c r="O506" t="n">
        <v>16652.31</v>
      </c>
      <c r="P506" t="n">
        <v>367.14</v>
      </c>
      <c r="Q506" t="n">
        <v>419.24</v>
      </c>
      <c r="R506" t="n">
        <v>82.31</v>
      </c>
      <c r="S506" t="n">
        <v>59.57</v>
      </c>
      <c r="T506" t="n">
        <v>9191.610000000001</v>
      </c>
      <c r="U506" t="n">
        <v>0.72</v>
      </c>
      <c r="V506" t="n">
        <v>0.89</v>
      </c>
      <c r="W506" t="n">
        <v>6.82</v>
      </c>
      <c r="X506" t="n">
        <v>0.55</v>
      </c>
      <c r="Y506" t="n">
        <v>0.5</v>
      </c>
      <c r="Z506" t="n">
        <v>10</v>
      </c>
    </row>
    <row r="507">
      <c r="A507" t="n">
        <v>14</v>
      </c>
      <c r="B507" t="n">
        <v>55</v>
      </c>
      <c r="C507" t="inlineStr">
        <is>
          <t xml:space="preserve">CONCLUIDO	</t>
        </is>
      </c>
      <c r="D507" t="n">
        <v>2.4263</v>
      </c>
      <c r="E507" t="n">
        <v>41.22</v>
      </c>
      <c r="F507" t="n">
        <v>38.68</v>
      </c>
      <c r="G507" t="n">
        <v>122.14</v>
      </c>
      <c r="H507" t="n">
        <v>1.97</v>
      </c>
      <c r="I507" t="n">
        <v>19</v>
      </c>
      <c r="J507" t="n">
        <v>134.46</v>
      </c>
      <c r="K507" t="n">
        <v>43.4</v>
      </c>
      <c r="L507" t="n">
        <v>15</v>
      </c>
      <c r="M507" t="n">
        <v>17</v>
      </c>
      <c r="N507" t="n">
        <v>21.06</v>
      </c>
      <c r="O507" t="n">
        <v>16817.7</v>
      </c>
      <c r="P507" t="n">
        <v>365.32</v>
      </c>
      <c r="Q507" t="n">
        <v>419.25</v>
      </c>
      <c r="R507" t="n">
        <v>81.02</v>
      </c>
      <c r="S507" t="n">
        <v>59.57</v>
      </c>
      <c r="T507" t="n">
        <v>8552.549999999999</v>
      </c>
      <c r="U507" t="n">
        <v>0.74</v>
      </c>
      <c r="V507" t="n">
        <v>0.89</v>
      </c>
      <c r="W507" t="n">
        <v>6.83</v>
      </c>
      <c r="X507" t="n">
        <v>0.51</v>
      </c>
      <c r="Y507" t="n">
        <v>0.5</v>
      </c>
      <c r="Z507" t="n">
        <v>10</v>
      </c>
    </row>
    <row r="508">
      <c r="A508" t="n">
        <v>15</v>
      </c>
      <c r="B508" t="n">
        <v>55</v>
      </c>
      <c r="C508" t="inlineStr">
        <is>
          <t xml:space="preserve">CONCLUIDO	</t>
        </is>
      </c>
      <c r="D508" t="n">
        <v>2.4299</v>
      </c>
      <c r="E508" t="n">
        <v>41.15</v>
      </c>
      <c r="F508" t="n">
        <v>38.64</v>
      </c>
      <c r="G508" t="n">
        <v>128.8</v>
      </c>
      <c r="H508" t="n">
        <v>2.08</v>
      </c>
      <c r="I508" t="n">
        <v>18</v>
      </c>
      <c r="J508" t="n">
        <v>135.81</v>
      </c>
      <c r="K508" t="n">
        <v>43.4</v>
      </c>
      <c r="L508" t="n">
        <v>16</v>
      </c>
      <c r="M508" t="n">
        <v>16</v>
      </c>
      <c r="N508" t="n">
        <v>21.41</v>
      </c>
      <c r="O508" t="n">
        <v>16983.46</v>
      </c>
      <c r="P508" t="n">
        <v>363.47</v>
      </c>
      <c r="Q508" t="n">
        <v>419.26</v>
      </c>
      <c r="R508" t="n">
        <v>79.84</v>
      </c>
      <c r="S508" t="n">
        <v>59.57</v>
      </c>
      <c r="T508" t="n">
        <v>7964.85</v>
      </c>
      <c r="U508" t="n">
        <v>0.75</v>
      </c>
      <c r="V508" t="n">
        <v>0.89</v>
      </c>
      <c r="W508" t="n">
        <v>6.82</v>
      </c>
      <c r="X508" t="n">
        <v>0.48</v>
      </c>
      <c r="Y508" t="n">
        <v>0.5</v>
      </c>
      <c r="Z508" t="n">
        <v>10</v>
      </c>
    </row>
    <row r="509">
      <c r="A509" t="n">
        <v>16</v>
      </c>
      <c r="B509" t="n">
        <v>55</v>
      </c>
      <c r="C509" t="inlineStr">
        <is>
          <t xml:space="preserve">CONCLUIDO	</t>
        </is>
      </c>
      <c r="D509" t="n">
        <v>2.4316</v>
      </c>
      <c r="E509" t="n">
        <v>41.13</v>
      </c>
      <c r="F509" t="n">
        <v>38.64</v>
      </c>
      <c r="G509" t="n">
        <v>136.36</v>
      </c>
      <c r="H509" t="n">
        <v>2.19</v>
      </c>
      <c r="I509" t="n">
        <v>17</v>
      </c>
      <c r="J509" t="n">
        <v>137.15</v>
      </c>
      <c r="K509" t="n">
        <v>43.4</v>
      </c>
      <c r="L509" t="n">
        <v>17</v>
      </c>
      <c r="M509" t="n">
        <v>15</v>
      </c>
      <c r="N509" t="n">
        <v>21.75</v>
      </c>
      <c r="O509" t="n">
        <v>17149.71</v>
      </c>
      <c r="P509" t="n">
        <v>362.51</v>
      </c>
      <c r="Q509" t="n">
        <v>419.23</v>
      </c>
      <c r="R509" t="n">
        <v>79.56999999999999</v>
      </c>
      <c r="S509" t="n">
        <v>59.57</v>
      </c>
      <c r="T509" t="n">
        <v>7833.33</v>
      </c>
      <c r="U509" t="n">
        <v>0.75</v>
      </c>
      <c r="V509" t="n">
        <v>0.89</v>
      </c>
      <c r="W509" t="n">
        <v>6.83</v>
      </c>
      <c r="X509" t="n">
        <v>0.47</v>
      </c>
      <c r="Y509" t="n">
        <v>0.5</v>
      </c>
      <c r="Z509" t="n">
        <v>10</v>
      </c>
    </row>
    <row r="510">
      <c r="A510" t="n">
        <v>17</v>
      </c>
      <c r="B510" t="n">
        <v>55</v>
      </c>
      <c r="C510" t="inlineStr">
        <is>
          <t xml:space="preserve">CONCLUIDO	</t>
        </is>
      </c>
      <c r="D510" t="n">
        <v>2.4351</v>
      </c>
      <c r="E510" t="n">
        <v>41.07</v>
      </c>
      <c r="F510" t="n">
        <v>38.6</v>
      </c>
      <c r="G510" t="n">
        <v>144.75</v>
      </c>
      <c r="H510" t="n">
        <v>2.3</v>
      </c>
      <c r="I510" t="n">
        <v>16</v>
      </c>
      <c r="J510" t="n">
        <v>138.51</v>
      </c>
      <c r="K510" t="n">
        <v>43.4</v>
      </c>
      <c r="L510" t="n">
        <v>18</v>
      </c>
      <c r="M510" t="n">
        <v>14</v>
      </c>
      <c r="N510" t="n">
        <v>22.11</v>
      </c>
      <c r="O510" t="n">
        <v>17316.45</v>
      </c>
      <c r="P510" t="n">
        <v>360.77</v>
      </c>
      <c r="Q510" t="n">
        <v>419.23</v>
      </c>
      <c r="R510" t="n">
        <v>78.75</v>
      </c>
      <c r="S510" t="n">
        <v>59.57</v>
      </c>
      <c r="T510" t="n">
        <v>7429.12</v>
      </c>
      <c r="U510" t="n">
        <v>0.76</v>
      </c>
      <c r="V510" t="n">
        <v>0.9</v>
      </c>
      <c r="W510" t="n">
        <v>6.82</v>
      </c>
      <c r="X510" t="n">
        <v>0.44</v>
      </c>
      <c r="Y510" t="n">
        <v>0.5</v>
      </c>
      <c r="Z510" t="n">
        <v>10</v>
      </c>
    </row>
    <row r="511">
      <c r="A511" t="n">
        <v>18</v>
      </c>
      <c r="B511" t="n">
        <v>55</v>
      </c>
      <c r="C511" t="inlineStr">
        <is>
          <t xml:space="preserve">CONCLUIDO	</t>
        </is>
      </c>
      <c r="D511" t="n">
        <v>2.4383</v>
      </c>
      <c r="E511" t="n">
        <v>41.01</v>
      </c>
      <c r="F511" t="n">
        <v>38.57</v>
      </c>
      <c r="G511" t="n">
        <v>154.28</v>
      </c>
      <c r="H511" t="n">
        <v>2.4</v>
      </c>
      <c r="I511" t="n">
        <v>15</v>
      </c>
      <c r="J511" t="n">
        <v>139.86</v>
      </c>
      <c r="K511" t="n">
        <v>43.4</v>
      </c>
      <c r="L511" t="n">
        <v>19</v>
      </c>
      <c r="M511" t="n">
        <v>13</v>
      </c>
      <c r="N511" t="n">
        <v>22.46</v>
      </c>
      <c r="O511" t="n">
        <v>17483.7</v>
      </c>
      <c r="P511" t="n">
        <v>358.24</v>
      </c>
      <c r="Q511" t="n">
        <v>419.23</v>
      </c>
      <c r="R511" t="n">
        <v>77.42</v>
      </c>
      <c r="S511" t="n">
        <v>59.57</v>
      </c>
      <c r="T511" t="n">
        <v>6773</v>
      </c>
      <c r="U511" t="n">
        <v>0.77</v>
      </c>
      <c r="V511" t="n">
        <v>0.9</v>
      </c>
      <c r="W511" t="n">
        <v>6.82</v>
      </c>
      <c r="X511" t="n">
        <v>0.41</v>
      </c>
      <c r="Y511" t="n">
        <v>0.5</v>
      </c>
      <c r="Z511" t="n">
        <v>10</v>
      </c>
    </row>
    <row r="512">
      <c r="A512" t="n">
        <v>19</v>
      </c>
      <c r="B512" t="n">
        <v>55</v>
      </c>
      <c r="C512" t="inlineStr">
        <is>
          <t xml:space="preserve">CONCLUIDO	</t>
        </is>
      </c>
      <c r="D512" t="n">
        <v>2.4423</v>
      </c>
      <c r="E512" t="n">
        <v>40.94</v>
      </c>
      <c r="F512" t="n">
        <v>38.53</v>
      </c>
      <c r="G512" t="n">
        <v>165.11</v>
      </c>
      <c r="H512" t="n">
        <v>2.5</v>
      </c>
      <c r="I512" t="n">
        <v>14</v>
      </c>
      <c r="J512" t="n">
        <v>141.22</v>
      </c>
      <c r="K512" t="n">
        <v>43.4</v>
      </c>
      <c r="L512" t="n">
        <v>20</v>
      </c>
      <c r="M512" t="n">
        <v>12</v>
      </c>
      <c r="N512" t="n">
        <v>22.82</v>
      </c>
      <c r="O512" t="n">
        <v>17651.44</v>
      </c>
      <c r="P512" t="n">
        <v>356.66</v>
      </c>
      <c r="Q512" t="n">
        <v>419.24</v>
      </c>
      <c r="R512" t="n">
        <v>76.15000000000001</v>
      </c>
      <c r="S512" t="n">
        <v>59.57</v>
      </c>
      <c r="T512" t="n">
        <v>6140.78</v>
      </c>
      <c r="U512" t="n">
        <v>0.78</v>
      </c>
      <c r="V512" t="n">
        <v>0.9</v>
      </c>
      <c r="W512" t="n">
        <v>6.82</v>
      </c>
      <c r="X512" t="n">
        <v>0.36</v>
      </c>
      <c r="Y512" t="n">
        <v>0.5</v>
      </c>
      <c r="Z512" t="n">
        <v>10</v>
      </c>
    </row>
    <row r="513">
      <c r="A513" t="n">
        <v>20</v>
      </c>
      <c r="B513" t="n">
        <v>55</v>
      </c>
      <c r="C513" t="inlineStr">
        <is>
          <t xml:space="preserve">CONCLUIDO	</t>
        </is>
      </c>
      <c r="D513" t="n">
        <v>2.4442</v>
      </c>
      <c r="E513" t="n">
        <v>40.91</v>
      </c>
      <c r="F513" t="n">
        <v>38.52</v>
      </c>
      <c r="G513" t="n">
        <v>177.78</v>
      </c>
      <c r="H513" t="n">
        <v>2.61</v>
      </c>
      <c r="I513" t="n">
        <v>13</v>
      </c>
      <c r="J513" t="n">
        <v>142.59</v>
      </c>
      <c r="K513" t="n">
        <v>43.4</v>
      </c>
      <c r="L513" t="n">
        <v>21</v>
      </c>
      <c r="M513" t="n">
        <v>11</v>
      </c>
      <c r="N513" t="n">
        <v>23.19</v>
      </c>
      <c r="O513" t="n">
        <v>17819.69</v>
      </c>
      <c r="P513" t="n">
        <v>351.87</v>
      </c>
      <c r="Q513" t="n">
        <v>419.23</v>
      </c>
      <c r="R513" t="n">
        <v>75.90000000000001</v>
      </c>
      <c r="S513" t="n">
        <v>59.57</v>
      </c>
      <c r="T513" t="n">
        <v>6018.41</v>
      </c>
      <c r="U513" t="n">
        <v>0.78</v>
      </c>
      <c r="V513" t="n">
        <v>0.9</v>
      </c>
      <c r="W513" t="n">
        <v>6.82</v>
      </c>
      <c r="X513" t="n">
        <v>0.35</v>
      </c>
      <c r="Y513" t="n">
        <v>0.5</v>
      </c>
      <c r="Z513" t="n">
        <v>10</v>
      </c>
    </row>
    <row r="514">
      <c r="A514" t="n">
        <v>21</v>
      </c>
      <c r="B514" t="n">
        <v>55</v>
      </c>
      <c r="C514" t="inlineStr">
        <is>
          <t xml:space="preserve">CONCLUIDO	</t>
        </is>
      </c>
      <c r="D514" t="n">
        <v>2.4447</v>
      </c>
      <c r="E514" t="n">
        <v>40.9</v>
      </c>
      <c r="F514" t="n">
        <v>38.51</v>
      </c>
      <c r="G514" t="n">
        <v>177.74</v>
      </c>
      <c r="H514" t="n">
        <v>2.7</v>
      </c>
      <c r="I514" t="n">
        <v>13</v>
      </c>
      <c r="J514" t="n">
        <v>143.96</v>
      </c>
      <c r="K514" t="n">
        <v>43.4</v>
      </c>
      <c r="L514" t="n">
        <v>22</v>
      </c>
      <c r="M514" t="n">
        <v>11</v>
      </c>
      <c r="N514" t="n">
        <v>23.56</v>
      </c>
      <c r="O514" t="n">
        <v>17988.46</v>
      </c>
      <c r="P514" t="n">
        <v>354.38</v>
      </c>
      <c r="Q514" t="n">
        <v>419.23</v>
      </c>
      <c r="R514" t="n">
        <v>75.64</v>
      </c>
      <c r="S514" t="n">
        <v>59.57</v>
      </c>
      <c r="T514" t="n">
        <v>5889.08</v>
      </c>
      <c r="U514" t="n">
        <v>0.79</v>
      </c>
      <c r="V514" t="n">
        <v>0.9</v>
      </c>
      <c r="W514" t="n">
        <v>6.82</v>
      </c>
      <c r="X514" t="n">
        <v>0.35</v>
      </c>
      <c r="Y514" t="n">
        <v>0.5</v>
      </c>
      <c r="Z514" t="n">
        <v>10</v>
      </c>
    </row>
    <row r="515">
      <c r="A515" t="n">
        <v>22</v>
      </c>
      <c r="B515" t="n">
        <v>55</v>
      </c>
      <c r="C515" t="inlineStr">
        <is>
          <t xml:space="preserve">CONCLUIDO	</t>
        </is>
      </c>
      <c r="D515" t="n">
        <v>2.4489</v>
      </c>
      <c r="E515" t="n">
        <v>40.83</v>
      </c>
      <c r="F515" t="n">
        <v>38.46</v>
      </c>
      <c r="G515" t="n">
        <v>192.32</v>
      </c>
      <c r="H515" t="n">
        <v>2.8</v>
      </c>
      <c r="I515" t="n">
        <v>12</v>
      </c>
      <c r="J515" t="n">
        <v>145.33</v>
      </c>
      <c r="K515" t="n">
        <v>43.4</v>
      </c>
      <c r="L515" t="n">
        <v>23</v>
      </c>
      <c r="M515" t="n">
        <v>10</v>
      </c>
      <c r="N515" t="n">
        <v>23.93</v>
      </c>
      <c r="O515" t="n">
        <v>18157.74</v>
      </c>
      <c r="P515" t="n">
        <v>349.48</v>
      </c>
      <c r="Q515" t="n">
        <v>419.24</v>
      </c>
      <c r="R515" t="n">
        <v>74.17</v>
      </c>
      <c r="S515" t="n">
        <v>59.57</v>
      </c>
      <c r="T515" t="n">
        <v>5159.02</v>
      </c>
      <c r="U515" t="n">
        <v>0.8</v>
      </c>
      <c r="V515" t="n">
        <v>0.9</v>
      </c>
      <c r="W515" t="n">
        <v>6.81</v>
      </c>
      <c r="X515" t="n">
        <v>0.3</v>
      </c>
      <c r="Y515" t="n">
        <v>0.5</v>
      </c>
      <c r="Z515" t="n">
        <v>10</v>
      </c>
    </row>
    <row r="516">
      <c r="A516" t="n">
        <v>23</v>
      </c>
      <c r="B516" t="n">
        <v>55</v>
      </c>
      <c r="C516" t="inlineStr">
        <is>
          <t xml:space="preserve">CONCLUIDO	</t>
        </is>
      </c>
      <c r="D516" t="n">
        <v>2.4482</v>
      </c>
      <c r="E516" t="n">
        <v>40.85</v>
      </c>
      <c r="F516" t="n">
        <v>38.48</v>
      </c>
      <c r="G516" t="n">
        <v>192.38</v>
      </c>
      <c r="H516" t="n">
        <v>2.89</v>
      </c>
      <c r="I516" t="n">
        <v>12</v>
      </c>
      <c r="J516" t="n">
        <v>146.7</v>
      </c>
      <c r="K516" t="n">
        <v>43.4</v>
      </c>
      <c r="L516" t="n">
        <v>24</v>
      </c>
      <c r="M516" t="n">
        <v>10</v>
      </c>
      <c r="N516" t="n">
        <v>24.3</v>
      </c>
      <c r="O516" t="n">
        <v>18327.54</v>
      </c>
      <c r="P516" t="n">
        <v>350.22</v>
      </c>
      <c r="Q516" t="n">
        <v>419.23</v>
      </c>
      <c r="R516" t="n">
        <v>74.5</v>
      </c>
      <c r="S516" t="n">
        <v>59.57</v>
      </c>
      <c r="T516" t="n">
        <v>5324.81</v>
      </c>
      <c r="U516" t="n">
        <v>0.8</v>
      </c>
      <c r="V516" t="n">
        <v>0.9</v>
      </c>
      <c r="W516" t="n">
        <v>6.81</v>
      </c>
      <c r="X516" t="n">
        <v>0.31</v>
      </c>
      <c r="Y516" t="n">
        <v>0.5</v>
      </c>
      <c r="Z516" t="n">
        <v>10</v>
      </c>
    </row>
    <row r="517">
      <c r="A517" t="n">
        <v>24</v>
      </c>
      <c r="B517" t="n">
        <v>55</v>
      </c>
      <c r="C517" t="inlineStr">
        <is>
          <t xml:space="preserve">CONCLUIDO	</t>
        </is>
      </c>
      <c r="D517" t="n">
        <v>2.4516</v>
      </c>
      <c r="E517" t="n">
        <v>40.79</v>
      </c>
      <c r="F517" t="n">
        <v>38.44</v>
      </c>
      <c r="G517" t="n">
        <v>209.69</v>
      </c>
      <c r="H517" t="n">
        <v>2.99</v>
      </c>
      <c r="I517" t="n">
        <v>11</v>
      </c>
      <c r="J517" t="n">
        <v>148.09</v>
      </c>
      <c r="K517" t="n">
        <v>43.4</v>
      </c>
      <c r="L517" t="n">
        <v>25</v>
      </c>
      <c r="M517" t="n">
        <v>9</v>
      </c>
      <c r="N517" t="n">
        <v>24.69</v>
      </c>
      <c r="O517" t="n">
        <v>18497.87</v>
      </c>
      <c r="P517" t="n">
        <v>346.06</v>
      </c>
      <c r="Q517" t="n">
        <v>419.24</v>
      </c>
      <c r="R517" t="n">
        <v>73.34999999999999</v>
      </c>
      <c r="S517" t="n">
        <v>59.57</v>
      </c>
      <c r="T517" t="n">
        <v>4755.84</v>
      </c>
      <c r="U517" t="n">
        <v>0.8100000000000001</v>
      </c>
      <c r="V517" t="n">
        <v>0.9</v>
      </c>
      <c r="W517" t="n">
        <v>6.82</v>
      </c>
      <c r="X517" t="n">
        <v>0.28</v>
      </c>
      <c r="Y517" t="n">
        <v>0.5</v>
      </c>
      <c r="Z517" t="n">
        <v>10</v>
      </c>
    </row>
    <row r="518">
      <c r="A518" t="n">
        <v>25</v>
      </c>
      <c r="B518" t="n">
        <v>55</v>
      </c>
      <c r="C518" t="inlineStr">
        <is>
          <t xml:space="preserve">CONCLUIDO	</t>
        </is>
      </c>
      <c r="D518" t="n">
        <v>2.4516</v>
      </c>
      <c r="E518" t="n">
        <v>40.79</v>
      </c>
      <c r="F518" t="n">
        <v>38.44</v>
      </c>
      <c r="G518" t="n">
        <v>209.69</v>
      </c>
      <c r="H518" t="n">
        <v>3.08</v>
      </c>
      <c r="I518" t="n">
        <v>11</v>
      </c>
      <c r="J518" t="n">
        <v>149.47</v>
      </c>
      <c r="K518" t="n">
        <v>43.4</v>
      </c>
      <c r="L518" t="n">
        <v>26</v>
      </c>
      <c r="M518" t="n">
        <v>9</v>
      </c>
      <c r="N518" t="n">
        <v>25.07</v>
      </c>
      <c r="O518" t="n">
        <v>18668.73</v>
      </c>
      <c r="P518" t="n">
        <v>345.93</v>
      </c>
      <c r="Q518" t="n">
        <v>419.23</v>
      </c>
      <c r="R518" t="n">
        <v>73.37</v>
      </c>
      <c r="S518" t="n">
        <v>59.57</v>
      </c>
      <c r="T518" t="n">
        <v>4765.25</v>
      </c>
      <c r="U518" t="n">
        <v>0.8100000000000001</v>
      </c>
      <c r="V518" t="n">
        <v>0.9</v>
      </c>
      <c r="W518" t="n">
        <v>6.81</v>
      </c>
      <c r="X518" t="n">
        <v>0.28</v>
      </c>
      <c r="Y518" t="n">
        <v>0.5</v>
      </c>
      <c r="Z518" t="n">
        <v>10</v>
      </c>
    </row>
    <row r="519">
      <c r="A519" t="n">
        <v>26</v>
      </c>
      <c r="B519" t="n">
        <v>55</v>
      </c>
      <c r="C519" t="inlineStr">
        <is>
          <t xml:space="preserve">CONCLUIDO	</t>
        </is>
      </c>
      <c r="D519" t="n">
        <v>2.4513</v>
      </c>
      <c r="E519" t="n">
        <v>40.79</v>
      </c>
      <c r="F519" t="n">
        <v>38.45</v>
      </c>
      <c r="G519" t="n">
        <v>209.71</v>
      </c>
      <c r="H519" t="n">
        <v>3.17</v>
      </c>
      <c r="I519" t="n">
        <v>11</v>
      </c>
      <c r="J519" t="n">
        <v>150.86</v>
      </c>
      <c r="K519" t="n">
        <v>43.4</v>
      </c>
      <c r="L519" t="n">
        <v>27</v>
      </c>
      <c r="M519" t="n">
        <v>9</v>
      </c>
      <c r="N519" t="n">
        <v>25.46</v>
      </c>
      <c r="O519" t="n">
        <v>18840.13</v>
      </c>
      <c r="P519" t="n">
        <v>342.32</v>
      </c>
      <c r="Q519" t="n">
        <v>419.23</v>
      </c>
      <c r="R519" t="n">
        <v>73.68000000000001</v>
      </c>
      <c r="S519" t="n">
        <v>59.57</v>
      </c>
      <c r="T519" t="n">
        <v>4921.7</v>
      </c>
      <c r="U519" t="n">
        <v>0.8100000000000001</v>
      </c>
      <c r="V519" t="n">
        <v>0.9</v>
      </c>
      <c r="W519" t="n">
        <v>6.81</v>
      </c>
      <c r="X519" t="n">
        <v>0.28</v>
      </c>
      <c r="Y519" t="n">
        <v>0.5</v>
      </c>
      <c r="Z519" t="n">
        <v>10</v>
      </c>
    </row>
    <row r="520">
      <c r="A520" t="n">
        <v>27</v>
      </c>
      <c r="B520" t="n">
        <v>55</v>
      </c>
      <c r="C520" t="inlineStr">
        <is>
          <t xml:space="preserve">CONCLUIDO	</t>
        </is>
      </c>
      <c r="D520" t="n">
        <v>2.4543</v>
      </c>
      <c r="E520" t="n">
        <v>40.75</v>
      </c>
      <c r="F520" t="n">
        <v>38.42</v>
      </c>
      <c r="G520" t="n">
        <v>230.53</v>
      </c>
      <c r="H520" t="n">
        <v>3.26</v>
      </c>
      <c r="I520" t="n">
        <v>10</v>
      </c>
      <c r="J520" t="n">
        <v>152.25</v>
      </c>
      <c r="K520" t="n">
        <v>43.4</v>
      </c>
      <c r="L520" t="n">
        <v>28</v>
      </c>
      <c r="M520" t="n">
        <v>8</v>
      </c>
      <c r="N520" t="n">
        <v>25.85</v>
      </c>
      <c r="O520" t="n">
        <v>19012.07</v>
      </c>
      <c r="P520" t="n">
        <v>341.53</v>
      </c>
      <c r="Q520" t="n">
        <v>419.23</v>
      </c>
      <c r="R520" t="n">
        <v>72.79000000000001</v>
      </c>
      <c r="S520" t="n">
        <v>59.57</v>
      </c>
      <c r="T520" t="n">
        <v>4478.69</v>
      </c>
      <c r="U520" t="n">
        <v>0.82</v>
      </c>
      <c r="V520" t="n">
        <v>0.9</v>
      </c>
      <c r="W520" t="n">
        <v>6.81</v>
      </c>
      <c r="X520" t="n">
        <v>0.26</v>
      </c>
      <c r="Y520" t="n">
        <v>0.5</v>
      </c>
      <c r="Z520" t="n">
        <v>10</v>
      </c>
    </row>
    <row r="521">
      <c r="A521" t="n">
        <v>28</v>
      </c>
      <c r="B521" t="n">
        <v>55</v>
      </c>
      <c r="C521" t="inlineStr">
        <is>
          <t xml:space="preserve">CONCLUIDO	</t>
        </is>
      </c>
      <c r="D521" t="n">
        <v>2.4542</v>
      </c>
      <c r="E521" t="n">
        <v>40.75</v>
      </c>
      <c r="F521" t="n">
        <v>38.42</v>
      </c>
      <c r="G521" t="n">
        <v>230.55</v>
      </c>
      <c r="H521" t="n">
        <v>3.34</v>
      </c>
      <c r="I521" t="n">
        <v>10</v>
      </c>
      <c r="J521" t="n">
        <v>153.65</v>
      </c>
      <c r="K521" t="n">
        <v>43.4</v>
      </c>
      <c r="L521" t="n">
        <v>29</v>
      </c>
      <c r="M521" t="n">
        <v>8</v>
      </c>
      <c r="N521" t="n">
        <v>26.25</v>
      </c>
      <c r="O521" t="n">
        <v>19184.56</v>
      </c>
      <c r="P521" t="n">
        <v>340.24</v>
      </c>
      <c r="Q521" t="n">
        <v>419.24</v>
      </c>
      <c r="R521" t="n">
        <v>72.90000000000001</v>
      </c>
      <c r="S521" t="n">
        <v>59.57</v>
      </c>
      <c r="T521" t="n">
        <v>4536.93</v>
      </c>
      <c r="U521" t="n">
        <v>0.82</v>
      </c>
      <c r="V521" t="n">
        <v>0.9</v>
      </c>
      <c r="W521" t="n">
        <v>6.81</v>
      </c>
      <c r="X521" t="n">
        <v>0.26</v>
      </c>
      <c r="Y521" t="n">
        <v>0.5</v>
      </c>
      <c r="Z521" t="n">
        <v>10</v>
      </c>
    </row>
    <row r="522">
      <c r="A522" t="n">
        <v>29</v>
      </c>
      <c r="B522" t="n">
        <v>55</v>
      </c>
      <c r="C522" t="inlineStr">
        <is>
          <t xml:space="preserve">CONCLUIDO	</t>
        </is>
      </c>
      <c r="D522" t="n">
        <v>2.4577</v>
      </c>
      <c r="E522" t="n">
        <v>40.69</v>
      </c>
      <c r="F522" t="n">
        <v>38.39</v>
      </c>
      <c r="G522" t="n">
        <v>255.93</v>
      </c>
      <c r="H522" t="n">
        <v>3.43</v>
      </c>
      <c r="I522" t="n">
        <v>9</v>
      </c>
      <c r="J522" t="n">
        <v>155.06</v>
      </c>
      <c r="K522" t="n">
        <v>43.4</v>
      </c>
      <c r="L522" t="n">
        <v>30</v>
      </c>
      <c r="M522" t="n">
        <v>5</v>
      </c>
      <c r="N522" t="n">
        <v>26.66</v>
      </c>
      <c r="O522" t="n">
        <v>19357.59</v>
      </c>
      <c r="P522" t="n">
        <v>334.43</v>
      </c>
      <c r="Q522" t="n">
        <v>419.28</v>
      </c>
      <c r="R522" t="n">
        <v>71.62</v>
      </c>
      <c r="S522" t="n">
        <v>59.57</v>
      </c>
      <c r="T522" t="n">
        <v>3899.27</v>
      </c>
      <c r="U522" t="n">
        <v>0.83</v>
      </c>
      <c r="V522" t="n">
        <v>0.9</v>
      </c>
      <c r="W522" t="n">
        <v>6.81</v>
      </c>
      <c r="X522" t="n">
        <v>0.23</v>
      </c>
      <c r="Y522" t="n">
        <v>0.5</v>
      </c>
      <c r="Z522" t="n">
        <v>10</v>
      </c>
    </row>
    <row r="523">
      <c r="A523" t="n">
        <v>30</v>
      </c>
      <c r="B523" t="n">
        <v>55</v>
      </c>
      <c r="C523" t="inlineStr">
        <is>
          <t xml:space="preserve">CONCLUIDO	</t>
        </is>
      </c>
      <c r="D523" t="n">
        <v>2.4577</v>
      </c>
      <c r="E523" t="n">
        <v>40.69</v>
      </c>
      <c r="F523" t="n">
        <v>38.39</v>
      </c>
      <c r="G523" t="n">
        <v>255.93</v>
      </c>
      <c r="H523" t="n">
        <v>3.51</v>
      </c>
      <c r="I523" t="n">
        <v>9</v>
      </c>
      <c r="J523" t="n">
        <v>156.46</v>
      </c>
      <c r="K523" t="n">
        <v>43.4</v>
      </c>
      <c r="L523" t="n">
        <v>31</v>
      </c>
      <c r="M523" t="n">
        <v>3</v>
      </c>
      <c r="N523" t="n">
        <v>27.06</v>
      </c>
      <c r="O523" t="n">
        <v>19531.19</v>
      </c>
      <c r="P523" t="n">
        <v>336.73</v>
      </c>
      <c r="Q523" t="n">
        <v>419.23</v>
      </c>
      <c r="R523" t="n">
        <v>71.54000000000001</v>
      </c>
      <c r="S523" t="n">
        <v>59.57</v>
      </c>
      <c r="T523" t="n">
        <v>3862.81</v>
      </c>
      <c r="U523" t="n">
        <v>0.83</v>
      </c>
      <c r="V523" t="n">
        <v>0.9</v>
      </c>
      <c r="W523" t="n">
        <v>6.81</v>
      </c>
      <c r="X523" t="n">
        <v>0.23</v>
      </c>
      <c r="Y523" t="n">
        <v>0.5</v>
      </c>
      <c r="Z523" t="n">
        <v>10</v>
      </c>
    </row>
    <row r="524">
      <c r="A524" t="n">
        <v>31</v>
      </c>
      <c r="B524" t="n">
        <v>55</v>
      </c>
      <c r="C524" t="inlineStr">
        <is>
          <t xml:space="preserve">CONCLUIDO	</t>
        </is>
      </c>
      <c r="D524" t="n">
        <v>2.4578</v>
      </c>
      <c r="E524" t="n">
        <v>40.69</v>
      </c>
      <c r="F524" t="n">
        <v>38.39</v>
      </c>
      <c r="G524" t="n">
        <v>255.92</v>
      </c>
      <c r="H524" t="n">
        <v>3.59</v>
      </c>
      <c r="I524" t="n">
        <v>9</v>
      </c>
      <c r="J524" t="n">
        <v>157.88</v>
      </c>
      <c r="K524" t="n">
        <v>43.4</v>
      </c>
      <c r="L524" t="n">
        <v>32</v>
      </c>
      <c r="M524" t="n">
        <v>1</v>
      </c>
      <c r="N524" t="n">
        <v>27.48</v>
      </c>
      <c r="O524" t="n">
        <v>19705.34</v>
      </c>
      <c r="P524" t="n">
        <v>338.55</v>
      </c>
      <c r="Q524" t="n">
        <v>419.23</v>
      </c>
      <c r="R524" t="n">
        <v>71.37</v>
      </c>
      <c r="S524" t="n">
        <v>59.57</v>
      </c>
      <c r="T524" t="n">
        <v>3776.52</v>
      </c>
      <c r="U524" t="n">
        <v>0.83</v>
      </c>
      <c r="V524" t="n">
        <v>0.9</v>
      </c>
      <c r="W524" t="n">
        <v>6.82</v>
      </c>
      <c r="X524" t="n">
        <v>0.23</v>
      </c>
      <c r="Y524" t="n">
        <v>0.5</v>
      </c>
      <c r="Z524" t="n">
        <v>10</v>
      </c>
    </row>
    <row r="525">
      <c r="A525" t="n">
        <v>32</v>
      </c>
      <c r="B525" t="n">
        <v>55</v>
      </c>
      <c r="C525" t="inlineStr">
        <is>
          <t xml:space="preserve">CONCLUIDO	</t>
        </is>
      </c>
      <c r="D525" t="n">
        <v>2.4577</v>
      </c>
      <c r="E525" t="n">
        <v>40.69</v>
      </c>
      <c r="F525" t="n">
        <v>38.39</v>
      </c>
      <c r="G525" t="n">
        <v>255.93</v>
      </c>
      <c r="H525" t="n">
        <v>3.67</v>
      </c>
      <c r="I525" t="n">
        <v>9</v>
      </c>
      <c r="J525" t="n">
        <v>159.29</v>
      </c>
      <c r="K525" t="n">
        <v>43.4</v>
      </c>
      <c r="L525" t="n">
        <v>33</v>
      </c>
      <c r="M525" t="n">
        <v>0</v>
      </c>
      <c r="N525" t="n">
        <v>27.89</v>
      </c>
      <c r="O525" t="n">
        <v>19880.19</v>
      </c>
      <c r="P525" t="n">
        <v>341.25</v>
      </c>
      <c r="Q525" t="n">
        <v>419.23</v>
      </c>
      <c r="R525" t="n">
        <v>71.37</v>
      </c>
      <c r="S525" t="n">
        <v>59.57</v>
      </c>
      <c r="T525" t="n">
        <v>3775.88</v>
      </c>
      <c r="U525" t="n">
        <v>0.83</v>
      </c>
      <c r="V525" t="n">
        <v>0.9</v>
      </c>
      <c r="W525" t="n">
        <v>6.82</v>
      </c>
      <c r="X525" t="n">
        <v>0.23</v>
      </c>
      <c r="Y525" t="n">
        <v>0.5</v>
      </c>
      <c r="Z5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INDEX(resultados!$A$2:$ZZ$525, 1, MATCH($B$1, resultados!$A$1:$ZZ$1, 0))</f>
        <v/>
      </c>
      <c r="B7">
        <f>INDEX(resultados!$A$2:$ZZ$525, 1, MATCH($B$2, resultados!$A$1:$ZZ$1, 0))</f>
        <v/>
      </c>
      <c r="C7">
        <f>INDEX(resultados!$A$2:$ZZ$525, 1, MATCH($B$3, resultados!$A$1:$ZZ$1, 0))</f>
        <v/>
      </c>
    </row>
    <row r="8">
      <c r="A8">
        <f>INDEX(resultados!$A$2:$ZZ$525, 2, MATCH($B$1, resultados!$A$1:$ZZ$1, 0))</f>
        <v/>
      </c>
      <c r="B8">
        <f>INDEX(resultados!$A$2:$ZZ$525, 2, MATCH($B$2, resultados!$A$1:$ZZ$1, 0))</f>
        <v/>
      </c>
      <c r="C8">
        <f>INDEX(resultados!$A$2:$ZZ$525, 2, MATCH($B$3, resultados!$A$1:$ZZ$1, 0))</f>
        <v/>
      </c>
    </row>
    <row r="9">
      <c r="A9">
        <f>INDEX(resultados!$A$2:$ZZ$525, 3, MATCH($B$1, resultados!$A$1:$ZZ$1, 0))</f>
        <v/>
      </c>
      <c r="B9">
        <f>INDEX(resultados!$A$2:$ZZ$525, 3, MATCH($B$2, resultados!$A$1:$ZZ$1, 0))</f>
        <v/>
      </c>
      <c r="C9">
        <f>INDEX(resultados!$A$2:$ZZ$525, 3, MATCH($B$3, resultados!$A$1:$ZZ$1, 0))</f>
        <v/>
      </c>
    </row>
    <row r="10">
      <c r="A10">
        <f>INDEX(resultados!$A$2:$ZZ$525, 4, MATCH($B$1, resultados!$A$1:$ZZ$1, 0))</f>
        <v/>
      </c>
      <c r="B10">
        <f>INDEX(resultados!$A$2:$ZZ$525, 4, MATCH($B$2, resultados!$A$1:$ZZ$1, 0))</f>
        <v/>
      </c>
      <c r="C10">
        <f>INDEX(resultados!$A$2:$ZZ$525, 4, MATCH($B$3, resultados!$A$1:$ZZ$1, 0))</f>
        <v/>
      </c>
    </row>
    <row r="11">
      <c r="A11">
        <f>INDEX(resultados!$A$2:$ZZ$525, 5, MATCH($B$1, resultados!$A$1:$ZZ$1, 0))</f>
        <v/>
      </c>
      <c r="B11">
        <f>INDEX(resultados!$A$2:$ZZ$525, 5, MATCH($B$2, resultados!$A$1:$ZZ$1, 0))</f>
        <v/>
      </c>
      <c r="C11">
        <f>INDEX(resultados!$A$2:$ZZ$525, 5, MATCH($B$3, resultados!$A$1:$ZZ$1, 0))</f>
        <v/>
      </c>
    </row>
    <row r="12">
      <c r="A12">
        <f>INDEX(resultados!$A$2:$ZZ$525, 6, MATCH($B$1, resultados!$A$1:$ZZ$1, 0))</f>
        <v/>
      </c>
      <c r="B12">
        <f>INDEX(resultados!$A$2:$ZZ$525, 6, MATCH($B$2, resultados!$A$1:$ZZ$1, 0))</f>
        <v/>
      </c>
      <c r="C12">
        <f>INDEX(resultados!$A$2:$ZZ$525, 6, MATCH($B$3, resultados!$A$1:$ZZ$1, 0))</f>
        <v/>
      </c>
    </row>
    <row r="13">
      <c r="A13">
        <f>INDEX(resultados!$A$2:$ZZ$525, 7, MATCH($B$1, resultados!$A$1:$ZZ$1, 0))</f>
        <v/>
      </c>
      <c r="B13">
        <f>INDEX(resultados!$A$2:$ZZ$525, 7, MATCH($B$2, resultados!$A$1:$ZZ$1, 0))</f>
        <v/>
      </c>
      <c r="C13">
        <f>INDEX(resultados!$A$2:$ZZ$525, 7, MATCH($B$3, resultados!$A$1:$ZZ$1, 0))</f>
        <v/>
      </c>
    </row>
    <row r="14">
      <c r="A14">
        <f>INDEX(resultados!$A$2:$ZZ$525, 8, MATCH($B$1, resultados!$A$1:$ZZ$1, 0))</f>
        <v/>
      </c>
      <c r="B14">
        <f>INDEX(resultados!$A$2:$ZZ$525, 8, MATCH($B$2, resultados!$A$1:$ZZ$1, 0))</f>
        <v/>
      </c>
      <c r="C14">
        <f>INDEX(resultados!$A$2:$ZZ$525, 8, MATCH($B$3, resultados!$A$1:$ZZ$1, 0))</f>
        <v/>
      </c>
    </row>
    <row r="15">
      <c r="A15">
        <f>INDEX(resultados!$A$2:$ZZ$525, 9, MATCH($B$1, resultados!$A$1:$ZZ$1, 0))</f>
        <v/>
      </c>
      <c r="B15">
        <f>INDEX(resultados!$A$2:$ZZ$525, 9, MATCH($B$2, resultados!$A$1:$ZZ$1, 0))</f>
        <v/>
      </c>
      <c r="C15">
        <f>INDEX(resultados!$A$2:$ZZ$525, 9, MATCH($B$3, resultados!$A$1:$ZZ$1, 0))</f>
        <v/>
      </c>
    </row>
    <row r="16">
      <c r="A16">
        <f>INDEX(resultados!$A$2:$ZZ$525, 10, MATCH($B$1, resultados!$A$1:$ZZ$1, 0))</f>
        <v/>
      </c>
      <c r="B16">
        <f>INDEX(resultados!$A$2:$ZZ$525, 10, MATCH($B$2, resultados!$A$1:$ZZ$1, 0))</f>
        <v/>
      </c>
      <c r="C16">
        <f>INDEX(resultados!$A$2:$ZZ$525, 10, MATCH($B$3, resultados!$A$1:$ZZ$1, 0))</f>
        <v/>
      </c>
    </row>
    <row r="17">
      <c r="A17">
        <f>INDEX(resultados!$A$2:$ZZ$525, 11, MATCH($B$1, resultados!$A$1:$ZZ$1, 0))</f>
        <v/>
      </c>
      <c r="B17">
        <f>INDEX(resultados!$A$2:$ZZ$525, 11, MATCH($B$2, resultados!$A$1:$ZZ$1, 0))</f>
        <v/>
      </c>
      <c r="C17">
        <f>INDEX(resultados!$A$2:$ZZ$525, 11, MATCH($B$3, resultados!$A$1:$ZZ$1, 0))</f>
        <v/>
      </c>
    </row>
    <row r="18">
      <c r="A18">
        <f>INDEX(resultados!$A$2:$ZZ$525, 12, MATCH($B$1, resultados!$A$1:$ZZ$1, 0))</f>
        <v/>
      </c>
      <c r="B18">
        <f>INDEX(resultados!$A$2:$ZZ$525, 12, MATCH($B$2, resultados!$A$1:$ZZ$1, 0))</f>
        <v/>
      </c>
      <c r="C18">
        <f>INDEX(resultados!$A$2:$ZZ$525, 12, MATCH($B$3, resultados!$A$1:$ZZ$1, 0))</f>
        <v/>
      </c>
    </row>
    <row r="19">
      <c r="A19">
        <f>INDEX(resultados!$A$2:$ZZ$525, 13, MATCH($B$1, resultados!$A$1:$ZZ$1, 0))</f>
        <v/>
      </c>
      <c r="B19">
        <f>INDEX(resultados!$A$2:$ZZ$525, 13, MATCH($B$2, resultados!$A$1:$ZZ$1, 0))</f>
        <v/>
      </c>
      <c r="C19">
        <f>INDEX(resultados!$A$2:$ZZ$525, 13, MATCH($B$3, resultados!$A$1:$ZZ$1, 0))</f>
        <v/>
      </c>
    </row>
    <row r="20">
      <c r="A20">
        <f>INDEX(resultados!$A$2:$ZZ$525, 14, MATCH($B$1, resultados!$A$1:$ZZ$1, 0))</f>
        <v/>
      </c>
      <c r="B20">
        <f>INDEX(resultados!$A$2:$ZZ$525, 14, MATCH($B$2, resultados!$A$1:$ZZ$1, 0))</f>
        <v/>
      </c>
      <c r="C20">
        <f>INDEX(resultados!$A$2:$ZZ$525, 14, MATCH($B$3, resultados!$A$1:$ZZ$1, 0))</f>
        <v/>
      </c>
    </row>
    <row r="21">
      <c r="A21">
        <f>INDEX(resultados!$A$2:$ZZ$525, 15, MATCH($B$1, resultados!$A$1:$ZZ$1, 0))</f>
        <v/>
      </c>
      <c r="B21">
        <f>INDEX(resultados!$A$2:$ZZ$525, 15, MATCH($B$2, resultados!$A$1:$ZZ$1, 0))</f>
        <v/>
      </c>
      <c r="C21">
        <f>INDEX(resultados!$A$2:$ZZ$525, 15, MATCH($B$3, resultados!$A$1:$ZZ$1, 0))</f>
        <v/>
      </c>
    </row>
    <row r="22">
      <c r="A22">
        <f>INDEX(resultados!$A$2:$ZZ$525, 16, MATCH($B$1, resultados!$A$1:$ZZ$1, 0))</f>
        <v/>
      </c>
      <c r="B22">
        <f>INDEX(resultados!$A$2:$ZZ$525, 16, MATCH($B$2, resultados!$A$1:$ZZ$1, 0))</f>
        <v/>
      </c>
      <c r="C22">
        <f>INDEX(resultados!$A$2:$ZZ$525, 16, MATCH($B$3, resultados!$A$1:$ZZ$1, 0))</f>
        <v/>
      </c>
    </row>
    <row r="23">
      <c r="A23">
        <f>INDEX(resultados!$A$2:$ZZ$525, 17, MATCH($B$1, resultados!$A$1:$ZZ$1, 0))</f>
        <v/>
      </c>
      <c r="B23">
        <f>INDEX(resultados!$A$2:$ZZ$525, 17, MATCH($B$2, resultados!$A$1:$ZZ$1, 0))</f>
        <v/>
      </c>
      <c r="C23">
        <f>INDEX(resultados!$A$2:$ZZ$525, 17, MATCH($B$3, resultados!$A$1:$ZZ$1, 0))</f>
        <v/>
      </c>
    </row>
    <row r="24">
      <c r="A24">
        <f>INDEX(resultados!$A$2:$ZZ$525, 18, MATCH($B$1, resultados!$A$1:$ZZ$1, 0))</f>
        <v/>
      </c>
      <c r="B24">
        <f>INDEX(resultados!$A$2:$ZZ$525, 18, MATCH($B$2, resultados!$A$1:$ZZ$1, 0))</f>
        <v/>
      </c>
      <c r="C24">
        <f>INDEX(resultados!$A$2:$ZZ$525, 18, MATCH($B$3, resultados!$A$1:$ZZ$1, 0))</f>
        <v/>
      </c>
    </row>
    <row r="25">
      <c r="A25">
        <f>INDEX(resultados!$A$2:$ZZ$525, 19, MATCH($B$1, resultados!$A$1:$ZZ$1, 0))</f>
        <v/>
      </c>
      <c r="B25">
        <f>INDEX(resultados!$A$2:$ZZ$525, 19, MATCH($B$2, resultados!$A$1:$ZZ$1, 0))</f>
        <v/>
      </c>
      <c r="C25">
        <f>INDEX(resultados!$A$2:$ZZ$525, 19, MATCH($B$3, resultados!$A$1:$ZZ$1, 0))</f>
        <v/>
      </c>
    </row>
    <row r="26">
      <c r="A26">
        <f>INDEX(resultados!$A$2:$ZZ$525, 20, MATCH($B$1, resultados!$A$1:$ZZ$1, 0))</f>
        <v/>
      </c>
      <c r="B26">
        <f>INDEX(resultados!$A$2:$ZZ$525, 20, MATCH($B$2, resultados!$A$1:$ZZ$1, 0))</f>
        <v/>
      </c>
      <c r="C26">
        <f>INDEX(resultados!$A$2:$ZZ$525, 20, MATCH($B$3, resultados!$A$1:$ZZ$1, 0))</f>
        <v/>
      </c>
    </row>
    <row r="27">
      <c r="A27">
        <f>INDEX(resultados!$A$2:$ZZ$525, 21, MATCH($B$1, resultados!$A$1:$ZZ$1, 0))</f>
        <v/>
      </c>
      <c r="B27">
        <f>INDEX(resultados!$A$2:$ZZ$525, 21, MATCH($B$2, resultados!$A$1:$ZZ$1, 0))</f>
        <v/>
      </c>
      <c r="C27">
        <f>INDEX(resultados!$A$2:$ZZ$525, 21, MATCH($B$3, resultados!$A$1:$ZZ$1, 0))</f>
        <v/>
      </c>
    </row>
    <row r="28">
      <c r="A28">
        <f>INDEX(resultados!$A$2:$ZZ$525, 22, MATCH($B$1, resultados!$A$1:$ZZ$1, 0))</f>
        <v/>
      </c>
      <c r="B28">
        <f>INDEX(resultados!$A$2:$ZZ$525, 22, MATCH($B$2, resultados!$A$1:$ZZ$1, 0))</f>
        <v/>
      </c>
      <c r="C28">
        <f>INDEX(resultados!$A$2:$ZZ$525, 22, MATCH($B$3, resultados!$A$1:$ZZ$1, 0))</f>
        <v/>
      </c>
    </row>
    <row r="29">
      <c r="A29">
        <f>INDEX(resultados!$A$2:$ZZ$525, 23, MATCH($B$1, resultados!$A$1:$ZZ$1, 0))</f>
        <v/>
      </c>
      <c r="B29">
        <f>INDEX(resultados!$A$2:$ZZ$525, 23, MATCH($B$2, resultados!$A$1:$ZZ$1, 0))</f>
        <v/>
      </c>
      <c r="C29">
        <f>INDEX(resultados!$A$2:$ZZ$525, 23, MATCH($B$3, resultados!$A$1:$ZZ$1, 0))</f>
        <v/>
      </c>
    </row>
    <row r="30">
      <c r="A30">
        <f>INDEX(resultados!$A$2:$ZZ$525, 24, MATCH($B$1, resultados!$A$1:$ZZ$1, 0))</f>
        <v/>
      </c>
      <c r="B30">
        <f>INDEX(resultados!$A$2:$ZZ$525, 24, MATCH($B$2, resultados!$A$1:$ZZ$1, 0))</f>
        <v/>
      </c>
      <c r="C30">
        <f>INDEX(resultados!$A$2:$ZZ$525, 24, MATCH($B$3, resultados!$A$1:$ZZ$1, 0))</f>
        <v/>
      </c>
    </row>
    <row r="31">
      <c r="A31">
        <f>INDEX(resultados!$A$2:$ZZ$525, 25, MATCH($B$1, resultados!$A$1:$ZZ$1, 0))</f>
        <v/>
      </c>
      <c r="B31">
        <f>INDEX(resultados!$A$2:$ZZ$525, 25, MATCH($B$2, resultados!$A$1:$ZZ$1, 0))</f>
        <v/>
      </c>
      <c r="C31">
        <f>INDEX(resultados!$A$2:$ZZ$525, 25, MATCH($B$3, resultados!$A$1:$ZZ$1, 0))</f>
        <v/>
      </c>
    </row>
    <row r="32">
      <c r="A32">
        <f>INDEX(resultados!$A$2:$ZZ$525, 26, MATCH($B$1, resultados!$A$1:$ZZ$1, 0))</f>
        <v/>
      </c>
      <c r="B32">
        <f>INDEX(resultados!$A$2:$ZZ$525, 26, MATCH($B$2, resultados!$A$1:$ZZ$1, 0))</f>
        <v/>
      </c>
      <c r="C32">
        <f>INDEX(resultados!$A$2:$ZZ$525, 26, MATCH($B$3, resultados!$A$1:$ZZ$1, 0))</f>
        <v/>
      </c>
    </row>
    <row r="33">
      <c r="A33">
        <f>INDEX(resultados!$A$2:$ZZ$525, 27, MATCH($B$1, resultados!$A$1:$ZZ$1, 0))</f>
        <v/>
      </c>
      <c r="B33">
        <f>INDEX(resultados!$A$2:$ZZ$525, 27, MATCH($B$2, resultados!$A$1:$ZZ$1, 0))</f>
        <v/>
      </c>
      <c r="C33">
        <f>INDEX(resultados!$A$2:$ZZ$525, 27, MATCH($B$3, resultados!$A$1:$ZZ$1, 0))</f>
        <v/>
      </c>
    </row>
    <row r="34">
      <c r="A34">
        <f>INDEX(resultados!$A$2:$ZZ$525, 28, MATCH($B$1, resultados!$A$1:$ZZ$1, 0))</f>
        <v/>
      </c>
      <c r="B34">
        <f>INDEX(resultados!$A$2:$ZZ$525, 28, MATCH($B$2, resultados!$A$1:$ZZ$1, 0))</f>
        <v/>
      </c>
      <c r="C34">
        <f>INDEX(resultados!$A$2:$ZZ$525, 28, MATCH($B$3, resultados!$A$1:$ZZ$1, 0))</f>
        <v/>
      </c>
    </row>
    <row r="35">
      <c r="A35">
        <f>INDEX(resultados!$A$2:$ZZ$525, 29, MATCH($B$1, resultados!$A$1:$ZZ$1, 0))</f>
        <v/>
      </c>
      <c r="B35">
        <f>INDEX(resultados!$A$2:$ZZ$525, 29, MATCH($B$2, resultados!$A$1:$ZZ$1, 0))</f>
        <v/>
      </c>
      <c r="C35">
        <f>INDEX(resultados!$A$2:$ZZ$525, 29, MATCH($B$3, resultados!$A$1:$ZZ$1, 0))</f>
        <v/>
      </c>
    </row>
    <row r="36">
      <c r="A36">
        <f>INDEX(resultados!$A$2:$ZZ$525, 30, MATCH($B$1, resultados!$A$1:$ZZ$1, 0))</f>
        <v/>
      </c>
      <c r="B36">
        <f>INDEX(resultados!$A$2:$ZZ$525, 30, MATCH($B$2, resultados!$A$1:$ZZ$1, 0))</f>
        <v/>
      </c>
      <c r="C36">
        <f>INDEX(resultados!$A$2:$ZZ$525, 30, MATCH($B$3, resultados!$A$1:$ZZ$1, 0))</f>
        <v/>
      </c>
    </row>
    <row r="37">
      <c r="A37">
        <f>INDEX(resultados!$A$2:$ZZ$525, 31, MATCH($B$1, resultados!$A$1:$ZZ$1, 0))</f>
        <v/>
      </c>
      <c r="B37">
        <f>INDEX(resultados!$A$2:$ZZ$525, 31, MATCH($B$2, resultados!$A$1:$ZZ$1, 0))</f>
        <v/>
      </c>
      <c r="C37">
        <f>INDEX(resultados!$A$2:$ZZ$525, 31, MATCH($B$3, resultados!$A$1:$ZZ$1, 0))</f>
        <v/>
      </c>
    </row>
    <row r="38">
      <c r="A38">
        <f>INDEX(resultados!$A$2:$ZZ$525, 32, MATCH($B$1, resultados!$A$1:$ZZ$1, 0))</f>
        <v/>
      </c>
      <c r="B38">
        <f>INDEX(resultados!$A$2:$ZZ$525, 32, MATCH($B$2, resultados!$A$1:$ZZ$1, 0))</f>
        <v/>
      </c>
      <c r="C38">
        <f>INDEX(resultados!$A$2:$ZZ$525, 32, MATCH($B$3, resultados!$A$1:$ZZ$1, 0))</f>
        <v/>
      </c>
    </row>
    <row r="39">
      <c r="A39">
        <f>INDEX(resultados!$A$2:$ZZ$525, 33, MATCH($B$1, resultados!$A$1:$ZZ$1, 0))</f>
        <v/>
      </c>
      <c r="B39">
        <f>INDEX(resultados!$A$2:$ZZ$525, 33, MATCH($B$2, resultados!$A$1:$ZZ$1, 0))</f>
        <v/>
      </c>
      <c r="C39">
        <f>INDEX(resultados!$A$2:$ZZ$525, 33, MATCH($B$3, resultados!$A$1:$ZZ$1, 0))</f>
        <v/>
      </c>
    </row>
    <row r="40">
      <c r="A40">
        <f>INDEX(resultados!$A$2:$ZZ$525, 34, MATCH($B$1, resultados!$A$1:$ZZ$1, 0))</f>
        <v/>
      </c>
      <c r="B40">
        <f>INDEX(resultados!$A$2:$ZZ$525, 34, MATCH($B$2, resultados!$A$1:$ZZ$1, 0))</f>
        <v/>
      </c>
      <c r="C40">
        <f>INDEX(resultados!$A$2:$ZZ$525, 34, MATCH($B$3, resultados!$A$1:$ZZ$1, 0))</f>
        <v/>
      </c>
    </row>
    <row r="41">
      <c r="A41">
        <f>INDEX(resultados!$A$2:$ZZ$525, 35, MATCH($B$1, resultados!$A$1:$ZZ$1, 0))</f>
        <v/>
      </c>
      <c r="B41">
        <f>INDEX(resultados!$A$2:$ZZ$525, 35, MATCH($B$2, resultados!$A$1:$ZZ$1, 0))</f>
        <v/>
      </c>
      <c r="C41">
        <f>INDEX(resultados!$A$2:$ZZ$525, 35, MATCH($B$3, resultados!$A$1:$ZZ$1, 0))</f>
        <v/>
      </c>
    </row>
    <row r="42">
      <c r="A42">
        <f>INDEX(resultados!$A$2:$ZZ$525, 36, MATCH($B$1, resultados!$A$1:$ZZ$1, 0))</f>
        <v/>
      </c>
      <c r="B42">
        <f>INDEX(resultados!$A$2:$ZZ$525, 36, MATCH($B$2, resultados!$A$1:$ZZ$1, 0))</f>
        <v/>
      </c>
      <c r="C42">
        <f>INDEX(resultados!$A$2:$ZZ$525, 36, MATCH($B$3, resultados!$A$1:$ZZ$1, 0))</f>
        <v/>
      </c>
    </row>
    <row r="43">
      <c r="A43">
        <f>INDEX(resultados!$A$2:$ZZ$525, 37, MATCH($B$1, resultados!$A$1:$ZZ$1, 0))</f>
        <v/>
      </c>
      <c r="B43">
        <f>INDEX(resultados!$A$2:$ZZ$525, 37, MATCH($B$2, resultados!$A$1:$ZZ$1, 0))</f>
        <v/>
      </c>
      <c r="C43">
        <f>INDEX(resultados!$A$2:$ZZ$525, 37, MATCH($B$3, resultados!$A$1:$ZZ$1, 0))</f>
        <v/>
      </c>
    </row>
    <row r="44">
      <c r="A44">
        <f>INDEX(resultados!$A$2:$ZZ$525, 38, MATCH($B$1, resultados!$A$1:$ZZ$1, 0))</f>
        <v/>
      </c>
      <c r="B44">
        <f>INDEX(resultados!$A$2:$ZZ$525, 38, MATCH($B$2, resultados!$A$1:$ZZ$1, 0))</f>
        <v/>
      </c>
      <c r="C44">
        <f>INDEX(resultados!$A$2:$ZZ$525, 38, MATCH($B$3, resultados!$A$1:$ZZ$1, 0))</f>
        <v/>
      </c>
    </row>
    <row r="45">
      <c r="A45">
        <f>INDEX(resultados!$A$2:$ZZ$525, 39, MATCH($B$1, resultados!$A$1:$ZZ$1, 0))</f>
        <v/>
      </c>
      <c r="B45">
        <f>INDEX(resultados!$A$2:$ZZ$525, 39, MATCH($B$2, resultados!$A$1:$ZZ$1, 0))</f>
        <v/>
      </c>
      <c r="C45">
        <f>INDEX(resultados!$A$2:$ZZ$525, 39, MATCH($B$3, resultados!$A$1:$ZZ$1, 0))</f>
        <v/>
      </c>
    </row>
    <row r="46">
      <c r="A46">
        <f>INDEX(resultados!$A$2:$ZZ$525, 40, MATCH($B$1, resultados!$A$1:$ZZ$1, 0))</f>
        <v/>
      </c>
      <c r="B46">
        <f>INDEX(resultados!$A$2:$ZZ$525, 40, MATCH($B$2, resultados!$A$1:$ZZ$1, 0))</f>
        <v/>
      </c>
      <c r="C46">
        <f>INDEX(resultados!$A$2:$ZZ$525, 40, MATCH($B$3, resultados!$A$1:$ZZ$1, 0))</f>
        <v/>
      </c>
    </row>
    <row r="47">
      <c r="A47">
        <f>INDEX(resultados!$A$2:$ZZ$525, 41, MATCH($B$1, resultados!$A$1:$ZZ$1, 0))</f>
        <v/>
      </c>
      <c r="B47">
        <f>INDEX(resultados!$A$2:$ZZ$525, 41, MATCH($B$2, resultados!$A$1:$ZZ$1, 0))</f>
        <v/>
      </c>
      <c r="C47">
        <f>INDEX(resultados!$A$2:$ZZ$525, 41, MATCH($B$3, resultados!$A$1:$ZZ$1, 0))</f>
        <v/>
      </c>
    </row>
    <row r="48">
      <c r="A48">
        <f>INDEX(resultados!$A$2:$ZZ$525, 42, MATCH($B$1, resultados!$A$1:$ZZ$1, 0))</f>
        <v/>
      </c>
      <c r="B48">
        <f>INDEX(resultados!$A$2:$ZZ$525, 42, MATCH($B$2, resultados!$A$1:$ZZ$1, 0))</f>
        <v/>
      </c>
      <c r="C48">
        <f>INDEX(resultados!$A$2:$ZZ$525, 42, MATCH($B$3, resultados!$A$1:$ZZ$1, 0))</f>
        <v/>
      </c>
    </row>
    <row r="49">
      <c r="A49">
        <f>INDEX(resultados!$A$2:$ZZ$525, 43, MATCH($B$1, resultados!$A$1:$ZZ$1, 0))</f>
        <v/>
      </c>
      <c r="B49">
        <f>INDEX(resultados!$A$2:$ZZ$525, 43, MATCH($B$2, resultados!$A$1:$ZZ$1, 0))</f>
        <v/>
      </c>
      <c r="C49">
        <f>INDEX(resultados!$A$2:$ZZ$525, 43, MATCH($B$3, resultados!$A$1:$ZZ$1, 0))</f>
        <v/>
      </c>
    </row>
    <row r="50">
      <c r="A50">
        <f>INDEX(resultados!$A$2:$ZZ$525, 44, MATCH($B$1, resultados!$A$1:$ZZ$1, 0))</f>
        <v/>
      </c>
      <c r="B50">
        <f>INDEX(resultados!$A$2:$ZZ$525, 44, MATCH($B$2, resultados!$A$1:$ZZ$1, 0))</f>
        <v/>
      </c>
      <c r="C50">
        <f>INDEX(resultados!$A$2:$ZZ$525, 44, MATCH($B$3, resultados!$A$1:$ZZ$1, 0))</f>
        <v/>
      </c>
    </row>
    <row r="51">
      <c r="A51">
        <f>INDEX(resultados!$A$2:$ZZ$525, 45, MATCH($B$1, resultados!$A$1:$ZZ$1, 0))</f>
        <v/>
      </c>
      <c r="B51">
        <f>INDEX(resultados!$A$2:$ZZ$525, 45, MATCH($B$2, resultados!$A$1:$ZZ$1, 0))</f>
        <v/>
      </c>
      <c r="C51">
        <f>INDEX(resultados!$A$2:$ZZ$525, 45, MATCH($B$3, resultados!$A$1:$ZZ$1, 0))</f>
        <v/>
      </c>
    </row>
    <row r="52">
      <c r="A52">
        <f>INDEX(resultados!$A$2:$ZZ$525, 46, MATCH($B$1, resultados!$A$1:$ZZ$1, 0))</f>
        <v/>
      </c>
      <c r="B52">
        <f>INDEX(resultados!$A$2:$ZZ$525, 46, MATCH($B$2, resultados!$A$1:$ZZ$1, 0))</f>
        <v/>
      </c>
      <c r="C52">
        <f>INDEX(resultados!$A$2:$ZZ$525, 46, MATCH($B$3, resultados!$A$1:$ZZ$1, 0))</f>
        <v/>
      </c>
    </row>
    <row r="53">
      <c r="A53">
        <f>INDEX(resultados!$A$2:$ZZ$525, 47, MATCH($B$1, resultados!$A$1:$ZZ$1, 0))</f>
        <v/>
      </c>
      <c r="B53">
        <f>INDEX(resultados!$A$2:$ZZ$525, 47, MATCH($B$2, resultados!$A$1:$ZZ$1, 0))</f>
        <v/>
      </c>
      <c r="C53">
        <f>INDEX(resultados!$A$2:$ZZ$525, 47, MATCH($B$3, resultados!$A$1:$ZZ$1, 0))</f>
        <v/>
      </c>
    </row>
    <row r="54">
      <c r="A54">
        <f>INDEX(resultados!$A$2:$ZZ$525, 48, MATCH($B$1, resultados!$A$1:$ZZ$1, 0))</f>
        <v/>
      </c>
      <c r="B54">
        <f>INDEX(resultados!$A$2:$ZZ$525, 48, MATCH($B$2, resultados!$A$1:$ZZ$1, 0))</f>
        <v/>
      </c>
      <c r="C54">
        <f>INDEX(resultados!$A$2:$ZZ$525, 48, MATCH($B$3, resultados!$A$1:$ZZ$1, 0))</f>
        <v/>
      </c>
    </row>
    <row r="55">
      <c r="A55">
        <f>INDEX(resultados!$A$2:$ZZ$525, 49, MATCH($B$1, resultados!$A$1:$ZZ$1, 0))</f>
        <v/>
      </c>
      <c r="B55">
        <f>INDEX(resultados!$A$2:$ZZ$525, 49, MATCH($B$2, resultados!$A$1:$ZZ$1, 0))</f>
        <v/>
      </c>
      <c r="C55">
        <f>INDEX(resultados!$A$2:$ZZ$525, 49, MATCH($B$3, resultados!$A$1:$ZZ$1, 0))</f>
        <v/>
      </c>
    </row>
    <row r="56">
      <c r="A56">
        <f>INDEX(resultados!$A$2:$ZZ$525, 50, MATCH($B$1, resultados!$A$1:$ZZ$1, 0))</f>
        <v/>
      </c>
      <c r="B56">
        <f>INDEX(resultados!$A$2:$ZZ$525, 50, MATCH($B$2, resultados!$A$1:$ZZ$1, 0))</f>
        <v/>
      </c>
      <c r="C56">
        <f>INDEX(resultados!$A$2:$ZZ$525, 50, MATCH($B$3, resultados!$A$1:$ZZ$1, 0))</f>
        <v/>
      </c>
    </row>
    <row r="57">
      <c r="A57">
        <f>INDEX(resultados!$A$2:$ZZ$525, 51, MATCH($B$1, resultados!$A$1:$ZZ$1, 0))</f>
        <v/>
      </c>
      <c r="B57">
        <f>INDEX(resultados!$A$2:$ZZ$525, 51, MATCH($B$2, resultados!$A$1:$ZZ$1, 0))</f>
        <v/>
      </c>
      <c r="C57">
        <f>INDEX(resultados!$A$2:$ZZ$525, 51, MATCH($B$3, resultados!$A$1:$ZZ$1, 0))</f>
        <v/>
      </c>
    </row>
    <row r="58">
      <c r="A58">
        <f>INDEX(resultados!$A$2:$ZZ$525, 52, MATCH($B$1, resultados!$A$1:$ZZ$1, 0))</f>
        <v/>
      </c>
      <c r="B58">
        <f>INDEX(resultados!$A$2:$ZZ$525, 52, MATCH($B$2, resultados!$A$1:$ZZ$1, 0))</f>
        <v/>
      </c>
      <c r="C58">
        <f>INDEX(resultados!$A$2:$ZZ$525, 52, MATCH($B$3, resultados!$A$1:$ZZ$1, 0))</f>
        <v/>
      </c>
    </row>
    <row r="59">
      <c r="A59">
        <f>INDEX(resultados!$A$2:$ZZ$525, 53, MATCH($B$1, resultados!$A$1:$ZZ$1, 0))</f>
        <v/>
      </c>
      <c r="B59">
        <f>INDEX(resultados!$A$2:$ZZ$525, 53, MATCH($B$2, resultados!$A$1:$ZZ$1, 0))</f>
        <v/>
      </c>
      <c r="C59">
        <f>INDEX(resultados!$A$2:$ZZ$525, 53, MATCH($B$3, resultados!$A$1:$ZZ$1, 0))</f>
        <v/>
      </c>
    </row>
    <row r="60">
      <c r="A60">
        <f>INDEX(resultados!$A$2:$ZZ$525, 54, MATCH($B$1, resultados!$A$1:$ZZ$1, 0))</f>
        <v/>
      </c>
      <c r="B60">
        <f>INDEX(resultados!$A$2:$ZZ$525, 54, MATCH($B$2, resultados!$A$1:$ZZ$1, 0))</f>
        <v/>
      </c>
      <c r="C60">
        <f>INDEX(resultados!$A$2:$ZZ$525, 54, MATCH($B$3, resultados!$A$1:$ZZ$1, 0))</f>
        <v/>
      </c>
    </row>
    <row r="61">
      <c r="A61">
        <f>INDEX(resultados!$A$2:$ZZ$525, 55, MATCH($B$1, resultados!$A$1:$ZZ$1, 0))</f>
        <v/>
      </c>
      <c r="B61">
        <f>INDEX(resultados!$A$2:$ZZ$525, 55, MATCH($B$2, resultados!$A$1:$ZZ$1, 0))</f>
        <v/>
      </c>
      <c r="C61">
        <f>INDEX(resultados!$A$2:$ZZ$525, 55, MATCH($B$3, resultados!$A$1:$ZZ$1, 0))</f>
        <v/>
      </c>
    </row>
    <row r="62">
      <c r="A62">
        <f>INDEX(resultados!$A$2:$ZZ$525, 56, MATCH($B$1, resultados!$A$1:$ZZ$1, 0))</f>
        <v/>
      </c>
      <c r="B62">
        <f>INDEX(resultados!$A$2:$ZZ$525, 56, MATCH($B$2, resultados!$A$1:$ZZ$1, 0))</f>
        <v/>
      </c>
      <c r="C62">
        <f>INDEX(resultados!$A$2:$ZZ$525, 56, MATCH($B$3, resultados!$A$1:$ZZ$1, 0))</f>
        <v/>
      </c>
    </row>
    <row r="63">
      <c r="A63">
        <f>INDEX(resultados!$A$2:$ZZ$525, 57, MATCH($B$1, resultados!$A$1:$ZZ$1, 0))</f>
        <v/>
      </c>
      <c r="B63">
        <f>INDEX(resultados!$A$2:$ZZ$525, 57, MATCH($B$2, resultados!$A$1:$ZZ$1, 0))</f>
        <v/>
      </c>
      <c r="C63">
        <f>INDEX(resultados!$A$2:$ZZ$525, 57, MATCH($B$3, resultados!$A$1:$ZZ$1, 0))</f>
        <v/>
      </c>
    </row>
    <row r="64">
      <c r="A64">
        <f>INDEX(resultados!$A$2:$ZZ$525, 58, MATCH($B$1, resultados!$A$1:$ZZ$1, 0))</f>
        <v/>
      </c>
      <c r="B64">
        <f>INDEX(resultados!$A$2:$ZZ$525, 58, MATCH($B$2, resultados!$A$1:$ZZ$1, 0))</f>
        <v/>
      </c>
      <c r="C64">
        <f>INDEX(resultados!$A$2:$ZZ$525, 58, MATCH($B$3, resultados!$A$1:$ZZ$1, 0))</f>
        <v/>
      </c>
    </row>
    <row r="65">
      <c r="A65">
        <f>INDEX(resultados!$A$2:$ZZ$525, 59, MATCH($B$1, resultados!$A$1:$ZZ$1, 0))</f>
        <v/>
      </c>
      <c r="B65">
        <f>INDEX(resultados!$A$2:$ZZ$525, 59, MATCH($B$2, resultados!$A$1:$ZZ$1, 0))</f>
        <v/>
      </c>
      <c r="C65">
        <f>INDEX(resultados!$A$2:$ZZ$525, 59, MATCH($B$3, resultados!$A$1:$ZZ$1, 0))</f>
        <v/>
      </c>
    </row>
    <row r="66">
      <c r="A66">
        <f>INDEX(resultados!$A$2:$ZZ$525, 60, MATCH($B$1, resultados!$A$1:$ZZ$1, 0))</f>
        <v/>
      </c>
      <c r="B66">
        <f>INDEX(resultados!$A$2:$ZZ$525, 60, MATCH($B$2, resultados!$A$1:$ZZ$1, 0))</f>
        <v/>
      </c>
      <c r="C66">
        <f>INDEX(resultados!$A$2:$ZZ$525, 60, MATCH($B$3, resultados!$A$1:$ZZ$1, 0))</f>
        <v/>
      </c>
    </row>
    <row r="67">
      <c r="A67">
        <f>INDEX(resultados!$A$2:$ZZ$525, 61, MATCH($B$1, resultados!$A$1:$ZZ$1, 0))</f>
        <v/>
      </c>
      <c r="B67">
        <f>INDEX(resultados!$A$2:$ZZ$525, 61, MATCH($B$2, resultados!$A$1:$ZZ$1, 0))</f>
        <v/>
      </c>
      <c r="C67">
        <f>INDEX(resultados!$A$2:$ZZ$525, 61, MATCH($B$3, resultados!$A$1:$ZZ$1, 0))</f>
        <v/>
      </c>
    </row>
    <row r="68">
      <c r="A68">
        <f>INDEX(resultados!$A$2:$ZZ$525, 62, MATCH($B$1, resultados!$A$1:$ZZ$1, 0))</f>
        <v/>
      </c>
      <c r="B68">
        <f>INDEX(resultados!$A$2:$ZZ$525, 62, MATCH($B$2, resultados!$A$1:$ZZ$1, 0))</f>
        <v/>
      </c>
      <c r="C68">
        <f>INDEX(resultados!$A$2:$ZZ$525, 62, MATCH($B$3, resultados!$A$1:$ZZ$1, 0))</f>
        <v/>
      </c>
    </row>
    <row r="69">
      <c r="A69">
        <f>INDEX(resultados!$A$2:$ZZ$525, 63, MATCH($B$1, resultados!$A$1:$ZZ$1, 0))</f>
        <v/>
      </c>
      <c r="B69">
        <f>INDEX(resultados!$A$2:$ZZ$525, 63, MATCH($B$2, resultados!$A$1:$ZZ$1, 0))</f>
        <v/>
      </c>
      <c r="C69">
        <f>INDEX(resultados!$A$2:$ZZ$525, 63, MATCH($B$3, resultados!$A$1:$ZZ$1, 0))</f>
        <v/>
      </c>
    </row>
    <row r="70">
      <c r="A70">
        <f>INDEX(resultados!$A$2:$ZZ$525, 64, MATCH($B$1, resultados!$A$1:$ZZ$1, 0))</f>
        <v/>
      </c>
      <c r="B70">
        <f>INDEX(resultados!$A$2:$ZZ$525, 64, MATCH($B$2, resultados!$A$1:$ZZ$1, 0))</f>
        <v/>
      </c>
      <c r="C70">
        <f>INDEX(resultados!$A$2:$ZZ$525, 64, MATCH($B$3, resultados!$A$1:$ZZ$1, 0))</f>
        <v/>
      </c>
    </row>
    <row r="71">
      <c r="A71">
        <f>INDEX(resultados!$A$2:$ZZ$525, 65, MATCH($B$1, resultados!$A$1:$ZZ$1, 0))</f>
        <v/>
      </c>
      <c r="B71">
        <f>INDEX(resultados!$A$2:$ZZ$525, 65, MATCH($B$2, resultados!$A$1:$ZZ$1, 0))</f>
        <v/>
      </c>
      <c r="C71">
        <f>INDEX(resultados!$A$2:$ZZ$525, 65, MATCH($B$3, resultados!$A$1:$ZZ$1, 0))</f>
        <v/>
      </c>
    </row>
    <row r="72">
      <c r="A72">
        <f>INDEX(resultados!$A$2:$ZZ$525, 66, MATCH($B$1, resultados!$A$1:$ZZ$1, 0))</f>
        <v/>
      </c>
      <c r="B72">
        <f>INDEX(resultados!$A$2:$ZZ$525, 66, MATCH($B$2, resultados!$A$1:$ZZ$1, 0))</f>
        <v/>
      </c>
      <c r="C72">
        <f>INDEX(resultados!$A$2:$ZZ$525, 66, MATCH($B$3, resultados!$A$1:$ZZ$1, 0))</f>
        <v/>
      </c>
    </row>
    <row r="73">
      <c r="A73">
        <f>INDEX(resultados!$A$2:$ZZ$525, 67, MATCH($B$1, resultados!$A$1:$ZZ$1, 0))</f>
        <v/>
      </c>
      <c r="B73">
        <f>INDEX(resultados!$A$2:$ZZ$525, 67, MATCH($B$2, resultados!$A$1:$ZZ$1, 0))</f>
        <v/>
      </c>
      <c r="C73">
        <f>INDEX(resultados!$A$2:$ZZ$525, 67, MATCH($B$3, resultados!$A$1:$ZZ$1, 0))</f>
        <v/>
      </c>
    </row>
    <row r="74">
      <c r="A74">
        <f>INDEX(resultados!$A$2:$ZZ$525, 68, MATCH($B$1, resultados!$A$1:$ZZ$1, 0))</f>
        <v/>
      </c>
      <c r="B74">
        <f>INDEX(resultados!$A$2:$ZZ$525, 68, MATCH($B$2, resultados!$A$1:$ZZ$1, 0))</f>
        <v/>
      </c>
      <c r="C74">
        <f>INDEX(resultados!$A$2:$ZZ$525, 68, MATCH($B$3, resultados!$A$1:$ZZ$1, 0))</f>
        <v/>
      </c>
    </row>
    <row r="75">
      <c r="A75">
        <f>INDEX(resultados!$A$2:$ZZ$525, 69, MATCH($B$1, resultados!$A$1:$ZZ$1, 0))</f>
        <v/>
      </c>
      <c r="B75">
        <f>INDEX(resultados!$A$2:$ZZ$525, 69, MATCH($B$2, resultados!$A$1:$ZZ$1, 0))</f>
        <v/>
      </c>
      <c r="C75">
        <f>INDEX(resultados!$A$2:$ZZ$525, 69, MATCH($B$3, resultados!$A$1:$ZZ$1, 0))</f>
        <v/>
      </c>
    </row>
    <row r="76">
      <c r="A76">
        <f>INDEX(resultados!$A$2:$ZZ$525, 70, MATCH($B$1, resultados!$A$1:$ZZ$1, 0))</f>
        <v/>
      </c>
      <c r="B76">
        <f>INDEX(resultados!$A$2:$ZZ$525, 70, MATCH($B$2, resultados!$A$1:$ZZ$1, 0))</f>
        <v/>
      </c>
      <c r="C76">
        <f>INDEX(resultados!$A$2:$ZZ$525, 70, MATCH($B$3, resultados!$A$1:$ZZ$1, 0))</f>
        <v/>
      </c>
    </row>
    <row r="77">
      <c r="A77">
        <f>INDEX(resultados!$A$2:$ZZ$525, 71, MATCH($B$1, resultados!$A$1:$ZZ$1, 0))</f>
        <v/>
      </c>
      <c r="B77">
        <f>INDEX(resultados!$A$2:$ZZ$525, 71, MATCH($B$2, resultados!$A$1:$ZZ$1, 0))</f>
        <v/>
      </c>
      <c r="C77">
        <f>INDEX(resultados!$A$2:$ZZ$525, 71, MATCH($B$3, resultados!$A$1:$ZZ$1, 0))</f>
        <v/>
      </c>
    </row>
    <row r="78">
      <c r="A78">
        <f>INDEX(resultados!$A$2:$ZZ$525, 72, MATCH($B$1, resultados!$A$1:$ZZ$1, 0))</f>
        <v/>
      </c>
      <c r="B78">
        <f>INDEX(resultados!$A$2:$ZZ$525, 72, MATCH($B$2, resultados!$A$1:$ZZ$1, 0))</f>
        <v/>
      </c>
      <c r="C78">
        <f>INDEX(resultados!$A$2:$ZZ$525, 72, MATCH($B$3, resultados!$A$1:$ZZ$1, 0))</f>
        <v/>
      </c>
    </row>
    <row r="79">
      <c r="A79">
        <f>INDEX(resultados!$A$2:$ZZ$525, 73, MATCH($B$1, resultados!$A$1:$ZZ$1, 0))</f>
        <v/>
      </c>
      <c r="B79">
        <f>INDEX(resultados!$A$2:$ZZ$525, 73, MATCH($B$2, resultados!$A$1:$ZZ$1, 0))</f>
        <v/>
      </c>
      <c r="C79">
        <f>INDEX(resultados!$A$2:$ZZ$525, 73, MATCH($B$3, resultados!$A$1:$ZZ$1, 0))</f>
        <v/>
      </c>
    </row>
    <row r="80">
      <c r="A80">
        <f>INDEX(resultados!$A$2:$ZZ$525, 74, MATCH($B$1, resultados!$A$1:$ZZ$1, 0))</f>
        <v/>
      </c>
      <c r="B80">
        <f>INDEX(resultados!$A$2:$ZZ$525, 74, MATCH($B$2, resultados!$A$1:$ZZ$1, 0))</f>
        <v/>
      </c>
      <c r="C80">
        <f>INDEX(resultados!$A$2:$ZZ$525, 74, MATCH($B$3, resultados!$A$1:$ZZ$1, 0))</f>
        <v/>
      </c>
    </row>
    <row r="81">
      <c r="A81">
        <f>INDEX(resultados!$A$2:$ZZ$525, 75, MATCH($B$1, resultados!$A$1:$ZZ$1, 0))</f>
        <v/>
      </c>
      <c r="B81">
        <f>INDEX(resultados!$A$2:$ZZ$525, 75, MATCH($B$2, resultados!$A$1:$ZZ$1, 0))</f>
        <v/>
      </c>
      <c r="C81">
        <f>INDEX(resultados!$A$2:$ZZ$525, 75, MATCH($B$3, resultados!$A$1:$ZZ$1, 0))</f>
        <v/>
      </c>
    </row>
    <row r="82">
      <c r="A82">
        <f>INDEX(resultados!$A$2:$ZZ$525, 76, MATCH($B$1, resultados!$A$1:$ZZ$1, 0))</f>
        <v/>
      </c>
      <c r="B82">
        <f>INDEX(resultados!$A$2:$ZZ$525, 76, MATCH($B$2, resultados!$A$1:$ZZ$1, 0))</f>
        <v/>
      </c>
      <c r="C82">
        <f>INDEX(resultados!$A$2:$ZZ$525, 76, MATCH($B$3, resultados!$A$1:$ZZ$1, 0))</f>
        <v/>
      </c>
    </row>
    <row r="83">
      <c r="A83">
        <f>INDEX(resultados!$A$2:$ZZ$525, 77, MATCH($B$1, resultados!$A$1:$ZZ$1, 0))</f>
        <v/>
      </c>
      <c r="B83">
        <f>INDEX(resultados!$A$2:$ZZ$525, 77, MATCH($B$2, resultados!$A$1:$ZZ$1, 0))</f>
        <v/>
      </c>
      <c r="C83">
        <f>INDEX(resultados!$A$2:$ZZ$525, 77, MATCH($B$3, resultados!$A$1:$ZZ$1, 0))</f>
        <v/>
      </c>
    </row>
    <row r="84">
      <c r="A84">
        <f>INDEX(resultados!$A$2:$ZZ$525, 78, MATCH($B$1, resultados!$A$1:$ZZ$1, 0))</f>
        <v/>
      </c>
      <c r="B84">
        <f>INDEX(resultados!$A$2:$ZZ$525, 78, MATCH($B$2, resultados!$A$1:$ZZ$1, 0))</f>
        <v/>
      </c>
      <c r="C84">
        <f>INDEX(resultados!$A$2:$ZZ$525, 78, MATCH($B$3, resultados!$A$1:$ZZ$1, 0))</f>
        <v/>
      </c>
    </row>
    <row r="85">
      <c r="A85">
        <f>INDEX(resultados!$A$2:$ZZ$525, 79, MATCH($B$1, resultados!$A$1:$ZZ$1, 0))</f>
        <v/>
      </c>
      <c r="B85">
        <f>INDEX(resultados!$A$2:$ZZ$525, 79, MATCH($B$2, resultados!$A$1:$ZZ$1, 0))</f>
        <v/>
      </c>
      <c r="C85">
        <f>INDEX(resultados!$A$2:$ZZ$525, 79, MATCH($B$3, resultados!$A$1:$ZZ$1, 0))</f>
        <v/>
      </c>
    </row>
    <row r="86">
      <c r="A86">
        <f>INDEX(resultados!$A$2:$ZZ$525, 80, MATCH($B$1, resultados!$A$1:$ZZ$1, 0))</f>
        <v/>
      </c>
      <c r="B86">
        <f>INDEX(resultados!$A$2:$ZZ$525, 80, MATCH($B$2, resultados!$A$1:$ZZ$1, 0))</f>
        <v/>
      </c>
      <c r="C86">
        <f>INDEX(resultados!$A$2:$ZZ$525, 80, MATCH($B$3, resultados!$A$1:$ZZ$1, 0))</f>
        <v/>
      </c>
    </row>
    <row r="87">
      <c r="A87">
        <f>INDEX(resultados!$A$2:$ZZ$525, 81, MATCH($B$1, resultados!$A$1:$ZZ$1, 0))</f>
        <v/>
      </c>
      <c r="B87">
        <f>INDEX(resultados!$A$2:$ZZ$525, 81, MATCH($B$2, resultados!$A$1:$ZZ$1, 0))</f>
        <v/>
      </c>
      <c r="C87">
        <f>INDEX(resultados!$A$2:$ZZ$525, 81, MATCH($B$3, resultados!$A$1:$ZZ$1, 0))</f>
        <v/>
      </c>
    </row>
    <row r="88">
      <c r="A88">
        <f>INDEX(resultados!$A$2:$ZZ$525, 82, MATCH($B$1, resultados!$A$1:$ZZ$1, 0))</f>
        <v/>
      </c>
      <c r="B88">
        <f>INDEX(resultados!$A$2:$ZZ$525, 82, MATCH($B$2, resultados!$A$1:$ZZ$1, 0))</f>
        <v/>
      </c>
      <c r="C88">
        <f>INDEX(resultados!$A$2:$ZZ$525, 82, MATCH($B$3, resultados!$A$1:$ZZ$1, 0))</f>
        <v/>
      </c>
    </row>
    <row r="89">
      <c r="A89">
        <f>INDEX(resultados!$A$2:$ZZ$525, 83, MATCH($B$1, resultados!$A$1:$ZZ$1, 0))</f>
        <v/>
      </c>
      <c r="B89">
        <f>INDEX(resultados!$A$2:$ZZ$525, 83, MATCH($B$2, resultados!$A$1:$ZZ$1, 0))</f>
        <v/>
      </c>
      <c r="C89">
        <f>INDEX(resultados!$A$2:$ZZ$525, 83, MATCH($B$3, resultados!$A$1:$ZZ$1, 0))</f>
        <v/>
      </c>
    </row>
    <row r="90">
      <c r="A90">
        <f>INDEX(resultados!$A$2:$ZZ$525, 84, MATCH($B$1, resultados!$A$1:$ZZ$1, 0))</f>
        <v/>
      </c>
      <c r="B90">
        <f>INDEX(resultados!$A$2:$ZZ$525, 84, MATCH($B$2, resultados!$A$1:$ZZ$1, 0))</f>
        <v/>
      </c>
      <c r="C90">
        <f>INDEX(resultados!$A$2:$ZZ$525, 84, MATCH($B$3, resultados!$A$1:$ZZ$1, 0))</f>
        <v/>
      </c>
    </row>
    <row r="91">
      <c r="A91">
        <f>INDEX(resultados!$A$2:$ZZ$525, 85, MATCH($B$1, resultados!$A$1:$ZZ$1, 0))</f>
        <v/>
      </c>
      <c r="B91">
        <f>INDEX(resultados!$A$2:$ZZ$525, 85, MATCH($B$2, resultados!$A$1:$ZZ$1, 0))</f>
        <v/>
      </c>
      <c r="C91">
        <f>INDEX(resultados!$A$2:$ZZ$525, 85, MATCH($B$3, resultados!$A$1:$ZZ$1, 0))</f>
        <v/>
      </c>
    </row>
    <row r="92">
      <c r="A92">
        <f>INDEX(resultados!$A$2:$ZZ$525, 86, MATCH($B$1, resultados!$A$1:$ZZ$1, 0))</f>
        <v/>
      </c>
      <c r="B92">
        <f>INDEX(resultados!$A$2:$ZZ$525, 86, MATCH($B$2, resultados!$A$1:$ZZ$1, 0))</f>
        <v/>
      </c>
      <c r="C92">
        <f>INDEX(resultados!$A$2:$ZZ$525, 86, MATCH($B$3, resultados!$A$1:$ZZ$1, 0))</f>
        <v/>
      </c>
    </row>
    <row r="93">
      <c r="A93">
        <f>INDEX(resultados!$A$2:$ZZ$525, 87, MATCH($B$1, resultados!$A$1:$ZZ$1, 0))</f>
        <v/>
      </c>
      <c r="B93">
        <f>INDEX(resultados!$A$2:$ZZ$525, 87, MATCH($B$2, resultados!$A$1:$ZZ$1, 0))</f>
        <v/>
      </c>
      <c r="C93">
        <f>INDEX(resultados!$A$2:$ZZ$525, 87, MATCH($B$3, resultados!$A$1:$ZZ$1, 0))</f>
        <v/>
      </c>
    </row>
    <row r="94">
      <c r="A94">
        <f>INDEX(resultados!$A$2:$ZZ$525, 88, MATCH($B$1, resultados!$A$1:$ZZ$1, 0))</f>
        <v/>
      </c>
      <c r="B94">
        <f>INDEX(resultados!$A$2:$ZZ$525, 88, MATCH($B$2, resultados!$A$1:$ZZ$1, 0))</f>
        <v/>
      </c>
      <c r="C94">
        <f>INDEX(resultados!$A$2:$ZZ$525, 88, MATCH($B$3, resultados!$A$1:$ZZ$1, 0))</f>
        <v/>
      </c>
    </row>
    <row r="95">
      <c r="A95">
        <f>INDEX(resultados!$A$2:$ZZ$525, 89, MATCH($B$1, resultados!$A$1:$ZZ$1, 0))</f>
        <v/>
      </c>
      <c r="B95">
        <f>INDEX(resultados!$A$2:$ZZ$525, 89, MATCH($B$2, resultados!$A$1:$ZZ$1, 0))</f>
        <v/>
      </c>
      <c r="C95">
        <f>INDEX(resultados!$A$2:$ZZ$525, 89, MATCH($B$3, resultados!$A$1:$ZZ$1, 0))</f>
        <v/>
      </c>
    </row>
    <row r="96">
      <c r="A96">
        <f>INDEX(resultados!$A$2:$ZZ$525, 90, MATCH($B$1, resultados!$A$1:$ZZ$1, 0))</f>
        <v/>
      </c>
      <c r="B96">
        <f>INDEX(resultados!$A$2:$ZZ$525, 90, MATCH($B$2, resultados!$A$1:$ZZ$1, 0))</f>
        <v/>
      </c>
      <c r="C96">
        <f>INDEX(resultados!$A$2:$ZZ$525, 90, MATCH($B$3, resultados!$A$1:$ZZ$1, 0))</f>
        <v/>
      </c>
    </row>
    <row r="97">
      <c r="A97">
        <f>INDEX(resultados!$A$2:$ZZ$525, 91, MATCH($B$1, resultados!$A$1:$ZZ$1, 0))</f>
        <v/>
      </c>
      <c r="B97">
        <f>INDEX(resultados!$A$2:$ZZ$525, 91, MATCH($B$2, resultados!$A$1:$ZZ$1, 0))</f>
        <v/>
      </c>
      <c r="C97">
        <f>INDEX(resultados!$A$2:$ZZ$525, 91, MATCH($B$3, resultados!$A$1:$ZZ$1, 0))</f>
        <v/>
      </c>
    </row>
    <row r="98">
      <c r="A98">
        <f>INDEX(resultados!$A$2:$ZZ$525, 92, MATCH($B$1, resultados!$A$1:$ZZ$1, 0))</f>
        <v/>
      </c>
      <c r="B98">
        <f>INDEX(resultados!$A$2:$ZZ$525, 92, MATCH($B$2, resultados!$A$1:$ZZ$1, 0))</f>
        <v/>
      </c>
      <c r="C98">
        <f>INDEX(resultados!$A$2:$ZZ$525, 92, MATCH($B$3, resultados!$A$1:$ZZ$1, 0))</f>
        <v/>
      </c>
    </row>
    <row r="99">
      <c r="A99">
        <f>INDEX(resultados!$A$2:$ZZ$525, 93, MATCH($B$1, resultados!$A$1:$ZZ$1, 0))</f>
        <v/>
      </c>
      <c r="B99">
        <f>INDEX(resultados!$A$2:$ZZ$525, 93, MATCH($B$2, resultados!$A$1:$ZZ$1, 0))</f>
        <v/>
      </c>
      <c r="C99">
        <f>INDEX(resultados!$A$2:$ZZ$525, 93, MATCH($B$3, resultados!$A$1:$ZZ$1, 0))</f>
        <v/>
      </c>
    </row>
    <row r="100">
      <c r="A100">
        <f>INDEX(resultados!$A$2:$ZZ$525, 94, MATCH($B$1, resultados!$A$1:$ZZ$1, 0))</f>
        <v/>
      </c>
      <c r="B100">
        <f>INDEX(resultados!$A$2:$ZZ$525, 94, MATCH($B$2, resultados!$A$1:$ZZ$1, 0))</f>
        <v/>
      </c>
      <c r="C100">
        <f>INDEX(resultados!$A$2:$ZZ$525, 94, MATCH($B$3, resultados!$A$1:$ZZ$1, 0))</f>
        <v/>
      </c>
    </row>
    <row r="101">
      <c r="A101">
        <f>INDEX(resultados!$A$2:$ZZ$525, 95, MATCH($B$1, resultados!$A$1:$ZZ$1, 0))</f>
        <v/>
      </c>
      <c r="B101">
        <f>INDEX(resultados!$A$2:$ZZ$525, 95, MATCH($B$2, resultados!$A$1:$ZZ$1, 0))</f>
        <v/>
      </c>
      <c r="C101">
        <f>INDEX(resultados!$A$2:$ZZ$525, 95, MATCH($B$3, resultados!$A$1:$ZZ$1, 0))</f>
        <v/>
      </c>
    </row>
    <row r="102">
      <c r="A102">
        <f>INDEX(resultados!$A$2:$ZZ$525, 96, MATCH($B$1, resultados!$A$1:$ZZ$1, 0))</f>
        <v/>
      </c>
      <c r="B102">
        <f>INDEX(resultados!$A$2:$ZZ$525, 96, MATCH($B$2, resultados!$A$1:$ZZ$1, 0))</f>
        <v/>
      </c>
      <c r="C102">
        <f>INDEX(resultados!$A$2:$ZZ$525, 96, MATCH($B$3, resultados!$A$1:$ZZ$1, 0))</f>
        <v/>
      </c>
    </row>
    <row r="103">
      <c r="A103">
        <f>INDEX(resultados!$A$2:$ZZ$525, 97, MATCH($B$1, resultados!$A$1:$ZZ$1, 0))</f>
        <v/>
      </c>
      <c r="B103">
        <f>INDEX(resultados!$A$2:$ZZ$525, 97, MATCH($B$2, resultados!$A$1:$ZZ$1, 0))</f>
        <v/>
      </c>
      <c r="C103">
        <f>INDEX(resultados!$A$2:$ZZ$525, 97, MATCH($B$3, resultados!$A$1:$ZZ$1, 0))</f>
        <v/>
      </c>
    </row>
    <row r="104">
      <c r="A104">
        <f>INDEX(resultados!$A$2:$ZZ$525, 98, MATCH($B$1, resultados!$A$1:$ZZ$1, 0))</f>
        <v/>
      </c>
      <c r="B104">
        <f>INDEX(resultados!$A$2:$ZZ$525, 98, MATCH($B$2, resultados!$A$1:$ZZ$1, 0))</f>
        <v/>
      </c>
      <c r="C104">
        <f>INDEX(resultados!$A$2:$ZZ$525, 98, MATCH($B$3, resultados!$A$1:$ZZ$1, 0))</f>
        <v/>
      </c>
    </row>
    <row r="105">
      <c r="A105">
        <f>INDEX(resultados!$A$2:$ZZ$525, 99, MATCH($B$1, resultados!$A$1:$ZZ$1, 0))</f>
        <v/>
      </c>
      <c r="B105">
        <f>INDEX(resultados!$A$2:$ZZ$525, 99, MATCH($B$2, resultados!$A$1:$ZZ$1, 0))</f>
        <v/>
      </c>
      <c r="C105">
        <f>INDEX(resultados!$A$2:$ZZ$525, 99, MATCH($B$3, resultados!$A$1:$ZZ$1, 0))</f>
        <v/>
      </c>
    </row>
    <row r="106">
      <c r="A106">
        <f>INDEX(resultados!$A$2:$ZZ$525, 100, MATCH($B$1, resultados!$A$1:$ZZ$1, 0))</f>
        <v/>
      </c>
      <c r="B106">
        <f>INDEX(resultados!$A$2:$ZZ$525, 100, MATCH($B$2, resultados!$A$1:$ZZ$1, 0))</f>
        <v/>
      </c>
      <c r="C106">
        <f>INDEX(resultados!$A$2:$ZZ$525, 100, MATCH($B$3, resultados!$A$1:$ZZ$1, 0))</f>
        <v/>
      </c>
    </row>
    <row r="107">
      <c r="A107">
        <f>INDEX(resultados!$A$2:$ZZ$525, 101, MATCH($B$1, resultados!$A$1:$ZZ$1, 0))</f>
        <v/>
      </c>
      <c r="B107">
        <f>INDEX(resultados!$A$2:$ZZ$525, 101, MATCH($B$2, resultados!$A$1:$ZZ$1, 0))</f>
        <v/>
      </c>
      <c r="C107">
        <f>INDEX(resultados!$A$2:$ZZ$525, 101, MATCH($B$3, resultados!$A$1:$ZZ$1, 0))</f>
        <v/>
      </c>
    </row>
    <row r="108">
      <c r="A108">
        <f>INDEX(resultados!$A$2:$ZZ$525, 102, MATCH($B$1, resultados!$A$1:$ZZ$1, 0))</f>
        <v/>
      </c>
      <c r="B108">
        <f>INDEX(resultados!$A$2:$ZZ$525, 102, MATCH($B$2, resultados!$A$1:$ZZ$1, 0))</f>
        <v/>
      </c>
      <c r="C108">
        <f>INDEX(resultados!$A$2:$ZZ$525, 102, MATCH($B$3, resultados!$A$1:$ZZ$1, 0))</f>
        <v/>
      </c>
    </row>
    <row r="109">
      <c r="A109">
        <f>INDEX(resultados!$A$2:$ZZ$525, 103, MATCH($B$1, resultados!$A$1:$ZZ$1, 0))</f>
        <v/>
      </c>
      <c r="B109">
        <f>INDEX(resultados!$A$2:$ZZ$525, 103, MATCH($B$2, resultados!$A$1:$ZZ$1, 0))</f>
        <v/>
      </c>
      <c r="C109">
        <f>INDEX(resultados!$A$2:$ZZ$525, 103, MATCH($B$3, resultados!$A$1:$ZZ$1, 0))</f>
        <v/>
      </c>
    </row>
    <row r="110">
      <c r="A110">
        <f>INDEX(resultados!$A$2:$ZZ$525, 104, MATCH($B$1, resultados!$A$1:$ZZ$1, 0))</f>
        <v/>
      </c>
      <c r="B110">
        <f>INDEX(resultados!$A$2:$ZZ$525, 104, MATCH($B$2, resultados!$A$1:$ZZ$1, 0))</f>
        <v/>
      </c>
      <c r="C110">
        <f>INDEX(resultados!$A$2:$ZZ$525, 104, MATCH($B$3, resultados!$A$1:$ZZ$1, 0))</f>
        <v/>
      </c>
    </row>
    <row r="111">
      <c r="A111">
        <f>INDEX(resultados!$A$2:$ZZ$525, 105, MATCH($B$1, resultados!$A$1:$ZZ$1, 0))</f>
        <v/>
      </c>
      <c r="B111">
        <f>INDEX(resultados!$A$2:$ZZ$525, 105, MATCH($B$2, resultados!$A$1:$ZZ$1, 0))</f>
        <v/>
      </c>
      <c r="C111">
        <f>INDEX(resultados!$A$2:$ZZ$525, 105, MATCH($B$3, resultados!$A$1:$ZZ$1, 0))</f>
        <v/>
      </c>
    </row>
    <row r="112">
      <c r="A112">
        <f>INDEX(resultados!$A$2:$ZZ$525, 106, MATCH($B$1, resultados!$A$1:$ZZ$1, 0))</f>
        <v/>
      </c>
      <c r="B112">
        <f>INDEX(resultados!$A$2:$ZZ$525, 106, MATCH($B$2, resultados!$A$1:$ZZ$1, 0))</f>
        <v/>
      </c>
      <c r="C112">
        <f>INDEX(resultados!$A$2:$ZZ$525, 106, MATCH($B$3, resultados!$A$1:$ZZ$1, 0))</f>
        <v/>
      </c>
    </row>
    <row r="113">
      <c r="A113">
        <f>INDEX(resultados!$A$2:$ZZ$525, 107, MATCH($B$1, resultados!$A$1:$ZZ$1, 0))</f>
        <v/>
      </c>
      <c r="B113">
        <f>INDEX(resultados!$A$2:$ZZ$525, 107, MATCH($B$2, resultados!$A$1:$ZZ$1, 0))</f>
        <v/>
      </c>
      <c r="C113">
        <f>INDEX(resultados!$A$2:$ZZ$525, 107, MATCH($B$3, resultados!$A$1:$ZZ$1, 0))</f>
        <v/>
      </c>
    </row>
    <row r="114">
      <c r="A114">
        <f>INDEX(resultados!$A$2:$ZZ$525, 108, MATCH($B$1, resultados!$A$1:$ZZ$1, 0))</f>
        <v/>
      </c>
      <c r="B114">
        <f>INDEX(resultados!$A$2:$ZZ$525, 108, MATCH($B$2, resultados!$A$1:$ZZ$1, 0))</f>
        <v/>
      </c>
      <c r="C114">
        <f>INDEX(resultados!$A$2:$ZZ$525, 108, MATCH($B$3, resultados!$A$1:$ZZ$1, 0))</f>
        <v/>
      </c>
    </row>
    <row r="115">
      <c r="A115">
        <f>INDEX(resultados!$A$2:$ZZ$525, 109, MATCH($B$1, resultados!$A$1:$ZZ$1, 0))</f>
        <v/>
      </c>
      <c r="B115">
        <f>INDEX(resultados!$A$2:$ZZ$525, 109, MATCH($B$2, resultados!$A$1:$ZZ$1, 0))</f>
        <v/>
      </c>
      <c r="C115">
        <f>INDEX(resultados!$A$2:$ZZ$525, 109, MATCH($B$3, resultados!$A$1:$ZZ$1, 0))</f>
        <v/>
      </c>
    </row>
    <row r="116">
      <c r="A116">
        <f>INDEX(resultados!$A$2:$ZZ$525, 110, MATCH($B$1, resultados!$A$1:$ZZ$1, 0))</f>
        <v/>
      </c>
      <c r="B116">
        <f>INDEX(resultados!$A$2:$ZZ$525, 110, MATCH($B$2, resultados!$A$1:$ZZ$1, 0))</f>
        <v/>
      </c>
      <c r="C116">
        <f>INDEX(resultados!$A$2:$ZZ$525, 110, MATCH($B$3, resultados!$A$1:$ZZ$1, 0))</f>
        <v/>
      </c>
    </row>
    <row r="117">
      <c r="A117">
        <f>INDEX(resultados!$A$2:$ZZ$525, 111, MATCH($B$1, resultados!$A$1:$ZZ$1, 0))</f>
        <v/>
      </c>
      <c r="B117">
        <f>INDEX(resultados!$A$2:$ZZ$525, 111, MATCH($B$2, resultados!$A$1:$ZZ$1, 0))</f>
        <v/>
      </c>
      <c r="C117">
        <f>INDEX(resultados!$A$2:$ZZ$525, 111, MATCH($B$3, resultados!$A$1:$ZZ$1, 0))</f>
        <v/>
      </c>
    </row>
    <row r="118">
      <c r="A118">
        <f>INDEX(resultados!$A$2:$ZZ$525, 112, MATCH($B$1, resultados!$A$1:$ZZ$1, 0))</f>
        <v/>
      </c>
      <c r="B118">
        <f>INDEX(resultados!$A$2:$ZZ$525, 112, MATCH($B$2, resultados!$A$1:$ZZ$1, 0))</f>
        <v/>
      </c>
      <c r="C118">
        <f>INDEX(resultados!$A$2:$ZZ$525, 112, MATCH($B$3, resultados!$A$1:$ZZ$1, 0))</f>
        <v/>
      </c>
    </row>
    <row r="119">
      <c r="A119">
        <f>INDEX(resultados!$A$2:$ZZ$525, 113, MATCH($B$1, resultados!$A$1:$ZZ$1, 0))</f>
        <v/>
      </c>
      <c r="B119">
        <f>INDEX(resultados!$A$2:$ZZ$525, 113, MATCH($B$2, resultados!$A$1:$ZZ$1, 0))</f>
        <v/>
      </c>
      <c r="C119">
        <f>INDEX(resultados!$A$2:$ZZ$525, 113, MATCH($B$3, resultados!$A$1:$ZZ$1, 0))</f>
        <v/>
      </c>
    </row>
    <row r="120">
      <c r="A120">
        <f>INDEX(resultados!$A$2:$ZZ$525, 114, MATCH($B$1, resultados!$A$1:$ZZ$1, 0))</f>
        <v/>
      </c>
      <c r="B120">
        <f>INDEX(resultados!$A$2:$ZZ$525, 114, MATCH($B$2, resultados!$A$1:$ZZ$1, 0))</f>
        <v/>
      </c>
      <c r="C120">
        <f>INDEX(resultados!$A$2:$ZZ$525, 114, MATCH($B$3, resultados!$A$1:$ZZ$1, 0))</f>
        <v/>
      </c>
    </row>
    <row r="121">
      <c r="A121">
        <f>INDEX(resultados!$A$2:$ZZ$525, 115, MATCH($B$1, resultados!$A$1:$ZZ$1, 0))</f>
        <v/>
      </c>
      <c r="B121">
        <f>INDEX(resultados!$A$2:$ZZ$525, 115, MATCH($B$2, resultados!$A$1:$ZZ$1, 0))</f>
        <v/>
      </c>
      <c r="C121">
        <f>INDEX(resultados!$A$2:$ZZ$525, 115, MATCH($B$3, resultados!$A$1:$ZZ$1, 0))</f>
        <v/>
      </c>
    </row>
    <row r="122">
      <c r="A122">
        <f>INDEX(resultados!$A$2:$ZZ$525, 116, MATCH($B$1, resultados!$A$1:$ZZ$1, 0))</f>
        <v/>
      </c>
      <c r="B122">
        <f>INDEX(resultados!$A$2:$ZZ$525, 116, MATCH($B$2, resultados!$A$1:$ZZ$1, 0))</f>
        <v/>
      </c>
      <c r="C122">
        <f>INDEX(resultados!$A$2:$ZZ$525, 116, MATCH($B$3, resultados!$A$1:$ZZ$1, 0))</f>
        <v/>
      </c>
    </row>
    <row r="123">
      <c r="A123">
        <f>INDEX(resultados!$A$2:$ZZ$525, 117, MATCH($B$1, resultados!$A$1:$ZZ$1, 0))</f>
        <v/>
      </c>
      <c r="B123">
        <f>INDEX(resultados!$A$2:$ZZ$525, 117, MATCH($B$2, resultados!$A$1:$ZZ$1, 0))</f>
        <v/>
      </c>
      <c r="C123">
        <f>INDEX(resultados!$A$2:$ZZ$525, 117, MATCH($B$3, resultados!$A$1:$ZZ$1, 0))</f>
        <v/>
      </c>
    </row>
    <row r="124">
      <c r="A124">
        <f>INDEX(resultados!$A$2:$ZZ$525, 118, MATCH($B$1, resultados!$A$1:$ZZ$1, 0))</f>
        <v/>
      </c>
      <c r="B124">
        <f>INDEX(resultados!$A$2:$ZZ$525, 118, MATCH($B$2, resultados!$A$1:$ZZ$1, 0))</f>
        <v/>
      </c>
      <c r="C124">
        <f>INDEX(resultados!$A$2:$ZZ$525, 118, MATCH($B$3, resultados!$A$1:$ZZ$1, 0))</f>
        <v/>
      </c>
    </row>
    <row r="125">
      <c r="A125">
        <f>INDEX(resultados!$A$2:$ZZ$525, 119, MATCH($B$1, resultados!$A$1:$ZZ$1, 0))</f>
        <v/>
      </c>
      <c r="B125">
        <f>INDEX(resultados!$A$2:$ZZ$525, 119, MATCH($B$2, resultados!$A$1:$ZZ$1, 0))</f>
        <v/>
      </c>
      <c r="C125">
        <f>INDEX(resultados!$A$2:$ZZ$525, 119, MATCH($B$3, resultados!$A$1:$ZZ$1, 0))</f>
        <v/>
      </c>
    </row>
    <row r="126">
      <c r="A126">
        <f>INDEX(resultados!$A$2:$ZZ$525, 120, MATCH($B$1, resultados!$A$1:$ZZ$1, 0))</f>
        <v/>
      </c>
      <c r="B126">
        <f>INDEX(resultados!$A$2:$ZZ$525, 120, MATCH($B$2, resultados!$A$1:$ZZ$1, 0))</f>
        <v/>
      </c>
      <c r="C126">
        <f>INDEX(resultados!$A$2:$ZZ$525, 120, MATCH($B$3, resultados!$A$1:$ZZ$1, 0))</f>
        <v/>
      </c>
    </row>
    <row r="127">
      <c r="A127">
        <f>INDEX(resultados!$A$2:$ZZ$525, 121, MATCH($B$1, resultados!$A$1:$ZZ$1, 0))</f>
        <v/>
      </c>
      <c r="B127">
        <f>INDEX(resultados!$A$2:$ZZ$525, 121, MATCH($B$2, resultados!$A$1:$ZZ$1, 0))</f>
        <v/>
      </c>
      <c r="C127">
        <f>INDEX(resultados!$A$2:$ZZ$525, 121, MATCH($B$3, resultados!$A$1:$ZZ$1, 0))</f>
        <v/>
      </c>
    </row>
    <row r="128">
      <c r="A128">
        <f>INDEX(resultados!$A$2:$ZZ$525, 122, MATCH($B$1, resultados!$A$1:$ZZ$1, 0))</f>
        <v/>
      </c>
      <c r="B128">
        <f>INDEX(resultados!$A$2:$ZZ$525, 122, MATCH($B$2, resultados!$A$1:$ZZ$1, 0))</f>
        <v/>
      </c>
      <c r="C128">
        <f>INDEX(resultados!$A$2:$ZZ$525, 122, MATCH($B$3, resultados!$A$1:$ZZ$1, 0))</f>
        <v/>
      </c>
    </row>
    <row r="129">
      <c r="A129">
        <f>INDEX(resultados!$A$2:$ZZ$525, 123, MATCH($B$1, resultados!$A$1:$ZZ$1, 0))</f>
        <v/>
      </c>
      <c r="B129">
        <f>INDEX(resultados!$A$2:$ZZ$525, 123, MATCH($B$2, resultados!$A$1:$ZZ$1, 0))</f>
        <v/>
      </c>
      <c r="C129">
        <f>INDEX(resultados!$A$2:$ZZ$525, 123, MATCH($B$3, resultados!$A$1:$ZZ$1, 0))</f>
        <v/>
      </c>
    </row>
    <row r="130">
      <c r="A130">
        <f>INDEX(resultados!$A$2:$ZZ$525, 124, MATCH($B$1, resultados!$A$1:$ZZ$1, 0))</f>
        <v/>
      </c>
      <c r="B130">
        <f>INDEX(resultados!$A$2:$ZZ$525, 124, MATCH($B$2, resultados!$A$1:$ZZ$1, 0))</f>
        <v/>
      </c>
      <c r="C130">
        <f>INDEX(resultados!$A$2:$ZZ$525, 124, MATCH($B$3, resultados!$A$1:$ZZ$1, 0))</f>
        <v/>
      </c>
    </row>
    <row r="131">
      <c r="A131">
        <f>INDEX(resultados!$A$2:$ZZ$525, 125, MATCH($B$1, resultados!$A$1:$ZZ$1, 0))</f>
        <v/>
      </c>
      <c r="B131">
        <f>INDEX(resultados!$A$2:$ZZ$525, 125, MATCH($B$2, resultados!$A$1:$ZZ$1, 0))</f>
        <v/>
      </c>
      <c r="C131">
        <f>INDEX(resultados!$A$2:$ZZ$525, 125, MATCH($B$3, resultados!$A$1:$ZZ$1, 0))</f>
        <v/>
      </c>
    </row>
    <row r="132">
      <c r="A132">
        <f>INDEX(resultados!$A$2:$ZZ$525, 126, MATCH($B$1, resultados!$A$1:$ZZ$1, 0))</f>
        <v/>
      </c>
      <c r="B132">
        <f>INDEX(resultados!$A$2:$ZZ$525, 126, MATCH($B$2, resultados!$A$1:$ZZ$1, 0))</f>
        <v/>
      </c>
      <c r="C132">
        <f>INDEX(resultados!$A$2:$ZZ$525, 126, MATCH($B$3, resultados!$A$1:$ZZ$1, 0))</f>
        <v/>
      </c>
    </row>
    <row r="133">
      <c r="A133">
        <f>INDEX(resultados!$A$2:$ZZ$525, 127, MATCH($B$1, resultados!$A$1:$ZZ$1, 0))</f>
        <v/>
      </c>
      <c r="B133">
        <f>INDEX(resultados!$A$2:$ZZ$525, 127, MATCH($B$2, resultados!$A$1:$ZZ$1, 0))</f>
        <v/>
      </c>
      <c r="C133">
        <f>INDEX(resultados!$A$2:$ZZ$525, 127, MATCH($B$3, resultados!$A$1:$ZZ$1, 0))</f>
        <v/>
      </c>
    </row>
    <row r="134">
      <c r="A134">
        <f>INDEX(resultados!$A$2:$ZZ$525, 128, MATCH($B$1, resultados!$A$1:$ZZ$1, 0))</f>
        <v/>
      </c>
      <c r="B134">
        <f>INDEX(resultados!$A$2:$ZZ$525, 128, MATCH($B$2, resultados!$A$1:$ZZ$1, 0))</f>
        <v/>
      </c>
      <c r="C134">
        <f>INDEX(resultados!$A$2:$ZZ$525, 128, MATCH($B$3, resultados!$A$1:$ZZ$1, 0))</f>
        <v/>
      </c>
    </row>
    <row r="135">
      <c r="A135">
        <f>INDEX(resultados!$A$2:$ZZ$525, 129, MATCH($B$1, resultados!$A$1:$ZZ$1, 0))</f>
        <v/>
      </c>
      <c r="B135">
        <f>INDEX(resultados!$A$2:$ZZ$525, 129, MATCH($B$2, resultados!$A$1:$ZZ$1, 0))</f>
        <v/>
      </c>
      <c r="C135">
        <f>INDEX(resultados!$A$2:$ZZ$525, 129, MATCH($B$3, resultados!$A$1:$ZZ$1, 0))</f>
        <v/>
      </c>
    </row>
    <row r="136">
      <c r="A136">
        <f>INDEX(resultados!$A$2:$ZZ$525, 130, MATCH($B$1, resultados!$A$1:$ZZ$1, 0))</f>
        <v/>
      </c>
      <c r="B136">
        <f>INDEX(resultados!$A$2:$ZZ$525, 130, MATCH($B$2, resultados!$A$1:$ZZ$1, 0))</f>
        <v/>
      </c>
      <c r="C136">
        <f>INDEX(resultados!$A$2:$ZZ$525, 130, MATCH($B$3, resultados!$A$1:$ZZ$1, 0))</f>
        <v/>
      </c>
    </row>
    <row r="137">
      <c r="A137">
        <f>INDEX(resultados!$A$2:$ZZ$525, 131, MATCH($B$1, resultados!$A$1:$ZZ$1, 0))</f>
        <v/>
      </c>
      <c r="B137">
        <f>INDEX(resultados!$A$2:$ZZ$525, 131, MATCH($B$2, resultados!$A$1:$ZZ$1, 0))</f>
        <v/>
      </c>
      <c r="C137">
        <f>INDEX(resultados!$A$2:$ZZ$525, 131, MATCH($B$3, resultados!$A$1:$ZZ$1, 0))</f>
        <v/>
      </c>
    </row>
    <row r="138">
      <c r="A138">
        <f>INDEX(resultados!$A$2:$ZZ$525, 132, MATCH($B$1, resultados!$A$1:$ZZ$1, 0))</f>
        <v/>
      </c>
      <c r="B138">
        <f>INDEX(resultados!$A$2:$ZZ$525, 132, MATCH($B$2, resultados!$A$1:$ZZ$1, 0))</f>
        <v/>
      </c>
      <c r="C138">
        <f>INDEX(resultados!$A$2:$ZZ$525, 132, MATCH($B$3, resultados!$A$1:$ZZ$1, 0))</f>
        <v/>
      </c>
    </row>
    <row r="139">
      <c r="A139">
        <f>INDEX(resultados!$A$2:$ZZ$525, 133, MATCH($B$1, resultados!$A$1:$ZZ$1, 0))</f>
        <v/>
      </c>
      <c r="B139">
        <f>INDEX(resultados!$A$2:$ZZ$525, 133, MATCH($B$2, resultados!$A$1:$ZZ$1, 0))</f>
        <v/>
      </c>
      <c r="C139">
        <f>INDEX(resultados!$A$2:$ZZ$525, 133, MATCH($B$3, resultados!$A$1:$ZZ$1, 0))</f>
        <v/>
      </c>
    </row>
    <row r="140">
      <c r="A140">
        <f>INDEX(resultados!$A$2:$ZZ$525, 134, MATCH($B$1, resultados!$A$1:$ZZ$1, 0))</f>
        <v/>
      </c>
      <c r="B140">
        <f>INDEX(resultados!$A$2:$ZZ$525, 134, MATCH($B$2, resultados!$A$1:$ZZ$1, 0))</f>
        <v/>
      </c>
      <c r="C140">
        <f>INDEX(resultados!$A$2:$ZZ$525, 134, MATCH($B$3, resultados!$A$1:$ZZ$1, 0))</f>
        <v/>
      </c>
    </row>
    <row r="141">
      <c r="A141">
        <f>INDEX(resultados!$A$2:$ZZ$525, 135, MATCH($B$1, resultados!$A$1:$ZZ$1, 0))</f>
        <v/>
      </c>
      <c r="B141">
        <f>INDEX(resultados!$A$2:$ZZ$525, 135, MATCH($B$2, resultados!$A$1:$ZZ$1, 0))</f>
        <v/>
      </c>
      <c r="C141">
        <f>INDEX(resultados!$A$2:$ZZ$525, 135, MATCH($B$3, resultados!$A$1:$ZZ$1, 0))</f>
        <v/>
      </c>
    </row>
    <row r="142">
      <c r="A142">
        <f>INDEX(resultados!$A$2:$ZZ$525, 136, MATCH($B$1, resultados!$A$1:$ZZ$1, 0))</f>
        <v/>
      </c>
      <c r="B142">
        <f>INDEX(resultados!$A$2:$ZZ$525, 136, MATCH($B$2, resultados!$A$1:$ZZ$1, 0))</f>
        <v/>
      </c>
      <c r="C142">
        <f>INDEX(resultados!$A$2:$ZZ$525, 136, MATCH($B$3, resultados!$A$1:$ZZ$1, 0))</f>
        <v/>
      </c>
    </row>
    <row r="143">
      <c r="A143">
        <f>INDEX(resultados!$A$2:$ZZ$525, 137, MATCH($B$1, resultados!$A$1:$ZZ$1, 0))</f>
        <v/>
      </c>
      <c r="B143">
        <f>INDEX(resultados!$A$2:$ZZ$525, 137, MATCH($B$2, resultados!$A$1:$ZZ$1, 0))</f>
        <v/>
      </c>
      <c r="C143">
        <f>INDEX(resultados!$A$2:$ZZ$525, 137, MATCH($B$3, resultados!$A$1:$ZZ$1, 0))</f>
        <v/>
      </c>
    </row>
    <row r="144">
      <c r="A144">
        <f>INDEX(resultados!$A$2:$ZZ$525, 138, MATCH($B$1, resultados!$A$1:$ZZ$1, 0))</f>
        <v/>
      </c>
      <c r="B144">
        <f>INDEX(resultados!$A$2:$ZZ$525, 138, MATCH($B$2, resultados!$A$1:$ZZ$1, 0))</f>
        <v/>
      </c>
      <c r="C144">
        <f>INDEX(resultados!$A$2:$ZZ$525, 138, MATCH($B$3, resultados!$A$1:$ZZ$1, 0))</f>
        <v/>
      </c>
    </row>
    <row r="145">
      <c r="A145">
        <f>INDEX(resultados!$A$2:$ZZ$525, 139, MATCH($B$1, resultados!$A$1:$ZZ$1, 0))</f>
        <v/>
      </c>
      <c r="B145">
        <f>INDEX(resultados!$A$2:$ZZ$525, 139, MATCH($B$2, resultados!$A$1:$ZZ$1, 0))</f>
        <v/>
      </c>
      <c r="C145">
        <f>INDEX(resultados!$A$2:$ZZ$525, 139, MATCH($B$3, resultados!$A$1:$ZZ$1, 0))</f>
        <v/>
      </c>
    </row>
    <row r="146">
      <c r="A146">
        <f>INDEX(resultados!$A$2:$ZZ$525, 140, MATCH($B$1, resultados!$A$1:$ZZ$1, 0))</f>
        <v/>
      </c>
      <c r="B146">
        <f>INDEX(resultados!$A$2:$ZZ$525, 140, MATCH($B$2, resultados!$A$1:$ZZ$1, 0))</f>
        <v/>
      </c>
      <c r="C146">
        <f>INDEX(resultados!$A$2:$ZZ$525, 140, MATCH($B$3, resultados!$A$1:$ZZ$1, 0))</f>
        <v/>
      </c>
    </row>
    <row r="147">
      <c r="A147">
        <f>INDEX(resultados!$A$2:$ZZ$525, 141, MATCH($B$1, resultados!$A$1:$ZZ$1, 0))</f>
        <v/>
      </c>
      <c r="B147">
        <f>INDEX(resultados!$A$2:$ZZ$525, 141, MATCH($B$2, resultados!$A$1:$ZZ$1, 0))</f>
        <v/>
      </c>
      <c r="C147">
        <f>INDEX(resultados!$A$2:$ZZ$525, 141, MATCH($B$3, resultados!$A$1:$ZZ$1, 0))</f>
        <v/>
      </c>
    </row>
    <row r="148">
      <c r="A148">
        <f>INDEX(resultados!$A$2:$ZZ$525, 142, MATCH($B$1, resultados!$A$1:$ZZ$1, 0))</f>
        <v/>
      </c>
      <c r="B148">
        <f>INDEX(resultados!$A$2:$ZZ$525, 142, MATCH($B$2, resultados!$A$1:$ZZ$1, 0))</f>
        <v/>
      </c>
      <c r="C148">
        <f>INDEX(resultados!$A$2:$ZZ$525, 142, MATCH($B$3, resultados!$A$1:$ZZ$1, 0))</f>
        <v/>
      </c>
    </row>
    <row r="149">
      <c r="A149">
        <f>INDEX(resultados!$A$2:$ZZ$525, 143, MATCH($B$1, resultados!$A$1:$ZZ$1, 0))</f>
        <v/>
      </c>
      <c r="B149">
        <f>INDEX(resultados!$A$2:$ZZ$525, 143, MATCH($B$2, resultados!$A$1:$ZZ$1, 0))</f>
        <v/>
      </c>
      <c r="C149">
        <f>INDEX(resultados!$A$2:$ZZ$525, 143, MATCH($B$3, resultados!$A$1:$ZZ$1, 0))</f>
        <v/>
      </c>
    </row>
    <row r="150">
      <c r="A150">
        <f>INDEX(resultados!$A$2:$ZZ$525, 144, MATCH($B$1, resultados!$A$1:$ZZ$1, 0))</f>
        <v/>
      </c>
      <c r="B150">
        <f>INDEX(resultados!$A$2:$ZZ$525, 144, MATCH($B$2, resultados!$A$1:$ZZ$1, 0))</f>
        <v/>
      </c>
      <c r="C150">
        <f>INDEX(resultados!$A$2:$ZZ$525, 144, MATCH($B$3, resultados!$A$1:$ZZ$1, 0))</f>
        <v/>
      </c>
    </row>
    <row r="151">
      <c r="A151">
        <f>INDEX(resultados!$A$2:$ZZ$525, 145, MATCH($B$1, resultados!$A$1:$ZZ$1, 0))</f>
        <v/>
      </c>
      <c r="B151">
        <f>INDEX(resultados!$A$2:$ZZ$525, 145, MATCH($B$2, resultados!$A$1:$ZZ$1, 0))</f>
        <v/>
      </c>
      <c r="C151">
        <f>INDEX(resultados!$A$2:$ZZ$525, 145, MATCH($B$3, resultados!$A$1:$ZZ$1, 0))</f>
        <v/>
      </c>
    </row>
    <row r="152">
      <c r="A152">
        <f>INDEX(resultados!$A$2:$ZZ$525, 146, MATCH($B$1, resultados!$A$1:$ZZ$1, 0))</f>
        <v/>
      </c>
      <c r="B152">
        <f>INDEX(resultados!$A$2:$ZZ$525, 146, MATCH($B$2, resultados!$A$1:$ZZ$1, 0))</f>
        <v/>
      </c>
      <c r="C152">
        <f>INDEX(resultados!$A$2:$ZZ$525, 146, MATCH($B$3, resultados!$A$1:$ZZ$1, 0))</f>
        <v/>
      </c>
    </row>
    <row r="153">
      <c r="A153">
        <f>INDEX(resultados!$A$2:$ZZ$525, 147, MATCH($B$1, resultados!$A$1:$ZZ$1, 0))</f>
        <v/>
      </c>
      <c r="B153">
        <f>INDEX(resultados!$A$2:$ZZ$525, 147, MATCH($B$2, resultados!$A$1:$ZZ$1, 0))</f>
        <v/>
      </c>
      <c r="C153">
        <f>INDEX(resultados!$A$2:$ZZ$525, 147, MATCH($B$3, resultados!$A$1:$ZZ$1, 0))</f>
        <v/>
      </c>
    </row>
    <row r="154">
      <c r="A154">
        <f>INDEX(resultados!$A$2:$ZZ$525, 148, MATCH($B$1, resultados!$A$1:$ZZ$1, 0))</f>
        <v/>
      </c>
      <c r="B154">
        <f>INDEX(resultados!$A$2:$ZZ$525, 148, MATCH($B$2, resultados!$A$1:$ZZ$1, 0))</f>
        <v/>
      </c>
      <c r="C154">
        <f>INDEX(resultados!$A$2:$ZZ$525, 148, MATCH($B$3, resultados!$A$1:$ZZ$1, 0))</f>
        <v/>
      </c>
    </row>
    <row r="155">
      <c r="A155">
        <f>INDEX(resultados!$A$2:$ZZ$525, 149, MATCH($B$1, resultados!$A$1:$ZZ$1, 0))</f>
        <v/>
      </c>
      <c r="B155">
        <f>INDEX(resultados!$A$2:$ZZ$525, 149, MATCH($B$2, resultados!$A$1:$ZZ$1, 0))</f>
        <v/>
      </c>
      <c r="C155">
        <f>INDEX(resultados!$A$2:$ZZ$525, 149, MATCH($B$3, resultados!$A$1:$ZZ$1, 0))</f>
        <v/>
      </c>
    </row>
    <row r="156">
      <c r="A156">
        <f>INDEX(resultados!$A$2:$ZZ$525, 150, MATCH($B$1, resultados!$A$1:$ZZ$1, 0))</f>
        <v/>
      </c>
      <c r="B156">
        <f>INDEX(resultados!$A$2:$ZZ$525, 150, MATCH($B$2, resultados!$A$1:$ZZ$1, 0))</f>
        <v/>
      </c>
      <c r="C156">
        <f>INDEX(resultados!$A$2:$ZZ$525, 150, MATCH($B$3, resultados!$A$1:$ZZ$1, 0))</f>
        <v/>
      </c>
    </row>
    <row r="157">
      <c r="A157">
        <f>INDEX(resultados!$A$2:$ZZ$525, 151, MATCH($B$1, resultados!$A$1:$ZZ$1, 0))</f>
        <v/>
      </c>
      <c r="B157">
        <f>INDEX(resultados!$A$2:$ZZ$525, 151, MATCH($B$2, resultados!$A$1:$ZZ$1, 0))</f>
        <v/>
      </c>
      <c r="C157">
        <f>INDEX(resultados!$A$2:$ZZ$525, 151, MATCH($B$3, resultados!$A$1:$ZZ$1, 0))</f>
        <v/>
      </c>
    </row>
    <row r="158">
      <c r="A158">
        <f>INDEX(resultados!$A$2:$ZZ$525, 152, MATCH($B$1, resultados!$A$1:$ZZ$1, 0))</f>
        <v/>
      </c>
      <c r="B158">
        <f>INDEX(resultados!$A$2:$ZZ$525, 152, MATCH($B$2, resultados!$A$1:$ZZ$1, 0))</f>
        <v/>
      </c>
      <c r="C158">
        <f>INDEX(resultados!$A$2:$ZZ$525, 152, MATCH($B$3, resultados!$A$1:$ZZ$1, 0))</f>
        <v/>
      </c>
    </row>
    <row r="159">
      <c r="A159">
        <f>INDEX(resultados!$A$2:$ZZ$525, 153, MATCH($B$1, resultados!$A$1:$ZZ$1, 0))</f>
        <v/>
      </c>
      <c r="B159">
        <f>INDEX(resultados!$A$2:$ZZ$525, 153, MATCH($B$2, resultados!$A$1:$ZZ$1, 0))</f>
        <v/>
      </c>
      <c r="C159">
        <f>INDEX(resultados!$A$2:$ZZ$525, 153, MATCH($B$3, resultados!$A$1:$ZZ$1, 0))</f>
        <v/>
      </c>
    </row>
    <row r="160">
      <c r="A160">
        <f>INDEX(resultados!$A$2:$ZZ$525, 154, MATCH($B$1, resultados!$A$1:$ZZ$1, 0))</f>
        <v/>
      </c>
      <c r="B160">
        <f>INDEX(resultados!$A$2:$ZZ$525, 154, MATCH($B$2, resultados!$A$1:$ZZ$1, 0))</f>
        <v/>
      </c>
      <c r="C160">
        <f>INDEX(resultados!$A$2:$ZZ$525, 154, MATCH($B$3, resultados!$A$1:$ZZ$1, 0))</f>
        <v/>
      </c>
    </row>
    <row r="161">
      <c r="A161">
        <f>INDEX(resultados!$A$2:$ZZ$525, 155, MATCH($B$1, resultados!$A$1:$ZZ$1, 0))</f>
        <v/>
      </c>
      <c r="B161">
        <f>INDEX(resultados!$A$2:$ZZ$525, 155, MATCH($B$2, resultados!$A$1:$ZZ$1, 0))</f>
        <v/>
      </c>
      <c r="C161">
        <f>INDEX(resultados!$A$2:$ZZ$525, 155, MATCH($B$3, resultados!$A$1:$ZZ$1, 0))</f>
        <v/>
      </c>
    </row>
    <row r="162">
      <c r="A162">
        <f>INDEX(resultados!$A$2:$ZZ$525, 156, MATCH($B$1, resultados!$A$1:$ZZ$1, 0))</f>
        <v/>
      </c>
      <c r="B162">
        <f>INDEX(resultados!$A$2:$ZZ$525, 156, MATCH($B$2, resultados!$A$1:$ZZ$1, 0))</f>
        <v/>
      </c>
      <c r="C162">
        <f>INDEX(resultados!$A$2:$ZZ$525, 156, MATCH($B$3, resultados!$A$1:$ZZ$1, 0))</f>
        <v/>
      </c>
    </row>
    <row r="163">
      <c r="A163">
        <f>INDEX(resultados!$A$2:$ZZ$525, 157, MATCH($B$1, resultados!$A$1:$ZZ$1, 0))</f>
        <v/>
      </c>
      <c r="B163">
        <f>INDEX(resultados!$A$2:$ZZ$525, 157, MATCH($B$2, resultados!$A$1:$ZZ$1, 0))</f>
        <v/>
      </c>
      <c r="C163">
        <f>INDEX(resultados!$A$2:$ZZ$525, 157, MATCH($B$3, resultados!$A$1:$ZZ$1, 0))</f>
        <v/>
      </c>
    </row>
    <row r="164">
      <c r="A164">
        <f>INDEX(resultados!$A$2:$ZZ$525, 158, MATCH($B$1, resultados!$A$1:$ZZ$1, 0))</f>
        <v/>
      </c>
      <c r="B164">
        <f>INDEX(resultados!$A$2:$ZZ$525, 158, MATCH($B$2, resultados!$A$1:$ZZ$1, 0))</f>
        <v/>
      </c>
      <c r="C164">
        <f>INDEX(resultados!$A$2:$ZZ$525, 158, MATCH($B$3, resultados!$A$1:$ZZ$1, 0))</f>
        <v/>
      </c>
    </row>
    <row r="165">
      <c r="A165">
        <f>INDEX(resultados!$A$2:$ZZ$525, 159, MATCH($B$1, resultados!$A$1:$ZZ$1, 0))</f>
        <v/>
      </c>
      <c r="B165">
        <f>INDEX(resultados!$A$2:$ZZ$525, 159, MATCH($B$2, resultados!$A$1:$ZZ$1, 0))</f>
        <v/>
      </c>
      <c r="C165">
        <f>INDEX(resultados!$A$2:$ZZ$525, 159, MATCH($B$3, resultados!$A$1:$ZZ$1, 0))</f>
        <v/>
      </c>
    </row>
    <row r="166">
      <c r="A166">
        <f>INDEX(resultados!$A$2:$ZZ$525, 160, MATCH($B$1, resultados!$A$1:$ZZ$1, 0))</f>
        <v/>
      </c>
      <c r="B166">
        <f>INDEX(resultados!$A$2:$ZZ$525, 160, MATCH($B$2, resultados!$A$1:$ZZ$1, 0))</f>
        <v/>
      </c>
      <c r="C166">
        <f>INDEX(resultados!$A$2:$ZZ$525, 160, MATCH($B$3, resultados!$A$1:$ZZ$1, 0))</f>
        <v/>
      </c>
    </row>
    <row r="167">
      <c r="A167">
        <f>INDEX(resultados!$A$2:$ZZ$525, 161, MATCH($B$1, resultados!$A$1:$ZZ$1, 0))</f>
        <v/>
      </c>
      <c r="B167">
        <f>INDEX(resultados!$A$2:$ZZ$525, 161, MATCH($B$2, resultados!$A$1:$ZZ$1, 0))</f>
        <v/>
      </c>
      <c r="C167">
        <f>INDEX(resultados!$A$2:$ZZ$525, 161, MATCH($B$3, resultados!$A$1:$ZZ$1, 0))</f>
        <v/>
      </c>
    </row>
    <row r="168">
      <c r="A168">
        <f>INDEX(resultados!$A$2:$ZZ$525, 162, MATCH($B$1, resultados!$A$1:$ZZ$1, 0))</f>
        <v/>
      </c>
      <c r="B168">
        <f>INDEX(resultados!$A$2:$ZZ$525, 162, MATCH($B$2, resultados!$A$1:$ZZ$1, 0))</f>
        <v/>
      </c>
      <c r="C168">
        <f>INDEX(resultados!$A$2:$ZZ$525, 162, MATCH($B$3, resultados!$A$1:$ZZ$1, 0))</f>
        <v/>
      </c>
    </row>
    <row r="169">
      <c r="A169">
        <f>INDEX(resultados!$A$2:$ZZ$525, 163, MATCH($B$1, resultados!$A$1:$ZZ$1, 0))</f>
        <v/>
      </c>
      <c r="B169">
        <f>INDEX(resultados!$A$2:$ZZ$525, 163, MATCH($B$2, resultados!$A$1:$ZZ$1, 0))</f>
        <v/>
      </c>
      <c r="C169">
        <f>INDEX(resultados!$A$2:$ZZ$525, 163, MATCH($B$3, resultados!$A$1:$ZZ$1, 0))</f>
        <v/>
      </c>
    </row>
    <row r="170">
      <c r="A170">
        <f>INDEX(resultados!$A$2:$ZZ$525, 164, MATCH($B$1, resultados!$A$1:$ZZ$1, 0))</f>
        <v/>
      </c>
      <c r="B170">
        <f>INDEX(resultados!$A$2:$ZZ$525, 164, MATCH($B$2, resultados!$A$1:$ZZ$1, 0))</f>
        <v/>
      </c>
      <c r="C170">
        <f>INDEX(resultados!$A$2:$ZZ$525, 164, MATCH($B$3, resultados!$A$1:$ZZ$1, 0))</f>
        <v/>
      </c>
    </row>
    <row r="171">
      <c r="A171">
        <f>INDEX(resultados!$A$2:$ZZ$525, 165, MATCH($B$1, resultados!$A$1:$ZZ$1, 0))</f>
        <v/>
      </c>
      <c r="B171">
        <f>INDEX(resultados!$A$2:$ZZ$525, 165, MATCH($B$2, resultados!$A$1:$ZZ$1, 0))</f>
        <v/>
      </c>
      <c r="C171">
        <f>INDEX(resultados!$A$2:$ZZ$525, 165, MATCH($B$3, resultados!$A$1:$ZZ$1, 0))</f>
        <v/>
      </c>
    </row>
    <row r="172">
      <c r="A172">
        <f>INDEX(resultados!$A$2:$ZZ$525, 166, MATCH($B$1, resultados!$A$1:$ZZ$1, 0))</f>
        <v/>
      </c>
      <c r="B172">
        <f>INDEX(resultados!$A$2:$ZZ$525, 166, MATCH($B$2, resultados!$A$1:$ZZ$1, 0))</f>
        <v/>
      </c>
      <c r="C172">
        <f>INDEX(resultados!$A$2:$ZZ$525, 166, MATCH($B$3, resultados!$A$1:$ZZ$1, 0))</f>
        <v/>
      </c>
    </row>
    <row r="173">
      <c r="A173">
        <f>INDEX(resultados!$A$2:$ZZ$525, 167, MATCH($B$1, resultados!$A$1:$ZZ$1, 0))</f>
        <v/>
      </c>
      <c r="B173">
        <f>INDEX(resultados!$A$2:$ZZ$525, 167, MATCH($B$2, resultados!$A$1:$ZZ$1, 0))</f>
        <v/>
      </c>
      <c r="C173">
        <f>INDEX(resultados!$A$2:$ZZ$525, 167, MATCH($B$3, resultados!$A$1:$ZZ$1, 0))</f>
        <v/>
      </c>
    </row>
    <row r="174">
      <c r="A174">
        <f>INDEX(resultados!$A$2:$ZZ$525, 168, MATCH($B$1, resultados!$A$1:$ZZ$1, 0))</f>
        <v/>
      </c>
      <c r="B174">
        <f>INDEX(resultados!$A$2:$ZZ$525, 168, MATCH($B$2, resultados!$A$1:$ZZ$1, 0))</f>
        <v/>
      </c>
      <c r="C174">
        <f>INDEX(resultados!$A$2:$ZZ$525, 168, MATCH($B$3, resultados!$A$1:$ZZ$1, 0))</f>
        <v/>
      </c>
    </row>
    <row r="175">
      <c r="A175">
        <f>INDEX(resultados!$A$2:$ZZ$525, 169, MATCH($B$1, resultados!$A$1:$ZZ$1, 0))</f>
        <v/>
      </c>
      <c r="B175">
        <f>INDEX(resultados!$A$2:$ZZ$525, 169, MATCH($B$2, resultados!$A$1:$ZZ$1, 0))</f>
        <v/>
      </c>
      <c r="C175">
        <f>INDEX(resultados!$A$2:$ZZ$525, 169, MATCH($B$3, resultados!$A$1:$ZZ$1, 0))</f>
        <v/>
      </c>
    </row>
    <row r="176">
      <c r="A176">
        <f>INDEX(resultados!$A$2:$ZZ$525, 170, MATCH($B$1, resultados!$A$1:$ZZ$1, 0))</f>
        <v/>
      </c>
      <c r="B176">
        <f>INDEX(resultados!$A$2:$ZZ$525, 170, MATCH($B$2, resultados!$A$1:$ZZ$1, 0))</f>
        <v/>
      </c>
      <c r="C176">
        <f>INDEX(resultados!$A$2:$ZZ$525, 170, MATCH($B$3, resultados!$A$1:$ZZ$1, 0))</f>
        <v/>
      </c>
    </row>
    <row r="177">
      <c r="A177">
        <f>INDEX(resultados!$A$2:$ZZ$525, 171, MATCH($B$1, resultados!$A$1:$ZZ$1, 0))</f>
        <v/>
      </c>
      <c r="B177">
        <f>INDEX(resultados!$A$2:$ZZ$525, 171, MATCH($B$2, resultados!$A$1:$ZZ$1, 0))</f>
        <v/>
      </c>
      <c r="C177">
        <f>INDEX(resultados!$A$2:$ZZ$525, 171, MATCH($B$3, resultados!$A$1:$ZZ$1, 0))</f>
        <v/>
      </c>
    </row>
    <row r="178">
      <c r="A178">
        <f>INDEX(resultados!$A$2:$ZZ$525, 172, MATCH($B$1, resultados!$A$1:$ZZ$1, 0))</f>
        <v/>
      </c>
      <c r="B178">
        <f>INDEX(resultados!$A$2:$ZZ$525, 172, MATCH($B$2, resultados!$A$1:$ZZ$1, 0))</f>
        <v/>
      </c>
      <c r="C178">
        <f>INDEX(resultados!$A$2:$ZZ$525, 172, MATCH($B$3, resultados!$A$1:$ZZ$1, 0))</f>
        <v/>
      </c>
    </row>
    <row r="179">
      <c r="A179">
        <f>INDEX(resultados!$A$2:$ZZ$525, 173, MATCH($B$1, resultados!$A$1:$ZZ$1, 0))</f>
        <v/>
      </c>
      <c r="B179">
        <f>INDEX(resultados!$A$2:$ZZ$525, 173, MATCH($B$2, resultados!$A$1:$ZZ$1, 0))</f>
        <v/>
      </c>
      <c r="C179">
        <f>INDEX(resultados!$A$2:$ZZ$525, 173, MATCH($B$3, resultados!$A$1:$ZZ$1, 0))</f>
        <v/>
      </c>
    </row>
    <row r="180">
      <c r="A180">
        <f>INDEX(resultados!$A$2:$ZZ$525, 174, MATCH($B$1, resultados!$A$1:$ZZ$1, 0))</f>
        <v/>
      </c>
      <c r="B180">
        <f>INDEX(resultados!$A$2:$ZZ$525, 174, MATCH($B$2, resultados!$A$1:$ZZ$1, 0))</f>
        <v/>
      </c>
      <c r="C180">
        <f>INDEX(resultados!$A$2:$ZZ$525, 174, MATCH($B$3, resultados!$A$1:$ZZ$1, 0))</f>
        <v/>
      </c>
    </row>
    <row r="181">
      <c r="A181">
        <f>INDEX(resultados!$A$2:$ZZ$525, 175, MATCH($B$1, resultados!$A$1:$ZZ$1, 0))</f>
        <v/>
      </c>
      <c r="B181">
        <f>INDEX(resultados!$A$2:$ZZ$525, 175, MATCH($B$2, resultados!$A$1:$ZZ$1, 0))</f>
        <v/>
      </c>
      <c r="C181">
        <f>INDEX(resultados!$A$2:$ZZ$525, 175, MATCH($B$3, resultados!$A$1:$ZZ$1, 0))</f>
        <v/>
      </c>
    </row>
    <row r="182">
      <c r="A182">
        <f>INDEX(resultados!$A$2:$ZZ$525, 176, MATCH($B$1, resultados!$A$1:$ZZ$1, 0))</f>
        <v/>
      </c>
      <c r="B182">
        <f>INDEX(resultados!$A$2:$ZZ$525, 176, MATCH($B$2, resultados!$A$1:$ZZ$1, 0))</f>
        <v/>
      </c>
      <c r="C182">
        <f>INDEX(resultados!$A$2:$ZZ$525, 176, MATCH($B$3, resultados!$A$1:$ZZ$1, 0))</f>
        <v/>
      </c>
    </row>
    <row r="183">
      <c r="A183">
        <f>INDEX(resultados!$A$2:$ZZ$525, 177, MATCH($B$1, resultados!$A$1:$ZZ$1, 0))</f>
        <v/>
      </c>
      <c r="B183">
        <f>INDEX(resultados!$A$2:$ZZ$525, 177, MATCH($B$2, resultados!$A$1:$ZZ$1, 0))</f>
        <v/>
      </c>
      <c r="C183">
        <f>INDEX(resultados!$A$2:$ZZ$525, 177, MATCH($B$3, resultados!$A$1:$ZZ$1, 0))</f>
        <v/>
      </c>
    </row>
    <row r="184">
      <c r="A184">
        <f>INDEX(resultados!$A$2:$ZZ$525, 178, MATCH($B$1, resultados!$A$1:$ZZ$1, 0))</f>
        <v/>
      </c>
      <c r="B184">
        <f>INDEX(resultados!$A$2:$ZZ$525, 178, MATCH($B$2, resultados!$A$1:$ZZ$1, 0))</f>
        <v/>
      </c>
      <c r="C184">
        <f>INDEX(resultados!$A$2:$ZZ$525, 178, MATCH($B$3, resultados!$A$1:$ZZ$1, 0))</f>
        <v/>
      </c>
    </row>
    <row r="185">
      <c r="A185">
        <f>INDEX(resultados!$A$2:$ZZ$525, 179, MATCH($B$1, resultados!$A$1:$ZZ$1, 0))</f>
        <v/>
      </c>
      <c r="B185">
        <f>INDEX(resultados!$A$2:$ZZ$525, 179, MATCH($B$2, resultados!$A$1:$ZZ$1, 0))</f>
        <v/>
      </c>
      <c r="C185">
        <f>INDEX(resultados!$A$2:$ZZ$525, 179, MATCH($B$3, resultados!$A$1:$ZZ$1, 0))</f>
        <v/>
      </c>
    </row>
    <row r="186">
      <c r="A186">
        <f>INDEX(resultados!$A$2:$ZZ$525, 180, MATCH($B$1, resultados!$A$1:$ZZ$1, 0))</f>
        <v/>
      </c>
      <c r="B186">
        <f>INDEX(resultados!$A$2:$ZZ$525, 180, MATCH($B$2, resultados!$A$1:$ZZ$1, 0))</f>
        <v/>
      </c>
      <c r="C186">
        <f>INDEX(resultados!$A$2:$ZZ$525, 180, MATCH($B$3, resultados!$A$1:$ZZ$1, 0))</f>
        <v/>
      </c>
    </row>
    <row r="187">
      <c r="A187">
        <f>INDEX(resultados!$A$2:$ZZ$525, 181, MATCH($B$1, resultados!$A$1:$ZZ$1, 0))</f>
        <v/>
      </c>
      <c r="B187">
        <f>INDEX(resultados!$A$2:$ZZ$525, 181, MATCH($B$2, resultados!$A$1:$ZZ$1, 0))</f>
        <v/>
      </c>
      <c r="C187">
        <f>INDEX(resultados!$A$2:$ZZ$525, 181, MATCH($B$3, resultados!$A$1:$ZZ$1, 0))</f>
        <v/>
      </c>
    </row>
    <row r="188">
      <c r="A188">
        <f>INDEX(resultados!$A$2:$ZZ$525, 182, MATCH($B$1, resultados!$A$1:$ZZ$1, 0))</f>
        <v/>
      </c>
      <c r="B188">
        <f>INDEX(resultados!$A$2:$ZZ$525, 182, MATCH($B$2, resultados!$A$1:$ZZ$1, 0))</f>
        <v/>
      </c>
      <c r="C188">
        <f>INDEX(resultados!$A$2:$ZZ$525, 182, MATCH($B$3, resultados!$A$1:$ZZ$1, 0))</f>
        <v/>
      </c>
    </row>
    <row r="189">
      <c r="A189">
        <f>INDEX(resultados!$A$2:$ZZ$525, 183, MATCH($B$1, resultados!$A$1:$ZZ$1, 0))</f>
        <v/>
      </c>
      <c r="B189">
        <f>INDEX(resultados!$A$2:$ZZ$525, 183, MATCH($B$2, resultados!$A$1:$ZZ$1, 0))</f>
        <v/>
      </c>
      <c r="C189">
        <f>INDEX(resultados!$A$2:$ZZ$525, 183, MATCH($B$3, resultados!$A$1:$ZZ$1, 0))</f>
        <v/>
      </c>
    </row>
    <row r="190">
      <c r="A190">
        <f>INDEX(resultados!$A$2:$ZZ$525, 184, MATCH($B$1, resultados!$A$1:$ZZ$1, 0))</f>
        <v/>
      </c>
      <c r="B190">
        <f>INDEX(resultados!$A$2:$ZZ$525, 184, MATCH($B$2, resultados!$A$1:$ZZ$1, 0))</f>
        <v/>
      </c>
      <c r="C190">
        <f>INDEX(resultados!$A$2:$ZZ$525, 184, MATCH($B$3, resultados!$A$1:$ZZ$1, 0))</f>
        <v/>
      </c>
    </row>
    <row r="191">
      <c r="A191">
        <f>INDEX(resultados!$A$2:$ZZ$525, 185, MATCH($B$1, resultados!$A$1:$ZZ$1, 0))</f>
        <v/>
      </c>
      <c r="B191">
        <f>INDEX(resultados!$A$2:$ZZ$525, 185, MATCH($B$2, resultados!$A$1:$ZZ$1, 0))</f>
        <v/>
      </c>
      <c r="C191">
        <f>INDEX(resultados!$A$2:$ZZ$525, 185, MATCH($B$3, resultados!$A$1:$ZZ$1, 0))</f>
        <v/>
      </c>
    </row>
    <row r="192">
      <c r="A192">
        <f>INDEX(resultados!$A$2:$ZZ$525, 186, MATCH($B$1, resultados!$A$1:$ZZ$1, 0))</f>
        <v/>
      </c>
      <c r="B192">
        <f>INDEX(resultados!$A$2:$ZZ$525, 186, MATCH($B$2, resultados!$A$1:$ZZ$1, 0))</f>
        <v/>
      </c>
      <c r="C192">
        <f>INDEX(resultados!$A$2:$ZZ$525, 186, MATCH($B$3, resultados!$A$1:$ZZ$1, 0))</f>
        <v/>
      </c>
    </row>
    <row r="193">
      <c r="A193">
        <f>INDEX(resultados!$A$2:$ZZ$525, 187, MATCH($B$1, resultados!$A$1:$ZZ$1, 0))</f>
        <v/>
      </c>
      <c r="B193">
        <f>INDEX(resultados!$A$2:$ZZ$525, 187, MATCH($B$2, resultados!$A$1:$ZZ$1, 0))</f>
        <v/>
      </c>
      <c r="C193">
        <f>INDEX(resultados!$A$2:$ZZ$525, 187, MATCH($B$3, resultados!$A$1:$ZZ$1, 0))</f>
        <v/>
      </c>
    </row>
    <row r="194">
      <c r="A194">
        <f>INDEX(resultados!$A$2:$ZZ$525, 188, MATCH($B$1, resultados!$A$1:$ZZ$1, 0))</f>
        <v/>
      </c>
      <c r="B194">
        <f>INDEX(resultados!$A$2:$ZZ$525, 188, MATCH($B$2, resultados!$A$1:$ZZ$1, 0))</f>
        <v/>
      </c>
      <c r="C194">
        <f>INDEX(resultados!$A$2:$ZZ$525, 188, MATCH($B$3, resultados!$A$1:$ZZ$1, 0))</f>
        <v/>
      </c>
    </row>
    <row r="195">
      <c r="A195">
        <f>INDEX(resultados!$A$2:$ZZ$525, 189, MATCH($B$1, resultados!$A$1:$ZZ$1, 0))</f>
        <v/>
      </c>
      <c r="B195">
        <f>INDEX(resultados!$A$2:$ZZ$525, 189, MATCH($B$2, resultados!$A$1:$ZZ$1, 0))</f>
        <v/>
      </c>
      <c r="C195">
        <f>INDEX(resultados!$A$2:$ZZ$525, 189, MATCH($B$3, resultados!$A$1:$ZZ$1, 0))</f>
        <v/>
      </c>
    </row>
    <row r="196">
      <c r="A196">
        <f>INDEX(resultados!$A$2:$ZZ$525, 190, MATCH($B$1, resultados!$A$1:$ZZ$1, 0))</f>
        <v/>
      </c>
      <c r="B196">
        <f>INDEX(resultados!$A$2:$ZZ$525, 190, MATCH($B$2, resultados!$A$1:$ZZ$1, 0))</f>
        <v/>
      </c>
      <c r="C196">
        <f>INDEX(resultados!$A$2:$ZZ$525, 190, MATCH($B$3, resultados!$A$1:$ZZ$1, 0))</f>
        <v/>
      </c>
    </row>
    <row r="197">
      <c r="A197">
        <f>INDEX(resultados!$A$2:$ZZ$525, 191, MATCH($B$1, resultados!$A$1:$ZZ$1, 0))</f>
        <v/>
      </c>
      <c r="B197">
        <f>INDEX(resultados!$A$2:$ZZ$525, 191, MATCH($B$2, resultados!$A$1:$ZZ$1, 0))</f>
        <v/>
      </c>
      <c r="C197">
        <f>INDEX(resultados!$A$2:$ZZ$525, 191, MATCH($B$3, resultados!$A$1:$ZZ$1, 0))</f>
        <v/>
      </c>
    </row>
    <row r="198">
      <c r="A198">
        <f>INDEX(resultados!$A$2:$ZZ$525, 192, MATCH($B$1, resultados!$A$1:$ZZ$1, 0))</f>
        <v/>
      </c>
      <c r="B198">
        <f>INDEX(resultados!$A$2:$ZZ$525, 192, MATCH($B$2, resultados!$A$1:$ZZ$1, 0))</f>
        <v/>
      </c>
      <c r="C198">
        <f>INDEX(resultados!$A$2:$ZZ$525, 192, MATCH($B$3, resultados!$A$1:$ZZ$1, 0))</f>
        <v/>
      </c>
    </row>
    <row r="199">
      <c r="A199">
        <f>INDEX(resultados!$A$2:$ZZ$525, 193, MATCH($B$1, resultados!$A$1:$ZZ$1, 0))</f>
        <v/>
      </c>
      <c r="B199">
        <f>INDEX(resultados!$A$2:$ZZ$525, 193, MATCH($B$2, resultados!$A$1:$ZZ$1, 0))</f>
        <v/>
      </c>
      <c r="C199">
        <f>INDEX(resultados!$A$2:$ZZ$525, 193, MATCH($B$3, resultados!$A$1:$ZZ$1, 0))</f>
        <v/>
      </c>
    </row>
    <row r="200">
      <c r="A200">
        <f>INDEX(resultados!$A$2:$ZZ$525, 194, MATCH($B$1, resultados!$A$1:$ZZ$1, 0))</f>
        <v/>
      </c>
      <c r="B200">
        <f>INDEX(resultados!$A$2:$ZZ$525, 194, MATCH($B$2, resultados!$A$1:$ZZ$1, 0))</f>
        <v/>
      </c>
      <c r="C200">
        <f>INDEX(resultados!$A$2:$ZZ$525, 194, MATCH($B$3, resultados!$A$1:$ZZ$1, 0))</f>
        <v/>
      </c>
    </row>
    <row r="201">
      <c r="A201">
        <f>INDEX(resultados!$A$2:$ZZ$525, 195, MATCH($B$1, resultados!$A$1:$ZZ$1, 0))</f>
        <v/>
      </c>
      <c r="B201">
        <f>INDEX(resultados!$A$2:$ZZ$525, 195, MATCH($B$2, resultados!$A$1:$ZZ$1, 0))</f>
        <v/>
      </c>
      <c r="C201">
        <f>INDEX(resultados!$A$2:$ZZ$525, 195, MATCH($B$3, resultados!$A$1:$ZZ$1, 0))</f>
        <v/>
      </c>
    </row>
    <row r="202">
      <c r="A202">
        <f>INDEX(resultados!$A$2:$ZZ$525, 196, MATCH($B$1, resultados!$A$1:$ZZ$1, 0))</f>
        <v/>
      </c>
      <c r="B202">
        <f>INDEX(resultados!$A$2:$ZZ$525, 196, MATCH($B$2, resultados!$A$1:$ZZ$1, 0))</f>
        <v/>
      </c>
      <c r="C202">
        <f>INDEX(resultados!$A$2:$ZZ$525, 196, MATCH($B$3, resultados!$A$1:$ZZ$1, 0))</f>
        <v/>
      </c>
    </row>
    <row r="203">
      <c r="A203">
        <f>INDEX(resultados!$A$2:$ZZ$525, 197, MATCH($B$1, resultados!$A$1:$ZZ$1, 0))</f>
        <v/>
      </c>
      <c r="B203">
        <f>INDEX(resultados!$A$2:$ZZ$525, 197, MATCH($B$2, resultados!$A$1:$ZZ$1, 0))</f>
        <v/>
      </c>
      <c r="C203">
        <f>INDEX(resultados!$A$2:$ZZ$525, 197, MATCH($B$3, resultados!$A$1:$ZZ$1, 0))</f>
        <v/>
      </c>
    </row>
    <row r="204">
      <c r="A204">
        <f>INDEX(resultados!$A$2:$ZZ$525, 198, MATCH($B$1, resultados!$A$1:$ZZ$1, 0))</f>
        <v/>
      </c>
      <c r="B204">
        <f>INDEX(resultados!$A$2:$ZZ$525, 198, MATCH($B$2, resultados!$A$1:$ZZ$1, 0))</f>
        <v/>
      </c>
      <c r="C204">
        <f>INDEX(resultados!$A$2:$ZZ$525, 198, MATCH($B$3, resultados!$A$1:$ZZ$1, 0))</f>
        <v/>
      </c>
    </row>
    <row r="205">
      <c r="A205">
        <f>INDEX(resultados!$A$2:$ZZ$525, 199, MATCH($B$1, resultados!$A$1:$ZZ$1, 0))</f>
        <v/>
      </c>
      <c r="B205">
        <f>INDEX(resultados!$A$2:$ZZ$525, 199, MATCH($B$2, resultados!$A$1:$ZZ$1, 0))</f>
        <v/>
      </c>
      <c r="C205">
        <f>INDEX(resultados!$A$2:$ZZ$525, 199, MATCH($B$3, resultados!$A$1:$ZZ$1, 0))</f>
        <v/>
      </c>
    </row>
    <row r="206">
      <c r="A206">
        <f>INDEX(resultados!$A$2:$ZZ$525, 200, MATCH($B$1, resultados!$A$1:$ZZ$1, 0))</f>
        <v/>
      </c>
      <c r="B206">
        <f>INDEX(resultados!$A$2:$ZZ$525, 200, MATCH($B$2, resultados!$A$1:$ZZ$1, 0))</f>
        <v/>
      </c>
      <c r="C206">
        <f>INDEX(resultados!$A$2:$ZZ$525, 200, MATCH($B$3, resultados!$A$1:$ZZ$1, 0))</f>
        <v/>
      </c>
    </row>
    <row r="207">
      <c r="A207">
        <f>INDEX(resultados!$A$2:$ZZ$525, 201, MATCH($B$1, resultados!$A$1:$ZZ$1, 0))</f>
        <v/>
      </c>
      <c r="B207">
        <f>INDEX(resultados!$A$2:$ZZ$525, 201, MATCH($B$2, resultados!$A$1:$ZZ$1, 0))</f>
        <v/>
      </c>
      <c r="C207">
        <f>INDEX(resultados!$A$2:$ZZ$525, 201, MATCH($B$3, resultados!$A$1:$ZZ$1, 0))</f>
        <v/>
      </c>
    </row>
    <row r="208">
      <c r="A208">
        <f>INDEX(resultados!$A$2:$ZZ$525, 202, MATCH($B$1, resultados!$A$1:$ZZ$1, 0))</f>
        <v/>
      </c>
      <c r="B208">
        <f>INDEX(resultados!$A$2:$ZZ$525, 202, MATCH($B$2, resultados!$A$1:$ZZ$1, 0))</f>
        <v/>
      </c>
      <c r="C208">
        <f>INDEX(resultados!$A$2:$ZZ$525, 202, MATCH($B$3, resultados!$A$1:$ZZ$1, 0))</f>
        <v/>
      </c>
    </row>
    <row r="209">
      <c r="A209">
        <f>INDEX(resultados!$A$2:$ZZ$525, 203, MATCH($B$1, resultados!$A$1:$ZZ$1, 0))</f>
        <v/>
      </c>
      <c r="B209">
        <f>INDEX(resultados!$A$2:$ZZ$525, 203, MATCH($B$2, resultados!$A$1:$ZZ$1, 0))</f>
        <v/>
      </c>
      <c r="C209">
        <f>INDEX(resultados!$A$2:$ZZ$525, 203, MATCH($B$3, resultados!$A$1:$ZZ$1, 0))</f>
        <v/>
      </c>
    </row>
    <row r="210">
      <c r="A210">
        <f>INDEX(resultados!$A$2:$ZZ$525, 204, MATCH($B$1, resultados!$A$1:$ZZ$1, 0))</f>
        <v/>
      </c>
      <c r="B210">
        <f>INDEX(resultados!$A$2:$ZZ$525, 204, MATCH($B$2, resultados!$A$1:$ZZ$1, 0))</f>
        <v/>
      </c>
      <c r="C210">
        <f>INDEX(resultados!$A$2:$ZZ$525, 204, MATCH($B$3, resultados!$A$1:$ZZ$1, 0))</f>
        <v/>
      </c>
    </row>
    <row r="211">
      <c r="A211">
        <f>INDEX(resultados!$A$2:$ZZ$525, 205, MATCH($B$1, resultados!$A$1:$ZZ$1, 0))</f>
        <v/>
      </c>
      <c r="B211">
        <f>INDEX(resultados!$A$2:$ZZ$525, 205, MATCH($B$2, resultados!$A$1:$ZZ$1, 0))</f>
        <v/>
      </c>
      <c r="C211">
        <f>INDEX(resultados!$A$2:$ZZ$525, 205, MATCH($B$3, resultados!$A$1:$ZZ$1, 0))</f>
        <v/>
      </c>
    </row>
    <row r="212">
      <c r="A212">
        <f>INDEX(resultados!$A$2:$ZZ$525, 206, MATCH($B$1, resultados!$A$1:$ZZ$1, 0))</f>
        <v/>
      </c>
      <c r="B212">
        <f>INDEX(resultados!$A$2:$ZZ$525, 206, MATCH($B$2, resultados!$A$1:$ZZ$1, 0))</f>
        <v/>
      </c>
      <c r="C212">
        <f>INDEX(resultados!$A$2:$ZZ$525, 206, MATCH($B$3, resultados!$A$1:$ZZ$1, 0))</f>
        <v/>
      </c>
    </row>
    <row r="213">
      <c r="A213">
        <f>INDEX(resultados!$A$2:$ZZ$525, 207, MATCH($B$1, resultados!$A$1:$ZZ$1, 0))</f>
        <v/>
      </c>
      <c r="B213">
        <f>INDEX(resultados!$A$2:$ZZ$525, 207, MATCH($B$2, resultados!$A$1:$ZZ$1, 0))</f>
        <v/>
      </c>
      <c r="C213">
        <f>INDEX(resultados!$A$2:$ZZ$525, 207, MATCH($B$3, resultados!$A$1:$ZZ$1, 0))</f>
        <v/>
      </c>
    </row>
    <row r="214">
      <c r="A214">
        <f>INDEX(resultados!$A$2:$ZZ$525, 208, MATCH($B$1, resultados!$A$1:$ZZ$1, 0))</f>
        <v/>
      </c>
      <c r="B214">
        <f>INDEX(resultados!$A$2:$ZZ$525, 208, MATCH($B$2, resultados!$A$1:$ZZ$1, 0))</f>
        <v/>
      </c>
      <c r="C214">
        <f>INDEX(resultados!$A$2:$ZZ$525, 208, MATCH($B$3, resultados!$A$1:$ZZ$1, 0))</f>
        <v/>
      </c>
    </row>
    <row r="215">
      <c r="A215">
        <f>INDEX(resultados!$A$2:$ZZ$525, 209, MATCH($B$1, resultados!$A$1:$ZZ$1, 0))</f>
        <v/>
      </c>
      <c r="B215">
        <f>INDEX(resultados!$A$2:$ZZ$525, 209, MATCH($B$2, resultados!$A$1:$ZZ$1, 0))</f>
        <v/>
      </c>
      <c r="C215">
        <f>INDEX(resultados!$A$2:$ZZ$525, 209, MATCH($B$3, resultados!$A$1:$ZZ$1, 0))</f>
        <v/>
      </c>
    </row>
    <row r="216">
      <c r="A216">
        <f>INDEX(resultados!$A$2:$ZZ$525, 210, MATCH($B$1, resultados!$A$1:$ZZ$1, 0))</f>
        <v/>
      </c>
      <c r="B216">
        <f>INDEX(resultados!$A$2:$ZZ$525, 210, MATCH($B$2, resultados!$A$1:$ZZ$1, 0))</f>
        <v/>
      </c>
      <c r="C216">
        <f>INDEX(resultados!$A$2:$ZZ$525, 210, MATCH($B$3, resultados!$A$1:$ZZ$1, 0))</f>
        <v/>
      </c>
    </row>
    <row r="217">
      <c r="A217">
        <f>INDEX(resultados!$A$2:$ZZ$525, 211, MATCH($B$1, resultados!$A$1:$ZZ$1, 0))</f>
        <v/>
      </c>
      <c r="B217">
        <f>INDEX(resultados!$A$2:$ZZ$525, 211, MATCH($B$2, resultados!$A$1:$ZZ$1, 0))</f>
        <v/>
      </c>
      <c r="C217">
        <f>INDEX(resultados!$A$2:$ZZ$525, 211, MATCH($B$3, resultados!$A$1:$ZZ$1, 0))</f>
        <v/>
      </c>
    </row>
    <row r="218">
      <c r="A218">
        <f>INDEX(resultados!$A$2:$ZZ$525, 212, MATCH($B$1, resultados!$A$1:$ZZ$1, 0))</f>
        <v/>
      </c>
      <c r="B218">
        <f>INDEX(resultados!$A$2:$ZZ$525, 212, MATCH($B$2, resultados!$A$1:$ZZ$1, 0))</f>
        <v/>
      </c>
      <c r="C218">
        <f>INDEX(resultados!$A$2:$ZZ$525, 212, MATCH($B$3, resultados!$A$1:$ZZ$1, 0))</f>
        <v/>
      </c>
    </row>
    <row r="219">
      <c r="A219">
        <f>INDEX(resultados!$A$2:$ZZ$525, 213, MATCH($B$1, resultados!$A$1:$ZZ$1, 0))</f>
        <v/>
      </c>
      <c r="B219">
        <f>INDEX(resultados!$A$2:$ZZ$525, 213, MATCH($B$2, resultados!$A$1:$ZZ$1, 0))</f>
        <v/>
      </c>
      <c r="C219">
        <f>INDEX(resultados!$A$2:$ZZ$525, 213, MATCH($B$3, resultados!$A$1:$ZZ$1, 0))</f>
        <v/>
      </c>
    </row>
    <row r="220">
      <c r="A220">
        <f>INDEX(resultados!$A$2:$ZZ$525, 214, MATCH($B$1, resultados!$A$1:$ZZ$1, 0))</f>
        <v/>
      </c>
      <c r="B220">
        <f>INDEX(resultados!$A$2:$ZZ$525, 214, MATCH($B$2, resultados!$A$1:$ZZ$1, 0))</f>
        <v/>
      </c>
      <c r="C220">
        <f>INDEX(resultados!$A$2:$ZZ$525, 214, MATCH($B$3, resultados!$A$1:$ZZ$1, 0))</f>
        <v/>
      </c>
    </row>
    <row r="221">
      <c r="A221">
        <f>INDEX(resultados!$A$2:$ZZ$525, 215, MATCH($B$1, resultados!$A$1:$ZZ$1, 0))</f>
        <v/>
      </c>
      <c r="B221">
        <f>INDEX(resultados!$A$2:$ZZ$525, 215, MATCH($B$2, resultados!$A$1:$ZZ$1, 0))</f>
        <v/>
      </c>
      <c r="C221">
        <f>INDEX(resultados!$A$2:$ZZ$525, 215, MATCH($B$3, resultados!$A$1:$ZZ$1, 0))</f>
        <v/>
      </c>
    </row>
    <row r="222">
      <c r="A222">
        <f>INDEX(resultados!$A$2:$ZZ$525, 216, MATCH($B$1, resultados!$A$1:$ZZ$1, 0))</f>
        <v/>
      </c>
      <c r="B222">
        <f>INDEX(resultados!$A$2:$ZZ$525, 216, MATCH($B$2, resultados!$A$1:$ZZ$1, 0))</f>
        <v/>
      </c>
      <c r="C222">
        <f>INDEX(resultados!$A$2:$ZZ$525, 216, MATCH($B$3, resultados!$A$1:$ZZ$1, 0))</f>
        <v/>
      </c>
    </row>
    <row r="223">
      <c r="A223">
        <f>INDEX(resultados!$A$2:$ZZ$525, 217, MATCH($B$1, resultados!$A$1:$ZZ$1, 0))</f>
        <v/>
      </c>
      <c r="B223">
        <f>INDEX(resultados!$A$2:$ZZ$525, 217, MATCH($B$2, resultados!$A$1:$ZZ$1, 0))</f>
        <v/>
      </c>
      <c r="C223">
        <f>INDEX(resultados!$A$2:$ZZ$525, 217, MATCH($B$3, resultados!$A$1:$ZZ$1, 0))</f>
        <v/>
      </c>
    </row>
    <row r="224">
      <c r="A224">
        <f>INDEX(resultados!$A$2:$ZZ$525, 218, MATCH($B$1, resultados!$A$1:$ZZ$1, 0))</f>
        <v/>
      </c>
      <c r="B224">
        <f>INDEX(resultados!$A$2:$ZZ$525, 218, MATCH($B$2, resultados!$A$1:$ZZ$1, 0))</f>
        <v/>
      </c>
      <c r="C224">
        <f>INDEX(resultados!$A$2:$ZZ$525, 218, MATCH($B$3, resultados!$A$1:$ZZ$1, 0))</f>
        <v/>
      </c>
    </row>
    <row r="225">
      <c r="A225">
        <f>INDEX(resultados!$A$2:$ZZ$525, 219, MATCH($B$1, resultados!$A$1:$ZZ$1, 0))</f>
        <v/>
      </c>
      <c r="B225">
        <f>INDEX(resultados!$A$2:$ZZ$525, 219, MATCH($B$2, resultados!$A$1:$ZZ$1, 0))</f>
        <v/>
      </c>
      <c r="C225">
        <f>INDEX(resultados!$A$2:$ZZ$525, 219, MATCH($B$3, resultados!$A$1:$ZZ$1, 0))</f>
        <v/>
      </c>
    </row>
    <row r="226">
      <c r="A226">
        <f>INDEX(resultados!$A$2:$ZZ$525, 220, MATCH($B$1, resultados!$A$1:$ZZ$1, 0))</f>
        <v/>
      </c>
      <c r="B226">
        <f>INDEX(resultados!$A$2:$ZZ$525, 220, MATCH($B$2, resultados!$A$1:$ZZ$1, 0))</f>
        <v/>
      </c>
      <c r="C226">
        <f>INDEX(resultados!$A$2:$ZZ$525, 220, MATCH($B$3, resultados!$A$1:$ZZ$1, 0))</f>
        <v/>
      </c>
    </row>
    <row r="227">
      <c r="A227">
        <f>INDEX(resultados!$A$2:$ZZ$525, 221, MATCH($B$1, resultados!$A$1:$ZZ$1, 0))</f>
        <v/>
      </c>
      <c r="B227">
        <f>INDEX(resultados!$A$2:$ZZ$525, 221, MATCH($B$2, resultados!$A$1:$ZZ$1, 0))</f>
        <v/>
      </c>
      <c r="C227">
        <f>INDEX(resultados!$A$2:$ZZ$525, 221, MATCH($B$3, resultados!$A$1:$ZZ$1, 0))</f>
        <v/>
      </c>
    </row>
    <row r="228">
      <c r="A228">
        <f>INDEX(resultados!$A$2:$ZZ$525, 222, MATCH($B$1, resultados!$A$1:$ZZ$1, 0))</f>
        <v/>
      </c>
      <c r="B228">
        <f>INDEX(resultados!$A$2:$ZZ$525, 222, MATCH($B$2, resultados!$A$1:$ZZ$1, 0))</f>
        <v/>
      </c>
      <c r="C228">
        <f>INDEX(resultados!$A$2:$ZZ$525, 222, MATCH($B$3, resultados!$A$1:$ZZ$1, 0))</f>
        <v/>
      </c>
    </row>
    <row r="229">
      <c r="A229">
        <f>INDEX(resultados!$A$2:$ZZ$525, 223, MATCH($B$1, resultados!$A$1:$ZZ$1, 0))</f>
        <v/>
      </c>
      <c r="B229">
        <f>INDEX(resultados!$A$2:$ZZ$525, 223, MATCH($B$2, resultados!$A$1:$ZZ$1, 0))</f>
        <v/>
      </c>
      <c r="C229">
        <f>INDEX(resultados!$A$2:$ZZ$525, 223, MATCH($B$3, resultados!$A$1:$ZZ$1, 0))</f>
        <v/>
      </c>
    </row>
    <row r="230">
      <c r="A230">
        <f>INDEX(resultados!$A$2:$ZZ$525, 224, MATCH($B$1, resultados!$A$1:$ZZ$1, 0))</f>
        <v/>
      </c>
      <c r="B230">
        <f>INDEX(resultados!$A$2:$ZZ$525, 224, MATCH($B$2, resultados!$A$1:$ZZ$1, 0))</f>
        <v/>
      </c>
      <c r="C230">
        <f>INDEX(resultados!$A$2:$ZZ$525, 224, MATCH($B$3, resultados!$A$1:$ZZ$1, 0))</f>
        <v/>
      </c>
    </row>
    <row r="231">
      <c r="A231">
        <f>INDEX(resultados!$A$2:$ZZ$525, 225, MATCH($B$1, resultados!$A$1:$ZZ$1, 0))</f>
        <v/>
      </c>
      <c r="B231">
        <f>INDEX(resultados!$A$2:$ZZ$525, 225, MATCH($B$2, resultados!$A$1:$ZZ$1, 0))</f>
        <v/>
      </c>
      <c r="C231">
        <f>INDEX(resultados!$A$2:$ZZ$525, 225, MATCH($B$3, resultados!$A$1:$ZZ$1, 0))</f>
        <v/>
      </c>
    </row>
    <row r="232">
      <c r="A232">
        <f>INDEX(resultados!$A$2:$ZZ$525, 226, MATCH($B$1, resultados!$A$1:$ZZ$1, 0))</f>
        <v/>
      </c>
      <c r="B232">
        <f>INDEX(resultados!$A$2:$ZZ$525, 226, MATCH($B$2, resultados!$A$1:$ZZ$1, 0))</f>
        <v/>
      </c>
      <c r="C232">
        <f>INDEX(resultados!$A$2:$ZZ$525, 226, MATCH($B$3, resultados!$A$1:$ZZ$1, 0))</f>
        <v/>
      </c>
    </row>
    <row r="233">
      <c r="A233">
        <f>INDEX(resultados!$A$2:$ZZ$525, 227, MATCH($B$1, resultados!$A$1:$ZZ$1, 0))</f>
        <v/>
      </c>
      <c r="B233">
        <f>INDEX(resultados!$A$2:$ZZ$525, 227, MATCH($B$2, resultados!$A$1:$ZZ$1, 0))</f>
        <v/>
      </c>
      <c r="C233">
        <f>INDEX(resultados!$A$2:$ZZ$525, 227, MATCH($B$3, resultados!$A$1:$ZZ$1, 0))</f>
        <v/>
      </c>
    </row>
    <row r="234">
      <c r="A234">
        <f>INDEX(resultados!$A$2:$ZZ$525, 228, MATCH($B$1, resultados!$A$1:$ZZ$1, 0))</f>
        <v/>
      </c>
      <c r="B234">
        <f>INDEX(resultados!$A$2:$ZZ$525, 228, MATCH($B$2, resultados!$A$1:$ZZ$1, 0))</f>
        <v/>
      </c>
      <c r="C234">
        <f>INDEX(resultados!$A$2:$ZZ$525, 228, MATCH($B$3, resultados!$A$1:$ZZ$1, 0))</f>
        <v/>
      </c>
    </row>
    <row r="235">
      <c r="A235">
        <f>INDEX(resultados!$A$2:$ZZ$525, 229, MATCH($B$1, resultados!$A$1:$ZZ$1, 0))</f>
        <v/>
      </c>
      <c r="B235">
        <f>INDEX(resultados!$A$2:$ZZ$525, 229, MATCH($B$2, resultados!$A$1:$ZZ$1, 0))</f>
        <v/>
      </c>
      <c r="C235">
        <f>INDEX(resultados!$A$2:$ZZ$525, 229, MATCH($B$3, resultados!$A$1:$ZZ$1, 0))</f>
        <v/>
      </c>
    </row>
    <row r="236">
      <c r="A236">
        <f>INDEX(resultados!$A$2:$ZZ$525, 230, MATCH($B$1, resultados!$A$1:$ZZ$1, 0))</f>
        <v/>
      </c>
      <c r="B236">
        <f>INDEX(resultados!$A$2:$ZZ$525, 230, MATCH($B$2, resultados!$A$1:$ZZ$1, 0))</f>
        <v/>
      </c>
      <c r="C236">
        <f>INDEX(resultados!$A$2:$ZZ$525, 230, MATCH($B$3, resultados!$A$1:$ZZ$1, 0))</f>
        <v/>
      </c>
    </row>
    <row r="237">
      <c r="A237">
        <f>INDEX(resultados!$A$2:$ZZ$525, 231, MATCH($B$1, resultados!$A$1:$ZZ$1, 0))</f>
        <v/>
      </c>
      <c r="B237">
        <f>INDEX(resultados!$A$2:$ZZ$525, 231, MATCH($B$2, resultados!$A$1:$ZZ$1, 0))</f>
        <v/>
      </c>
      <c r="C237">
        <f>INDEX(resultados!$A$2:$ZZ$525, 231, MATCH($B$3, resultados!$A$1:$ZZ$1, 0))</f>
        <v/>
      </c>
    </row>
    <row r="238">
      <c r="A238">
        <f>INDEX(resultados!$A$2:$ZZ$525, 232, MATCH($B$1, resultados!$A$1:$ZZ$1, 0))</f>
        <v/>
      </c>
      <c r="B238">
        <f>INDEX(resultados!$A$2:$ZZ$525, 232, MATCH($B$2, resultados!$A$1:$ZZ$1, 0))</f>
        <v/>
      </c>
      <c r="C238">
        <f>INDEX(resultados!$A$2:$ZZ$525, 232, MATCH($B$3, resultados!$A$1:$ZZ$1, 0))</f>
        <v/>
      </c>
    </row>
    <row r="239">
      <c r="A239">
        <f>INDEX(resultados!$A$2:$ZZ$525, 233, MATCH($B$1, resultados!$A$1:$ZZ$1, 0))</f>
        <v/>
      </c>
      <c r="B239">
        <f>INDEX(resultados!$A$2:$ZZ$525, 233, MATCH($B$2, resultados!$A$1:$ZZ$1, 0))</f>
        <v/>
      </c>
      <c r="C239">
        <f>INDEX(resultados!$A$2:$ZZ$525, 233, MATCH($B$3, resultados!$A$1:$ZZ$1, 0))</f>
        <v/>
      </c>
    </row>
    <row r="240">
      <c r="A240">
        <f>INDEX(resultados!$A$2:$ZZ$525, 234, MATCH($B$1, resultados!$A$1:$ZZ$1, 0))</f>
        <v/>
      </c>
      <c r="B240">
        <f>INDEX(resultados!$A$2:$ZZ$525, 234, MATCH($B$2, resultados!$A$1:$ZZ$1, 0))</f>
        <v/>
      </c>
      <c r="C240">
        <f>INDEX(resultados!$A$2:$ZZ$525, 234, MATCH($B$3, resultados!$A$1:$ZZ$1, 0))</f>
        <v/>
      </c>
    </row>
    <row r="241">
      <c r="A241">
        <f>INDEX(resultados!$A$2:$ZZ$525, 235, MATCH($B$1, resultados!$A$1:$ZZ$1, 0))</f>
        <v/>
      </c>
      <c r="B241">
        <f>INDEX(resultados!$A$2:$ZZ$525, 235, MATCH($B$2, resultados!$A$1:$ZZ$1, 0))</f>
        <v/>
      </c>
      <c r="C241">
        <f>INDEX(resultados!$A$2:$ZZ$525, 235, MATCH($B$3, resultados!$A$1:$ZZ$1, 0))</f>
        <v/>
      </c>
    </row>
    <row r="242">
      <c r="A242">
        <f>INDEX(resultados!$A$2:$ZZ$525, 236, MATCH($B$1, resultados!$A$1:$ZZ$1, 0))</f>
        <v/>
      </c>
      <c r="B242">
        <f>INDEX(resultados!$A$2:$ZZ$525, 236, MATCH($B$2, resultados!$A$1:$ZZ$1, 0))</f>
        <v/>
      </c>
      <c r="C242">
        <f>INDEX(resultados!$A$2:$ZZ$525, 236, MATCH($B$3, resultados!$A$1:$ZZ$1, 0))</f>
        <v/>
      </c>
    </row>
    <row r="243">
      <c r="A243">
        <f>INDEX(resultados!$A$2:$ZZ$525, 237, MATCH($B$1, resultados!$A$1:$ZZ$1, 0))</f>
        <v/>
      </c>
      <c r="B243">
        <f>INDEX(resultados!$A$2:$ZZ$525, 237, MATCH($B$2, resultados!$A$1:$ZZ$1, 0))</f>
        <v/>
      </c>
      <c r="C243">
        <f>INDEX(resultados!$A$2:$ZZ$525, 237, MATCH($B$3, resultados!$A$1:$ZZ$1, 0))</f>
        <v/>
      </c>
    </row>
    <row r="244">
      <c r="A244">
        <f>INDEX(resultados!$A$2:$ZZ$525, 238, MATCH($B$1, resultados!$A$1:$ZZ$1, 0))</f>
        <v/>
      </c>
      <c r="B244">
        <f>INDEX(resultados!$A$2:$ZZ$525, 238, MATCH($B$2, resultados!$A$1:$ZZ$1, 0))</f>
        <v/>
      </c>
      <c r="C244">
        <f>INDEX(resultados!$A$2:$ZZ$525, 238, MATCH($B$3, resultados!$A$1:$ZZ$1, 0))</f>
        <v/>
      </c>
    </row>
    <row r="245">
      <c r="A245">
        <f>INDEX(resultados!$A$2:$ZZ$525, 239, MATCH($B$1, resultados!$A$1:$ZZ$1, 0))</f>
        <v/>
      </c>
      <c r="B245">
        <f>INDEX(resultados!$A$2:$ZZ$525, 239, MATCH($B$2, resultados!$A$1:$ZZ$1, 0))</f>
        <v/>
      </c>
      <c r="C245">
        <f>INDEX(resultados!$A$2:$ZZ$525, 239, MATCH($B$3, resultados!$A$1:$ZZ$1, 0))</f>
        <v/>
      </c>
    </row>
    <row r="246">
      <c r="A246">
        <f>INDEX(resultados!$A$2:$ZZ$525, 240, MATCH($B$1, resultados!$A$1:$ZZ$1, 0))</f>
        <v/>
      </c>
      <c r="B246">
        <f>INDEX(resultados!$A$2:$ZZ$525, 240, MATCH($B$2, resultados!$A$1:$ZZ$1, 0))</f>
        <v/>
      </c>
      <c r="C246">
        <f>INDEX(resultados!$A$2:$ZZ$525, 240, MATCH($B$3, resultados!$A$1:$ZZ$1, 0))</f>
        <v/>
      </c>
    </row>
    <row r="247">
      <c r="A247">
        <f>INDEX(resultados!$A$2:$ZZ$525, 241, MATCH($B$1, resultados!$A$1:$ZZ$1, 0))</f>
        <v/>
      </c>
      <c r="B247">
        <f>INDEX(resultados!$A$2:$ZZ$525, 241, MATCH($B$2, resultados!$A$1:$ZZ$1, 0))</f>
        <v/>
      </c>
      <c r="C247">
        <f>INDEX(resultados!$A$2:$ZZ$525, 241, MATCH($B$3, resultados!$A$1:$ZZ$1, 0))</f>
        <v/>
      </c>
    </row>
    <row r="248">
      <c r="A248">
        <f>INDEX(resultados!$A$2:$ZZ$525, 242, MATCH($B$1, resultados!$A$1:$ZZ$1, 0))</f>
        <v/>
      </c>
      <c r="B248">
        <f>INDEX(resultados!$A$2:$ZZ$525, 242, MATCH($B$2, resultados!$A$1:$ZZ$1, 0))</f>
        <v/>
      </c>
      <c r="C248">
        <f>INDEX(resultados!$A$2:$ZZ$525, 242, MATCH($B$3, resultados!$A$1:$ZZ$1, 0))</f>
        <v/>
      </c>
    </row>
    <row r="249">
      <c r="A249">
        <f>INDEX(resultados!$A$2:$ZZ$525, 243, MATCH($B$1, resultados!$A$1:$ZZ$1, 0))</f>
        <v/>
      </c>
      <c r="B249">
        <f>INDEX(resultados!$A$2:$ZZ$525, 243, MATCH($B$2, resultados!$A$1:$ZZ$1, 0))</f>
        <v/>
      </c>
      <c r="C249">
        <f>INDEX(resultados!$A$2:$ZZ$525, 243, MATCH($B$3, resultados!$A$1:$ZZ$1, 0))</f>
        <v/>
      </c>
    </row>
    <row r="250">
      <c r="A250">
        <f>INDEX(resultados!$A$2:$ZZ$525, 244, MATCH($B$1, resultados!$A$1:$ZZ$1, 0))</f>
        <v/>
      </c>
      <c r="B250">
        <f>INDEX(resultados!$A$2:$ZZ$525, 244, MATCH($B$2, resultados!$A$1:$ZZ$1, 0))</f>
        <v/>
      </c>
      <c r="C250">
        <f>INDEX(resultados!$A$2:$ZZ$525, 244, MATCH($B$3, resultados!$A$1:$ZZ$1, 0))</f>
        <v/>
      </c>
    </row>
    <row r="251">
      <c r="A251">
        <f>INDEX(resultados!$A$2:$ZZ$525, 245, MATCH($B$1, resultados!$A$1:$ZZ$1, 0))</f>
        <v/>
      </c>
      <c r="B251">
        <f>INDEX(resultados!$A$2:$ZZ$525, 245, MATCH($B$2, resultados!$A$1:$ZZ$1, 0))</f>
        <v/>
      </c>
      <c r="C251">
        <f>INDEX(resultados!$A$2:$ZZ$525, 245, MATCH($B$3, resultados!$A$1:$ZZ$1, 0))</f>
        <v/>
      </c>
    </row>
    <row r="252">
      <c r="A252">
        <f>INDEX(resultados!$A$2:$ZZ$525, 246, MATCH($B$1, resultados!$A$1:$ZZ$1, 0))</f>
        <v/>
      </c>
      <c r="B252">
        <f>INDEX(resultados!$A$2:$ZZ$525, 246, MATCH($B$2, resultados!$A$1:$ZZ$1, 0))</f>
        <v/>
      </c>
      <c r="C252">
        <f>INDEX(resultados!$A$2:$ZZ$525, 246, MATCH($B$3, resultados!$A$1:$ZZ$1, 0))</f>
        <v/>
      </c>
    </row>
    <row r="253">
      <c r="A253">
        <f>INDEX(resultados!$A$2:$ZZ$525, 247, MATCH($B$1, resultados!$A$1:$ZZ$1, 0))</f>
        <v/>
      </c>
      <c r="B253">
        <f>INDEX(resultados!$A$2:$ZZ$525, 247, MATCH($B$2, resultados!$A$1:$ZZ$1, 0))</f>
        <v/>
      </c>
      <c r="C253">
        <f>INDEX(resultados!$A$2:$ZZ$525, 247, MATCH($B$3, resultados!$A$1:$ZZ$1, 0))</f>
        <v/>
      </c>
    </row>
    <row r="254">
      <c r="A254">
        <f>INDEX(resultados!$A$2:$ZZ$525, 248, MATCH($B$1, resultados!$A$1:$ZZ$1, 0))</f>
        <v/>
      </c>
      <c r="B254">
        <f>INDEX(resultados!$A$2:$ZZ$525, 248, MATCH($B$2, resultados!$A$1:$ZZ$1, 0))</f>
        <v/>
      </c>
      <c r="C254">
        <f>INDEX(resultados!$A$2:$ZZ$525, 248, MATCH($B$3, resultados!$A$1:$ZZ$1, 0))</f>
        <v/>
      </c>
    </row>
    <row r="255">
      <c r="A255">
        <f>INDEX(resultados!$A$2:$ZZ$525, 249, MATCH($B$1, resultados!$A$1:$ZZ$1, 0))</f>
        <v/>
      </c>
      <c r="B255">
        <f>INDEX(resultados!$A$2:$ZZ$525, 249, MATCH($B$2, resultados!$A$1:$ZZ$1, 0))</f>
        <v/>
      </c>
      <c r="C255">
        <f>INDEX(resultados!$A$2:$ZZ$525, 249, MATCH($B$3, resultados!$A$1:$ZZ$1, 0))</f>
        <v/>
      </c>
    </row>
    <row r="256">
      <c r="A256">
        <f>INDEX(resultados!$A$2:$ZZ$525, 250, MATCH($B$1, resultados!$A$1:$ZZ$1, 0))</f>
        <v/>
      </c>
      <c r="B256">
        <f>INDEX(resultados!$A$2:$ZZ$525, 250, MATCH($B$2, resultados!$A$1:$ZZ$1, 0))</f>
        <v/>
      </c>
      <c r="C256">
        <f>INDEX(resultados!$A$2:$ZZ$525, 250, MATCH($B$3, resultados!$A$1:$ZZ$1, 0))</f>
        <v/>
      </c>
    </row>
    <row r="257">
      <c r="A257">
        <f>INDEX(resultados!$A$2:$ZZ$525, 251, MATCH($B$1, resultados!$A$1:$ZZ$1, 0))</f>
        <v/>
      </c>
      <c r="B257">
        <f>INDEX(resultados!$A$2:$ZZ$525, 251, MATCH($B$2, resultados!$A$1:$ZZ$1, 0))</f>
        <v/>
      </c>
      <c r="C257">
        <f>INDEX(resultados!$A$2:$ZZ$525, 251, MATCH($B$3, resultados!$A$1:$ZZ$1, 0))</f>
        <v/>
      </c>
    </row>
    <row r="258">
      <c r="A258">
        <f>INDEX(resultados!$A$2:$ZZ$525, 252, MATCH($B$1, resultados!$A$1:$ZZ$1, 0))</f>
        <v/>
      </c>
      <c r="B258">
        <f>INDEX(resultados!$A$2:$ZZ$525, 252, MATCH($B$2, resultados!$A$1:$ZZ$1, 0))</f>
        <v/>
      </c>
      <c r="C258">
        <f>INDEX(resultados!$A$2:$ZZ$525, 252, MATCH($B$3, resultados!$A$1:$ZZ$1, 0))</f>
        <v/>
      </c>
    </row>
    <row r="259">
      <c r="A259">
        <f>INDEX(resultados!$A$2:$ZZ$525, 253, MATCH($B$1, resultados!$A$1:$ZZ$1, 0))</f>
        <v/>
      </c>
      <c r="B259">
        <f>INDEX(resultados!$A$2:$ZZ$525, 253, MATCH($B$2, resultados!$A$1:$ZZ$1, 0))</f>
        <v/>
      </c>
      <c r="C259">
        <f>INDEX(resultados!$A$2:$ZZ$525, 253, MATCH($B$3, resultados!$A$1:$ZZ$1, 0))</f>
        <v/>
      </c>
    </row>
    <row r="260">
      <c r="A260">
        <f>INDEX(resultados!$A$2:$ZZ$525, 254, MATCH($B$1, resultados!$A$1:$ZZ$1, 0))</f>
        <v/>
      </c>
      <c r="B260">
        <f>INDEX(resultados!$A$2:$ZZ$525, 254, MATCH($B$2, resultados!$A$1:$ZZ$1, 0))</f>
        <v/>
      </c>
      <c r="C260">
        <f>INDEX(resultados!$A$2:$ZZ$525, 254, MATCH($B$3, resultados!$A$1:$ZZ$1, 0))</f>
        <v/>
      </c>
    </row>
    <row r="261">
      <c r="A261">
        <f>INDEX(resultados!$A$2:$ZZ$525, 255, MATCH($B$1, resultados!$A$1:$ZZ$1, 0))</f>
        <v/>
      </c>
      <c r="B261">
        <f>INDEX(resultados!$A$2:$ZZ$525, 255, MATCH($B$2, resultados!$A$1:$ZZ$1, 0))</f>
        <v/>
      </c>
      <c r="C261">
        <f>INDEX(resultados!$A$2:$ZZ$525, 255, MATCH($B$3, resultados!$A$1:$ZZ$1, 0))</f>
        <v/>
      </c>
    </row>
    <row r="262">
      <c r="A262">
        <f>INDEX(resultados!$A$2:$ZZ$525, 256, MATCH($B$1, resultados!$A$1:$ZZ$1, 0))</f>
        <v/>
      </c>
      <c r="B262">
        <f>INDEX(resultados!$A$2:$ZZ$525, 256, MATCH($B$2, resultados!$A$1:$ZZ$1, 0))</f>
        <v/>
      </c>
      <c r="C262">
        <f>INDEX(resultados!$A$2:$ZZ$525, 256, MATCH($B$3, resultados!$A$1:$ZZ$1, 0))</f>
        <v/>
      </c>
    </row>
    <row r="263">
      <c r="A263">
        <f>INDEX(resultados!$A$2:$ZZ$525, 257, MATCH($B$1, resultados!$A$1:$ZZ$1, 0))</f>
        <v/>
      </c>
      <c r="B263">
        <f>INDEX(resultados!$A$2:$ZZ$525, 257, MATCH($B$2, resultados!$A$1:$ZZ$1, 0))</f>
        <v/>
      </c>
      <c r="C263">
        <f>INDEX(resultados!$A$2:$ZZ$525, 257, MATCH($B$3, resultados!$A$1:$ZZ$1, 0))</f>
        <v/>
      </c>
    </row>
    <row r="264">
      <c r="A264">
        <f>INDEX(resultados!$A$2:$ZZ$525, 258, MATCH($B$1, resultados!$A$1:$ZZ$1, 0))</f>
        <v/>
      </c>
      <c r="B264">
        <f>INDEX(resultados!$A$2:$ZZ$525, 258, MATCH($B$2, resultados!$A$1:$ZZ$1, 0))</f>
        <v/>
      </c>
      <c r="C264">
        <f>INDEX(resultados!$A$2:$ZZ$525, 258, MATCH($B$3, resultados!$A$1:$ZZ$1, 0))</f>
        <v/>
      </c>
    </row>
    <row r="265">
      <c r="A265">
        <f>INDEX(resultados!$A$2:$ZZ$525, 259, MATCH($B$1, resultados!$A$1:$ZZ$1, 0))</f>
        <v/>
      </c>
      <c r="B265">
        <f>INDEX(resultados!$A$2:$ZZ$525, 259, MATCH($B$2, resultados!$A$1:$ZZ$1, 0))</f>
        <v/>
      </c>
      <c r="C265">
        <f>INDEX(resultados!$A$2:$ZZ$525, 259, MATCH($B$3, resultados!$A$1:$ZZ$1, 0))</f>
        <v/>
      </c>
    </row>
    <row r="266">
      <c r="A266">
        <f>INDEX(resultados!$A$2:$ZZ$525, 260, MATCH($B$1, resultados!$A$1:$ZZ$1, 0))</f>
        <v/>
      </c>
      <c r="B266">
        <f>INDEX(resultados!$A$2:$ZZ$525, 260, MATCH($B$2, resultados!$A$1:$ZZ$1, 0))</f>
        <v/>
      </c>
      <c r="C266">
        <f>INDEX(resultados!$A$2:$ZZ$525, 260, MATCH($B$3, resultados!$A$1:$ZZ$1, 0))</f>
        <v/>
      </c>
    </row>
    <row r="267">
      <c r="A267">
        <f>INDEX(resultados!$A$2:$ZZ$525, 261, MATCH($B$1, resultados!$A$1:$ZZ$1, 0))</f>
        <v/>
      </c>
      <c r="B267">
        <f>INDEX(resultados!$A$2:$ZZ$525, 261, MATCH($B$2, resultados!$A$1:$ZZ$1, 0))</f>
        <v/>
      </c>
      <c r="C267">
        <f>INDEX(resultados!$A$2:$ZZ$525, 261, MATCH($B$3, resultados!$A$1:$ZZ$1, 0))</f>
        <v/>
      </c>
    </row>
    <row r="268">
      <c r="A268">
        <f>INDEX(resultados!$A$2:$ZZ$525, 262, MATCH($B$1, resultados!$A$1:$ZZ$1, 0))</f>
        <v/>
      </c>
      <c r="B268">
        <f>INDEX(resultados!$A$2:$ZZ$525, 262, MATCH($B$2, resultados!$A$1:$ZZ$1, 0))</f>
        <v/>
      </c>
      <c r="C268">
        <f>INDEX(resultados!$A$2:$ZZ$525, 262, MATCH($B$3, resultados!$A$1:$ZZ$1, 0))</f>
        <v/>
      </c>
    </row>
    <row r="269">
      <c r="A269">
        <f>INDEX(resultados!$A$2:$ZZ$525, 263, MATCH($B$1, resultados!$A$1:$ZZ$1, 0))</f>
        <v/>
      </c>
      <c r="B269">
        <f>INDEX(resultados!$A$2:$ZZ$525, 263, MATCH($B$2, resultados!$A$1:$ZZ$1, 0))</f>
        <v/>
      </c>
      <c r="C269">
        <f>INDEX(resultados!$A$2:$ZZ$525, 263, MATCH($B$3, resultados!$A$1:$ZZ$1, 0))</f>
        <v/>
      </c>
    </row>
    <row r="270">
      <c r="A270">
        <f>INDEX(resultados!$A$2:$ZZ$525, 264, MATCH($B$1, resultados!$A$1:$ZZ$1, 0))</f>
        <v/>
      </c>
      <c r="B270">
        <f>INDEX(resultados!$A$2:$ZZ$525, 264, MATCH($B$2, resultados!$A$1:$ZZ$1, 0))</f>
        <v/>
      </c>
      <c r="C270">
        <f>INDEX(resultados!$A$2:$ZZ$525, 264, MATCH($B$3, resultados!$A$1:$ZZ$1, 0))</f>
        <v/>
      </c>
    </row>
    <row r="271">
      <c r="A271">
        <f>INDEX(resultados!$A$2:$ZZ$525, 265, MATCH($B$1, resultados!$A$1:$ZZ$1, 0))</f>
        <v/>
      </c>
      <c r="B271">
        <f>INDEX(resultados!$A$2:$ZZ$525, 265, MATCH($B$2, resultados!$A$1:$ZZ$1, 0))</f>
        <v/>
      </c>
      <c r="C271">
        <f>INDEX(resultados!$A$2:$ZZ$525, 265, MATCH($B$3, resultados!$A$1:$ZZ$1, 0))</f>
        <v/>
      </c>
    </row>
    <row r="272">
      <c r="A272">
        <f>INDEX(resultados!$A$2:$ZZ$525, 266, MATCH($B$1, resultados!$A$1:$ZZ$1, 0))</f>
        <v/>
      </c>
      <c r="B272">
        <f>INDEX(resultados!$A$2:$ZZ$525, 266, MATCH($B$2, resultados!$A$1:$ZZ$1, 0))</f>
        <v/>
      </c>
      <c r="C272">
        <f>INDEX(resultados!$A$2:$ZZ$525, 266, MATCH($B$3, resultados!$A$1:$ZZ$1, 0))</f>
        <v/>
      </c>
    </row>
    <row r="273">
      <c r="A273">
        <f>INDEX(resultados!$A$2:$ZZ$525, 267, MATCH($B$1, resultados!$A$1:$ZZ$1, 0))</f>
        <v/>
      </c>
      <c r="B273">
        <f>INDEX(resultados!$A$2:$ZZ$525, 267, MATCH($B$2, resultados!$A$1:$ZZ$1, 0))</f>
        <v/>
      </c>
      <c r="C273">
        <f>INDEX(resultados!$A$2:$ZZ$525, 267, MATCH($B$3, resultados!$A$1:$ZZ$1, 0))</f>
        <v/>
      </c>
    </row>
    <row r="274">
      <c r="A274">
        <f>INDEX(resultados!$A$2:$ZZ$525, 268, MATCH($B$1, resultados!$A$1:$ZZ$1, 0))</f>
        <v/>
      </c>
      <c r="B274">
        <f>INDEX(resultados!$A$2:$ZZ$525, 268, MATCH($B$2, resultados!$A$1:$ZZ$1, 0))</f>
        <v/>
      </c>
      <c r="C274">
        <f>INDEX(resultados!$A$2:$ZZ$525, 268, MATCH($B$3, resultados!$A$1:$ZZ$1, 0))</f>
        <v/>
      </c>
    </row>
    <row r="275">
      <c r="A275">
        <f>INDEX(resultados!$A$2:$ZZ$525, 269, MATCH($B$1, resultados!$A$1:$ZZ$1, 0))</f>
        <v/>
      </c>
      <c r="B275">
        <f>INDEX(resultados!$A$2:$ZZ$525, 269, MATCH($B$2, resultados!$A$1:$ZZ$1, 0))</f>
        <v/>
      </c>
      <c r="C275">
        <f>INDEX(resultados!$A$2:$ZZ$525, 269, MATCH($B$3, resultados!$A$1:$ZZ$1, 0))</f>
        <v/>
      </c>
    </row>
    <row r="276">
      <c r="A276">
        <f>INDEX(resultados!$A$2:$ZZ$525, 270, MATCH($B$1, resultados!$A$1:$ZZ$1, 0))</f>
        <v/>
      </c>
      <c r="B276">
        <f>INDEX(resultados!$A$2:$ZZ$525, 270, MATCH($B$2, resultados!$A$1:$ZZ$1, 0))</f>
        <v/>
      </c>
      <c r="C276">
        <f>INDEX(resultados!$A$2:$ZZ$525, 270, MATCH($B$3, resultados!$A$1:$ZZ$1, 0))</f>
        <v/>
      </c>
    </row>
    <row r="277">
      <c r="A277">
        <f>INDEX(resultados!$A$2:$ZZ$525, 271, MATCH($B$1, resultados!$A$1:$ZZ$1, 0))</f>
        <v/>
      </c>
      <c r="B277">
        <f>INDEX(resultados!$A$2:$ZZ$525, 271, MATCH($B$2, resultados!$A$1:$ZZ$1, 0))</f>
        <v/>
      </c>
      <c r="C277">
        <f>INDEX(resultados!$A$2:$ZZ$525, 271, MATCH($B$3, resultados!$A$1:$ZZ$1, 0))</f>
        <v/>
      </c>
    </row>
    <row r="278">
      <c r="A278">
        <f>INDEX(resultados!$A$2:$ZZ$525, 272, MATCH($B$1, resultados!$A$1:$ZZ$1, 0))</f>
        <v/>
      </c>
      <c r="B278">
        <f>INDEX(resultados!$A$2:$ZZ$525, 272, MATCH($B$2, resultados!$A$1:$ZZ$1, 0))</f>
        <v/>
      </c>
      <c r="C278">
        <f>INDEX(resultados!$A$2:$ZZ$525, 272, MATCH($B$3, resultados!$A$1:$ZZ$1, 0))</f>
        <v/>
      </c>
    </row>
    <row r="279">
      <c r="A279">
        <f>INDEX(resultados!$A$2:$ZZ$525, 273, MATCH($B$1, resultados!$A$1:$ZZ$1, 0))</f>
        <v/>
      </c>
      <c r="B279">
        <f>INDEX(resultados!$A$2:$ZZ$525, 273, MATCH($B$2, resultados!$A$1:$ZZ$1, 0))</f>
        <v/>
      </c>
      <c r="C279">
        <f>INDEX(resultados!$A$2:$ZZ$525, 273, MATCH($B$3, resultados!$A$1:$ZZ$1, 0))</f>
        <v/>
      </c>
    </row>
    <row r="280">
      <c r="A280">
        <f>INDEX(resultados!$A$2:$ZZ$525, 274, MATCH($B$1, resultados!$A$1:$ZZ$1, 0))</f>
        <v/>
      </c>
      <c r="B280">
        <f>INDEX(resultados!$A$2:$ZZ$525, 274, MATCH($B$2, resultados!$A$1:$ZZ$1, 0))</f>
        <v/>
      </c>
      <c r="C280">
        <f>INDEX(resultados!$A$2:$ZZ$525, 274, MATCH($B$3, resultados!$A$1:$ZZ$1, 0))</f>
        <v/>
      </c>
    </row>
    <row r="281">
      <c r="A281">
        <f>INDEX(resultados!$A$2:$ZZ$525, 275, MATCH($B$1, resultados!$A$1:$ZZ$1, 0))</f>
        <v/>
      </c>
      <c r="B281">
        <f>INDEX(resultados!$A$2:$ZZ$525, 275, MATCH($B$2, resultados!$A$1:$ZZ$1, 0))</f>
        <v/>
      </c>
      <c r="C281">
        <f>INDEX(resultados!$A$2:$ZZ$525, 275, MATCH($B$3, resultados!$A$1:$ZZ$1, 0))</f>
        <v/>
      </c>
    </row>
    <row r="282">
      <c r="A282">
        <f>INDEX(resultados!$A$2:$ZZ$525, 276, MATCH($B$1, resultados!$A$1:$ZZ$1, 0))</f>
        <v/>
      </c>
      <c r="B282">
        <f>INDEX(resultados!$A$2:$ZZ$525, 276, MATCH($B$2, resultados!$A$1:$ZZ$1, 0))</f>
        <v/>
      </c>
      <c r="C282">
        <f>INDEX(resultados!$A$2:$ZZ$525, 276, MATCH($B$3, resultados!$A$1:$ZZ$1, 0))</f>
        <v/>
      </c>
    </row>
    <row r="283">
      <c r="A283">
        <f>INDEX(resultados!$A$2:$ZZ$525, 277, MATCH($B$1, resultados!$A$1:$ZZ$1, 0))</f>
        <v/>
      </c>
      <c r="B283">
        <f>INDEX(resultados!$A$2:$ZZ$525, 277, MATCH($B$2, resultados!$A$1:$ZZ$1, 0))</f>
        <v/>
      </c>
      <c r="C283">
        <f>INDEX(resultados!$A$2:$ZZ$525, 277, MATCH($B$3, resultados!$A$1:$ZZ$1, 0))</f>
        <v/>
      </c>
    </row>
    <row r="284">
      <c r="A284">
        <f>INDEX(resultados!$A$2:$ZZ$525, 278, MATCH($B$1, resultados!$A$1:$ZZ$1, 0))</f>
        <v/>
      </c>
      <c r="B284">
        <f>INDEX(resultados!$A$2:$ZZ$525, 278, MATCH($B$2, resultados!$A$1:$ZZ$1, 0))</f>
        <v/>
      </c>
      <c r="C284">
        <f>INDEX(resultados!$A$2:$ZZ$525, 278, MATCH($B$3, resultados!$A$1:$ZZ$1, 0))</f>
        <v/>
      </c>
    </row>
    <row r="285">
      <c r="A285">
        <f>INDEX(resultados!$A$2:$ZZ$525, 279, MATCH($B$1, resultados!$A$1:$ZZ$1, 0))</f>
        <v/>
      </c>
      <c r="B285">
        <f>INDEX(resultados!$A$2:$ZZ$525, 279, MATCH($B$2, resultados!$A$1:$ZZ$1, 0))</f>
        <v/>
      </c>
      <c r="C285">
        <f>INDEX(resultados!$A$2:$ZZ$525, 279, MATCH($B$3, resultados!$A$1:$ZZ$1, 0))</f>
        <v/>
      </c>
    </row>
    <row r="286">
      <c r="A286">
        <f>INDEX(resultados!$A$2:$ZZ$525, 280, MATCH($B$1, resultados!$A$1:$ZZ$1, 0))</f>
        <v/>
      </c>
      <c r="B286">
        <f>INDEX(resultados!$A$2:$ZZ$525, 280, MATCH($B$2, resultados!$A$1:$ZZ$1, 0))</f>
        <v/>
      </c>
      <c r="C286">
        <f>INDEX(resultados!$A$2:$ZZ$525, 280, MATCH($B$3, resultados!$A$1:$ZZ$1, 0))</f>
        <v/>
      </c>
    </row>
    <row r="287">
      <c r="A287">
        <f>INDEX(resultados!$A$2:$ZZ$525, 281, MATCH($B$1, resultados!$A$1:$ZZ$1, 0))</f>
        <v/>
      </c>
      <c r="B287">
        <f>INDEX(resultados!$A$2:$ZZ$525, 281, MATCH($B$2, resultados!$A$1:$ZZ$1, 0))</f>
        <v/>
      </c>
      <c r="C287">
        <f>INDEX(resultados!$A$2:$ZZ$525, 281, MATCH($B$3, resultados!$A$1:$ZZ$1, 0))</f>
        <v/>
      </c>
    </row>
    <row r="288">
      <c r="A288">
        <f>INDEX(resultados!$A$2:$ZZ$525, 282, MATCH($B$1, resultados!$A$1:$ZZ$1, 0))</f>
        <v/>
      </c>
      <c r="B288">
        <f>INDEX(resultados!$A$2:$ZZ$525, 282, MATCH($B$2, resultados!$A$1:$ZZ$1, 0))</f>
        <v/>
      </c>
      <c r="C288">
        <f>INDEX(resultados!$A$2:$ZZ$525, 282, MATCH($B$3, resultados!$A$1:$ZZ$1, 0))</f>
        <v/>
      </c>
    </row>
    <row r="289">
      <c r="A289">
        <f>INDEX(resultados!$A$2:$ZZ$525, 283, MATCH($B$1, resultados!$A$1:$ZZ$1, 0))</f>
        <v/>
      </c>
      <c r="B289">
        <f>INDEX(resultados!$A$2:$ZZ$525, 283, MATCH($B$2, resultados!$A$1:$ZZ$1, 0))</f>
        <v/>
      </c>
      <c r="C289">
        <f>INDEX(resultados!$A$2:$ZZ$525, 283, MATCH($B$3, resultados!$A$1:$ZZ$1, 0))</f>
        <v/>
      </c>
    </row>
    <row r="290">
      <c r="A290">
        <f>INDEX(resultados!$A$2:$ZZ$525, 284, MATCH($B$1, resultados!$A$1:$ZZ$1, 0))</f>
        <v/>
      </c>
      <c r="B290">
        <f>INDEX(resultados!$A$2:$ZZ$525, 284, MATCH($B$2, resultados!$A$1:$ZZ$1, 0))</f>
        <v/>
      </c>
      <c r="C290">
        <f>INDEX(resultados!$A$2:$ZZ$525, 284, MATCH($B$3, resultados!$A$1:$ZZ$1, 0))</f>
        <v/>
      </c>
    </row>
    <row r="291">
      <c r="A291">
        <f>INDEX(resultados!$A$2:$ZZ$525, 285, MATCH($B$1, resultados!$A$1:$ZZ$1, 0))</f>
        <v/>
      </c>
      <c r="B291">
        <f>INDEX(resultados!$A$2:$ZZ$525, 285, MATCH($B$2, resultados!$A$1:$ZZ$1, 0))</f>
        <v/>
      </c>
      <c r="C291">
        <f>INDEX(resultados!$A$2:$ZZ$525, 285, MATCH($B$3, resultados!$A$1:$ZZ$1, 0))</f>
        <v/>
      </c>
    </row>
    <row r="292">
      <c r="A292">
        <f>INDEX(resultados!$A$2:$ZZ$525, 286, MATCH($B$1, resultados!$A$1:$ZZ$1, 0))</f>
        <v/>
      </c>
      <c r="B292">
        <f>INDEX(resultados!$A$2:$ZZ$525, 286, MATCH($B$2, resultados!$A$1:$ZZ$1, 0))</f>
        <v/>
      </c>
      <c r="C292">
        <f>INDEX(resultados!$A$2:$ZZ$525, 286, MATCH($B$3, resultados!$A$1:$ZZ$1, 0))</f>
        <v/>
      </c>
    </row>
    <row r="293">
      <c r="A293">
        <f>INDEX(resultados!$A$2:$ZZ$525, 287, MATCH($B$1, resultados!$A$1:$ZZ$1, 0))</f>
        <v/>
      </c>
      <c r="B293">
        <f>INDEX(resultados!$A$2:$ZZ$525, 287, MATCH($B$2, resultados!$A$1:$ZZ$1, 0))</f>
        <v/>
      </c>
      <c r="C293">
        <f>INDEX(resultados!$A$2:$ZZ$525, 287, MATCH($B$3, resultados!$A$1:$ZZ$1, 0))</f>
        <v/>
      </c>
    </row>
    <row r="294">
      <c r="A294">
        <f>INDEX(resultados!$A$2:$ZZ$525, 288, MATCH($B$1, resultados!$A$1:$ZZ$1, 0))</f>
        <v/>
      </c>
      <c r="B294">
        <f>INDEX(resultados!$A$2:$ZZ$525, 288, MATCH($B$2, resultados!$A$1:$ZZ$1, 0))</f>
        <v/>
      </c>
      <c r="C294">
        <f>INDEX(resultados!$A$2:$ZZ$525, 288, MATCH($B$3, resultados!$A$1:$ZZ$1, 0))</f>
        <v/>
      </c>
    </row>
    <row r="295">
      <c r="A295">
        <f>INDEX(resultados!$A$2:$ZZ$525, 289, MATCH($B$1, resultados!$A$1:$ZZ$1, 0))</f>
        <v/>
      </c>
      <c r="B295">
        <f>INDEX(resultados!$A$2:$ZZ$525, 289, MATCH($B$2, resultados!$A$1:$ZZ$1, 0))</f>
        <v/>
      </c>
      <c r="C295">
        <f>INDEX(resultados!$A$2:$ZZ$525, 289, MATCH($B$3, resultados!$A$1:$ZZ$1, 0))</f>
        <v/>
      </c>
    </row>
    <row r="296">
      <c r="A296">
        <f>INDEX(resultados!$A$2:$ZZ$525, 290, MATCH($B$1, resultados!$A$1:$ZZ$1, 0))</f>
        <v/>
      </c>
      <c r="B296">
        <f>INDEX(resultados!$A$2:$ZZ$525, 290, MATCH($B$2, resultados!$A$1:$ZZ$1, 0))</f>
        <v/>
      </c>
      <c r="C296">
        <f>INDEX(resultados!$A$2:$ZZ$525, 290, MATCH($B$3, resultados!$A$1:$ZZ$1, 0))</f>
        <v/>
      </c>
    </row>
    <row r="297">
      <c r="A297">
        <f>INDEX(resultados!$A$2:$ZZ$525, 291, MATCH($B$1, resultados!$A$1:$ZZ$1, 0))</f>
        <v/>
      </c>
      <c r="B297">
        <f>INDEX(resultados!$A$2:$ZZ$525, 291, MATCH($B$2, resultados!$A$1:$ZZ$1, 0))</f>
        <v/>
      </c>
      <c r="C297">
        <f>INDEX(resultados!$A$2:$ZZ$525, 291, MATCH($B$3, resultados!$A$1:$ZZ$1, 0))</f>
        <v/>
      </c>
    </row>
    <row r="298">
      <c r="A298">
        <f>INDEX(resultados!$A$2:$ZZ$525, 292, MATCH($B$1, resultados!$A$1:$ZZ$1, 0))</f>
        <v/>
      </c>
      <c r="B298">
        <f>INDEX(resultados!$A$2:$ZZ$525, 292, MATCH($B$2, resultados!$A$1:$ZZ$1, 0))</f>
        <v/>
      </c>
      <c r="C298">
        <f>INDEX(resultados!$A$2:$ZZ$525, 292, MATCH($B$3, resultados!$A$1:$ZZ$1, 0))</f>
        <v/>
      </c>
    </row>
    <row r="299">
      <c r="A299">
        <f>INDEX(resultados!$A$2:$ZZ$525, 293, MATCH($B$1, resultados!$A$1:$ZZ$1, 0))</f>
        <v/>
      </c>
      <c r="B299">
        <f>INDEX(resultados!$A$2:$ZZ$525, 293, MATCH($B$2, resultados!$A$1:$ZZ$1, 0))</f>
        <v/>
      </c>
      <c r="C299">
        <f>INDEX(resultados!$A$2:$ZZ$525, 293, MATCH($B$3, resultados!$A$1:$ZZ$1, 0))</f>
        <v/>
      </c>
    </row>
    <row r="300">
      <c r="A300">
        <f>INDEX(resultados!$A$2:$ZZ$525, 294, MATCH($B$1, resultados!$A$1:$ZZ$1, 0))</f>
        <v/>
      </c>
      <c r="B300">
        <f>INDEX(resultados!$A$2:$ZZ$525, 294, MATCH($B$2, resultados!$A$1:$ZZ$1, 0))</f>
        <v/>
      </c>
      <c r="C300">
        <f>INDEX(resultados!$A$2:$ZZ$525, 294, MATCH($B$3, resultados!$A$1:$ZZ$1, 0))</f>
        <v/>
      </c>
    </row>
    <row r="301">
      <c r="A301">
        <f>INDEX(resultados!$A$2:$ZZ$525, 295, MATCH($B$1, resultados!$A$1:$ZZ$1, 0))</f>
        <v/>
      </c>
      <c r="B301">
        <f>INDEX(resultados!$A$2:$ZZ$525, 295, MATCH($B$2, resultados!$A$1:$ZZ$1, 0))</f>
        <v/>
      </c>
      <c r="C301">
        <f>INDEX(resultados!$A$2:$ZZ$525, 295, MATCH($B$3, resultados!$A$1:$ZZ$1, 0))</f>
        <v/>
      </c>
    </row>
    <row r="302">
      <c r="A302">
        <f>INDEX(resultados!$A$2:$ZZ$525, 296, MATCH($B$1, resultados!$A$1:$ZZ$1, 0))</f>
        <v/>
      </c>
      <c r="B302">
        <f>INDEX(resultados!$A$2:$ZZ$525, 296, MATCH($B$2, resultados!$A$1:$ZZ$1, 0))</f>
        <v/>
      </c>
      <c r="C302">
        <f>INDEX(resultados!$A$2:$ZZ$525, 296, MATCH($B$3, resultados!$A$1:$ZZ$1, 0))</f>
        <v/>
      </c>
    </row>
    <row r="303">
      <c r="A303">
        <f>INDEX(resultados!$A$2:$ZZ$525, 297, MATCH($B$1, resultados!$A$1:$ZZ$1, 0))</f>
        <v/>
      </c>
      <c r="B303">
        <f>INDEX(resultados!$A$2:$ZZ$525, 297, MATCH($B$2, resultados!$A$1:$ZZ$1, 0))</f>
        <v/>
      </c>
      <c r="C303">
        <f>INDEX(resultados!$A$2:$ZZ$525, 297, MATCH($B$3, resultados!$A$1:$ZZ$1, 0))</f>
        <v/>
      </c>
    </row>
    <row r="304">
      <c r="A304">
        <f>INDEX(resultados!$A$2:$ZZ$525, 298, MATCH($B$1, resultados!$A$1:$ZZ$1, 0))</f>
        <v/>
      </c>
      <c r="B304">
        <f>INDEX(resultados!$A$2:$ZZ$525, 298, MATCH($B$2, resultados!$A$1:$ZZ$1, 0))</f>
        <v/>
      </c>
      <c r="C304">
        <f>INDEX(resultados!$A$2:$ZZ$525, 298, MATCH($B$3, resultados!$A$1:$ZZ$1, 0))</f>
        <v/>
      </c>
    </row>
    <row r="305">
      <c r="A305">
        <f>INDEX(resultados!$A$2:$ZZ$525, 299, MATCH($B$1, resultados!$A$1:$ZZ$1, 0))</f>
        <v/>
      </c>
      <c r="B305">
        <f>INDEX(resultados!$A$2:$ZZ$525, 299, MATCH($B$2, resultados!$A$1:$ZZ$1, 0))</f>
        <v/>
      </c>
      <c r="C305">
        <f>INDEX(resultados!$A$2:$ZZ$525, 299, MATCH($B$3, resultados!$A$1:$ZZ$1, 0))</f>
        <v/>
      </c>
    </row>
    <row r="306">
      <c r="A306">
        <f>INDEX(resultados!$A$2:$ZZ$525, 300, MATCH($B$1, resultados!$A$1:$ZZ$1, 0))</f>
        <v/>
      </c>
      <c r="B306">
        <f>INDEX(resultados!$A$2:$ZZ$525, 300, MATCH($B$2, resultados!$A$1:$ZZ$1, 0))</f>
        <v/>
      </c>
      <c r="C306">
        <f>INDEX(resultados!$A$2:$ZZ$525, 300, MATCH($B$3, resultados!$A$1:$ZZ$1, 0))</f>
        <v/>
      </c>
    </row>
    <row r="307">
      <c r="A307">
        <f>INDEX(resultados!$A$2:$ZZ$525, 301, MATCH($B$1, resultados!$A$1:$ZZ$1, 0))</f>
        <v/>
      </c>
      <c r="B307">
        <f>INDEX(resultados!$A$2:$ZZ$525, 301, MATCH($B$2, resultados!$A$1:$ZZ$1, 0))</f>
        <v/>
      </c>
      <c r="C307">
        <f>INDEX(resultados!$A$2:$ZZ$525, 301, MATCH($B$3, resultados!$A$1:$ZZ$1, 0))</f>
        <v/>
      </c>
    </row>
    <row r="308">
      <c r="A308">
        <f>INDEX(resultados!$A$2:$ZZ$525, 302, MATCH($B$1, resultados!$A$1:$ZZ$1, 0))</f>
        <v/>
      </c>
      <c r="B308">
        <f>INDEX(resultados!$A$2:$ZZ$525, 302, MATCH($B$2, resultados!$A$1:$ZZ$1, 0))</f>
        <v/>
      </c>
      <c r="C308">
        <f>INDEX(resultados!$A$2:$ZZ$525, 302, MATCH($B$3, resultados!$A$1:$ZZ$1, 0))</f>
        <v/>
      </c>
    </row>
    <row r="309">
      <c r="A309">
        <f>INDEX(resultados!$A$2:$ZZ$525, 303, MATCH($B$1, resultados!$A$1:$ZZ$1, 0))</f>
        <v/>
      </c>
      <c r="B309">
        <f>INDEX(resultados!$A$2:$ZZ$525, 303, MATCH($B$2, resultados!$A$1:$ZZ$1, 0))</f>
        <v/>
      </c>
      <c r="C309">
        <f>INDEX(resultados!$A$2:$ZZ$525, 303, MATCH($B$3, resultados!$A$1:$ZZ$1, 0))</f>
        <v/>
      </c>
    </row>
    <row r="310">
      <c r="A310">
        <f>INDEX(resultados!$A$2:$ZZ$525, 304, MATCH($B$1, resultados!$A$1:$ZZ$1, 0))</f>
        <v/>
      </c>
      <c r="B310">
        <f>INDEX(resultados!$A$2:$ZZ$525, 304, MATCH($B$2, resultados!$A$1:$ZZ$1, 0))</f>
        <v/>
      </c>
      <c r="C310">
        <f>INDEX(resultados!$A$2:$ZZ$525, 304, MATCH($B$3, resultados!$A$1:$ZZ$1, 0))</f>
        <v/>
      </c>
    </row>
    <row r="311">
      <c r="A311">
        <f>INDEX(resultados!$A$2:$ZZ$525, 305, MATCH($B$1, resultados!$A$1:$ZZ$1, 0))</f>
        <v/>
      </c>
      <c r="B311">
        <f>INDEX(resultados!$A$2:$ZZ$525, 305, MATCH($B$2, resultados!$A$1:$ZZ$1, 0))</f>
        <v/>
      </c>
      <c r="C311">
        <f>INDEX(resultados!$A$2:$ZZ$525, 305, MATCH($B$3, resultados!$A$1:$ZZ$1, 0))</f>
        <v/>
      </c>
    </row>
    <row r="312">
      <c r="A312">
        <f>INDEX(resultados!$A$2:$ZZ$525, 306, MATCH($B$1, resultados!$A$1:$ZZ$1, 0))</f>
        <v/>
      </c>
      <c r="B312">
        <f>INDEX(resultados!$A$2:$ZZ$525, 306, MATCH($B$2, resultados!$A$1:$ZZ$1, 0))</f>
        <v/>
      </c>
      <c r="C312">
        <f>INDEX(resultados!$A$2:$ZZ$525, 306, MATCH($B$3, resultados!$A$1:$ZZ$1, 0))</f>
        <v/>
      </c>
    </row>
    <row r="313">
      <c r="A313">
        <f>INDEX(resultados!$A$2:$ZZ$525, 307, MATCH($B$1, resultados!$A$1:$ZZ$1, 0))</f>
        <v/>
      </c>
      <c r="B313">
        <f>INDEX(resultados!$A$2:$ZZ$525, 307, MATCH($B$2, resultados!$A$1:$ZZ$1, 0))</f>
        <v/>
      </c>
      <c r="C313">
        <f>INDEX(resultados!$A$2:$ZZ$525, 307, MATCH($B$3, resultados!$A$1:$ZZ$1, 0))</f>
        <v/>
      </c>
    </row>
    <row r="314">
      <c r="A314">
        <f>INDEX(resultados!$A$2:$ZZ$525, 308, MATCH($B$1, resultados!$A$1:$ZZ$1, 0))</f>
        <v/>
      </c>
      <c r="B314">
        <f>INDEX(resultados!$A$2:$ZZ$525, 308, MATCH($B$2, resultados!$A$1:$ZZ$1, 0))</f>
        <v/>
      </c>
      <c r="C314">
        <f>INDEX(resultados!$A$2:$ZZ$525, 308, MATCH($B$3, resultados!$A$1:$ZZ$1, 0))</f>
        <v/>
      </c>
    </row>
    <row r="315">
      <c r="A315">
        <f>INDEX(resultados!$A$2:$ZZ$525, 309, MATCH($B$1, resultados!$A$1:$ZZ$1, 0))</f>
        <v/>
      </c>
      <c r="B315">
        <f>INDEX(resultados!$A$2:$ZZ$525, 309, MATCH($B$2, resultados!$A$1:$ZZ$1, 0))</f>
        <v/>
      </c>
      <c r="C315">
        <f>INDEX(resultados!$A$2:$ZZ$525, 309, MATCH($B$3, resultados!$A$1:$ZZ$1, 0))</f>
        <v/>
      </c>
    </row>
    <row r="316">
      <c r="A316">
        <f>INDEX(resultados!$A$2:$ZZ$525, 310, MATCH($B$1, resultados!$A$1:$ZZ$1, 0))</f>
        <v/>
      </c>
      <c r="B316">
        <f>INDEX(resultados!$A$2:$ZZ$525, 310, MATCH($B$2, resultados!$A$1:$ZZ$1, 0))</f>
        <v/>
      </c>
      <c r="C316">
        <f>INDEX(resultados!$A$2:$ZZ$525, 310, MATCH($B$3, resultados!$A$1:$ZZ$1, 0))</f>
        <v/>
      </c>
    </row>
    <row r="317">
      <c r="A317">
        <f>INDEX(resultados!$A$2:$ZZ$525, 311, MATCH($B$1, resultados!$A$1:$ZZ$1, 0))</f>
        <v/>
      </c>
      <c r="B317">
        <f>INDEX(resultados!$A$2:$ZZ$525, 311, MATCH($B$2, resultados!$A$1:$ZZ$1, 0))</f>
        <v/>
      </c>
      <c r="C317">
        <f>INDEX(resultados!$A$2:$ZZ$525, 311, MATCH($B$3, resultados!$A$1:$ZZ$1, 0))</f>
        <v/>
      </c>
    </row>
    <row r="318">
      <c r="A318">
        <f>INDEX(resultados!$A$2:$ZZ$525, 312, MATCH($B$1, resultados!$A$1:$ZZ$1, 0))</f>
        <v/>
      </c>
      <c r="B318">
        <f>INDEX(resultados!$A$2:$ZZ$525, 312, MATCH($B$2, resultados!$A$1:$ZZ$1, 0))</f>
        <v/>
      </c>
      <c r="C318">
        <f>INDEX(resultados!$A$2:$ZZ$525, 312, MATCH($B$3, resultados!$A$1:$ZZ$1, 0))</f>
        <v/>
      </c>
    </row>
    <row r="319">
      <c r="A319">
        <f>INDEX(resultados!$A$2:$ZZ$525, 313, MATCH($B$1, resultados!$A$1:$ZZ$1, 0))</f>
        <v/>
      </c>
      <c r="B319">
        <f>INDEX(resultados!$A$2:$ZZ$525, 313, MATCH($B$2, resultados!$A$1:$ZZ$1, 0))</f>
        <v/>
      </c>
      <c r="C319">
        <f>INDEX(resultados!$A$2:$ZZ$525, 313, MATCH($B$3, resultados!$A$1:$ZZ$1, 0))</f>
        <v/>
      </c>
    </row>
    <row r="320">
      <c r="A320">
        <f>INDEX(resultados!$A$2:$ZZ$525, 314, MATCH($B$1, resultados!$A$1:$ZZ$1, 0))</f>
        <v/>
      </c>
      <c r="B320">
        <f>INDEX(resultados!$A$2:$ZZ$525, 314, MATCH($B$2, resultados!$A$1:$ZZ$1, 0))</f>
        <v/>
      </c>
      <c r="C320">
        <f>INDEX(resultados!$A$2:$ZZ$525, 314, MATCH($B$3, resultados!$A$1:$ZZ$1, 0))</f>
        <v/>
      </c>
    </row>
    <row r="321">
      <c r="A321">
        <f>INDEX(resultados!$A$2:$ZZ$525, 315, MATCH($B$1, resultados!$A$1:$ZZ$1, 0))</f>
        <v/>
      </c>
      <c r="B321">
        <f>INDEX(resultados!$A$2:$ZZ$525, 315, MATCH($B$2, resultados!$A$1:$ZZ$1, 0))</f>
        <v/>
      </c>
      <c r="C321">
        <f>INDEX(resultados!$A$2:$ZZ$525, 315, MATCH($B$3, resultados!$A$1:$ZZ$1, 0))</f>
        <v/>
      </c>
    </row>
    <row r="322">
      <c r="A322">
        <f>INDEX(resultados!$A$2:$ZZ$525, 316, MATCH($B$1, resultados!$A$1:$ZZ$1, 0))</f>
        <v/>
      </c>
      <c r="B322">
        <f>INDEX(resultados!$A$2:$ZZ$525, 316, MATCH($B$2, resultados!$A$1:$ZZ$1, 0))</f>
        <v/>
      </c>
      <c r="C322">
        <f>INDEX(resultados!$A$2:$ZZ$525, 316, MATCH($B$3, resultados!$A$1:$ZZ$1, 0))</f>
        <v/>
      </c>
    </row>
    <row r="323">
      <c r="A323">
        <f>INDEX(resultados!$A$2:$ZZ$525, 317, MATCH($B$1, resultados!$A$1:$ZZ$1, 0))</f>
        <v/>
      </c>
      <c r="B323">
        <f>INDEX(resultados!$A$2:$ZZ$525, 317, MATCH($B$2, resultados!$A$1:$ZZ$1, 0))</f>
        <v/>
      </c>
      <c r="C323">
        <f>INDEX(resultados!$A$2:$ZZ$525, 317, MATCH($B$3, resultados!$A$1:$ZZ$1, 0))</f>
        <v/>
      </c>
    </row>
    <row r="324">
      <c r="A324">
        <f>INDEX(resultados!$A$2:$ZZ$525, 318, MATCH($B$1, resultados!$A$1:$ZZ$1, 0))</f>
        <v/>
      </c>
      <c r="B324">
        <f>INDEX(resultados!$A$2:$ZZ$525, 318, MATCH($B$2, resultados!$A$1:$ZZ$1, 0))</f>
        <v/>
      </c>
      <c r="C324">
        <f>INDEX(resultados!$A$2:$ZZ$525, 318, MATCH($B$3, resultados!$A$1:$ZZ$1, 0))</f>
        <v/>
      </c>
    </row>
    <row r="325">
      <c r="A325">
        <f>INDEX(resultados!$A$2:$ZZ$525, 319, MATCH($B$1, resultados!$A$1:$ZZ$1, 0))</f>
        <v/>
      </c>
      <c r="B325">
        <f>INDEX(resultados!$A$2:$ZZ$525, 319, MATCH($B$2, resultados!$A$1:$ZZ$1, 0))</f>
        <v/>
      </c>
      <c r="C325">
        <f>INDEX(resultados!$A$2:$ZZ$525, 319, MATCH($B$3, resultados!$A$1:$ZZ$1, 0))</f>
        <v/>
      </c>
    </row>
    <row r="326">
      <c r="A326">
        <f>INDEX(resultados!$A$2:$ZZ$525, 320, MATCH($B$1, resultados!$A$1:$ZZ$1, 0))</f>
        <v/>
      </c>
      <c r="B326">
        <f>INDEX(resultados!$A$2:$ZZ$525, 320, MATCH($B$2, resultados!$A$1:$ZZ$1, 0))</f>
        <v/>
      </c>
      <c r="C326">
        <f>INDEX(resultados!$A$2:$ZZ$525, 320, MATCH($B$3, resultados!$A$1:$ZZ$1, 0))</f>
        <v/>
      </c>
    </row>
    <row r="327">
      <c r="A327">
        <f>INDEX(resultados!$A$2:$ZZ$525, 321, MATCH($B$1, resultados!$A$1:$ZZ$1, 0))</f>
        <v/>
      </c>
      <c r="B327">
        <f>INDEX(resultados!$A$2:$ZZ$525, 321, MATCH($B$2, resultados!$A$1:$ZZ$1, 0))</f>
        <v/>
      </c>
      <c r="C327">
        <f>INDEX(resultados!$A$2:$ZZ$525, 321, MATCH($B$3, resultados!$A$1:$ZZ$1, 0))</f>
        <v/>
      </c>
    </row>
    <row r="328">
      <c r="A328">
        <f>INDEX(resultados!$A$2:$ZZ$525, 322, MATCH($B$1, resultados!$A$1:$ZZ$1, 0))</f>
        <v/>
      </c>
      <c r="B328">
        <f>INDEX(resultados!$A$2:$ZZ$525, 322, MATCH($B$2, resultados!$A$1:$ZZ$1, 0))</f>
        <v/>
      </c>
      <c r="C328">
        <f>INDEX(resultados!$A$2:$ZZ$525, 322, MATCH($B$3, resultados!$A$1:$ZZ$1, 0))</f>
        <v/>
      </c>
    </row>
    <row r="329">
      <c r="A329">
        <f>INDEX(resultados!$A$2:$ZZ$525, 323, MATCH($B$1, resultados!$A$1:$ZZ$1, 0))</f>
        <v/>
      </c>
      <c r="B329">
        <f>INDEX(resultados!$A$2:$ZZ$525, 323, MATCH($B$2, resultados!$A$1:$ZZ$1, 0))</f>
        <v/>
      </c>
      <c r="C329">
        <f>INDEX(resultados!$A$2:$ZZ$525, 323, MATCH($B$3, resultados!$A$1:$ZZ$1, 0))</f>
        <v/>
      </c>
    </row>
    <row r="330">
      <c r="A330">
        <f>INDEX(resultados!$A$2:$ZZ$525, 324, MATCH($B$1, resultados!$A$1:$ZZ$1, 0))</f>
        <v/>
      </c>
      <c r="B330">
        <f>INDEX(resultados!$A$2:$ZZ$525, 324, MATCH($B$2, resultados!$A$1:$ZZ$1, 0))</f>
        <v/>
      </c>
      <c r="C330">
        <f>INDEX(resultados!$A$2:$ZZ$525, 324, MATCH($B$3, resultados!$A$1:$ZZ$1, 0))</f>
        <v/>
      </c>
    </row>
    <row r="331">
      <c r="A331">
        <f>INDEX(resultados!$A$2:$ZZ$525, 325, MATCH($B$1, resultados!$A$1:$ZZ$1, 0))</f>
        <v/>
      </c>
      <c r="B331">
        <f>INDEX(resultados!$A$2:$ZZ$525, 325, MATCH($B$2, resultados!$A$1:$ZZ$1, 0))</f>
        <v/>
      </c>
      <c r="C331">
        <f>INDEX(resultados!$A$2:$ZZ$525, 325, MATCH($B$3, resultados!$A$1:$ZZ$1, 0))</f>
        <v/>
      </c>
    </row>
    <row r="332">
      <c r="A332">
        <f>INDEX(resultados!$A$2:$ZZ$525, 326, MATCH($B$1, resultados!$A$1:$ZZ$1, 0))</f>
        <v/>
      </c>
      <c r="B332">
        <f>INDEX(resultados!$A$2:$ZZ$525, 326, MATCH($B$2, resultados!$A$1:$ZZ$1, 0))</f>
        <v/>
      </c>
      <c r="C332">
        <f>INDEX(resultados!$A$2:$ZZ$525, 326, MATCH($B$3, resultados!$A$1:$ZZ$1, 0))</f>
        <v/>
      </c>
    </row>
    <row r="333">
      <c r="A333">
        <f>INDEX(resultados!$A$2:$ZZ$525, 327, MATCH($B$1, resultados!$A$1:$ZZ$1, 0))</f>
        <v/>
      </c>
      <c r="B333">
        <f>INDEX(resultados!$A$2:$ZZ$525, 327, MATCH($B$2, resultados!$A$1:$ZZ$1, 0))</f>
        <v/>
      </c>
      <c r="C333">
        <f>INDEX(resultados!$A$2:$ZZ$525, 327, MATCH($B$3, resultados!$A$1:$ZZ$1, 0))</f>
        <v/>
      </c>
    </row>
    <row r="334">
      <c r="A334">
        <f>INDEX(resultados!$A$2:$ZZ$525, 328, MATCH($B$1, resultados!$A$1:$ZZ$1, 0))</f>
        <v/>
      </c>
      <c r="B334">
        <f>INDEX(resultados!$A$2:$ZZ$525, 328, MATCH($B$2, resultados!$A$1:$ZZ$1, 0))</f>
        <v/>
      </c>
      <c r="C334">
        <f>INDEX(resultados!$A$2:$ZZ$525, 328, MATCH($B$3, resultados!$A$1:$ZZ$1, 0))</f>
        <v/>
      </c>
    </row>
    <row r="335">
      <c r="A335">
        <f>INDEX(resultados!$A$2:$ZZ$525, 329, MATCH($B$1, resultados!$A$1:$ZZ$1, 0))</f>
        <v/>
      </c>
      <c r="B335">
        <f>INDEX(resultados!$A$2:$ZZ$525, 329, MATCH($B$2, resultados!$A$1:$ZZ$1, 0))</f>
        <v/>
      </c>
      <c r="C335">
        <f>INDEX(resultados!$A$2:$ZZ$525, 329, MATCH($B$3, resultados!$A$1:$ZZ$1, 0))</f>
        <v/>
      </c>
    </row>
    <row r="336">
      <c r="A336">
        <f>INDEX(resultados!$A$2:$ZZ$525, 330, MATCH($B$1, resultados!$A$1:$ZZ$1, 0))</f>
        <v/>
      </c>
      <c r="B336">
        <f>INDEX(resultados!$A$2:$ZZ$525, 330, MATCH($B$2, resultados!$A$1:$ZZ$1, 0))</f>
        <v/>
      </c>
      <c r="C336">
        <f>INDEX(resultados!$A$2:$ZZ$525, 330, MATCH($B$3, resultados!$A$1:$ZZ$1, 0))</f>
        <v/>
      </c>
    </row>
    <row r="337">
      <c r="A337">
        <f>INDEX(resultados!$A$2:$ZZ$525, 331, MATCH($B$1, resultados!$A$1:$ZZ$1, 0))</f>
        <v/>
      </c>
      <c r="B337">
        <f>INDEX(resultados!$A$2:$ZZ$525, 331, MATCH($B$2, resultados!$A$1:$ZZ$1, 0))</f>
        <v/>
      </c>
      <c r="C337">
        <f>INDEX(resultados!$A$2:$ZZ$525, 331, MATCH($B$3, resultados!$A$1:$ZZ$1, 0))</f>
        <v/>
      </c>
    </row>
    <row r="338">
      <c r="A338">
        <f>INDEX(resultados!$A$2:$ZZ$525, 332, MATCH($B$1, resultados!$A$1:$ZZ$1, 0))</f>
        <v/>
      </c>
      <c r="B338">
        <f>INDEX(resultados!$A$2:$ZZ$525, 332, MATCH($B$2, resultados!$A$1:$ZZ$1, 0))</f>
        <v/>
      </c>
      <c r="C338">
        <f>INDEX(resultados!$A$2:$ZZ$525, 332, MATCH($B$3, resultados!$A$1:$ZZ$1, 0))</f>
        <v/>
      </c>
    </row>
    <row r="339">
      <c r="A339">
        <f>INDEX(resultados!$A$2:$ZZ$525, 333, MATCH($B$1, resultados!$A$1:$ZZ$1, 0))</f>
        <v/>
      </c>
      <c r="B339">
        <f>INDEX(resultados!$A$2:$ZZ$525, 333, MATCH($B$2, resultados!$A$1:$ZZ$1, 0))</f>
        <v/>
      </c>
      <c r="C339">
        <f>INDEX(resultados!$A$2:$ZZ$525, 333, MATCH($B$3, resultados!$A$1:$ZZ$1, 0))</f>
        <v/>
      </c>
    </row>
    <row r="340">
      <c r="A340">
        <f>INDEX(resultados!$A$2:$ZZ$525, 334, MATCH($B$1, resultados!$A$1:$ZZ$1, 0))</f>
        <v/>
      </c>
      <c r="B340">
        <f>INDEX(resultados!$A$2:$ZZ$525, 334, MATCH($B$2, resultados!$A$1:$ZZ$1, 0))</f>
        <v/>
      </c>
      <c r="C340">
        <f>INDEX(resultados!$A$2:$ZZ$525, 334, MATCH($B$3, resultados!$A$1:$ZZ$1, 0))</f>
        <v/>
      </c>
    </row>
    <row r="341">
      <c r="A341">
        <f>INDEX(resultados!$A$2:$ZZ$525, 335, MATCH($B$1, resultados!$A$1:$ZZ$1, 0))</f>
        <v/>
      </c>
      <c r="B341">
        <f>INDEX(resultados!$A$2:$ZZ$525, 335, MATCH($B$2, resultados!$A$1:$ZZ$1, 0))</f>
        <v/>
      </c>
      <c r="C341">
        <f>INDEX(resultados!$A$2:$ZZ$525, 335, MATCH($B$3, resultados!$A$1:$ZZ$1, 0))</f>
        <v/>
      </c>
    </row>
    <row r="342">
      <c r="A342">
        <f>INDEX(resultados!$A$2:$ZZ$525, 336, MATCH($B$1, resultados!$A$1:$ZZ$1, 0))</f>
        <v/>
      </c>
      <c r="B342">
        <f>INDEX(resultados!$A$2:$ZZ$525, 336, MATCH($B$2, resultados!$A$1:$ZZ$1, 0))</f>
        <v/>
      </c>
      <c r="C342">
        <f>INDEX(resultados!$A$2:$ZZ$525, 336, MATCH($B$3, resultados!$A$1:$ZZ$1, 0))</f>
        <v/>
      </c>
    </row>
    <row r="343">
      <c r="A343">
        <f>INDEX(resultados!$A$2:$ZZ$525, 337, MATCH($B$1, resultados!$A$1:$ZZ$1, 0))</f>
        <v/>
      </c>
      <c r="B343">
        <f>INDEX(resultados!$A$2:$ZZ$525, 337, MATCH($B$2, resultados!$A$1:$ZZ$1, 0))</f>
        <v/>
      </c>
      <c r="C343">
        <f>INDEX(resultados!$A$2:$ZZ$525, 337, MATCH($B$3, resultados!$A$1:$ZZ$1, 0))</f>
        <v/>
      </c>
    </row>
    <row r="344">
      <c r="A344">
        <f>INDEX(resultados!$A$2:$ZZ$525, 338, MATCH($B$1, resultados!$A$1:$ZZ$1, 0))</f>
        <v/>
      </c>
      <c r="B344">
        <f>INDEX(resultados!$A$2:$ZZ$525, 338, MATCH($B$2, resultados!$A$1:$ZZ$1, 0))</f>
        <v/>
      </c>
      <c r="C344">
        <f>INDEX(resultados!$A$2:$ZZ$525, 338, MATCH($B$3, resultados!$A$1:$ZZ$1, 0))</f>
        <v/>
      </c>
    </row>
    <row r="345">
      <c r="A345">
        <f>INDEX(resultados!$A$2:$ZZ$525, 339, MATCH($B$1, resultados!$A$1:$ZZ$1, 0))</f>
        <v/>
      </c>
      <c r="B345">
        <f>INDEX(resultados!$A$2:$ZZ$525, 339, MATCH($B$2, resultados!$A$1:$ZZ$1, 0))</f>
        <v/>
      </c>
      <c r="C345">
        <f>INDEX(resultados!$A$2:$ZZ$525, 339, MATCH($B$3, resultados!$A$1:$ZZ$1, 0))</f>
        <v/>
      </c>
    </row>
    <row r="346">
      <c r="A346">
        <f>INDEX(resultados!$A$2:$ZZ$525, 340, MATCH($B$1, resultados!$A$1:$ZZ$1, 0))</f>
        <v/>
      </c>
      <c r="B346">
        <f>INDEX(resultados!$A$2:$ZZ$525, 340, MATCH($B$2, resultados!$A$1:$ZZ$1, 0))</f>
        <v/>
      </c>
      <c r="C346">
        <f>INDEX(resultados!$A$2:$ZZ$525, 340, MATCH($B$3, resultados!$A$1:$ZZ$1, 0))</f>
        <v/>
      </c>
    </row>
    <row r="347">
      <c r="A347">
        <f>INDEX(resultados!$A$2:$ZZ$525, 341, MATCH($B$1, resultados!$A$1:$ZZ$1, 0))</f>
        <v/>
      </c>
      <c r="B347">
        <f>INDEX(resultados!$A$2:$ZZ$525, 341, MATCH($B$2, resultados!$A$1:$ZZ$1, 0))</f>
        <v/>
      </c>
      <c r="C347">
        <f>INDEX(resultados!$A$2:$ZZ$525, 341, MATCH($B$3, resultados!$A$1:$ZZ$1, 0))</f>
        <v/>
      </c>
    </row>
    <row r="348">
      <c r="A348">
        <f>INDEX(resultados!$A$2:$ZZ$525, 342, MATCH($B$1, resultados!$A$1:$ZZ$1, 0))</f>
        <v/>
      </c>
      <c r="B348">
        <f>INDEX(resultados!$A$2:$ZZ$525, 342, MATCH($B$2, resultados!$A$1:$ZZ$1, 0))</f>
        <v/>
      </c>
      <c r="C348">
        <f>INDEX(resultados!$A$2:$ZZ$525, 342, MATCH($B$3, resultados!$A$1:$ZZ$1, 0))</f>
        <v/>
      </c>
    </row>
    <row r="349">
      <c r="A349">
        <f>INDEX(resultados!$A$2:$ZZ$525, 343, MATCH($B$1, resultados!$A$1:$ZZ$1, 0))</f>
        <v/>
      </c>
      <c r="B349">
        <f>INDEX(resultados!$A$2:$ZZ$525, 343, MATCH($B$2, resultados!$A$1:$ZZ$1, 0))</f>
        <v/>
      </c>
      <c r="C349">
        <f>INDEX(resultados!$A$2:$ZZ$525, 343, MATCH($B$3, resultados!$A$1:$ZZ$1, 0))</f>
        <v/>
      </c>
    </row>
    <row r="350">
      <c r="A350">
        <f>INDEX(resultados!$A$2:$ZZ$525, 344, MATCH($B$1, resultados!$A$1:$ZZ$1, 0))</f>
        <v/>
      </c>
      <c r="B350">
        <f>INDEX(resultados!$A$2:$ZZ$525, 344, MATCH($B$2, resultados!$A$1:$ZZ$1, 0))</f>
        <v/>
      </c>
      <c r="C350">
        <f>INDEX(resultados!$A$2:$ZZ$525, 344, MATCH($B$3, resultados!$A$1:$ZZ$1, 0))</f>
        <v/>
      </c>
    </row>
    <row r="351">
      <c r="A351">
        <f>INDEX(resultados!$A$2:$ZZ$525, 345, MATCH($B$1, resultados!$A$1:$ZZ$1, 0))</f>
        <v/>
      </c>
      <c r="B351">
        <f>INDEX(resultados!$A$2:$ZZ$525, 345, MATCH($B$2, resultados!$A$1:$ZZ$1, 0))</f>
        <v/>
      </c>
      <c r="C351">
        <f>INDEX(resultados!$A$2:$ZZ$525, 345, MATCH($B$3, resultados!$A$1:$ZZ$1, 0))</f>
        <v/>
      </c>
    </row>
    <row r="352">
      <c r="A352">
        <f>INDEX(resultados!$A$2:$ZZ$525, 346, MATCH($B$1, resultados!$A$1:$ZZ$1, 0))</f>
        <v/>
      </c>
      <c r="B352">
        <f>INDEX(resultados!$A$2:$ZZ$525, 346, MATCH($B$2, resultados!$A$1:$ZZ$1, 0))</f>
        <v/>
      </c>
      <c r="C352">
        <f>INDEX(resultados!$A$2:$ZZ$525, 346, MATCH($B$3, resultados!$A$1:$ZZ$1, 0))</f>
        <v/>
      </c>
    </row>
    <row r="353">
      <c r="A353">
        <f>INDEX(resultados!$A$2:$ZZ$525, 347, MATCH($B$1, resultados!$A$1:$ZZ$1, 0))</f>
        <v/>
      </c>
      <c r="B353">
        <f>INDEX(resultados!$A$2:$ZZ$525, 347, MATCH($B$2, resultados!$A$1:$ZZ$1, 0))</f>
        <v/>
      </c>
      <c r="C353">
        <f>INDEX(resultados!$A$2:$ZZ$525, 347, MATCH($B$3, resultados!$A$1:$ZZ$1, 0))</f>
        <v/>
      </c>
    </row>
    <row r="354">
      <c r="A354">
        <f>INDEX(resultados!$A$2:$ZZ$525, 348, MATCH($B$1, resultados!$A$1:$ZZ$1, 0))</f>
        <v/>
      </c>
      <c r="B354">
        <f>INDEX(resultados!$A$2:$ZZ$525, 348, MATCH($B$2, resultados!$A$1:$ZZ$1, 0))</f>
        <v/>
      </c>
      <c r="C354">
        <f>INDEX(resultados!$A$2:$ZZ$525, 348, MATCH($B$3, resultados!$A$1:$ZZ$1, 0))</f>
        <v/>
      </c>
    </row>
    <row r="355">
      <c r="A355">
        <f>INDEX(resultados!$A$2:$ZZ$525, 349, MATCH($B$1, resultados!$A$1:$ZZ$1, 0))</f>
        <v/>
      </c>
      <c r="B355">
        <f>INDEX(resultados!$A$2:$ZZ$525, 349, MATCH($B$2, resultados!$A$1:$ZZ$1, 0))</f>
        <v/>
      </c>
      <c r="C355">
        <f>INDEX(resultados!$A$2:$ZZ$525, 349, MATCH($B$3, resultados!$A$1:$ZZ$1, 0))</f>
        <v/>
      </c>
    </row>
    <row r="356">
      <c r="A356">
        <f>INDEX(resultados!$A$2:$ZZ$525, 350, MATCH($B$1, resultados!$A$1:$ZZ$1, 0))</f>
        <v/>
      </c>
      <c r="B356">
        <f>INDEX(resultados!$A$2:$ZZ$525, 350, MATCH($B$2, resultados!$A$1:$ZZ$1, 0))</f>
        <v/>
      </c>
      <c r="C356">
        <f>INDEX(resultados!$A$2:$ZZ$525, 350, MATCH($B$3, resultados!$A$1:$ZZ$1, 0))</f>
        <v/>
      </c>
    </row>
    <row r="357">
      <c r="A357">
        <f>INDEX(resultados!$A$2:$ZZ$525, 351, MATCH($B$1, resultados!$A$1:$ZZ$1, 0))</f>
        <v/>
      </c>
      <c r="B357">
        <f>INDEX(resultados!$A$2:$ZZ$525, 351, MATCH($B$2, resultados!$A$1:$ZZ$1, 0))</f>
        <v/>
      </c>
      <c r="C357">
        <f>INDEX(resultados!$A$2:$ZZ$525, 351, MATCH($B$3, resultados!$A$1:$ZZ$1, 0))</f>
        <v/>
      </c>
    </row>
    <row r="358">
      <c r="A358">
        <f>INDEX(resultados!$A$2:$ZZ$525, 352, MATCH($B$1, resultados!$A$1:$ZZ$1, 0))</f>
        <v/>
      </c>
      <c r="B358">
        <f>INDEX(resultados!$A$2:$ZZ$525, 352, MATCH($B$2, resultados!$A$1:$ZZ$1, 0))</f>
        <v/>
      </c>
      <c r="C358">
        <f>INDEX(resultados!$A$2:$ZZ$525, 352, MATCH($B$3, resultados!$A$1:$ZZ$1, 0))</f>
        <v/>
      </c>
    </row>
    <row r="359">
      <c r="A359">
        <f>INDEX(resultados!$A$2:$ZZ$525, 353, MATCH($B$1, resultados!$A$1:$ZZ$1, 0))</f>
        <v/>
      </c>
      <c r="B359">
        <f>INDEX(resultados!$A$2:$ZZ$525, 353, MATCH($B$2, resultados!$A$1:$ZZ$1, 0))</f>
        <v/>
      </c>
      <c r="C359">
        <f>INDEX(resultados!$A$2:$ZZ$525, 353, MATCH($B$3, resultados!$A$1:$ZZ$1, 0))</f>
        <v/>
      </c>
    </row>
    <row r="360">
      <c r="A360">
        <f>INDEX(resultados!$A$2:$ZZ$525, 354, MATCH($B$1, resultados!$A$1:$ZZ$1, 0))</f>
        <v/>
      </c>
      <c r="B360">
        <f>INDEX(resultados!$A$2:$ZZ$525, 354, MATCH($B$2, resultados!$A$1:$ZZ$1, 0))</f>
        <v/>
      </c>
      <c r="C360">
        <f>INDEX(resultados!$A$2:$ZZ$525, 354, MATCH($B$3, resultados!$A$1:$ZZ$1, 0))</f>
        <v/>
      </c>
    </row>
    <row r="361">
      <c r="A361">
        <f>INDEX(resultados!$A$2:$ZZ$525, 355, MATCH($B$1, resultados!$A$1:$ZZ$1, 0))</f>
        <v/>
      </c>
      <c r="B361">
        <f>INDEX(resultados!$A$2:$ZZ$525, 355, MATCH($B$2, resultados!$A$1:$ZZ$1, 0))</f>
        <v/>
      </c>
      <c r="C361">
        <f>INDEX(resultados!$A$2:$ZZ$525, 355, MATCH($B$3, resultados!$A$1:$ZZ$1, 0))</f>
        <v/>
      </c>
    </row>
    <row r="362">
      <c r="A362">
        <f>INDEX(resultados!$A$2:$ZZ$525, 356, MATCH($B$1, resultados!$A$1:$ZZ$1, 0))</f>
        <v/>
      </c>
      <c r="B362">
        <f>INDEX(resultados!$A$2:$ZZ$525, 356, MATCH($B$2, resultados!$A$1:$ZZ$1, 0))</f>
        <v/>
      </c>
      <c r="C362">
        <f>INDEX(resultados!$A$2:$ZZ$525, 356, MATCH($B$3, resultados!$A$1:$ZZ$1, 0))</f>
        <v/>
      </c>
    </row>
    <row r="363">
      <c r="A363">
        <f>INDEX(resultados!$A$2:$ZZ$525, 357, MATCH($B$1, resultados!$A$1:$ZZ$1, 0))</f>
        <v/>
      </c>
      <c r="B363">
        <f>INDEX(resultados!$A$2:$ZZ$525, 357, MATCH($B$2, resultados!$A$1:$ZZ$1, 0))</f>
        <v/>
      </c>
      <c r="C363">
        <f>INDEX(resultados!$A$2:$ZZ$525, 357, MATCH($B$3, resultados!$A$1:$ZZ$1, 0))</f>
        <v/>
      </c>
    </row>
    <row r="364">
      <c r="A364">
        <f>INDEX(resultados!$A$2:$ZZ$525, 358, MATCH($B$1, resultados!$A$1:$ZZ$1, 0))</f>
        <v/>
      </c>
      <c r="B364">
        <f>INDEX(resultados!$A$2:$ZZ$525, 358, MATCH($B$2, resultados!$A$1:$ZZ$1, 0))</f>
        <v/>
      </c>
      <c r="C364">
        <f>INDEX(resultados!$A$2:$ZZ$525, 358, MATCH($B$3, resultados!$A$1:$ZZ$1, 0))</f>
        <v/>
      </c>
    </row>
    <row r="365">
      <c r="A365">
        <f>INDEX(resultados!$A$2:$ZZ$525, 359, MATCH($B$1, resultados!$A$1:$ZZ$1, 0))</f>
        <v/>
      </c>
      <c r="B365">
        <f>INDEX(resultados!$A$2:$ZZ$525, 359, MATCH($B$2, resultados!$A$1:$ZZ$1, 0))</f>
        <v/>
      </c>
      <c r="C365">
        <f>INDEX(resultados!$A$2:$ZZ$525, 359, MATCH($B$3, resultados!$A$1:$ZZ$1, 0))</f>
        <v/>
      </c>
    </row>
    <row r="366">
      <c r="A366">
        <f>INDEX(resultados!$A$2:$ZZ$525, 360, MATCH($B$1, resultados!$A$1:$ZZ$1, 0))</f>
        <v/>
      </c>
      <c r="B366">
        <f>INDEX(resultados!$A$2:$ZZ$525, 360, MATCH($B$2, resultados!$A$1:$ZZ$1, 0))</f>
        <v/>
      </c>
      <c r="C366">
        <f>INDEX(resultados!$A$2:$ZZ$525, 360, MATCH($B$3, resultados!$A$1:$ZZ$1, 0))</f>
        <v/>
      </c>
    </row>
    <row r="367">
      <c r="A367">
        <f>INDEX(resultados!$A$2:$ZZ$525, 361, MATCH($B$1, resultados!$A$1:$ZZ$1, 0))</f>
        <v/>
      </c>
      <c r="B367">
        <f>INDEX(resultados!$A$2:$ZZ$525, 361, MATCH($B$2, resultados!$A$1:$ZZ$1, 0))</f>
        <v/>
      </c>
      <c r="C367">
        <f>INDEX(resultados!$A$2:$ZZ$525, 361, MATCH($B$3, resultados!$A$1:$ZZ$1, 0))</f>
        <v/>
      </c>
    </row>
    <row r="368">
      <c r="A368">
        <f>INDEX(resultados!$A$2:$ZZ$525, 362, MATCH($B$1, resultados!$A$1:$ZZ$1, 0))</f>
        <v/>
      </c>
      <c r="B368">
        <f>INDEX(resultados!$A$2:$ZZ$525, 362, MATCH($B$2, resultados!$A$1:$ZZ$1, 0))</f>
        <v/>
      </c>
      <c r="C368">
        <f>INDEX(resultados!$A$2:$ZZ$525, 362, MATCH($B$3, resultados!$A$1:$ZZ$1, 0))</f>
        <v/>
      </c>
    </row>
    <row r="369">
      <c r="A369">
        <f>INDEX(resultados!$A$2:$ZZ$525, 363, MATCH($B$1, resultados!$A$1:$ZZ$1, 0))</f>
        <v/>
      </c>
      <c r="B369">
        <f>INDEX(resultados!$A$2:$ZZ$525, 363, MATCH($B$2, resultados!$A$1:$ZZ$1, 0))</f>
        <v/>
      </c>
      <c r="C369">
        <f>INDEX(resultados!$A$2:$ZZ$525, 363, MATCH($B$3, resultados!$A$1:$ZZ$1, 0))</f>
        <v/>
      </c>
    </row>
    <row r="370">
      <c r="A370">
        <f>INDEX(resultados!$A$2:$ZZ$525, 364, MATCH($B$1, resultados!$A$1:$ZZ$1, 0))</f>
        <v/>
      </c>
      <c r="B370">
        <f>INDEX(resultados!$A$2:$ZZ$525, 364, MATCH($B$2, resultados!$A$1:$ZZ$1, 0))</f>
        <v/>
      </c>
      <c r="C370">
        <f>INDEX(resultados!$A$2:$ZZ$525, 364, MATCH($B$3, resultados!$A$1:$ZZ$1, 0))</f>
        <v/>
      </c>
    </row>
    <row r="371">
      <c r="A371">
        <f>INDEX(resultados!$A$2:$ZZ$525, 365, MATCH($B$1, resultados!$A$1:$ZZ$1, 0))</f>
        <v/>
      </c>
      <c r="B371">
        <f>INDEX(resultados!$A$2:$ZZ$525, 365, MATCH($B$2, resultados!$A$1:$ZZ$1, 0))</f>
        <v/>
      </c>
      <c r="C371">
        <f>INDEX(resultados!$A$2:$ZZ$525, 365, MATCH($B$3, resultados!$A$1:$ZZ$1, 0))</f>
        <v/>
      </c>
    </row>
    <row r="372">
      <c r="A372">
        <f>INDEX(resultados!$A$2:$ZZ$525, 366, MATCH($B$1, resultados!$A$1:$ZZ$1, 0))</f>
        <v/>
      </c>
      <c r="B372">
        <f>INDEX(resultados!$A$2:$ZZ$525, 366, MATCH($B$2, resultados!$A$1:$ZZ$1, 0))</f>
        <v/>
      </c>
      <c r="C372">
        <f>INDEX(resultados!$A$2:$ZZ$525, 366, MATCH($B$3, resultados!$A$1:$ZZ$1, 0))</f>
        <v/>
      </c>
    </row>
    <row r="373">
      <c r="A373">
        <f>INDEX(resultados!$A$2:$ZZ$525, 367, MATCH($B$1, resultados!$A$1:$ZZ$1, 0))</f>
        <v/>
      </c>
      <c r="B373">
        <f>INDEX(resultados!$A$2:$ZZ$525, 367, MATCH($B$2, resultados!$A$1:$ZZ$1, 0))</f>
        <v/>
      </c>
      <c r="C373">
        <f>INDEX(resultados!$A$2:$ZZ$525, 367, MATCH($B$3, resultados!$A$1:$ZZ$1, 0))</f>
        <v/>
      </c>
    </row>
    <row r="374">
      <c r="A374">
        <f>INDEX(resultados!$A$2:$ZZ$525, 368, MATCH($B$1, resultados!$A$1:$ZZ$1, 0))</f>
        <v/>
      </c>
      <c r="B374">
        <f>INDEX(resultados!$A$2:$ZZ$525, 368, MATCH($B$2, resultados!$A$1:$ZZ$1, 0))</f>
        <v/>
      </c>
      <c r="C374">
        <f>INDEX(resultados!$A$2:$ZZ$525, 368, MATCH($B$3, resultados!$A$1:$ZZ$1, 0))</f>
        <v/>
      </c>
    </row>
    <row r="375">
      <c r="A375">
        <f>INDEX(resultados!$A$2:$ZZ$525, 369, MATCH($B$1, resultados!$A$1:$ZZ$1, 0))</f>
        <v/>
      </c>
      <c r="B375">
        <f>INDEX(resultados!$A$2:$ZZ$525, 369, MATCH($B$2, resultados!$A$1:$ZZ$1, 0))</f>
        <v/>
      </c>
      <c r="C375">
        <f>INDEX(resultados!$A$2:$ZZ$525, 369, MATCH($B$3, resultados!$A$1:$ZZ$1, 0))</f>
        <v/>
      </c>
    </row>
    <row r="376">
      <c r="A376">
        <f>INDEX(resultados!$A$2:$ZZ$525, 370, MATCH($B$1, resultados!$A$1:$ZZ$1, 0))</f>
        <v/>
      </c>
      <c r="B376">
        <f>INDEX(resultados!$A$2:$ZZ$525, 370, MATCH($B$2, resultados!$A$1:$ZZ$1, 0))</f>
        <v/>
      </c>
      <c r="C376">
        <f>INDEX(resultados!$A$2:$ZZ$525, 370, MATCH($B$3, resultados!$A$1:$ZZ$1, 0))</f>
        <v/>
      </c>
    </row>
    <row r="377">
      <c r="A377">
        <f>INDEX(resultados!$A$2:$ZZ$525, 371, MATCH($B$1, resultados!$A$1:$ZZ$1, 0))</f>
        <v/>
      </c>
      <c r="B377">
        <f>INDEX(resultados!$A$2:$ZZ$525, 371, MATCH($B$2, resultados!$A$1:$ZZ$1, 0))</f>
        <v/>
      </c>
      <c r="C377">
        <f>INDEX(resultados!$A$2:$ZZ$525, 371, MATCH($B$3, resultados!$A$1:$ZZ$1, 0))</f>
        <v/>
      </c>
    </row>
    <row r="378">
      <c r="A378">
        <f>INDEX(resultados!$A$2:$ZZ$525, 372, MATCH($B$1, resultados!$A$1:$ZZ$1, 0))</f>
        <v/>
      </c>
      <c r="B378">
        <f>INDEX(resultados!$A$2:$ZZ$525, 372, MATCH($B$2, resultados!$A$1:$ZZ$1, 0))</f>
        <v/>
      </c>
      <c r="C378">
        <f>INDEX(resultados!$A$2:$ZZ$525, 372, MATCH($B$3, resultados!$A$1:$ZZ$1, 0))</f>
        <v/>
      </c>
    </row>
    <row r="379">
      <c r="A379">
        <f>INDEX(resultados!$A$2:$ZZ$525, 373, MATCH($B$1, resultados!$A$1:$ZZ$1, 0))</f>
        <v/>
      </c>
      <c r="B379">
        <f>INDEX(resultados!$A$2:$ZZ$525, 373, MATCH($B$2, resultados!$A$1:$ZZ$1, 0))</f>
        <v/>
      </c>
      <c r="C379">
        <f>INDEX(resultados!$A$2:$ZZ$525, 373, MATCH($B$3, resultados!$A$1:$ZZ$1, 0))</f>
        <v/>
      </c>
    </row>
    <row r="380">
      <c r="A380">
        <f>INDEX(resultados!$A$2:$ZZ$525, 374, MATCH($B$1, resultados!$A$1:$ZZ$1, 0))</f>
        <v/>
      </c>
      <c r="B380">
        <f>INDEX(resultados!$A$2:$ZZ$525, 374, MATCH($B$2, resultados!$A$1:$ZZ$1, 0))</f>
        <v/>
      </c>
      <c r="C380">
        <f>INDEX(resultados!$A$2:$ZZ$525, 374, MATCH($B$3, resultados!$A$1:$ZZ$1, 0))</f>
        <v/>
      </c>
    </row>
    <row r="381">
      <c r="A381">
        <f>INDEX(resultados!$A$2:$ZZ$525, 375, MATCH($B$1, resultados!$A$1:$ZZ$1, 0))</f>
        <v/>
      </c>
      <c r="B381">
        <f>INDEX(resultados!$A$2:$ZZ$525, 375, MATCH($B$2, resultados!$A$1:$ZZ$1, 0))</f>
        <v/>
      </c>
      <c r="C381">
        <f>INDEX(resultados!$A$2:$ZZ$525, 375, MATCH($B$3, resultados!$A$1:$ZZ$1, 0))</f>
        <v/>
      </c>
    </row>
    <row r="382">
      <c r="A382">
        <f>INDEX(resultados!$A$2:$ZZ$525, 376, MATCH($B$1, resultados!$A$1:$ZZ$1, 0))</f>
        <v/>
      </c>
      <c r="B382">
        <f>INDEX(resultados!$A$2:$ZZ$525, 376, MATCH($B$2, resultados!$A$1:$ZZ$1, 0))</f>
        <v/>
      </c>
      <c r="C382">
        <f>INDEX(resultados!$A$2:$ZZ$525, 376, MATCH($B$3, resultados!$A$1:$ZZ$1, 0))</f>
        <v/>
      </c>
    </row>
    <row r="383">
      <c r="A383">
        <f>INDEX(resultados!$A$2:$ZZ$525, 377, MATCH($B$1, resultados!$A$1:$ZZ$1, 0))</f>
        <v/>
      </c>
      <c r="B383">
        <f>INDEX(resultados!$A$2:$ZZ$525, 377, MATCH($B$2, resultados!$A$1:$ZZ$1, 0))</f>
        <v/>
      </c>
      <c r="C383">
        <f>INDEX(resultados!$A$2:$ZZ$525, 377, MATCH($B$3, resultados!$A$1:$ZZ$1, 0))</f>
        <v/>
      </c>
    </row>
    <row r="384">
      <c r="A384">
        <f>INDEX(resultados!$A$2:$ZZ$525, 378, MATCH($B$1, resultados!$A$1:$ZZ$1, 0))</f>
        <v/>
      </c>
      <c r="B384">
        <f>INDEX(resultados!$A$2:$ZZ$525, 378, MATCH($B$2, resultados!$A$1:$ZZ$1, 0))</f>
        <v/>
      </c>
      <c r="C384">
        <f>INDEX(resultados!$A$2:$ZZ$525, 378, MATCH($B$3, resultados!$A$1:$ZZ$1, 0))</f>
        <v/>
      </c>
    </row>
    <row r="385">
      <c r="A385">
        <f>INDEX(resultados!$A$2:$ZZ$525, 379, MATCH($B$1, resultados!$A$1:$ZZ$1, 0))</f>
        <v/>
      </c>
      <c r="B385">
        <f>INDEX(resultados!$A$2:$ZZ$525, 379, MATCH($B$2, resultados!$A$1:$ZZ$1, 0))</f>
        <v/>
      </c>
      <c r="C385">
        <f>INDEX(resultados!$A$2:$ZZ$525, 379, MATCH($B$3, resultados!$A$1:$ZZ$1, 0))</f>
        <v/>
      </c>
    </row>
    <row r="386">
      <c r="A386">
        <f>INDEX(resultados!$A$2:$ZZ$525, 380, MATCH($B$1, resultados!$A$1:$ZZ$1, 0))</f>
        <v/>
      </c>
      <c r="B386">
        <f>INDEX(resultados!$A$2:$ZZ$525, 380, MATCH($B$2, resultados!$A$1:$ZZ$1, 0))</f>
        <v/>
      </c>
      <c r="C386">
        <f>INDEX(resultados!$A$2:$ZZ$525, 380, MATCH($B$3, resultados!$A$1:$ZZ$1, 0))</f>
        <v/>
      </c>
    </row>
    <row r="387">
      <c r="A387">
        <f>INDEX(resultados!$A$2:$ZZ$525, 381, MATCH($B$1, resultados!$A$1:$ZZ$1, 0))</f>
        <v/>
      </c>
      <c r="B387">
        <f>INDEX(resultados!$A$2:$ZZ$525, 381, MATCH($B$2, resultados!$A$1:$ZZ$1, 0))</f>
        <v/>
      </c>
      <c r="C387">
        <f>INDEX(resultados!$A$2:$ZZ$525, 381, MATCH($B$3, resultados!$A$1:$ZZ$1, 0))</f>
        <v/>
      </c>
    </row>
    <row r="388">
      <c r="A388">
        <f>INDEX(resultados!$A$2:$ZZ$525, 382, MATCH($B$1, resultados!$A$1:$ZZ$1, 0))</f>
        <v/>
      </c>
      <c r="B388">
        <f>INDEX(resultados!$A$2:$ZZ$525, 382, MATCH($B$2, resultados!$A$1:$ZZ$1, 0))</f>
        <v/>
      </c>
      <c r="C388">
        <f>INDEX(resultados!$A$2:$ZZ$525, 382, MATCH($B$3, resultados!$A$1:$ZZ$1, 0))</f>
        <v/>
      </c>
    </row>
    <row r="389">
      <c r="A389">
        <f>INDEX(resultados!$A$2:$ZZ$525, 383, MATCH($B$1, resultados!$A$1:$ZZ$1, 0))</f>
        <v/>
      </c>
      <c r="B389">
        <f>INDEX(resultados!$A$2:$ZZ$525, 383, MATCH($B$2, resultados!$A$1:$ZZ$1, 0))</f>
        <v/>
      </c>
      <c r="C389">
        <f>INDEX(resultados!$A$2:$ZZ$525, 383, MATCH($B$3, resultados!$A$1:$ZZ$1, 0))</f>
        <v/>
      </c>
    </row>
    <row r="390">
      <c r="A390">
        <f>INDEX(resultados!$A$2:$ZZ$525, 384, MATCH($B$1, resultados!$A$1:$ZZ$1, 0))</f>
        <v/>
      </c>
      <c r="B390">
        <f>INDEX(resultados!$A$2:$ZZ$525, 384, MATCH($B$2, resultados!$A$1:$ZZ$1, 0))</f>
        <v/>
      </c>
      <c r="C390">
        <f>INDEX(resultados!$A$2:$ZZ$525, 384, MATCH($B$3, resultados!$A$1:$ZZ$1, 0))</f>
        <v/>
      </c>
    </row>
    <row r="391">
      <c r="A391">
        <f>INDEX(resultados!$A$2:$ZZ$525, 385, MATCH($B$1, resultados!$A$1:$ZZ$1, 0))</f>
        <v/>
      </c>
      <c r="B391">
        <f>INDEX(resultados!$A$2:$ZZ$525, 385, MATCH($B$2, resultados!$A$1:$ZZ$1, 0))</f>
        <v/>
      </c>
      <c r="C391">
        <f>INDEX(resultados!$A$2:$ZZ$525, 385, MATCH($B$3, resultados!$A$1:$ZZ$1, 0))</f>
        <v/>
      </c>
    </row>
    <row r="392">
      <c r="A392">
        <f>INDEX(resultados!$A$2:$ZZ$525, 386, MATCH($B$1, resultados!$A$1:$ZZ$1, 0))</f>
        <v/>
      </c>
      <c r="B392">
        <f>INDEX(resultados!$A$2:$ZZ$525, 386, MATCH($B$2, resultados!$A$1:$ZZ$1, 0))</f>
        <v/>
      </c>
      <c r="C392">
        <f>INDEX(resultados!$A$2:$ZZ$525, 386, MATCH($B$3, resultados!$A$1:$ZZ$1, 0))</f>
        <v/>
      </c>
    </row>
    <row r="393">
      <c r="A393">
        <f>INDEX(resultados!$A$2:$ZZ$525, 387, MATCH($B$1, resultados!$A$1:$ZZ$1, 0))</f>
        <v/>
      </c>
      <c r="B393">
        <f>INDEX(resultados!$A$2:$ZZ$525, 387, MATCH($B$2, resultados!$A$1:$ZZ$1, 0))</f>
        <v/>
      </c>
      <c r="C393">
        <f>INDEX(resultados!$A$2:$ZZ$525, 387, MATCH($B$3, resultados!$A$1:$ZZ$1, 0))</f>
        <v/>
      </c>
    </row>
    <row r="394">
      <c r="A394">
        <f>INDEX(resultados!$A$2:$ZZ$525, 388, MATCH($B$1, resultados!$A$1:$ZZ$1, 0))</f>
        <v/>
      </c>
      <c r="B394">
        <f>INDEX(resultados!$A$2:$ZZ$525, 388, MATCH($B$2, resultados!$A$1:$ZZ$1, 0))</f>
        <v/>
      </c>
      <c r="C394">
        <f>INDEX(resultados!$A$2:$ZZ$525, 388, MATCH($B$3, resultados!$A$1:$ZZ$1, 0))</f>
        <v/>
      </c>
    </row>
    <row r="395">
      <c r="A395">
        <f>INDEX(resultados!$A$2:$ZZ$525, 389, MATCH($B$1, resultados!$A$1:$ZZ$1, 0))</f>
        <v/>
      </c>
      <c r="B395">
        <f>INDEX(resultados!$A$2:$ZZ$525, 389, MATCH($B$2, resultados!$A$1:$ZZ$1, 0))</f>
        <v/>
      </c>
      <c r="C395">
        <f>INDEX(resultados!$A$2:$ZZ$525, 389, MATCH($B$3, resultados!$A$1:$ZZ$1, 0))</f>
        <v/>
      </c>
    </row>
    <row r="396">
      <c r="A396">
        <f>INDEX(resultados!$A$2:$ZZ$525, 390, MATCH($B$1, resultados!$A$1:$ZZ$1, 0))</f>
        <v/>
      </c>
      <c r="B396">
        <f>INDEX(resultados!$A$2:$ZZ$525, 390, MATCH($B$2, resultados!$A$1:$ZZ$1, 0))</f>
        <v/>
      </c>
      <c r="C396">
        <f>INDEX(resultados!$A$2:$ZZ$525, 390, MATCH($B$3, resultados!$A$1:$ZZ$1, 0))</f>
        <v/>
      </c>
    </row>
    <row r="397">
      <c r="A397">
        <f>INDEX(resultados!$A$2:$ZZ$525, 391, MATCH($B$1, resultados!$A$1:$ZZ$1, 0))</f>
        <v/>
      </c>
      <c r="B397">
        <f>INDEX(resultados!$A$2:$ZZ$525, 391, MATCH($B$2, resultados!$A$1:$ZZ$1, 0))</f>
        <v/>
      </c>
      <c r="C397">
        <f>INDEX(resultados!$A$2:$ZZ$525, 391, MATCH($B$3, resultados!$A$1:$ZZ$1, 0))</f>
        <v/>
      </c>
    </row>
    <row r="398">
      <c r="A398">
        <f>INDEX(resultados!$A$2:$ZZ$525, 392, MATCH($B$1, resultados!$A$1:$ZZ$1, 0))</f>
        <v/>
      </c>
      <c r="B398">
        <f>INDEX(resultados!$A$2:$ZZ$525, 392, MATCH($B$2, resultados!$A$1:$ZZ$1, 0))</f>
        <v/>
      </c>
      <c r="C398">
        <f>INDEX(resultados!$A$2:$ZZ$525, 392, MATCH($B$3, resultados!$A$1:$ZZ$1, 0))</f>
        <v/>
      </c>
    </row>
    <row r="399">
      <c r="A399">
        <f>INDEX(resultados!$A$2:$ZZ$525, 393, MATCH($B$1, resultados!$A$1:$ZZ$1, 0))</f>
        <v/>
      </c>
      <c r="B399">
        <f>INDEX(resultados!$A$2:$ZZ$525, 393, MATCH($B$2, resultados!$A$1:$ZZ$1, 0))</f>
        <v/>
      </c>
      <c r="C399">
        <f>INDEX(resultados!$A$2:$ZZ$525, 393, MATCH($B$3, resultados!$A$1:$ZZ$1, 0))</f>
        <v/>
      </c>
    </row>
    <row r="400">
      <c r="A400">
        <f>INDEX(resultados!$A$2:$ZZ$525, 394, MATCH($B$1, resultados!$A$1:$ZZ$1, 0))</f>
        <v/>
      </c>
      <c r="B400">
        <f>INDEX(resultados!$A$2:$ZZ$525, 394, MATCH($B$2, resultados!$A$1:$ZZ$1, 0))</f>
        <v/>
      </c>
      <c r="C400">
        <f>INDEX(resultados!$A$2:$ZZ$525, 394, MATCH($B$3, resultados!$A$1:$ZZ$1, 0))</f>
        <v/>
      </c>
    </row>
    <row r="401">
      <c r="A401">
        <f>INDEX(resultados!$A$2:$ZZ$525, 395, MATCH($B$1, resultados!$A$1:$ZZ$1, 0))</f>
        <v/>
      </c>
      <c r="B401">
        <f>INDEX(resultados!$A$2:$ZZ$525, 395, MATCH($B$2, resultados!$A$1:$ZZ$1, 0))</f>
        <v/>
      </c>
      <c r="C401">
        <f>INDEX(resultados!$A$2:$ZZ$525, 395, MATCH($B$3, resultados!$A$1:$ZZ$1, 0))</f>
        <v/>
      </c>
    </row>
    <row r="402">
      <c r="A402">
        <f>INDEX(resultados!$A$2:$ZZ$525, 396, MATCH($B$1, resultados!$A$1:$ZZ$1, 0))</f>
        <v/>
      </c>
      <c r="B402">
        <f>INDEX(resultados!$A$2:$ZZ$525, 396, MATCH($B$2, resultados!$A$1:$ZZ$1, 0))</f>
        <v/>
      </c>
      <c r="C402">
        <f>INDEX(resultados!$A$2:$ZZ$525, 396, MATCH($B$3, resultados!$A$1:$ZZ$1, 0))</f>
        <v/>
      </c>
    </row>
    <row r="403">
      <c r="A403">
        <f>INDEX(resultados!$A$2:$ZZ$525, 397, MATCH($B$1, resultados!$A$1:$ZZ$1, 0))</f>
        <v/>
      </c>
      <c r="B403">
        <f>INDEX(resultados!$A$2:$ZZ$525, 397, MATCH($B$2, resultados!$A$1:$ZZ$1, 0))</f>
        <v/>
      </c>
      <c r="C403">
        <f>INDEX(resultados!$A$2:$ZZ$525, 397, MATCH($B$3, resultados!$A$1:$ZZ$1, 0))</f>
        <v/>
      </c>
    </row>
    <row r="404">
      <c r="A404">
        <f>INDEX(resultados!$A$2:$ZZ$525, 398, MATCH($B$1, resultados!$A$1:$ZZ$1, 0))</f>
        <v/>
      </c>
      <c r="B404">
        <f>INDEX(resultados!$A$2:$ZZ$525, 398, MATCH($B$2, resultados!$A$1:$ZZ$1, 0))</f>
        <v/>
      </c>
      <c r="C404">
        <f>INDEX(resultados!$A$2:$ZZ$525, 398, MATCH($B$3, resultados!$A$1:$ZZ$1, 0))</f>
        <v/>
      </c>
    </row>
    <row r="405">
      <c r="A405">
        <f>INDEX(resultados!$A$2:$ZZ$525, 399, MATCH($B$1, resultados!$A$1:$ZZ$1, 0))</f>
        <v/>
      </c>
      <c r="B405">
        <f>INDEX(resultados!$A$2:$ZZ$525, 399, MATCH($B$2, resultados!$A$1:$ZZ$1, 0))</f>
        <v/>
      </c>
      <c r="C405">
        <f>INDEX(resultados!$A$2:$ZZ$525, 399, MATCH($B$3, resultados!$A$1:$ZZ$1, 0))</f>
        <v/>
      </c>
    </row>
    <row r="406">
      <c r="A406">
        <f>INDEX(resultados!$A$2:$ZZ$525, 400, MATCH($B$1, resultados!$A$1:$ZZ$1, 0))</f>
        <v/>
      </c>
      <c r="B406">
        <f>INDEX(resultados!$A$2:$ZZ$525, 400, MATCH($B$2, resultados!$A$1:$ZZ$1, 0))</f>
        <v/>
      </c>
      <c r="C406">
        <f>INDEX(resultados!$A$2:$ZZ$525, 400, MATCH($B$3, resultados!$A$1:$ZZ$1, 0))</f>
        <v/>
      </c>
    </row>
    <row r="407">
      <c r="A407">
        <f>INDEX(resultados!$A$2:$ZZ$525, 401, MATCH($B$1, resultados!$A$1:$ZZ$1, 0))</f>
        <v/>
      </c>
      <c r="B407">
        <f>INDEX(resultados!$A$2:$ZZ$525, 401, MATCH($B$2, resultados!$A$1:$ZZ$1, 0))</f>
        <v/>
      </c>
      <c r="C407">
        <f>INDEX(resultados!$A$2:$ZZ$525, 401, MATCH($B$3, resultados!$A$1:$ZZ$1, 0))</f>
        <v/>
      </c>
    </row>
    <row r="408">
      <c r="A408">
        <f>INDEX(resultados!$A$2:$ZZ$525, 402, MATCH($B$1, resultados!$A$1:$ZZ$1, 0))</f>
        <v/>
      </c>
      <c r="B408">
        <f>INDEX(resultados!$A$2:$ZZ$525, 402, MATCH($B$2, resultados!$A$1:$ZZ$1, 0))</f>
        <v/>
      </c>
      <c r="C408">
        <f>INDEX(resultados!$A$2:$ZZ$525, 402, MATCH($B$3, resultados!$A$1:$ZZ$1, 0))</f>
        <v/>
      </c>
    </row>
    <row r="409">
      <c r="A409">
        <f>INDEX(resultados!$A$2:$ZZ$525, 403, MATCH($B$1, resultados!$A$1:$ZZ$1, 0))</f>
        <v/>
      </c>
      <c r="B409">
        <f>INDEX(resultados!$A$2:$ZZ$525, 403, MATCH($B$2, resultados!$A$1:$ZZ$1, 0))</f>
        <v/>
      </c>
      <c r="C409">
        <f>INDEX(resultados!$A$2:$ZZ$525, 403, MATCH($B$3, resultados!$A$1:$ZZ$1, 0))</f>
        <v/>
      </c>
    </row>
    <row r="410">
      <c r="A410">
        <f>INDEX(resultados!$A$2:$ZZ$525, 404, MATCH($B$1, resultados!$A$1:$ZZ$1, 0))</f>
        <v/>
      </c>
      <c r="B410">
        <f>INDEX(resultados!$A$2:$ZZ$525, 404, MATCH($B$2, resultados!$A$1:$ZZ$1, 0))</f>
        <v/>
      </c>
      <c r="C410">
        <f>INDEX(resultados!$A$2:$ZZ$525, 404, MATCH($B$3, resultados!$A$1:$ZZ$1, 0))</f>
        <v/>
      </c>
    </row>
    <row r="411">
      <c r="A411">
        <f>INDEX(resultados!$A$2:$ZZ$525, 405, MATCH($B$1, resultados!$A$1:$ZZ$1, 0))</f>
        <v/>
      </c>
      <c r="B411">
        <f>INDEX(resultados!$A$2:$ZZ$525, 405, MATCH($B$2, resultados!$A$1:$ZZ$1, 0))</f>
        <v/>
      </c>
      <c r="C411">
        <f>INDEX(resultados!$A$2:$ZZ$525, 405, MATCH($B$3, resultados!$A$1:$ZZ$1, 0))</f>
        <v/>
      </c>
    </row>
    <row r="412">
      <c r="A412">
        <f>INDEX(resultados!$A$2:$ZZ$525, 406, MATCH($B$1, resultados!$A$1:$ZZ$1, 0))</f>
        <v/>
      </c>
      <c r="B412">
        <f>INDEX(resultados!$A$2:$ZZ$525, 406, MATCH($B$2, resultados!$A$1:$ZZ$1, 0))</f>
        <v/>
      </c>
      <c r="C412">
        <f>INDEX(resultados!$A$2:$ZZ$525, 406, MATCH($B$3, resultados!$A$1:$ZZ$1, 0))</f>
        <v/>
      </c>
    </row>
    <row r="413">
      <c r="A413">
        <f>INDEX(resultados!$A$2:$ZZ$525, 407, MATCH($B$1, resultados!$A$1:$ZZ$1, 0))</f>
        <v/>
      </c>
      <c r="B413">
        <f>INDEX(resultados!$A$2:$ZZ$525, 407, MATCH($B$2, resultados!$A$1:$ZZ$1, 0))</f>
        <v/>
      </c>
      <c r="C413">
        <f>INDEX(resultados!$A$2:$ZZ$525, 407, MATCH($B$3, resultados!$A$1:$ZZ$1, 0))</f>
        <v/>
      </c>
    </row>
    <row r="414">
      <c r="A414">
        <f>INDEX(resultados!$A$2:$ZZ$525, 408, MATCH($B$1, resultados!$A$1:$ZZ$1, 0))</f>
        <v/>
      </c>
      <c r="B414">
        <f>INDEX(resultados!$A$2:$ZZ$525, 408, MATCH($B$2, resultados!$A$1:$ZZ$1, 0))</f>
        <v/>
      </c>
      <c r="C414">
        <f>INDEX(resultados!$A$2:$ZZ$525, 408, MATCH($B$3, resultados!$A$1:$ZZ$1, 0))</f>
        <v/>
      </c>
    </row>
    <row r="415">
      <c r="A415">
        <f>INDEX(resultados!$A$2:$ZZ$525, 409, MATCH($B$1, resultados!$A$1:$ZZ$1, 0))</f>
        <v/>
      </c>
      <c r="B415">
        <f>INDEX(resultados!$A$2:$ZZ$525, 409, MATCH($B$2, resultados!$A$1:$ZZ$1, 0))</f>
        <v/>
      </c>
      <c r="C415">
        <f>INDEX(resultados!$A$2:$ZZ$525, 409, MATCH($B$3, resultados!$A$1:$ZZ$1, 0))</f>
        <v/>
      </c>
    </row>
    <row r="416">
      <c r="A416">
        <f>INDEX(resultados!$A$2:$ZZ$525, 410, MATCH($B$1, resultados!$A$1:$ZZ$1, 0))</f>
        <v/>
      </c>
      <c r="B416">
        <f>INDEX(resultados!$A$2:$ZZ$525, 410, MATCH($B$2, resultados!$A$1:$ZZ$1, 0))</f>
        <v/>
      </c>
      <c r="C416">
        <f>INDEX(resultados!$A$2:$ZZ$525, 410, MATCH($B$3, resultados!$A$1:$ZZ$1, 0))</f>
        <v/>
      </c>
    </row>
    <row r="417">
      <c r="A417">
        <f>INDEX(resultados!$A$2:$ZZ$525, 411, MATCH($B$1, resultados!$A$1:$ZZ$1, 0))</f>
        <v/>
      </c>
      <c r="B417">
        <f>INDEX(resultados!$A$2:$ZZ$525, 411, MATCH($B$2, resultados!$A$1:$ZZ$1, 0))</f>
        <v/>
      </c>
      <c r="C417">
        <f>INDEX(resultados!$A$2:$ZZ$525, 411, MATCH($B$3, resultados!$A$1:$ZZ$1, 0))</f>
        <v/>
      </c>
    </row>
    <row r="418">
      <c r="A418">
        <f>INDEX(resultados!$A$2:$ZZ$525, 412, MATCH($B$1, resultados!$A$1:$ZZ$1, 0))</f>
        <v/>
      </c>
      <c r="B418">
        <f>INDEX(resultados!$A$2:$ZZ$525, 412, MATCH($B$2, resultados!$A$1:$ZZ$1, 0))</f>
        <v/>
      </c>
      <c r="C418">
        <f>INDEX(resultados!$A$2:$ZZ$525, 412, MATCH($B$3, resultados!$A$1:$ZZ$1, 0))</f>
        <v/>
      </c>
    </row>
    <row r="419">
      <c r="A419">
        <f>INDEX(resultados!$A$2:$ZZ$525, 413, MATCH($B$1, resultados!$A$1:$ZZ$1, 0))</f>
        <v/>
      </c>
      <c r="B419">
        <f>INDEX(resultados!$A$2:$ZZ$525, 413, MATCH($B$2, resultados!$A$1:$ZZ$1, 0))</f>
        <v/>
      </c>
      <c r="C419">
        <f>INDEX(resultados!$A$2:$ZZ$525, 413, MATCH($B$3, resultados!$A$1:$ZZ$1, 0))</f>
        <v/>
      </c>
    </row>
    <row r="420">
      <c r="A420">
        <f>INDEX(resultados!$A$2:$ZZ$525, 414, MATCH($B$1, resultados!$A$1:$ZZ$1, 0))</f>
        <v/>
      </c>
      <c r="B420">
        <f>INDEX(resultados!$A$2:$ZZ$525, 414, MATCH($B$2, resultados!$A$1:$ZZ$1, 0))</f>
        <v/>
      </c>
      <c r="C420">
        <f>INDEX(resultados!$A$2:$ZZ$525, 414, MATCH($B$3, resultados!$A$1:$ZZ$1, 0))</f>
        <v/>
      </c>
    </row>
    <row r="421">
      <c r="A421">
        <f>INDEX(resultados!$A$2:$ZZ$525, 415, MATCH($B$1, resultados!$A$1:$ZZ$1, 0))</f>
        <v/>
      </c>
      <c r="B421">
        <f>INDEX(resultados!$A$2:$ZZ$525, 415, MATCH($B$2, resultados!$A$1:$ZZ$1, 0))</f>
        <v/>
      </c>
      <c r="C421">
        <f>INDEX(resultados!$A$2:$ZZ$525, 415, MATCH($B$3, resultados!$A$1:$ZZ$1, 0))</f>
        <v/>
      </c>
    </row>
    <row r="422">
      <c r="A422">
        <f>INDEX(resultados!$A$2:$ZZ$525, 416, MATCH($B$1, resultados!$A$1:$ZZ$1, 0))</f>
        <v/>
      </c>
      <c r="B422">
        <f>INDEX(resultados!$A$2:$ZZ$525, 416, MATCH($B$2, resultados!$A$1:$ZZ$1, 0))</f>
        <v/>
      </c>
      <c r="C422">
        <f>INDEX(resultados!$A$2:$ZZ$525, 416, MATCH($B$3, resultados!$A$1:$ZZ$1, 0))</f>
        <v/>
      </c>
    </row>
    <row r="423">
      <c r="A423">
        <f>INDEX(resultados!$A$2:$ZZ$525, 417, MATCH($B$1, resultados!$A$1:$ZZ$1, 0))</f>
        <v/>
      </c>
      <c r="B423">
        <f>INDEX(resultados!$A$2:$ZZ$525, 417, MATCH($B$2, resultados!$A$1:$ZZ$1, 0))</f>
        <v/>
      </c>
      <c r="C423">
        <f>INDEX(resultados!$A$2:$ZZ$525, 417, MATCH($B$3, resultados!$A$1:$ZZ$1, 0))</f>
        <v/>
      </c>
    </row>
    <row r="424">
      <c r="A424">
        <f>INDEX(resultados!$A$2:$ZZ$525, 418, MATCH($B$1, resultados!$A$1:$ZZ$1, 0))</f>
        <v/>
      </c>
      <c r="B424">
        <f>INDEX(resultados!$A$2:$ZZ$525, 418, MATCH($B$2, resultados!$A$1:$ZZ$1, 0))</f>
        <v/>
      </c>
      <c r="C424">
        <f>INDEX(resultados!$A$2:$ZZ$525, 418, MATCH($B$3, resultados!$A$1:$ZZ$1, 0))</f>
        <v/>
      </c>
    </row>
    <row r="425">
      <c r="A425">
        <f>INDEX(resultados!$A$2:$ZZ$525, 419, MATCH($B$1, resultados!$A$1:$ZZ$1, 0))</f>
        <v/>
      </c>
      <c r="B425">
        <f>INDEX(resultados!$A$2:$ZZ$525, 419, MATCH($B$2, resultados!$A$1:$ZZ$1, 0))</f>
        <v/>
      </c>
      <c r="C425">
        <f>INDEX(resultados!$A$2:$ZZ$525, 419, MATCH($B$3, resultados!$A$1:$ZZ$1, 0))</f>
        <v/>
      </c>
    </row>
    <row r="426">
      <c r="A426">
        <f>INDEX(resultados!$A$2:$ZZ$525, 420, MATCH($B$1, resultados!$A$1:$ZZ$1, 0))</f>
        <v/>
      </c>
      <c r="B426">
        <f>INDEX(resultados!$A$2:$ZZ$525, 420, MATCH($B$2, resultados!$A$1:$ZZ$1, 0))</f>
        <v/>
      </c>
      <c r="C426">
        <f>INDEX(resultados!$A$2:$ZZ$525, 420, MATCH($B$3, resultados!$A$1:$ZZ$1, 0))</f>
        <v/>
      </c>
    </row>
    <row r="427">
      <c r="A427">
        <f>INDEX(resultados!$A$2:$ZZ$525, 421, MATCH($B$1, resultados!$A$1:$ZZ$1, 0))</f>
        <v/>
      </c>
      <c r="B427">
        <f>INDEX(resultados!$A$2:$ZZ$525, 421, MATCH($B$2, resultados!$A$1:$ZZ$1, 0))</f>
        <v/>
      </c>
      <c r="C427">
        <f>INDEX(resultados!$A$2:$ZZ$525, 421, MATCH($B$3, resultados!$A$1:$ZZ$1, 0))</f>
        <v/>
      </c>
    </row>
    <row r="428">
      <c r="A428">
        <f>INDEX(resultados!$A$2:$ZZ$525, 422, MATCH($B$1, resultados!$A$1:$ZZ$1, 0))</f>
        <v/>
      </c>
      <c r="B428">
        <f>INDEX(resultados!$A$2:$ZZ$525, 422, MATCH($B$2, resultados!$A$1:$ZZ$1, 0))</f>
        <v/>
      </c>
      <c r="C428">
        <f>INDEX(resultados!$A$2:$ZZ$525, 422, MATCH($B$3, resultados!$A$1:$ZZ$1, 0))</f>
        <v/>
      </c>
    </row>
    <row r="429">
      <c r="A429">
        <f>INDEX(resultados!$A$2:$ZZ$525, 423, MATCH($B$1, resultados!$A$1:$ZZ$1, 0))</f>
        <v/>
      </c>
      <c r="B429">
        <f>INDEX(resultados!$A$2:$ZZ$525, 423, MATCH($B$2, resultados!$A$1:$ZZ$1, 0))</f>
        <v/>
      </c>
      <c r="C429">
        <f>INDEX(resultados!$A$2:$ZZ$525, 423, MATCH($B$3, resultados!$A$1:$ZZ$1, 0))</f>
        <v/>
      </c>
    </row>
    <row r="430">
      <c r="A430">
        <f>INDEX(resultados!$A$2:$ZZ$525, 424, MATCH($B$1, resultados!$A$1:$ZZ$1, 0))</f>
        <v/>
      </c>
      <c r="B430">
        <f>INDEX(resultados!$A$2:$ZZ$525, 424, MATCH($B$2, resultados!$A$1:$ZZ$1, 0))</f>
        <v/>
      </c>
      <c r="C430">
        <f>INDEX(resultados!$A$2:$ZZ$525, 424, MATCH($B$3, resultados!$A$1:$ZZ$1, 0))</f>
        <v/>
      </c>
    </row>
    <row r="431">
      <c r="A431">
        <f>INDEX(resultados!$A$2:$ZZ$525, 425, MATCH($B$1, resultados!$A$1:$ZZ$1, 0))</f>
        <v/>
      </c>
      <c r="B431">
        <f>INDEX(resultados!$A$2:$ZZ$525, 425, MATCH($B$2, resultados!$A$1:$ZZ$1, 0))</f>
        <v/>
      </c>
      <c r="C431">
        <f>INDEX(resultados!$A$2:$ZZ$525, 425, MATCH($B$3, resultados!$A$1:$ZZ$1, 0))</f>
        <v/>
      </c>
    </row>
    <row r="432">
      <c r="A432">
        <f>INDEX(resultados!$A$2:$ZZ$525, 426, MATCH($B$1, resultados!$A$1:$ZZ$1, 0))</f>
        <v/>
      </c>
      <c r="B432">
        <f>INDEX(resultados!$A$2:$ZZ$525, 426, MATCH($B$2, resultados!$A$1:$ZZ$1, 0))</f>
        <v/>
      </c>
      <c r="C432">
        <f>INDEX(resultados!$A$2:$ZZ$525, 426, MATCH($B$3, resultados!$A$1:$ZZ$1, 0))</f>
        <v/>
      </c>
    </row>
    <row r="433">
      <c r="A433">
        <f>INDEX(resultados!$A$2:$ZZ$525, 427, MATCH($B$1, resultados!$A$1:$ZZ$1, 0))</f>
        <v/>
      </c>
      <c r="B433">
        <f>INDEX(resultados!$A$2:$ZZ$525, 427, MATCH($B$2, resultados!$A$1:$ZZ$1, 0))</f>
        <v/>
      </c>
      <c r="C433">
        <f>INDEX(resultados!$A$2:$ZZ$525, 427, MATCH($B$3, resultados!$A$1:$ZZ$1, 0))</f>
        <v/>
      </c>
    </row>
    <row r="434">
      <c r="A434">
        <f>INDEX(resultados!$A$2:$ZZ$525, 428, MATCH($B$1, resultados!$A$1:$ZZ$1, 0))</f>
        <v/>
      </c>
      <c r="B434">
        <f>INDEX(resultados!$A$2:$ZZ$525, 428, MATCH($B$2, resultados!$A$1:$ZZ$1, 0))</f>
        <v/>
      </c>
      <c r="C434">
        <f>INDEX(resultados!$A$2:$ZZ$525, 428, MATCH($B$3, resultados!$A$1:$ZZ$1, 0))</f>
        <v/>
      </c>
    </row>
    <row r="435">
      <c r="A435">
        <f>INDEX(resultados!$A$2:$ZZ$525, 429, MATCH($B$1, resultados!$A$1:$ZZ$1, 0))</f>
        <v/>
      </c>
      <c r="B435">
        <f>INDEX(resultados!$A$2:$ZZ$525, 429, MATCH($B$2, resultados!$A$1:$ZZ$1, 0))</f>
        <v/>
      </c>
      <c r="C435">
        <f>INDEX(resultados!$A$2:$ZZ$525, 429, MATCH($B$3, resultados!$A$1:$ZZ$1, 0))</f>
        <v/>
      </c>
    </row>
    <row r="436">
      <c r="A436">
        <f>INDEX(resultados!$A$2:$ZZ$525, 430, MATCH($B$1, resultados!$A$1:$ZZ$1, 0))</f>
        <v/>
      </c>
      <c r="B436">
        <f>INDEX(resultados!$A$2:$ZZ$525, 430, MATCH($B$2, resultados!$A$1:$ZZ$1, 0))</f>
        <v/>
      </c>
      <c r="C436">
        <f>INDEX(resultados!$A$2:$ZZ$525, 430, MATCH($B$3, resultados!$A$1:$ZZ$1, 0))</f>
        <v/>
      </c>
    </row>
    <row r="437">
      <c r="A437">
        <f>INDEX(resultados!$A$2:$ZZ$525, 431, MATCH($B$1, resultados!$A$1:$ZZ$1, 0))</f>
        <v/>
      </c>
      <c r="B437">
        <f>INDEX(resultados!$A$2:$ZZ$525, 431, MATCH($B$2, resultados!$A$1:$ZZ$1, 0))</f>
        <v/>
      </c>
      <c r="C437">
        <f>INDEX(resultados!$A$2:$ZZ$525, 431, MATCH($B$3, resultados!$A$1:$ZZ$1, 0))</f>
        <v/>
      </c>
    </row>
    <row r="438">
      <c r="A438">
        <f>INDEX(resultados!$A$2:$ZZ$525, 432, MATCH($B$1, resultados!$A$1:$ZZ$1, 0))</f>
        <v/>
      </c>
      <c r="B438">
        <f>INDEX(resultados!$A$2:$ZZ$525, 432, MATCH($B$2, resultados!$A$1:$ZZ$1, 0))</f>
        <v/>
      </c>
      <c r="C438">
        <f>INDEX(resultados!$A$2:$ZZ$525, 432, MATCH($B$3, resultados!$A$1:$ZZ$1, 0))</f>
        <v/>
      </c>
    </row>
    <row r="439">
      <c r="A439">
        <f>INDEX(resultados!$A$2:$ZZ$525, 433, MATCH($B$1, resultados!$A$1:$ZZ$1, 0))</f>
        <v/>
      </c>
      <c r="B439">
        <f>INDEX(resultados!$A$2:$ZZ$525, 433, MATCH($B$2, resultados!$A$1:$ZZ$1, 0))</f>
        <v/>
      </c>
      <c r="C439">
        <f>INDEX(resultados!$A$2:$ZZ$525, 433, MATCH($B$3, resultados!$A$1:$ZZ$1, 0))</f>
        <v/>
      </c>
    </row>
    <row r="440">
      <c r="A440">
        <f>INDEX(resultados!$A$2:$ZZ$525, 434, MATCH($B$1, resultados!$A$1:$ZZ$1, 0))</f>
        <v/>
      </c>
      <c r="B440">
        <f>INDEX(resultados!$A$2:$ZZ$525, 434, MATCH($B$2, resultados!$A$1:$ZZ$1, 0))</f>
        <v/>
      </c>
      <c r="C440">
        <f>INDEX(resultados!$A$2:$ZZ$525, 434, MATCH($B$3, resultados!$A$1:$ZZ$1, 0))</f>
        <v/>
      </c>
    </row>
    <row r="441">
      <c r="A441">
        <f>INDEX(resultados!$A$2:$ZZ$525, 435, MATCH($B$1, resultados!$A$1:$ZZ$1, 0))</f>
        <v/>
      </c>
      <c r="B441">
        <f>INDEX(resultados!$A$2:$ZZ$525, 435, MATCH($B$2, resultados!$A$1:$ZZ$1, 0))</f>
        <v/>
      </c>
      <c r="C441">
        <f>INDEX(resultados!$A$2:$ZZ$525, 435, MATCH($B$3, resultados!$A$1:$ZZ$1, 0))</f>
        <v/>
      </c>
    </row>
    <row r="442">
      <c r="A442">
        <f>INDEX(resultados!$A$2:$ZZ$525, 436, MATCH($B$1, resultados!$A$1:$ZZ$1, 0))</f>
        <v/>
      </c>
      <c r="B442">
        <f>INDEX(resultados!$A$2:$ZZ$525, 436, MATCH($B$2, resultados!$A$1:$ZZ$1, 0))</f>
        <v/>
      </c>
      <c r="C442">
        <f>INDEX(resultados!$A$2:$ZZ$525, 436, MATCH($B$3, resultados!$A$1:$ZZ$1, 0))</f>
        <v/>
      </c>
    </row>
    <row r="443">
      <c r="A443">
        <f>INDEX(resultados!$A$2:$ZZ$525, 437, MATCH($B$1, resultados!$A$1:$ZZ$1, 0))</f>
        <v/>
      </c>
      <c r="B443">
        <f>INDEX(resultados!$A$2:$ZZ$525, 437, MATCH($B$2, resultados!$A$1:$ZZ$1, 0))</f>
        <v/>
      </c>
      <c r="C443">
        <f>INDEX(resultados!$A$2:$ZZ$525, 437, MATCH($B$3, resultados!$A$1:$ZZ$1, 0))</f>
        <v/>
      </c>
    </row>
    <row r="444">
      <c r="A444">
        <f>INDEX(resultados!$A$2:$ZZ$525, 438, MATCH($B$1, resultados!$A$1:$ZZ$1, 0))</f>
        <v/>
      </c>
      <c r="B444">
        <f>INDEX(resultados!$A$2:$ZZ$525, 438, MATCH($B$2, resultados!$A$1:$ZZ$1, 0))</f>
        <v/>
      </c>
      <c r="C444">
        <f>INDEX(resultados!$A$2:$ZZ$525, 438, MATCH($B$3, resultados!$A$1:$ZZ$1, 0))</f>
        <v/>
      </c>
    </row>
    <row r="445">
      <c r="A445">
        <f>INDEX(resultados!$A$2:$ZZ$525, 439, MATCH($B$1, resultados!$A$1:$ZZ$1, 0))</f>
        <v/>
      </c>
      <c r="B445">
        <f>INDEX(resultados!$A$2:$ZZ$525, 439, MATCH($B$2, resultados!$A$1:$ZZ$1, 0))</f>
        <v/>
      </c>
      <c r="C445">
        <f>INDEX(resultados!$A$2:$ZZ$525, 439, MATCH($B$3, resultados!$A$1:$ZZ$1, 0))</f>
        <v/>
      </c>
    </row>
    <row r="446">
      <c r="A446">
        <f>INDEX(resultados!$A$2:$ZZ$525, 440, MATCH($B$1, resultados!$A$1:$ZZ$1, 0))</f>
        <v/>
      </c>
      <c r="B446">
        <f>INDEX(resultados!$A$2:$ZZ$525, 440, MATCH($B$2, resultados!$A$1:$ZZ$1, 0))</f>
        <v/>
      </c>
      <c r="C446">
        <f>INDEX(resultados!$A$2:$ZZ$525, 440, MATCH($B$3, resultados!$A$1:$ZZ$1, 0))</f>
        <v/>
      </c>
    </row>
    <row r="447">
      <c r="A447">
        <f>INDEX(resultados!$A$2:$ZZ$525, 441, MATCH($B$1, resultados!$A$1:$ZZ$1, 0))</f>
        <v/>
      </c>
      <c r="B447">
        <f>INDEX(resultados!$A$2:$ZZ$525, 441, MATCH($B$2, resultados!$A$1:$ZZ$1, 0))</f>
        <v/>
      </c>
      <c r="C447">
        <f>INDEX(resultados!$A$2:$ZZ$525, 441, MATCH($B$3, resultados!$A$1:$ZZ$1, 0))</f>
        <v/>
      </c>
    </row>
    <row r="448">
      <c r="A448">
        <f>INDEX(resultados!$A$2:$ZZ$525, 442, MATCH($B$1, resultados!$A$1:$ZZ$1, 0))</f>
        <v/>
      </c>
      <c r="B448">
        <f>INDEX(resultados!$A$2:$ZZ$525, 442, MATCH($B$2, resultados!$A$1:$ZZ$1, 0))</f>
        <v/>
      </c>
      <c r="C448">
        <f>INDEX(resultados!$A$2:$ZZ$525, 442, MATCH($B$3, resultados!$A$1:$ZZ$1, 0))</f>
        <v/>
      </c>
    </row>
    <row r="449">
      <c r="A449">
        <f>INDEX(resultados!$A$2:$ZZ$525, 443, MATCH($B$1, resultados!$A$1:$ZZ$1, 0))</f>
        <v/>
      </c>
      <c r="B449">
        <f>INDEX(resultados!$A$2:$ZZ$525, 443, MATCH($B$2, resultados!$A$1:$ZZ$1, 0))</f>
        <v/>
      </c>
      <c r="C449">
        <f>INDEX(resultados!$A$2:$ZZ$525, 443, MATCH($B$3, resultados!$A$1:$ZZ$1, 0))</f>
        <v/>
      </c>
    </row>
    <row r="450">
      <c r="A450">
        <f>INDEX(resultados!$A$2:$ZZ$525, 444, MATCH($B$1, resultados!$A$1:$ZZ$1, 0))</f>
        <v/>
      </c>
      <c r="B450">
        <f>INDEX(resultados!$A$2:$ZZ$525, 444, MATCH($B$2, resultados!$A$1:$ZZ$1, 0))</f>
        <v/>
      </c>
      <c r="C450">
        <f>INDEX(resultados!$A$2:$ZZ$525, 444, MATCH($B$3, resultados!$A$1:$ZZ$1, 0))</f>
        <v/>
      </c>
    </row>
    <row r="451">
      <c r="A451">
        <f>INDEX(resultados!$A$2:$ZZ$525, 445, MATCH($B$1, resultados!$A$1:$ZZ$1, 0))</f>
        <v/>
      </c>
      <c r="B451">
        <f>INDEX(resultados!$A$2:$ZZ$525, 445, MATCH($B$2, resultados!$A$1:$ZZ$1, 0))</f>
        <v/>
      </c>
      <c r="C451">
        <f>INDEX(resultados!$A$2:$ZZ$525, 445, MATCH($B$3, resultados!$A$1:$ZZ$1, 0))</f>
        <v/>
      </c>
    </row>
    <row r="452">
      <c r="A452">
        <f>INDEX(resultados!$A$2:$ZZ$525, 446, MATCH($B$1, resultados!$A$1:$ZZ$1, 0))</f>
        <v/>
      </c>
      <c r="B452">
        <f>INDEX(resultados!$A$2:$ZZ$525, 446, MATCH($B$2, resultados!$A$1:$ZZ$1, 0))</f>
        <v/>
      </c>
      <c r="C452">
        <f>INDEX(resultados!$A$2:$ZZ$525, 446, MATCH($B$3, resultados!$A$1:$ZZ$1, 0))</f>
        <v/>
      </c>
    </row>
    <row r="453">
      <c r="A453">
        <f>INDEX(resultados!$A$2:$ZZ$525, 447, MATCH($B$1, resultados!$A$1:$ZZ$1, 0))</f>
        <v/>
      </c>
      <c r="B453">
        <f>INDEX(resultados!$A$2:$ZZ$525, 447, MATCH($B$2, resultados!$A$1:$ZZ$1, 0))</f>
        <v/>
      </c>
      <c r="C453">
        <f>INDEX(resultados!$A$2:$ZZ$525, 447, MATCH($B$3, resultados!$A$1:$ZZ$1, 0))</f>
        <v/>
      </c>
    </row>
    <row r="454">
      <c r="A454">
        <f>INDEX(resultados!$A$2:$ZZ$525, 448, MATCH($B$1, resultados!$A$1:$ZZ$1, 0))</f>
        <v/>
      </c>
      <c r="B454">
        <f>INDEX(resultados!$A$2:$ZZ$525, 448, MATCH($B$2, resultados!$A$1:$ZZ$1, 0))</f>
        <v/>
      </c>
      <c r="C454">
        <f>INDEX(resultados!$A$2:$ZZ$525, 448, MATCH($B$3, resultados!$A$1:$ZZ$1, 0))</f>
        <v/>
      </c>
    </row>
    <row r="455">
      <c r="A455">
        <f>INDEX(resultados!$A$2:$ZZ$525, 449, MATCH($B$1, resultados!$A$1:$ZZ$1, 0))</f>
        <v/>
      </c>
      <c r="B455">
        <f>INDEX(resultados!$A$2:$ZZ$525, 449, MATCH($B$2, resultados!$A$1:$ZZ$1, 0))</f>
        <v/>
      </c>
      <c r="C455">
        <f>INDEX(resultados!$A$2:$ZZ$525, 449, MATCH($B$3, resultados!$A$1:$ZZ$1, 0))</f>
        <v/>
      </c>
    </row>
    <row r="456">
      <c r="A456">
        <f>INDEX(resultados!$A$2:$ZZ$525, 450, MATCH($B$1, resultados!$A$1:$ZZ$1, 0))</f>
        <v/>
      </c>
      <c r="B456">
        <f>INDEX(resultados!$A$2:$ZZ$525, 450, MATCH($B$2, resultados!$A$1:$ZZ$1, 0))</f>
        <v/>
      </c>
      <c r="C456">
        <f>INDEX(resultados!$A$2:$ZZ$525, 450, MATCH($B$3, resultados!$A$1:$ZZ$1, 0))</f>
        <v/>
      </c>
    </row>
    <row r="457">
      <c r="A457">
        <f>INDEX(resultados!$A$2:$ZZ$525, 451, MATCH($B$1, resultados!$A$1:$ZZ$1, 0))</f>
        <v/>
      </c>
      <c r="B457">
        <f>INDEX(resultados!$A$2:$ZZ$525, 451, MATCH($B$2, resultados!$A$1:$ZZ$1, 0))</f>
        <v/>
      </c>
      <c r="C457">
        <f>INDEX(resultados!$A$2:$ZZ$525, 451, MATCH($B$3, resultados!$A$1:$ZZ$1, 0))</f>
        <v/>
      </c>
    </row>
    <row r="458">
      <c r="A458">
        <f>INDEX(resultados!$A$2:$ZZ$525, 452, MATCH($B$1, resultados!$A$1:$ZZ$1, 0))</f>
        <v/>
      </c>
      <c r="B458">
        <f>INDEX(resultados!$A$2:$ZZ$525, 452, MATCH($B$2, resultados!$A$1:$ZZ$1, 0))</f>
        <v/>
      </c>
      <c r="C458">
        <f>INDEX(resultados!$A$2:$ZZ$525, 452, MATCH($B$3, resultados!$A$1:$ZZ$1, 0))</f>
        <v/>
      </c>
    </row>
    <row r="459">
      <c r="A459">
        <f>INDEX(resultados!$A$2:$ZZ$525, 453, MATCH($B$1, resultados!$A$1:$ZZ$1, 0))</f>
        <v/>
      </c>
      <c r="B459">
        <f>INDEX(resultados!$A$2:$ZZ$525, 453, MATCH($B$2, resultados!$A$1:$ZZ$1, 0))</f>
        <v/>
      </c>
      <c r="C459">
        <f>INDEX(resultados!$A$2:$ZZ$525, 453, MATCH($B$3, resultados!$A$1:$ZZ$1, 0))</f>
        <v/>
      </c>
    </row>
    <row r="460">
      <c r="A460">
        <f>INDEX(resultados!$A$2:$ZZ$525, 454, MATCH($B$1, resultados!$A$1:$ZZ$1, 0))</f>
        <v/>
      </c>
      <c r="B460">
        <f>INDEX(resultados!$A$2:$ZZ$525, 454, MATCH($B$2, resultados!$A$1:$ZZ$1, 0))</f>
        <v/>
      </c>
      <c r="C460">
        <f>INDEX(resultados!$A$2:$ZZ$525, 454, MATCH($B$3, resultados!$A$1:$ZZ$1, 0))</f>
        <v/>
      </c>
    </row>
    <row r="461">
      <c r="A461">
        <f>INDEX(resultados!$A$2:$ZZ$525, 455, MATCH($B$1, resultados!$A$1:$ZZ$1, 0))</f>
        <v/>
      </c>
      <c r="B461">
        <f>INDEX(resultados!$A$2:$ZZ$525, 455, MATCH($B$2, resultados!$A$1:$ZZ$1, 0))</f>
        <v/>
      </c>
      <c r="C461">
        <f>INDEX(resultados!$A$2:$ZZ$525, 455, MATCH($B$3, resultados!$A$1:$ZZ$1, 0))</f>
        <v/>
      </c>
    </row>
    <row r="462">
      <c r="A462">
        <f>INDEX(resultados!$A$2:$ZZ$525, 456, MATCH($B$1, resultados!$A$1:$ZZ$1, 0))</f>
        <v/>
      </c>
      <c r="B462">
        <f>INDEX(resultados!$A$2:$ZZ$525, 456, MATCH($B$2, resultados!$A$1:$ZZ$1, 0))</f>
        <v/>
      </c>
      <c r="C462">
        <f>INDEX(resultados!$A$2:$ZZ$525, 456, MATCH($B$3, resultados!$A$1:$ZZ$1, 0))</f>
        <v/>
      </c>
    </row>
    <row r="463">
      <c r="A463">
        <f>INDEX(resultados!$A$2:$ZZ$525, 457, MATCH($B$1, resultados!$A$1:$ZZ$1, 0))</f>
        <v/>
      </c>
      <c r="B463">
        <f>INDEX(resultados!$A$2:$ZZ$525, 457, MATCH($B$2, resultados!$A$1:$ZZ$1, 0))</f>
        <v/>
      </c>
      <c r="C463">
        <f>INDEX(resultados!$A$2:$ZZ$525, 457, MATCH($B$3, resultados!$A$1:$ZZ$1, 0))</f>
        <v/>
      </c>
    </row>
    <row r="464">
      <c r="A464">
        <f>INDEX(resultados!$A$2:$ZZ$525, 458, MATCH($B$1, resultados!$A$1:$ZZ$1, 0))</f>
        <v/>
      </c>
      <c r="B464">
        <f>INDEX(resultados!$A$2:$ZZ$525, 458, MATCH($B$2, resultados!$A$1:$ZZ$1, 0))</f>
        <v/>
      </c>
      <c r="C464">
        <f>INDEX(resultados!$A$2:$ZZ$525, 458, MATCH($B$3, resultados!$A$1:$ZZ$1, 0))</f>
        <v/>
      </c>
    </row>
    <row r="465">
      <c r="A465">
        <f>INDEX(resultados!$A$2:$ZZ$525, 459, MATCH($B$1, resultados!$A$1:$ZZ$1, 0))</f>
        <v/>
      </c>
      <c r="B465">
        <f>INDEX(resultados!$A$2:$ZZ$525, 459, MATCH($B$2, resultados!$A$1:$ZZ$1, 0))</f>
        <v/>
      </c>
      <c r="C465">
        <f>INDEX(resultados!$A$2:$ZZ$525, 459, MATCH($B$3, resultados!$A$1:$ZZ$1, 0))</f>
        <v/>
      </c>
    </row>
    <row r="466">
      <c r="A466">
        <f>INDEX(resultados!$A$2:$ZZ$525, 460, MATCH($B$1, resultados!$A$1:$ZZ$1, 0))</f>
        <v/>
      </c>
      <c r="B466">
        <f>INDEX(resultados!$A$2:$ZZ$525, 460, MATCH($B$2, resultados!$A$1:$ZZ$1, 0))</f>
        <v/>
      </c>
      <c r="C466">
        <f>INDEX(resultados!$A$2:$ZZ$525, 460, MATCH($B$3, resultados!$A$1:$ZZ$1, 0))</f>
        <v/>
      </c>
    </row>
    <row r="467">
      <c r="A467">
        <f>INDEX(resultados!$A$2:$ZZ$525, 461, MATCH($B$1, resultados!$A$1:$ZZ$1, 0))</f>
        <v/>
      </c>
      <c r="B467">
        <f>INDEX(resultados!$A$2:$ZZ$525, 461, MATCH($B$2, resultados!$A$1:$ZZ$1, 0))</f>
        <v/>
      </c>
      <c r="C467">
        <f>INDEX(resultados!$A$2:$ZZ$525, 461, MATCH($B$3, resultados!$A$1:$ZZ$1, 0))</f>
        <v/>
      </c>
    </row>
    <row r="468">
      <c r="A468">
        <f>INDEX(resultados!$A$2:$ZZ$525, 462, MATCH($B$1, resultados!$A$1:$ZZ$1, 0))</f>
        <v/>
      </c>
      <c r="B468">
        <f>INDEX(resultados!$A$2:$ZZ$525, 462, MATCH($B$2, resultados!$A$1:$ZZ$1, 0))</f>
        <v/>
      </c>
      <c r="C468">
        <f>INDEX(resultados!$A$2:$ZZ$525, 462, MATCH($B$3, resultados!$A$1:$ZZ$1, 0))</f>
        <v/>
      </c>
    </row>
    <row r="469">
      <c r="A469">
        <f>INDEX(resultados!$A$2:$ZZ$525, 463, MATCH($B$1, resultados!$A$1:$ZZ$1, 0))</f>
        <v/>
      </c>
      <c r="B469">
        <f>INDEX(resultados!$A$2:$ZZ$525, 463, MATCH($B$2, resultados!$A$1:$ZZ$1, 0))</f>
        <v/>
      </c>
      <c r="C469">
        <f>INDEX(resultados!$A$2:$ZZ$525, 463, MATCH($B$3, resultados!$A$1:$ZZ$1, 0))</f>
        <v/>
      </c>
    </row>
    <row r="470">
      <c r="A470">
        <f>INDEX(resultados!$A$2:$ZZ$525, 464, MATCH($B$1, resultados!$A$1:$ZZ$1, 0))</f>
        <v/>
      </c>
      <c r="B470">
        <f>INDEX(resultados!$A$2:$ZZ$525, 464, MATCH($B$2, resultados!$A$1:$ZZ$1, 0))</f>
        <v/>
      </c>
      <c r="C470">
        <f>INDEX(resultados!$A$2:$ZZ$525, 464, MATCH($B$3, resultados!$A$1:$ZZ$1, 0))</f>
        <v/>
      </c>
    </row>
    <row r="471">
      <c r="A471">
        <f>INDEX(resultados!$A$2:$ZZ$525, 465, MATCH($B$1, resultados!$A$1:$ZZ$1, 0))</f>
        <v/>
      </c>
      <c r="B471">
        <f>INDEX(resultados!$A$2:$ZZ$525, 465, MATCH($B$2, resultados!$A$1:$ZZ$1, 0))</f>
        <v/>
      </c>
      <c r="C471">
        <f>INDEX(resultados!$A$2:$ZZ$525, 465, MATCH($B$3, resultados!$A$1:$ZZ$1, 0))</f>
        <v/>
      </c>
    </row>
    <row r="472">
      <c r="A472">
        <f>INDEX(resultados!$A$2:$ZZ$525, 466, MATCH($B$1, resultados!$A$1:$ZZ$1, 0))</f>
        <v/>
      </c>
      <c r="B472">
        <f>INDEX(resultados!$A$2:$ZZ$525, 466, MATCH($B$2, resultados!$A$1:$ZZ$1, 0))</f>
        <v/>
      </c>
      <c r="C472">
        <f>INDEX(resultados!$A$2:$ZZ$525, 466, MATCH($B$3, resultados!$A$1:$ZZ$1, 0))</f>
        <v/>
      </c>
    </row>
    <row r="473">
      <c r="A473">
        <f>INDEX(resultados!$A$2:$ZZ$525, 467, MATCH($B$1, resultados!$A$1:$ZZ$1, 0))</f>
        <v/>
      </c>
      <c r="B473">
        <f>INDEX(resultados!$A$2:$ZZ$525, 467, MATCH($B$2, resultados!$A$1:$ZZ$1, 0))</f>
        <v/>
      </c>
      <c r="C473">
        <f>INDEX(resultados!$A$2:$ZZ$525, 467, MATCH($B$3, resultados!$A$1:$ZZ$1, 0))</f>
        <v/>
      </c>
    </row>
    <row r="474">
      <c r="A474">
        <f>INDEX(resultados!$A$2:$ZZ$525, 468, MATCH($B$1, resultados!$A$1:$ZZ$1, 0))</f>
        <v/>
      </c>
      <c r="B474">
        <f>INDEX(resultados!$A$2:$ZZ$525, 468, MATCH($B$2, resultados!$A$1:$ZZ$1, 0))</f>
        <v/>
      </c>
      <c r="C474">
        <f>INDEX(resultados!$A$2:$ZZ$525, 468, MATCH($B$3, resultados!$A$1:$ZZ$1, 0))</f>
        <v/>
      </c>
    </row>
    <row r="475">
      <c r="A475">
        <f>INDEX(resultados!$A$2:$ZZ$525, 469, MATCH($B$1, resultados!$A$1:$ZZ$1, 0))</f>
        <v/>
      </c>
      <c r="B475">
        <f>INDEX(resultados!$A$2:$ZZ$525, 469, MATCH($B$2, resultados!$A$1:$ZZ$1, 0))</f>
        <v/>
      </c>
      <c r="C475">
        <f>INDEX(resultados!$A$2:$ZZ$525, 469, MATCH($B$3, resultados!$A$1:$ZZ$1, 0))</f>
        <v/>
      </c>
    </row>
    <row r="476">
      <c r="A476">
        <f>INDEX(resultados!$A$2:$ZZ$525, 470, MATCH($B$1, resultados!$A$1:$ZZ$1, 0))</f>
        <v/>
      </c>
      <c r="B476">
        <f>INDEX(resultados!$A$2:$ZZ$525, 470, MATCH($B$2, resultados!$A$1:$ZZ$1, 0))</f>
        <v/>
      </c>
      <c r="C476">
        <f>INDEX(resultados!$A$2:$ZZ$525, 470, MATCH($B$3, resultados!$A$1:$ZZ$1, 0))</f>
        <v/>
      </c>
    </row>
    <row r="477">
      <c r="A477">
        <f>INDEX(resultados!$A$2:$ZZ$525, 471, MATCH($B$1, resultados!$A$1:$ZZ$1, 0))</f>
        <v/>
      </c>
      <c r="B477">
        <f>INDEX(resultados!$A$2:$ZZ$525, 471, MATCH($B$2, resultados!$A$1:$ZZ$1, 0))</f>
        <v/>
      </c>
      <c r="C477">
        <f>INDEX(resultados!$A$2:$ZZ$525, 471, MATCH($B$3, resultados!$A$1:$ZZ$1, 0))</f>
        <v/>
      </c>
    </row>
    <row r="478">
      <c r="A478">
        <f>INDEX(resultados!$A$2:$ZZ$525, 472, MATCH($B$1, resultados!$A$1:$ZZ$1, 0))</f>
        <v/>
      </c>
      <c r="B478">
        <f>INDEX(resultados!$A$2:$ZZ$525, 472, MATCH($B$2, resultados!$A$1:$ZZ$1, 0))</f>
        <v/>
      </c>
      <c r="C478">
        <f>INDEX(resultados!$A$2:$ZZ$525, 472, MATCH($B$3, resultados!$A$1:$ZZ$1, 0))</f>
        <v/>
      </c>
    </row>
    <row r="479">
      <c r="A479">
        <f>INDEX(resultados!$A$2:$ZZ$525, 473, MATCH($B$1, resultados!$A$1:$ZZ$1, 0))</f>
        <v/>
      </c>
      <c r="B479">
        <f>INDEX(resultados!$A$2:$ZZ$525, 473, MATCH($B$2, resultados!$A$1:$ZZ$1, 0))</f>
        <v/>
      </c>
      <c r="C479">
        <f>INDEX(resultados!$A$2:$ZZ$525, 473, MATCH($B$3, resultados!$A$1:$ZZ$1, 0))</f>
        <v/>
      </c>
    </row>
    <row r="480">
      <c r="A480">
        <f>INDEX(resultados!$A$2:$ZZ$525, 474, MATCH($B$1, resultados!$A$1:$ZZ$1, 0))</f>
        <v/>
      </c>
      <c r="B480">
        <f>INDEX(resultados!$A$2:$ZZ$525, 474, MATCH($B$2, resultados!$A$1:$ZZ$1, 0))</f>
        <v/>
      </c>
      <c r="C480">
        <f>INDEX(resultados!$A$2:$ZZ$525, 474, MATCH($B$3, resultados!$A$1:$ZZ$1, 0))</f>
        <v/>
      </c>
    </row>
    <row r="481">
      <c r="A481">
        <f>INDEX(resultados!$A$2:$ZZ$525, 475, MATCH($B$1, resultados!$A$1:$ZZ$1, 0))</f>
        <v/>
      </c>
      <c r="B481">
        <f>INDEX(resultados!$A$2:$ZZ$525, 475, MATCH($B$2, resultados!$A$1:$ZZ$1, 0))</f>
        <v/>
      </c>
      <c r="C481">
        <f>INDEX(resultados!$A$2:$ZZ$525, 475, MATCH($B$3, resultados!$A$1:$ZZ$1, 0))</f>
        <v/>
      </c>
    </row>
    <row r="482">
      <c r="A482">
        <f>INDEX(resultados!$A$2:$ZZ$525, 476, MATCH($B$1, resultados!$A$1:$ZZ$1, 0))</f>
        <v/>
      </c>
      <c r="B482">
        <f>INDEX(resultados!$A$2:$ZZ$525, 476, MATCH($B$2, resultados!$A$1:$ZZ$1, 0))</f>
        <v/>
      </c>
      <c r="C482">
        <f>INDEX(resultados!$A$2:$ZZ$525, 476, MATCH($B$3, resultados!$A$1:$ZZ$1, 0))</f>
        <v/>
      </c>
    </row>
    <row r="483">
      <c r="A483">
        <f>INDEX(resultados!$A$2:$ZZ$525, 477, MATCH($B$1, resultados!$A$1:$ZZ$1, 0))</f>
        <v/>
      </c>
      <c r="B483">
        <f>INDEX(resultados!$A$2:$ZZ$525, 477, MATCH($B$2, resultados!$A$1:$ZZ$1, 0))</f>
        <v/>
      </c>
      <c r="C483">
        <f>INDEX(resultados!$A$2:$ZZ$525, 477, MATCH($B$3, resultados!$A$1:$ZZ$1, 0))</f>
        <v/>
      </c>
    </row>
    <row r="484">
      <c r="A484">
        <f>INDEX(resultados!$A$2:$ZZ$525, 478, MATCH($B$1, resultados!$A$1:$ZZ$1, 0))</f>
        <v/>
      </c>
      <c r="B484">
        <f>INDEX(resultados!$A$2:$ZZ$525, 478, MATCH($B$2, resultados!$A$1:$ZZ$1, 0))</f>
        <v/>
      </c>
      <c r="C484">
        <f>INDEX(resultados!$A$2:$ZZ$525, 478, MATCH($B$3, resultados!$A$1:$ZZ$1, 0))</f>
        <v/>
      </c>
    </row>
    <row r="485">
      <c r="A485">
        <f>INDEX(resultados!$A$2:$ZZ$525, 479, MATCH($B$1, resultados!$A$1:$ZZ$1, 0))</f>
        <v/>
      </c>
      <c r="B485">
        <f>INDEX(resultados!$A$2:$ZZ$525, 479, MATCH($B$2, resultados!$A$1:$ZZ$1, 0))</f>
        <v/>
      </c>
      <c r="C485">
        <f>INDEX(resultados!$A$2:$ZZ$525, 479, MATCH($B$3, resultados!$A$1:$ZZ$1, 0))</f>
        <v/>
      </c>
    </row>
    <row r="486">
      <c r="A486">
        <f>INDEX(resultados!$A$2:$ZZ$525, 480, MATCH($B$1, resultados!$A$1:$ZZ$1, 0))</f>
        <v/>
      </c>
      <c r="B486">
        <f>INDEX(resultados!$A$2:$ZZ$525, 480, MATCH($B$2, resultados!$A$1:$ZZ$1, 0))</f>
        <v/>
      </c>
      <c r="C486">
        <f>INDEX(resultados!$A$2:$ZZ$525, 480, MATCH($B$3, resultados!$A$1:$ZZ$1, 0))</f>
        <v/>
      </c>
    </row>
    <row r="487">
      <c r="A487">
        <f>INDEX(resultados!$A$2:$ZZ$525, 481, MATCH($B$1, resultados!$A$1:$ZZ$1, 0))</f>
        <v/>
      </c>
      <c r="B487">
        <f>INDEX(resultados!$A$2:$ZZ$525, 481, MATCH($B$2, resultados!$A$1:$ZZ$1, 0))</f>
        <v/>
      </c>
      <c r="C487">
        <f>INDEX(resultados!$A$2:$ZZ$525, 481, MATCH($B$3, resultados!$A$1:$ZZ$1, 0))</f>
        <v/>
      </c>
    </row>
    <row r="488">
      <c r="A488">
        <f>INDEX(resultados!$A$2:$ZZ$525, 482, MATCH($B$1, resultados!$A$1:$ZZ$1, 0))</f>
        <v/>
      </c>
      <c r="B488">
        <f>INDEX(resultados!$A$2:$ZZ$525, 482, MATCH($B$2, resultados!$A$1:$ZZ$1, 0))</f>
        <v/>
      </c>
      <c r="C488">
        <f>INDEX(resultados!$A$2:$ZZ$525, 482, MATCH($B$3, resultados!$A$1:$ZZ$1, 0))</f>
        <v/>
      </c>
    </row>
    <row r="489">
      <c r="A489">
        <f>INDEX(resultados!$A$2:$ZZ$525, 483, MATCH($B$1, resultados!$A$1:$ZZ$1, 0))</f>
        <v/>
      </c>
      <c r="B489">
        <f>INDEX(resultados!$A$2:$ZZ$525, 483, MATCH($B$2, resultados!$A$1:$ZZ$1, 0))</f>
        <v/>
      </c>
      <c r="C489">
        <f>INDEX(resultados!$A$2:$ZZ$525, 483, MATCH($B$3, resultados!$A$1:$ZZ$1, 0))</f>
        <v/>
      </c>
    </row>
    <row r="490">
      <c r="A490">
        <f>INDEX(resultados!$A$2:$ZZ$525, 484, MATCH($B$1, resultados!$A$1:$ZZ$1, 0))</f>
        <v/>
      </c>
      <c r="B490">
        <f>INDEX(resultados!$A$2:$ZZ$525, 484, MATCH($B$2, resultados!$A$1:$ZZ$1, 0))</f>
        <v/>
      </c>
      <c r="C490">
        <f>INDEX(resultados!$A$2:$ZZ$525, 484, MATCH($B$3, resultados!$A$1:$ZZ$1, 0))</f>
        <v/>
      </c>
    </row>
    <row r="491">
      <c r="A491">
        <f>INDEX(resultados!$A$2:$ZZ$525, 485, MATCH($B$1, resultados!$A$1:$ZZ$1, 0))</f>
        <v/>
      </c>
      <c r="B491">
        <f>INDEX(resultados!$A$2:$ZZ$525, 485, MATCH($B$2, resultados!$A$1:$ZZ$1, 0))</f>
        <v/>
      </c>
      <c r="C491">
        <f>INDEX(resultados!$A$2:$ZZ$525, 485, MATCH($B$3, resultados!$A$1:$ZZ$1, 0))</f>
        <v/>
      </c>
    </row>
    <row r="492">
      <c r="A492">
        <f>INDEX(resultados!$A$2:$ZZ$525, 486, MATCH($B$1, resultados!$A$1:$ZZ$1, 0))</f>
        <v/>
      </c>
      <c r="B492">
        <f>INDEX(resultados!$A$2:$ZZ$525, 486, MATCH($B$2, resultados!$A$1:$ZZ$1, 0))</f>
        <v/>
      </c>
      <c r="C492">
        <f>INDEX(resultados!$A$2:$ZZ$525, 486, MATCH($B$3, resultados!$A$1:$ZZ$1, 0))</f>
        <v/>
      </c>
    </row>
    <row r="493">
      <c r="A493">
        <f>INDEX(resultados!$A$2:$ZZ$525, 487, MATCH($B$1, resultados!$A$1:$ZZ$1, 0))</f>
        <v/>
      </c>
      <c r="B493">
        <f>INDEX(resultados!$A$2:$ZZ$525, 487, MATCH($B$2, resultados!$A$1:$ZZ$1, 0))</f>
        <v/>
      </c>
      <c r="C493">
        <f>INDEX(resultados!$A$2:$ZZ$525, 487, MATCH($B$3, resultados!$A$1:$ZZ$1, 0))</f>
        <v/>
      </c>
    </row>
    <row r="494">
      <c r="A494">
        <f>INDEX(resultados!$A$2:$ZZ$525, 488, MATCH($B$1, resultados!$A$1:$ZZ$1, 0))</f>
        <v/>
      </c>
      <c r="B494">
        <f>INDEX(resultados!$A$2:$ZZ$525, 488, MATCH($B$2, resultados!$A$1:$ZZ$1, 0))</f>
        <v/>
      </c>
      <c r="C494">
        <f>INDEX(resultados!$A$2:$ZZ$525, 488, MATCH($B$3, resultados!$A$1:$ZZ$1, 0))</f>
        <v/>
      </c>
    </row>
    <row r="495">
      <c r="A495">
        <f>INDEX(resultados!$A$2:$ZZ$525, 489, MATCH($B$1, resultados!$A$1:$ZZ$1, 0))</f>
        <v/>
      </c>
      <c r="B495">
        <f>INDEX(resultados!$A$2:$ZZ$525, 489, MATCH($B$2, resultados!$A$1:$ZZ$1, 0))</f>
        <v/>
      </c>
      <c r="C495">
        <f>INDEX(resultados!$A$2:$ZZ$525, 489, MATCH($B$3, resultados!$A$1:$ZZ$1, 0))</f>
        <v/>
      </c>
    </row>
    <row r="496">
      <c r="A496">
        <f>INDEX(resultados!$A$2:$ZZ$525, 490, MATCH($B$1, resultados!$A$1:$ZZ$1, 0))</f>
        <v/>
      </c>
      <c r="B496">
        <f>INDEX(resultados!$A$2:$ZZ$525, 490, MATCH($B$2, resultados!$A$1:$ZZ$1, 0))</f>
        <v/>
      </c>
      <c r="C496">
        <f>INDEX(resultados!$A$2:$ZZ$525, 490, MATCH($B$3, resultados!$A$1:$ZZ$1, 0))</f>
        <v/>
      </c>
    </row>
    <row r="497">
      <c r="A497">
        <f>INDEX(resultados!$A$2:$ZZ$525, 491, MATCH($B$1, resultados!$A$1:$ZZ$1, 0))</f>
        <v/>
      </c>
      <c r="B497">
        <f>INDEX(resultados!$A$2:$ZZ$525, 491, MATCH($B$2, resultados!$A$1:$ZZ$1, 0))</f>
        <v/>
      </c>
      <c r="C497">
        <f>INDEX(resultados!$A$2:$ZZ$525, 491, MATCH($B$3, resultados!$A$1:$ZZ$1, 0))</f>
        <v/>
      </c>
    </row>
    <row r="498">
      <c r="A498">
        <f>INDEX(resultados!$A$2:$ZZ$525, 492, MATCH($B$1, resultados!$A$1:$ZZ$1, 0))</f>
        <v/>
      </c>
      <c r="B498">
        <f>INDEX(resultados!$A$2:$ZZ$525, 492, MATCH($B$2, resultados!$A$1:$ZZ$1, 0))</f>
        <v/>
      </c>
      <c r="C498">
        <f>INDEX(resultados!$A$2:$ZZ$525, 492, MATCH($B$3, resultados!$A$1:$ZZ$1, 0))</f>
        <v/>
      </c>
    </row>
    <row r="499">
      <c r="A499">
        <f>INDEX(resultados!$A$2:$ZZ$525, 493, MATCH($B$1, resultados!$A$1:$ZZ$1, 0))</f>
        <v/>
      </c>
      <c r="B499">
        <f>INDEX(resultados!$A$2:$ZZ$525, 493, MATCH($B$2, resultados!$A$1:$ZZ$1, 0))</f>
        <v/>
      </c>
      <c r="C499">
        <f>INDEX(resultados!$A$2:$ZZ$525, 493, MATCH($B$3, resultados!$A$1:$ZZ$1, 0))</f>
        <v/>
      </c>
    </row>
    <row r="500">
      <c r="A500">
        <f>INDEX(resultados!$A$2:$ZZ$525, 494, MATCH($B$1, resultados!$A$1:$ZZ$1, 0))</f>
        <v/>
      </c>
      <c r="B500">
        <f>INDEX(resultados!$A$2:$ZZ$525, 494, MATCH($B$2, resultados!$A$1:$ZZ$1, 0))</f>
        <v/>
      </c>
      <c r="C500">
        <f>INDEX(resultados!$A$2:$ZZ$525, 494, MATCH($B$3, resultados!$A$1:$ZZ$1, 0))</f>
        <v/>
      </c>
    </row>
    <row r="501">
      <c r="A501">
        <f>INDEX(resultados!$A$2:$ZZ$525, 495, MATCH($B$1, resultados!$A$1:$ZZ$1, 0))</f>
        <v/>
      </c>
      <c r="B501">
        <f>INDEX(resultados!$A$2:$ZZ$525, 495, MATCH($B$2, resultados!$A$1:$ZZ$1, 0))</f>
        <v/>
      </c>
      <c r="C501">
        <f>INDEX(resultados!$A$2:$ZZ$525, 495, MATCH($B$3, resultados!$A$1:$ZZ$1, 0))</f>
        <v/>
      </c>
    </row>
    <row r="502">
      <c r="A502">
        <f>INDEX(resultados!$A$2:$ZZ$525, 496, MATCH($B$1, resultados!$A$1:$ZZ$1, 0))</f>
        <v/>
      </c>
      <c r="B502">
        <f>INDEX(resultados!$A$2:$ZZ$525, 496, MATCH($B$2, resultados!$A$1:$ZZ$1, 0))</f>
        <v/>
      </c>
      <c r="C502">
        <f>INDEX(resultados!$A$2:$ZZ$525, 496, MATCH($B$3, resultados!$A$1:$ZZ$1, 0))</f>
        <v/>
      </c>
    </row>
    <row r="503">
      <c r="A503">
        <f>INDEX(resultados!$A$2:$ZZ$525, 497, MATCH($B$1, resultados!$A$1:$ZZ$1, 0))</f>
        <v/>
      </c>
      <c r="B503">
        <f>INDEX(resultados!$A$2:$ZZ$525, 497, MATCH($B$2, resultados!$A$1:$ZZ$1, 0))</f>
        <v/>
      </c>
      <c r="C503">
        <f>INDEX(resultados!$A$2:$ZZ$525, 497, MATCH($B$3, resultados!$A$1:$ZZ$1, 0))</f>
        <v/>
      </c>
    </row>
    <row r="504">
      <c r="A504">
        <f>INDEX(resultados!$A$2:$ZZ$525, 498, MATCH($B$1, resultados!$A$1:$ZZ$1, 0))</f>
        <v/>
      </c>
      <c r="B504">
        <f>INDEX(resultados!$A$2:$ZZ$525, 498, MATCH($B$2, resultados!$A$1:$ZZ$1, 0))</f>
        <v/>
      </c>
      <c r="C504">
        <f>INDEX(resultados!$A$2:$ZZ$525, 498, MATCH($B$3, resultados!$A$1:$ZZ$1, 0))</f>
        <v/>
      </c>
    </row>
    <row r="505">
      <c r="A505">
        <f>INDEX(resultados!$A$2:$ZZ$525, 499, MATCH($B$1, resultados!$A$1:$ZZ$1, 0))</f>
        <v/>
      </c>
      <c r="B505">
        <f>INDEX(resultados!$A$2:$ZZ$525, 499, MATCH($B$2, resultados!$A$1:$ZZ$1, 0))</f>
        <v/>
      </c>
      <c r="C505">
        <f>INDEX(resultados!$A$2:$ZZ$525, 499, MATCH($B$3, resultados!$A$1:$ZZ$1, 0))</f>
        <v/>
      </c>
    </row>
    <row r="506">
      <c r="A506">
        <f>INDEX(resultados!$A$2:$ZZ$525, 500, MATCH($B$1, resultados!$A$1:$ZZ$1, 0))</f>
        <v/>
      </c>
      <c r="B506">
        <f>INDEX(resultados!$A$2:$ZZ$525, 500, MATCH($B$2, resultados!$A$1:$ZZ$1, 0))</f>
        <v/>
      </c>
      <c r="C506">
        <f>INDEX(resultados!$A$2:$ZZ$525, 500, MATCH($B$3, resultados!$A$1:$ZZ$1, 0))</f>
        <v/>
      </c>
    </row>
    <row r="507">
      <c r="A507">
        <f>INDEX(resultados!$A$2:$ZZ$525, 501, MATCH($B$1, resultados!$A$1:$ZZ$1, 0))</f>
        <v/>
      </c>
      <c r="B507">
        <f>INDEX(resultados!$A$2:$ZZ$525, 501, MATCH($B$2, resultados!$A$1:$ZZ$1, 0))</f>
        <v/>
      </c>
      <c r="C507">
        <f>INDEX(resultados!$A$2:$ZZ$525, 501, MATCH($B$3, resultados!$A$1:$ZZ$1, 0))</f>
        <v/>
      </c>
    </row>
    <row r="508">
      <c r="A508">
        <f>INDEX(resultados!$A$2:$ZZ$525, 502, MATCH($B$1, resultados!$A$1:$ZZ$1, 0))</f>
        <v/>
      </c>
      <c r="B508">
        <f>INDEX(resultados!$A$2:$ZZ$525, 502, MATCH($B$2, resultados!$A$1:$ZZ$1, 0))</f>
        <v/>
      </c>
      <c r="C508">
        <f>INDEX(resultados!$A$2:$ZZ$525, 502, MATCH($B$3, resultados!$A$1:$ZZ$1, 0))</f>
        <v/>
      </c>
    </row>
    <row r="509">
      <c r="A509">
        <f>INDEX(resultados!$A$2:$ZZ$525, 503, MATCH($B$1, resultados!$A$1:$ZZ$1, 0))</f>
        <v/>
      </c>
      <c r="B509">
        <f>INDEX(resultados!$A$2:$ZZ$525, 503, MATCH($B$2, resultados!$A$1:$ZZ$1, 0))</f>
        <v/>
      </c>
      <c r="C509">
        <f>INDEX(resultados!$A$2:$ZZ$525, 503, MATCH($B$3, resultados!$A$1:$ZZ$1, 0))</f>
        <v/>
      </c>
    </row>
    <row r="510">
      <c r="A510">
        <f>INDEX(resultados!$A$2:$ZZ$525, 504, MATCH($B$1, resultados!$A$1:$ZZ$1, 0))</f>
        <v/>
      </c>
      <c r="B510">
        <f>INDEX(resultados!$A$2:$ZZ$525, 504, MATCH($B$2, resultados!$A$1:$ZZ$1, 0))</f>
        <v/>
      </c>
      <c r="C510">
        <f>INDEX(resultados!$A$2:$ZZ$525, 504, MATCH($B$3, resultados!$A$1:$ZZ$1, 0))</f>
        <v/>
      </c>
    </row>
    <row r="511">
      <c r="A511">
        <f>INDEX(resultados!$A$2:$ZZ$525, 505, MATCH($B$1, resultados!$A$1:$ZZ$1, 0))</f>
        <v/>
      </c>
      <c r="B511">
        <f>INDEX(resultados!$A$2:$ZZ$525, 505, MATCH($B$2, resultados!$A$1:$ZZ$1, 0))</f>
        <v/>
      </c>
      <c r="C511">
        <f>INDEX(resultados!$A$2:$ZZ$525, 505, MATCH($B$3, resultados!$A$1:$ZZ$1, 0))</f>
        <v/>
      </c>
    </row>
    <row r="512">
      <c r="A512">
        <f>INDEX(resultados!$A$2:$ZZ$525, 506, MATCH($B$1, resultados!$A$1:$ZZ$1, 0))</f>
        <v/>
      </c>
      <c r="B512">
        <f>INDEX(resultados!$A$2:$ZZ$525, 506, MATCH($B$2, resultados!$A$1:$ZZ$1, 0))</f>
        <v/>
      </c>
      <c r="C512">
        <f>INDEX(resultados!$A$2:$ZZ$525, 506, MATCH($B$3, resultados!$A$1:$ZZ$1, 0))</f>
        <v/>
      </c>
    </row>
    <row r="513">
      <c r="A513">
        <f>INDEX(resultados!$A$2:$ZZ$525, 507, MATCH($B$1, resultados!$A$1:$ZZ$1, 0))</f>
        <v/>
      </c>
      <c r="B513">
        <f>INDEX(resultados!$A$2:$ZZ$525, 507, MATCH($B$2, resultados!$A$1:$ZZ$1, 0))</f>
        <v/>
      </c>
      <c r="C513">
        <f>INDEX(resultados!$A$2:$ZZ$525, 507, MATCH($B$3, resultados!$A$1:$ZZ$1, 0))</f>
        <v/>
      </c>
    </row>
    <row r="514">
      <c r="A514">
        <f>INDEX(resultados!$A$2:$ZZ$525, 508, MATCH($B$1, resultados!$A$1:$ZZ$1, 0))</f>
        <v/>
      </c>
      <c r="B514">
        <f>INDEX(resultados!$A$2:$ZZ$525, 508, MATCH($B$2, resultados!$A$1:$ZZ$1, 0))</f>
        <v/>
      </c>
      <c r="C514">
        <f>INDEX(resultados!$A$2:$ZZ$525, 508, MATCH($B$3, resultados!$A$1:$ZZ$1, 0))</f>
        <v/>
      </c>
    </row>
    <row r="515">
      <c r="A515">
        <f>INDEX(resultados!$A$2:$ZZ$525, 509, MATCH($B$1, resultados!$A$1:$ZZ$1, 0))</f>
        <v/>
      </c>
      <c r="B515">
        <f>INDEX(resultados!$A$2:$ZZ$525, 509, MATCH($B$2, resultados!$A$1:$ZZ$1, 0))</f>
        <v/>
      </c>
      <c r="C515">
        <f>INDEX(resultados!$A$2:$ZZ$525, 509, MATCH($B$3, resultados!$A$1:$ZZ$1, 0))</f>
        <v/>
      </c>
    </row>
    <row r="516">
      <c r="A516">
        <f>INDEX(resultados!$A$2:$ZZ$525, 510, MATCH($B$1, resultados!$A$1:$ZZ$1, 0))</f>
        <v/>
      </c>
      <c r="B516">
        <f>INDEX(resultados!$A$2:$ZZ$525, 510, MATCH($B$2, resultados!$A$1:$ZZ$1, 0))</f>
        <v/>
      </c>
      <c r="C516">
        <f>INDEX(resultados!$A$2:$ZZ$525, 510, MATCH($B$3, resultados!$A$1:$ZZ$1, 0))</f>
        <v/>
      </c>
    </row>
    <row r="517">
      <c r="A517">
        <f>INDEX(resultados!$A$2:$ZZ$525, 511, MATCH($B$1, resultados!$A$1:$ZZ$1, 0))</f>
        <v/>
      </c>
      <c r="B517">
        <f>INDEX(resultados!$A$2:$ZZ$525, 511, MATCH($B$2, resultados!$A$1:$ZZ$1, 0))</f>
        <v/>
      </c>
      <c r="C517">
        <f>INDEX(resultados!$A$2:$ZZ$525, 511, MATCH($B$3, resultados!$A$1:$ZZ$1, 0))</f>
        <v/>
      </c>
    </row>
    <row r="518">
      <c r="A518">
        <f>INDEX(resultados!$A$2:$ZZ$525, 512, MATCH($B$1, resultados!$A$1:$ZZ$1, 0))</f>
        <v/>
      </c>
      <c r="B518">
        <f>INDEX(resultados!$A$2:$ZZ$525, 512, MATCH($B$2, resultados!$A$1:$ZZ$1, 0))</f>
        <v/>
      </c>
      <c r="C518">
        <f>INDEX(resultados!$A$2:$ZZ$525, 512, MATCH($B$3, resultados!$A$1:$ZZ$1, 0))</f>
        <v/>
      </c>
    </row>
    <row r="519">
      <c r="A519">
        <f>INDEX(resultados!$A$2:$ZZ$525, 513, MATCH($B$1, resultados!$A$1:$ZZ$1, 0))</f>
        <v/>
      </c>
      <c r="B519">
        <f>INDEX(resultados!$A$2:$ZZ$525, 513, MATCH($B$2, resultados!$A$1:$ZZ$1, 0))</f>
        <v/>
      </c>
      <c r="C519">
        <f>INDEX(resultados!$A$2:$ZZ$525, 513, MATCH($B$3, resultados!$A$1:$ZZ$1, 0))</f>
        <v/>
      </c>
    </row>
    <row r="520">
      <c r="A520">
        <f>INDEX(resultados!$A$2:$ZZ$525, 514, MATCH($B$1, resultados!$A$1:$ZZ$1, 0))</f>
        <v/>
      </c>
      <c r="B520">
        <f>INDEX(resultados!$A$2:$ZZ$525, 514, MATCH($B$2, resultados!$A$1:$ZZ$1, 0))</f>
        <v/>
      </c>
      <c r="C520">
        <f>INDEX(resultados!$A$2:$ZZ$525, 514, MATCH($B$3, resultados!$A$1:$ZZ$1, 0))</f>
        <v/>
      </c>
    </row>
    <row r="521">
      <c r="A521">
        <f>INDEX(resultados!$A$2:$ZZ$525, 515, MATCH($B$1, resultados!$A$1:$ZZ$1, 0))</f>
        <v/>
      </c>
      <c r="B521">
        <f>INDEX(resultados!$A$2:$ZZ$525, 515, MATCH($B$2, resultados!$A$1:$ZZ$1, 0))</f>
        <v/>
      </c>
      <c r="C521">
        <f>INDEX(resultados!$A$2:$ZZ$525, 515, MATCH($B$3, resultados!$A$1:$ZZ$1, 0))</f>
        <v/>
      </c>
    </row>
    <row r="522">
      <c r="A522">
        <f>INDEX(resultados!$A$2:$ZZ$525, 516, MATCH($B$1, resultados!$A$1:$ZZ$1, 0))</f>
        <v/>
      </c>
      <c r="B522">
        <f>INDEX(resultados!$A$2:$ZZ$525, 516, MATCH($B$2, resultados!$A$1:$ZZ$1, 0))</f>
        <v/>
      </c>
      <c r="C522">
        <f>INDEX(resultados!$A$2:$ZZ$525, 516, MATCH($B$3, resultados!$A$1:$ZZ$1, 0))</f>
        <v/>
      </c>
    </row>
    <row r="523">
      <c r="A523">
        <f>INDEX(resultados!$A$2:$ZZ$525, 517, MATCH($B$1, resultados!$A$1:$ZZ$1, 0))</f>
        <v/>
      </c>
      <c r="B523">
        <f>INDEX(resultados!$A$2:$ZZ$525, 517, MATCH($B$2, resultados!$A$1:$ZZ$1, 0))</f>
        <v/>
      </c>
      <c r="C523">
        <f>INDEX(resultados!$A$2:$ZZ$525, 517, MATCH($B$3, resultados!$A$1:$ZZ$1, 0))</f>
        <v/>
      </c>
    </row>
    <row r="524">
      <c r="A524">
        <f>INDEX(resultados!$A$2:$ZZ$525, 518, MATCH($B$1, resultados!$A$1:$ZZ$1, 0))</f>
        <v/>
      </c>
      <c r="B524">
        <f>INDEX(resultados!$A$2:$ZZ$525, 518, MATCH($B$2, resultados!$A$1:$ZZ$1, 0))</f>
        <v/>
      </c>
      <c r="C524">
        <f>INDEX(resultados!$A$2:$ZZ$525, 518, MATCH($B$3, resultados!$A$1:$ZZ$1, 0))</f>
        <v/>
      </c>
    </row>
    <row r="525">
      <c r="A525">
        <f>INDEX(resultados!$A$2:$ZZ$525, 519, MATCH($B$1, resultados!$A$1:$ZZ$1, 0))</f>
        <v/>
      </c>
      <c r="B525">
        <f>INDEX(resultados!$A$2:$ZZ$525, 519, MATCH($B$2, resultados!$A$1:$ZZ$1, 0))</f>
        <v/>
      </c>
      <c r="C525">
        <f>INDEX(resultados!$A$2:$ZZ$525, 519, MATCH($B$3, resultados!$A$1:$ZZ$1, 0))</f>
        <v/>
      </c>
    </row>
    <row r="526">
      <c r="A526">
        <f>INDEX(resultados!$A$2:$ZZ$525, 520, MATCH($B$1, resultados!$A$1:$ZZ$1, 0))</f>
        <v/>
      </c>
      <c r="B526">
        <f>INDEX(resultados!$A$2:$ZZ$525, 520, MATCH($B$2, resultados!$A$1:$ZZ$1, 0))</f>
        <v/>
      </c>
      <c r="C526">
        <f>INDEX(resultados!$A$2:$ZZ$525, 520, MATCH($B$3, resultados!$A$1:$ZZ$1, 0))</f>
        <v/>
      </c>
    </row>
    <row r="527">
      <c r="A527">
        <f>INDEX(resultados!$A$2:$ZZ$525, 521, MATCH($B$1, resultados!$A$1:$ZZ$1, 0))</f>
        <v/>
      </c>
      <c r="B527">
        <f>INDEX(resultados!$A$2:$ZZ$525, 521, MATCH($B$2, resultados!$A$1:$ZZ$1, 0))</f>
        <v/>
      </c>
      <c r="C527">
        <f>INDEX(resultados!$A$2:$ZZ$525, 521, MATCH($B$3, resultados!$A$1:$ZZ$1, 0))</f>
        <v/>
      </c>
    </row>
    <row r="528">
      <c r="A528">
        <f>INDEX(resultados!$A$2:$ZZ$525, 522, MATCH($B$1, resultados!$A$1:$ZZ$1, 0))</f>
        <v/>
      </c>
      <c r="B528">
        <f>INDEX(resultados!$A$2:$ZZ$525, 522, MATCH($B$2, resultados!$A$1:$ZZ$1, 0))</f>
        <v/>
      </c>
      <c r="C528">
        <f>INDEX(resultados!$A$2:$ZZ$525, 522, MATCH($B$3, resultados!$A$1:$ZZ$1, 0))</f>
        <v/>
      </c>
    </row>
    <row r="529">
      <c r="A529">
        <f>INDEX(resultados!$A$2:$ZZ$525, 523, MATCH($B$1, resultados!$A$1:$ZZ$1, 0))</f>
        <v/>
      </c>
      <c r="B529">
        <f>INDEX(resultados!$A$2:$ZZ$525, 523, MATCH($B$2, resultados!$A$1:$ZZ$1, 0))</f>
        <v/>
      </c>
      <c r="C529">
        <f>INDEX(resultados!$A$2:$ZZ$525, 523, MATCH($B$3, resultados!$A$1:$ZZ$1, 0))</f>
        <v/>
      </c>
    </row>
    <row r="530">
      <c r="A530">
        <f>INDEX(resultados!$A$2:$ZZ$525, 524, MATCH($B$1, resultados!$A$1:$ZZ$1, 0))</f>
        <v/>
      </c>
      <c r="B530">
        <f>INDEX(resultados!$A$2:$ZZ$525, 524, MATCH($B$2, resultados!$A$1:$ZZ$1, 0))</f>
        <v/>
      </c>
      <c r="C530">
        <f>INDEX(resultados!$A$2:$ZZ$525, 524,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1.9801</v>
      </c>
      <c r="E2" t="n">
        <v>50.5</v>
      </c>
      <c r="F2" t="n">
        <v>45</v>
      </c>
      <c r="G2" t="n">
        <v>11.49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324.69</v>
      </c>
      <c r="Q2" t="n">
        <v>419.33</v>
      </c>
      <c r="R2" t="n">
        <v>286.8</v>
      </c>
      <c r="S2" t="n">
        <v>59.57</v>
      </c>
      <c r="T2" t="n">
        <v>110360.1</v>
      </c>
      <c r="U2" t="n">
        <v>0.21</v>
      </c>
      <c r="V2" t="n">
        <v>0.77</v>
      </c>
      <c r="W2" t="n">
        <v>7.19</v>
      </c>
      <c r="X2" t="n">
        <v>6.83</v>
      </c>
      <c r="Y2" t="n">
        <v>0.5</v>
      </c>
      <c r="Z2" t="n">
        <v>10</v>
      </c>
      <c r="AA2" t="n">
        <v>979.694541093078</v>
      </c>
      <c r="AB2" t="n">
        <v>1340.461292196312</v>
      </c>
      <c r="AC2" t="n">
        <v>1212.529547818335</v>
      </c>
      <c r="AD2" t="n">
        <v>979694.541093078</v>
      </c>
      <c r="AE2" t="n">
        <v>1340461.292196312</v>
      </c>
      <c r="AF2" t="n">
        <v>1.688700079731321e-05</v>
      </c>
      <c r="AG2" t="n">
        <v>59</v>
      </c>
      <c r="AH2" t="n">
        <v>1212529.547818335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2.2347</v>
      </c>
      <c r="E3" t="n">
        <v>44.75</v>
      </c>
      <c r="F3" t="n">
        <v>41.24</v>
      </c>
      <c r="G3" t="n">
        <v>23.13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294.34</v>
      </c>
      <c r="Q3" t="n">
        <v>419.33</v>
      </c>
      <c r="R3" t="n">
        <v>164.19</v>
      </c>
      <c r="S3" t="n">
        <v>59.57</v>
      </c>
      <c r="T3" t="n">
        <v>49697.79</v>
      </c>
      <c r="U3" t="n">
        <v>0.36</v>
      </c>
      <c r="V3" t="n">
        <v>0.84</v>
      </c>
      <c r="W3" t="n">
        <v>6.98</v>
      </c>
      <c r="X3" t="n">
        <v>3.07</v>
      </c>
      <c r="Y3" t="n">
        <v>0.5</v>
      </c>
      <c r="Z3" t="n">
        <v>10</v>
      </c>
      <c r="AA3" t="n">
        <v>828.354545066745</v>
      </c>
      <c r="AB3" t="n">
        <v>1133.391232983674</v>
      </c>
      <c r="AC3" t="n">
        <v>1025.221964432297</v>
      </c>
      <c r="AD3" t="n">
        <v>828354.545066745</v>
      </c>
      <c r="AE3" t="n">
        <v>1133391.232983674</v>
      </c>
      <c r="AF3" t="n">
        <v>1.905832063115795e-05</v>
      </c>
      <c r="AG3" t="n">
        <v>52</v>
      </c>
      <c r="AH3" t="n">
        <v>1025221.964432298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2.324</v>
      </c>
      <c r="E4" t="n">
        <v>43.03</v>
      </c>
      <c r="F4" t="n">
        <v>40.11</v>
      </c>
      <c r="G4" t="n">
        <v>34.88</v>
      </c>
      <c r="H4" t="n">
        <v>0.71</v>
      </c>
      <c r="I4" t="n">
        <v>69</v>
      </c>
      <c r="J4" t="n">
        <v>73.88</v>
      </c>
      <c r="K4" t="n">
        <v>32.27</v>
      </c>
      <c r="L4" t="n">
        <v>3</v>
      </c>
      <c r="M4" t="n">
        <v>67</v>
      </c>
      <c r="N4" t="n">
        <v>8.609999999999999</v>
      </c>
      <c r="O4" t="n">
        <v>9346.23</v>
      </c>
      <c r="P4" t="n">
        <v>282.59</v>
      </c>
      <c r="Q4" t="n">
        <v>419.26</v>
      </c>
      <c r="R4" t="n">
        <v>128.01</v>
      </c>
      <c r="S4" t="n">
        <v>59.57</v>
      </c>
      <c r="T4" t="n">
        <v>31794.38</v>
      </c>
      <c r="U4" t="n">
        <v>0.47</v>
      </c>
      <c r="V4" t="n">
        <v>0.86</v>
      </c>
      <c r="W4" t="n">
        <v>6.9</v>
      </c>
      <c r="X4" t="n">
        <v>1.95</v>
      </c>
      <c r="Y4" t="n">
        <v>0.5</v>
      </c>
      <c r="Z4" t="n">
        <v>10</v>
      </c>
      <c r="AA4" t="n">
        <v>783.0077080404137</v>
      </c>
      <c r="AB4" t="n">
        <v>1071.34569000299</v>
      </c>
      <c r="AC4" t="n">
        <v>969.0979609922235</v>
      </c>
      <c r="AD4" t="n">
        <v>783007.7080404137</v>
      </c>
      <c r="AE4" t="n">
        <v>1071345.69000299</v>
      </c>
      <c r="AF4" t="n">
        <v>1.98199029609393e-05</v>
      </c>
      <c r="AG4" t="n">
        <v>50</v>
      </c>
      <c r="AH4" t="n">
        <v>969097.9609922236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2.3683</v>
      </c>
      <c r="E5" t="n">
        <v>42.22</v>
      </c>
      <c r="F5" t="n">
        <v>39.59</v>
      </c>
      <c r="G5" t="n">
        <v>46.57</v>
      </c>
      <c r="H5" t="n">
        <v>0.93</v>
      </c>
      <c r="I5" t="n">
        <v>51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275.61</v>
      </c>
      <c r="Q5" t="n">
        <v>419.29</v>
      </c>
      <c r="R5" t="n">
        <v>110.6</v>
      </c>
      <c r="S5" t="n">
        <v>59.57</v>
      </c>
      <c r="T5" t="n">
        <v>23179.89</v>
      </c>
      <c r="U5" t="n">
        <v>0.54</v>
      </c>
      <c r="V5" t="n">
        <v>0.87</v>
      </c>
      <c r="W5" t="n">
        <v>6.88</v>
      </c>
      <c r="X5" t="n">
        <v>1.42</v>
      </c>
      <c r="Y5" t="n">
        <v>0.5</v>
      </c>
      <c r="Z5" t="n">
        <v>10</v>
      </c>
      <c r="AA5" t="n">
        <v>760.0878221227174</v>
      </c>
      <c r="AB5" t="n">
        <v>1039.985690936395</v>
      </c>
      <c r="AC5" t="n">
        <v>940.7309162225094</v>
      </c>
      <c r="AD5" t="n">
        <v>760087.8221227174</v>
      </c>
      <c r="AE5" t="n">
        <v>1039985.690936395</v>
      </c>
      <c r="AF5" t="n">
        <v>2.019770920068527e-05</v>
      </c>
      <c r="AG5" t="n">
        <v>49</v>
      </c>
      <c r="AH5" t="n">
        <v>940730.9162225095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2.3933</v>
      </c>
      <c r="E6" t="n">
        <v>41.78</v>
      </c>
      <c r="F6" t="n">
        <v>39.32</v>
      </c>
      <c r="G6" t="n">
        <v>58.98</v>
      </c>
      <c r="H6" t="n">
        <v>1.15</v>
      </c>
      <c r="I6" t="n">
        <v>40</v>
      </c>
      <c r="J6" t="n">
        <v>76.26000000000001</v>
      </c>
      <c r="K6" t="n">
        <v>32.27</v>
      </c>
      <c r="L6" t="n">
        <v>5</v>
      </c>
      <c r="M6" t="n">
        <v>38</v>
      </c>
      <c r="N6" t="n">
        <v>8.99</v>
      </c>
      <c r="O6" t="n">
        <v>9639.200000000001</v>
      </c>
      <c r="P6" t="n">
        <v>270.34</v>
      </c>
      <c r="Q6" t="n">
        <v>419.25</v>
      </c>
      <c r="R6" t="n">
        <v>101.82</v>
      </c>
      <c r="S6" t="n">
        <v>59.57</v>
      </c>
      <c r="T6" t="n">
        <v>18846.19</v>
      </c>
      <c r="U6" t="n">
        <v>0.59</v>
      </c>
      <c r="V6" t="n">
        <v>0.88</v>
      </c>
      <c r="W6" t="n">
        <v>6.86</v>
      </c>
      <c r="X6" t="n">
        <v>1.15</v>
      </c>
      <c r="Y6" t="n">
        <v>0.5</v>
      </c>
      <c r="Z6" t="n">
        <v>10</v>
      </c>
      <c r="AA6" t="n">
        <v>751.0501598422793</v>
      </c>
      <c r="AB6" t="n">
        <v>1027.619962690779</v>
      </c>
      <c r="AC6" t="n">
        <v>929.5453557252468</v>
      </c>
      <c r="AD6" t="n">
        <v>751050.1598422793</v>
      </c>
      <c r="AE6" t="n">
        <v>1027619.962690779</v>
      </c>
      <c r="AF6" t="n">
        <v>2.041091813959382e-05</v>
      </c>
      <c r="AG6" t="n">
        <v>49</v>
      </c>
      <c r="AH6" t="n">
        <v>929545.3557252468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2.4131</v>
      </c>
      <c r="E7" t="n">
        <v>41.44</v>
      </c>
      <c r="F7" t="n">
        <v>39.08</v>
      </c>
      <c r="G7" t="n">
        <v>71.06</v>
      </c>
      <c r="H7" t="n">
        <v>1.36</v>
      </c>
      <c r="I7" t="n">
        <v>33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264.94</v>
      </c>
      <c r="Q7" t="n">
        <v>419.25</v>
      </c>
      <c r="R7" t="n">
        <v>94.37</v>
      </c>
      <c r="S7" t="n">
        <v>59.57</v>
      </c>
      <c r="T7" t="n">
        <v>15154.73</v>
      </c>
      <c r="U7" t="n">
        <v>0.63</v>
      </c>
      <c r="V7" t="n">
        <v>0.88</v>
      </c>
      <c r="W7" t="n">
        <v>6.85</v>
      </c>
      <c r="X7" t="n">
        <v>0.92</v>
      </c>
      <c r="Y7" t="n">
        <v>0.5</v>
      </c>
      <c r="Z7" t="n">
        <v>10</v>
      </c>
      <c r="AA7" t="n">
        <v>733.9330540564317</v>
      </c>
      <c r="AB7" t="n">
        <v>1004.199583401172</v>
      </c>
      <c r="AC7" t="n">
        <v>908.3601845643304</v>
      </c>
      <c r="AD7" t="n">
        <v>733933.0540564317</v>
      </c>
      <c r="AE7" t="n">
        <v>1004199.583401172</v>
      </c>
      <c r="AF7" t="n">
        <v>2.057977961920939e-05</v>
      </c>
      <c r="AG7" t="n">
        <v>48</v>
      </c>
      <c r="AH7" t="n">
        <v>908360.1845643304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2.4269</v>
      </c>
      <c r="E8" t="n">
        <v>41.2</v>
      </c>
      <c r="F8" t="n">
        <v>38.92</v>
      </c>
      <c r="G8" t="n">
        <v>83.41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260.16</v>
      </c>
      <c r="Q8" t="n">
        <v>419.23</v>
      </c>
      <c r="R8" t="n">
        <v>89.01000000000001</v>
      </c>
      <c r="S8" t="n">
        <v>59.57</v>
      </c>
      <c r="T8" t="n">
        <v>12498.02</v>
      </c>
      <c r="U8" t="n">
        <v>0.67</v>
      </c>
      <c r="V8" t="n">
        <v>0.89</v>
      </c>
      <c r="W8" t="n">
        <v>6.84</v>
      </c>
      <c r="X8" t="n">
        <v>0.76</v>
      </c>
      <c r="Y8" t="n">
        <v>0.5</v>
      </c>
      <c r="Z8" t="n">
        <v>10</v>
      </c>
      <c r="AA8" t="n">
        <v>727.2351007912795</v>
      </c>
      <c r="AB8" t="n">
        <v>995.035148250947</v>
      </c>
      <c r="AC8" t="n">
        <v>900.0703902424776</v>
      </c>
      <c r="AD8" t="n">
        <v>727235.1007912795</v>
      </c>
      <c r="AE8" t="n">
        <v>995035.148250947</v>
      </c>
      <c r="AF8" t="n">
        <v>2.069747095348692e-05</v>
      </c>
      <c r="AG8" t="n">
        <v>48</v>
      </c>
      <c r="AH8" t="n">
        <v>900070.3902424776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2.4371</v>
      </c>
      <c r="E9" t="n">
        <v>41.03</v>
      </c>
      <c r="F9" t="n">
        <v>38.81</v>
      </c>
      <c r="G9" t="n">
        <v>97.04000000000001</v>
      </c>
      <c r="H9" t="n">
        <v>1.75</v>
      </c>
      <c r="I9" t="n">
        <v>24</v>
      </c>
      <c r="J9" t="n">
        <v>79.84</v>
      </c>
      <c r="K9" t="n">
        <v>32.27</v>
      </c>
      <c r="L9" t="n">
        <v>8</v>
      </c>
      <c r="M9" t="n">
        <v>22</v>
      </c>
      <c r="N9" t="n">
        <v>9.57</v>
      </c>
      <c r="O9" t="n">
        <v>10081.19</v>
      </c>
      <c r="P9" t="n">
        <v>255.82</v>
      </c>
      <c r="Q9" t="n">
        <v>419.25</v>
      </c>
      <c r="R9" t="n">
        <v>85.58</v>
      </c>
      <c r="S9" t="n">
        <v>59.57</v>
      </c>
      <c r="T9" t="n">
        <v>10805.04</v>
      </c>
      <c r="U9" t="n">
        <v>0.7</v>
      </c>
      <c r="V9" t="n">
        <v>0.89</v>
      </c>
      <c r="W9" t="n">
        <v>6.83</v>
      </c>
      <c r="X9" t="n">
        <v>0.65</v>
      </c>
      <c r="Y9" t="n">
        <v>0.5</v>
      </c>
      <c r="Z9" t="n">
        <v>10</v>
      </c>
      <c r="AA9" t="n">
        <v>721.5414458059962</v>
      </c>
      <c r="AB9" t="n">
        <v>987.2448383137524</v>
      </c>
      <c r="AC9" t="n">
        <v>893.0235765519203</v>
      </c>
      <c r="AD9" t="n">
        <v>721541.4458059962</v>
      </c>
      <c r="AE9" t="n">
        <v>987244.8383137524</v>
      </c>
      <c r="AF9" t="n">
        <v>2.078446020056161e-05</v>
      </c>
      <c r="AG9" t="n">
        <v>48</v>
      </c>
      <c r="AH9" t="n">
        <v>893023.5765519203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2.4449</v>
      </c>
      <c r="E10" t="n">
        <v>40.9</v>
      </c>
      <c r="F10" t="n">
        <v>38.73</v>
      </c>
      <c r="G10" t="n">
        <v>110.66</v>
      </c>
      <c r="H10" t="n">
        <v>1.94</v>
      </c>
      <c r="I10" t="n">
        <v>21</v>
      </c>
      <c r="J10" t="n">
        <v>81.04000000000001</v>
      </c>
      <c r="K10" t="n">
        <v>32.27</v>
      </c>
      <c r="L10" t="n">
        <v>9</v>
      </c>
      <c r="M10" t="n">
        <v>19</v>
      </c>
      <c r="N10" t="n">
        <v>9.77</v>
      </c>
      <c r="O10" t="n">
        <v>10229.34</v>
      </c>
      <c r="P10" t="n">
        <v>250.79</v>
      </c>
      <c r="Q10" t="n">
        <v>419.24</v>
      </c>
      <c r="R10" t="n">
        <v>82.61</v>
      </c>
      <c r="S10" t="n">
        <v>59.57</v>
      </c>
      <c r="T10" t="n">
        <v>9336.370000000001</v>
      </c>
      <c r="U10" t="n">
        <v>0.72</v>
      </c>
      <c r="V10" t="n">
        <v>0.89</v>
      </c>
      <c r="W10" t="n">
        <v>6.83</v>
      </c>
      <c r="X10" t="n">
        <v>0.57</v>
      </c>
      <c r="Y10" t="n">
        <v>0.5</v>
      </c>
      <c r="Z10" t="n">
        <v>10</v>
      </c>
      <c r="AA10" t="n">
        <v>715.5312479345905</v>
      </c>
      <c r="AB10" t="n">
        <v>979.0214204348787</v>
      </c>
      <c r="AC10" t="n">
        <v>885.5849901337667</v>
      </c>
      <c r="AD10" t="n">
        <v>715531.2479345906</v>
      </c>
      <c r="AE10" t="n">
        <v>979021.4204348787</v>
      </c>
      <c r="AF10" t="n">
        <v>2.085098138950108e-05</v>
      </c>
      <c r="AG10" t="n">
        <v>48</v>
      </c>
      <c r="AH10" t="n">
        <v>885584.9901337667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2.4501</v>
      </c>
      <c r="E11" t="n">
        <v>40.81</v>
      </c>
      <c r="F11" t="n">
        <v>38.68</v>
      </c>
      <c r="G11" t="n">
        <v>122.13</v>
      </c>
      <c r="H11" t="n">
        <v>2.13</v>
      </c>
      <c r="I11" t="n">
        <v>19</v>
      </c>
      <c r="J11" t="n">
        <v>82.25</v>
      </c>
      <c r="K11" t="n">
        <v>32.27</v>
      </c>
      <c r="L11" t="n">
        <v>10</v>
      </c>
      <c r="M11" t="n">
        <v>17</v>
      </c>
      <c r="N11" t="n">
        <v>9.98</v>
      </c>
      <c r="O11" t="n">
        <v>10377.72</v>
      </c>
      <c r="P11" t="n">
        <v>246.63</v>
      </c>
      <c r="Q11" t="n">
        <v>419.25</v>
      </c>
      <c r="R11" t="n">
        <v>81.01000000000001</v>
      </c>
      <c r="S11" t="n">
        <v>59.57</v>
      </c>
      <c r="T11" t="n">
        <v>8546.889999999999</v>
      </c>
      <c r="U11" t="n">
        <v>0.74</v>
      </c>
      <c r="V11" t="n">
        <v>0.89</v>
      </c>
      <c r="W11" t="n">
        <v>6.82</v>
      </c>
      <c r="X11" t="n">
        <v>0.51</v>
      </c>
      <c r="Y11" t="n">
        <v>0.5</v>
      </c>
      <c r="Z11" t="n">
        <v>10</v>
      </c>
      <c r="AA11" t="n">
        <v>710.7530499700475</v>
      </c>
      <c r="AB11" t="n">
        <v>972.4836791805741</v>
      </c>
      <c r="AC11" t="n">
        <v>879.6712017289955</v>
      </c>
      <c r="AD11" t="n">
        <v>710753.0499700475</v>
      </c>
      <c r="AE11" t="n">
        <v>972483.6791805741</v>
      </c>
      <c r="AF11" t="n">
        <v>2.089532884879406e-05</v>
      </c>
      <c r="AG11" t="n">
        <v>48</v>
      </c>
      <c r="AH11" t="n">
        <v>879671.2017289954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2.4553</v>
      </c>
      <c r="E12" t="n">
        <v>40.73</v>
      </c>
      <c r="F12" t="n">
        <v>38.62</v>
      </c>
      <c r="G12" t="n">
        <v>136.31</v>
      </c>
      <c r="H12" t="n">
        <v>2.31</v>
      </c>
      <c r="I12" t="n">
        <v>17</v>
      </c>
      <c r="J12" t="n">
        <v>83.45</v>
      </c>
      <c r="K12" t="n">
        <v>32.27</v>
      </c>
      <c r="L12" t="n">
        <v>11</v>
      </c>
      <c r="M12" t="n">
        <v>14</v>
      </c>
      <c r="N12" t="n">
        <v>10.18</v>
      </c>
      <c r="O12" t="n">
        <v>10526.45</v>
      </c>
      <c r="P12" t="n">
        <v>242.07</v>
      </c>
      <c r="Q12" t="n">
        <v>419.23</v>
      </c>
      <c r="R12" t="n">
        <v>78.97</v>
      </c>
      <c r="S12" t="n">
        <v>59.57</v>
      </c>
      <c r="T12" t="n">
        <v>7535.68</v>
      </c>
      <c r="U12" t="n">
        <v>0.75</v>
      </c>
      <c r="V12" t="n">
        <v>0.9</v>
      </c>
      <c r="W12" t="n">
        <v>6.83</v>
      </c>
      <c r="X12" t="n">
        <v>0.46</v>
      </c>
      <c r="Y12" t="n">
        <v>0.5</v>
      </c>
      <c r="Z12" t="n">
        <v>10</v>
      </c>
      <c r="AA12" t="n">
        <v>705.5901280297048</v>
      </c>
      <c r="AB12" t="n">
        <v>965.4195416097566</v>
      </c>
      <c r="AC12" t="n">
        <v>873.2812555333574</v>
      </c>
      <c r="AD12" t="n">
        <v>705590.1280297048</v>
      </c>
      <c r="AE12" t="n">
        <v>965419.5416097566</v>
      </c>
      <c r="AF12" t="n">
        <v>2.093967630808703e-05</v>
      </c>
      <c r="AG12" t="n">
        <v>48</v>
      </c>
      <c r="AH12" t="n">
        <v>873281.2555333574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2.4567</v>
      </c>
      <c r="E13" t="n">
        <v>40.7</v>
      </c>
      <c r="F13" t="n">
        <v>38.61</v>
      </c>
      <c r="G13" t="n">
        <v>144.79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6</v>
      </c>
      <c r="N13" t="n">
        <v>10.39</v>
      </c>
      <c r="O13" t="n">
        <v>10675.53</v>
      </c>
      <c r="P13" t="n">
        <v>239.92</v>
      </c>
      <c r="Q13" t="n">
        <v>419.24</v>
      </c>
      <c r="R13" t="n">
        <v>78.61</v>
      </c>
      <c r="S13" t="n">
        <v>59.57</v>
      </c>
      <c r="T13" t="n">
        <v>7362.5</v>
      </c>
      <c r="U13" t="n">
        <v>0.76</v>
      </c>
      <c r="V13" t="n">
        <v>0.9</v>
      </c>
      <c r="W13" t="n">
        <v>6.83</v>
      </c>
      <c r="X13" t="n">
        <v>0.45</v>
      </c>
      <c r="Y13" t="n">
        <v>0.5</v>
      </c>
      <c r="Z13" t="n">
        <v>10</v>
      </c>
      <c r="AA13" t="n">
        <v>703.3025477135266</v>
      </c>
      <c r="AB13" t="n">
        <v>962.2895733002404</v>
      </c>
      <c r="AC13" t="n">
        <v>870.4500070063633</v>
      </c>
      <c r="AD13" t="n">
        <v>703302.5477135265</v>
      </c>
      <c r="AE13" t="n">
        <v>962289.5733002403</v>
      </c>
      <c r="AF13" t="n">
        <v>2.095161600866591e-05</v>
      </c>
      <c r="AG13" t="n">
        <v>48</v>
      </c>
      <c r="AH13" t="n">
        <v>870450.0070063634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2.4566</v>
      </c>
      <c r="E14" t="n">
        <v>40.71</v>
      </c>
      <c r="F14" t="n">
        <v>38.61</v>
      </c>
      <c r="G14" t="n">
        <v>144.8</v>
      </c>
      <c r="H14" t="n">
        <v>2.65</v>
      </c>
      <c r="I14" t="n">
        <v>16</v>
      </c>
      <c r="J14" t="n">
        <v>85.87</v>
      </c>
      <c r="K14" t="n">
        <v>32.27</v>
      </c>
      <c r="L14" t="n">
        <v>13</v>
      </c>
      <c r="M14" t="n">
        <v>3</v>
      </c>
      <c r="N14" t="n">
        <v>10.6</v>
      </c>
      <c r="O14" t="n">
        <v>10824.97</v>
      </c>
      <c r="P14" t="n">
        <v>239.53</v>
      </c>
      <c r="Q14" t="n">
        <v>419.25</v>
      </c>
      <c r="R14" t="n">
        <v>78.48</v>
      </c>
      <c r="S14" t="n">
        <v>59.57</v>
      </c>
      <c r="T14" t="n">
        <v>7296.51</v>
      </c>
      <c r="U14" t="n">
        <v>0.76</v>
      </c>
      <c r="V14" t="n">
        <v>0.9</v>
      </c>
      <c r="W14" t="n">
        <v>6.84</v>
      </c>
      <c r="X14" t="n">
        <v>0.45</v>
      </c>
      <c r="Y14" t="n">
        <v>0.5</v>
      </c>
      <c r="Z14" t="n">
        <v>10</v>
      </c>
      <c r="AA14" t="n">
        <v>702.9299053860622</v>
      </c>
      <c r="AB14" t="n">
        <v>961.7797076279844</v>
      </c>
      <c r="AC14" t="n">
        <v>869.9888021982665</v>
      </c>
      <c r="AD14" t="n">
        <v>702929.9053860621</v>
      </c>
      <c r="AE14" t="n">
        <v>961779.7076279845</v>
      </c>
      <c r="AF14" t="n">
        <v>2.095076317291028e-05</v>
      </c>
      <c r="AG14" t="n">
        <v>48</v>
      </c>
      <c r="AH14" t="n">
        <v>869988.8021982665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2.4595</v>
      </c>
      <c r="E15" t="n">
        <v>40.66</v>
      </c>
      <c r="F15" t="n">
        <v>38.58</v>
      </c>
      <c r="G15" t="n">
        <v>154.33</v>
      </c>
      <c r="H15" t="n">
        <v>2.82</v>
      </c>
      <c r="I15" t="n">
        <v>15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242.34</v>
      </c>
      <c r="Q15" t="n">
        <v>419.23</v>
      </c>
      <c r="R15" t="n">
        <v>77.44</v>
      </c>
      <c r="S15" t="n">
        <v>59.57</v>
      </c>
      <c r="T15" t="n">
        <v>6778.59</v>
      </c>
      <c r="U15" t="n">
        <v>0.77</v>
      </c>
      <c r="V15" t="n">
        <v>0.9</v>
      </c>
      <c r="W15" t="n">
        <v>6.84</v>
      </c>
      <c r="X15" t="n">
        <v>0.42</v>
      </c>
      <c r="Y15" t="n">
        <v>0.5</v>
      </c>
      <c r="Z15" t="n">
        <v>10</v>
      </c>
      <c r="AA15" t="n">
        <v>705.3326666876559</v>
      </c>
      <c r="AB15" t="n">
        <v>965.0672716431724</v>
      </c>
      <c r="AC15" t="n">
        <v>872.9626057179701</v>
      </c>
      <c r="AD15" t="n">
        <v>705332.6666876558</v>
      </c>
      <c r="AE15" t="n">
        <v>965067.2716431724</v>
      </c>
      <c r="AF15" t="n">
        <v>2.097549540982367e-05</v>
      </c>
      <c r="AG15" t="n">
        <v>48</v>
      </c>
      <c r="AH15" t="n">
        <v>872962.6057179701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2.1971</v>
      </c>
      <c r="E2" t="n">
        <v>45.51</v>
      </c>
      <c r="F2" t="n">
        <v>42.24</v>
      </c>
      <c r="G2" t="n">
        <v>17.85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140</v>
      </c>
      <c r="N2" t="n">
        <v>4.24</v>
      </c>
      <c r="O2" t="n">
        <v>5140</v>
      </c>
      <c r="P2" t="n">
        <v>196.25</v>
      </c>
      <c r="Q2" t="n">
        <v>419.26</v>
      </c>
      <c r="R2" t="n">
        <v>197.06</v>
      </c>
      <c r="S2" t="n">
        <v>59.57</v>
      </c>
      <c r="T2" t="n">
        <v>65955.09</v>
      </c>
      <c r="U2" t="n">
        <v>0.3</v>
      </c>
      <c r="V2" t="n">
        <v>0.82</v>
      </c>
      <c r="W2" t="n">
        <v>7.02</v>
      </c>
      <c r="X2" t="n">
        <v>4.07</v>
      </c>
      <c r="Y2" t="n">
        <v>0.5</v>
      </c>
      <c r="Z2" t="n">
        <v>10</v>
      </c>
      <c r="AA2" t="n">
        <v>721.5606988613538</v>
      </c>
      <c r="AB2" t="n">
        <v>987.2711811934774</v>
      </c>
      <c r="AC2" t="n">
        <v>893.0474053041768</v>
      </c>
      <c r="AD2" t="n">
        <v>721560.6988613538</v>
      </c>
      <c r="AE2" t="n">
        <v>987271.1811934775</v>
      </c>
      <c r="AF2" t="n">
        <v>2.478282010711593e-05</v>
      </c>
      <c r="AG2" t="n">
        <v>53</v>
      </c>
      <c r="AH2" t="n">
        <v>893047.4053041767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2.3585</v>
      </c>
      <c r="E3" t="n">
        <v>42.4</v>
      </c>
      <c r="F3" t="n">
        <v>39.98</v>
      </c>
      <c r="G3" t="n">
        <v>36.9</v>
      </c>
      <c r="H3" t="n">
        <v>0.84</v>
      </c>
      <c r="I3" t="n">
        <v>65</v>
      </c>
      <c r="J3" t="n">
        <v>40.89</v>
      </c>
      <c r="K3" t="n">
        <v>19.54</v>
      </c>
      <c r="L3" t="n">
        <v>2</v>
      </c>
      <c r="M3" t="n">
        <v>63</v>
      </c>
      <c r="N3" t="n">
        <v>4.35</v>
      </c>
      <c r="O3" t="n">
        <v>5277.26</v>
      </c>
      <c r="P3" t="n">
        <v>178.64</v>
      </c>
      <c r="Q3" t="n">
        <v>419.26</v>
      </c>
      <c r="R3" t="n">
        <v>123.38</v>
      </c>
      <c r="S3" t="n">
        <v>59.57</v>
      </c>
      <c r="T3" t="n">
        <v>29500.46</v>
      </c>
      <c r="U3" t="n">
        <v>0.48</v>
      </c>
      <c r="V3" t="n">
        <v>0.86</v>
      </c>
      <c r="W3" t="n">
        <v>6.9</v>
      </c>
      <c r="X3" t="n">
        <v>1.82</v>
      </c>
      <c r="Y3" t="n">
        <v>0.5</v>
      </c>
      <c r="Z3" t="n">
        <v>10</v>
      </c>
      <c r="AA3" t="n">
        <v>657.7454532473744</v>
      </c>
      <c r="AB3" t="n">
        <v>899.9563468144905</v>
      </c>
      <c r="AC3" t="n">
        <v>814.0657761711807</v>
      </c>
      <c r="AD3" t="n">
        <v>657745.4532473744</v>
      </c>
      <c r="AE3" t="n">
        <v>899956.3468144905</v>
      </c>
      <c r="AF3" t="n">
        <v>2.660337773548447e-05</v>
      </c>
      <c r="AG3" t="n">
        <v>50</v>
      </c>
      <c r="AH3" t="n">
        <v>814065.7761711807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2.4127</v>
      </c>
      <c r="E4" t="n">
        <v>41.45</v>
      </c>
      <c r="F4" t="n">
        <v>39.29</v>
      </c>
      <c r="G4" t="n">
        <v>57.5</v>
      </c>
      <c r="H4" t="n">
        <v>1.22</v>
      </c>
      <c r="I4" t="n">
        <v>41</v>
      </c>
      <c r="J4" t="n">
        <v>42.01</v>
      </c>
      <c r="K4" t="n">
        <v>19.54</v>
      </c>
      <c r="L4" t="n">
        <v>3</v>
      </c>
      <c r="M4" t="n">
        <v>39</v>
      </c>
      <c r="N4" t="n">
        <v>4.46</v>
      </c>
      <c r="O4" t="n">
        <v>5414.79</v>
      </c>
      <c r="P4" t="n">
        <v>167.54</v>
      </c>
      <c r="Q4" t="n">
        <v>419.23</v>
      </c>
      <c r="R4" t="n">
        <v>101.03</v>
      </c>
      <c r="S4" t="n">
        <v>59.57</v>
      </c>
      <c r="T4" t="n">
        <v>18443.93</v>
      </c>
      <c r="U4" t="n">
        <v>0.59</v>
      </c>
      <c r="V4" t="n">
        <v>0.88</v>
      </c>
      <c r="W4" t="n">
        <v>6.86</v>
      </c>
      <c r="X4" t="n">
        <v>1.13</v>
      </c>
      <c r="Y4" t="n">
        <v>0.5</v>
      </c>
      <c r="Z4" t="n">
        <v>10</v>
      </c>
      <c r="AA4" t="n">
        <v>623.5783702393043</v>
      </c>
      <c r="AB4" t="n">
        <v>853.2074364975298</v>
      </c>
      <c r="AC4" t="n">
        <v>771.778516242363</v>
      </c>
      <c r="AD4" t="n">
        <v>623578.3702393043</v>
      </c>
      <c r="AE4" t="n">
        <v>853207.4364975297</v>
      </c>
      <c r="AF4" t="n">
        <v>2.721474219309026e-05</v>
      </c>
      <c r="AG4" t="n">
        <v>48</v>
      </c>
      <c r="AH4" t="n">
        <v>771778.516242363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2.4344</v>
      </c>
      <c r="E5" t="n">
        <v>41.08</v>
      </c>
      <c r="F5" t="n">
        <v>39.03</v>
      </c>
      <c r="G5" t="n">
        <v>75.55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16</v>
      </c>
      <c r="N5" t="n">
        <v>4.58</v>
      </c>
      <c r="O5" t="n">
        <v>5552.61</v>
      </c>
      <c r="P5" t="n">
        <v>159.44</v>
      </c>
      <c r="Q5" t="n">
        <v>419.29</v>
      </c>
      <c r="R5" t="n">
        <v>92.05</v>
      </c>
      <c r="S5" t="n">
        <v>59.57</v>
      </c>
      <c r="T5" t="n">
        <v>14003.02</v>
      </c>
      <c r="U5" t="n">
        <v>0.65</v>
      </c>
      <c r="V5" t="n">
        <v>0.89</v>
      </c>
      <c r="W5" t="n">
        <v>6.86</v>
      </c>
      <c r="X5" t="n">
        <v>0.87</v>
      </c>
      <c r="Y5" t="n">
        <v>0.5</v>
      </c>
      <c r="Z5" t="n">
        <v>10</v>
      </c>
      <c r="AA5" t="n">
        <v>613.5222279372306</v>
      </c>
      <c r="AB5" t="n">
        <v>839.4481789541452</v>
      </c>
      <c r="AC5" t="n">
        <v>759.3324229276798</v>
      </c>
      <c r="AD5" t="n">
        <v>613522.2279372306</v>
      </c>
      <c r="AE5" t="n">
        <v>839448.1789541452</v>
      </c>
      <c r="AF5" t="n">
        <v>2.745951357187339e-05</v>
      </c>
      <c r="AG5" t="n">
        <v>48</v>
      </c>
      <c r="AH5" t="n">
        <v>759332.4229276797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2.4375</v>
      </c>
      <c r="E6" t="n">
        <v>41.03</v>
      </c>
      <c r="F6" t="n">
        <v>39.01</v>
      </c>
      <c r="G6" t="n">
        <v>80.7</v>
      </c>
      <c r="H6" t="n">
        <v>1.94</v>
      </c>
      <c r="I6" t="n">
        <v>29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160.92</v>
      </c>
      <c r="Q6" t="n">
        <v>419.29</v>
      </c>
      <c r="R6" t="n">
        <v>90.41</v>
      </c>
      <c r="S6" t="n">
        <v>59.57</v>
      </c>
      <c r="T6" t="n">
        <v>13194.08</v>
      </c>
      <c r="U6" t="n">
        <v>0.66</v>
      </c>
      <c r="V6" t="n">
        <v>0.89</v>
      </c>
      <c r="W6" t="n">
        <v>6.88</v>
      </c>
      <c r="X6" t="n">
        <v>0.84</v>
      </c>
      <c r="Y6" t="n">
        <v>0.5</v>
      </c>
      <c r="Z6" t="n">
        <v>10</v>
      </c>
      <c r="AA6" t="n">
        <v>614.7312752477986</v>
      </c>
      <c r="AB6" t="n">
        <v>841.1024508238672</v>
      </c>
      <c r="AC6" t="n">
        <v>760.8288134119407</v>
      </c>
      <c r="AD6" t="n">
        <v>614731.2752477987</v>
      </c>
      <c r="AE6" t="n">
        <v>841102.4508238672</v>
      </c>
      <c r="AF6" t="n">
        <v>2.749448091169955e-05</v>
      </c>
      <c r="AG6" t="n">
        <v>48</v>
      </c>
      <c r="AH6" t="n">
        <v>760828.8134119407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1.5412</v>
      </c>
      <c r="E2" t="n">
        <v>64.89</v>
      </c>
      <c r="F2" t="n">
        <v>50.55</v>
      </c>
      <c r="G2" t="n">
        <v>7.24</v>
      </c>
      <c r="H2" t="n">
        <v>0.12</v>
      </c>
      <c r="I2" t="n">
        <v>419</v>
      </c>
      <c r="J2" t="n">
        <v>141.81</v>
      </c>
      <c r="K2" t="n">
        <v>47.83</v>
      </c>
      <c r="L2" t="n">
        <v>1</v>
      </c>
      <c r="M2" t="n">
        <v>417</v>
      </c>
      <c r="N2" t="n">
        <v>22.98</v>
      </c>
      <c r="O2" t="n">
        <v>17723.39</v>
      </c>
      <c r="P2" t="n">
        <v>579.13</v>
      </c>
      <c r="Q2" t="n">
        <v>419.49</v>
      </c>
      <c r="R2" t="n">
        <v>468.26</v>
      </c>
      <c r="S2" t="n">
        <v>59.57</v>
      </c>
      <c r="T2" t="n">
        <v>200171.38</v>
      </c>
      <c r="U2" t="n">
        <v>0.13</v>
      </c>
      <c r="V2" t="n">
        <v>0.68</v>
      </c>
      <c r="W2" t="n">
        <v>7.49</v>
      </c>
      <c r="X2" t="n">
        <v>12.38</v>
      </c>
      <c r="Y2" t="n">
        <v>0.5</v>
      </c>
      <c r="Z2" t="n">
        <v>10</v>
      </c>
      <c r="AA2" t="n">
        <v>1711.217113733841</v>
      </c>
      <c r="AB2" t="n">
        <v>2341.36274858163</v>
      </c>
      <c r="AC2" t="n">
        <v>2117.906373980255</v>
      </c>
      <c r="AD2" t="n">
        <v>1711217.113733841</v>
      </c>
      <c r="AE2" t="n">
        <v>2341362.74858163</v>
      </c>
      <c r="AF2" t="n">
        <v>9.338617021487388e-06</v>
      </c>
      <c r="AG2" t="n">
        <v>76</v>
      </c>
      <c r="AH2" t="n">
        <v>2117906.373980255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1.9712</v>
      </c>
      <c r="E3" t="n">
        <v>50.73</v>
      </c>
      <c r="F3" t="n">
        <v>43.33</v>
      </c>
      <c r="G3" t="n">
        <v>14.52</v>
      </c>
      <c r="H3" t="n">
        <v>0.25</v>
      </c>
      <c r="I3" t="n">
        <v>179</v>
      </c>
      <c r="J3" t="n">
        <v>143.17</v>
      </c>
      <c r="K3" t="n">
        <v>47.83</v>
      </c>
      <c r="L3" t="n">
        <v>2</v>
      </c>
      <c r="M3" t="n">
        <v>177</v>
      </c>
      <c r="N3" t="n">
        <v>23.34</v>
      </c>
      <c r="O3" t="n">
        <v>17891.86</v>
      </c>
      <c r="P3" t="n">
        <v>495.32</v>
      </c>
      <c r="Q3" t="n">
        <v>419.28</v>
      </c>
      <c r="R3" t="n">
        <v>232.62</v>
      </c>
      <c r="S3" t="n">
        <v>59.57</v>
      </c>
      <c r="T3" t="n">
        <v>83552.42</v>
      </c>
      <c r="U3" t="n">
        <v>0.26</v>
      </c>
      <c r="V3" t="n">
        <v>0.8</v>
      </c>
      <c r="W3" t="n">
        <v>7.09</v>
      </c>
      <c r="X3" t="n">
        <v>5.16</v>
      </c>
      <c r="Y3" t="n">
        <v>0.5</v>
      </c>
      <c r="Z3" t="n">
        <v>10</v>
      </c>
      <c r="AA3" t="n">
        <v>1217.689731237243</v>
      </c>
      <c r="AB3" t="n">
        <v>1666.096810958322</v>
      </c>
      <c r="AC3" t="n">
        <v>1507.08686970202</v>
      </c>
      <c r="AD3" t="n">
        <v>1217689.731237242</v>
      </c>
      <c r="AE3" t="n">
        <v>1666096.810958322</v>
      </c>
      <c r="AF3" t="n">
        <v>1.194412267892288e-05</v>
      </c>
      <c r="AG3" t="n">
        <v>59</v>
      </c>
      <c r="AH3" t="n">
        <v>1507086.86970202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2.1298</v>
      </c>
      <c r="E4" t="n">
        <v>46.95</v>
      </c>
      <c r="F4" t="n">
        <v>41.43</v>
      </c>
      <c r="G4" t="n">
        <v>21.81</v>
      </c>
      <c r="H4" t="n">
        <v>0.37</v>
      </c>
      <c r="I4" t="n">
        <v>114</v>
      </c>
      <c r="J4" t="n">
        <v>144.54</v>
      </c>
      <c r="K4" t="n">
        <v>47.83</v>
      </c>
      <c r="L4" t="n">
        <v>3</v>
      </c>
      <c r="M4" t="n">
        <v>112</v>
      </c>
      <c r="N4" t="n">
        <v>23.71</v>
      </c>
      <c r="O4" t="n">
        <v>18060.85</v>
      </c>
      <c r="P4" t="n">
        <v>472.53</v>
      </c>
      <c r="Q4" t="n">
        <v>419.31</v>
      </c>
      <c r="R4" t="n">
        <v>170.64</v>
      </c>
      <c r="S4" t="n">
        <v>59.57</v>
      </c>
      <c r="T4" t="n">
        <v>52885.89</v>
      </c>
      <c r="U4" t="n">
        <v>0.35</v>
      </c>
      <c r="V4" t="n">
        <v>0.83</v>
      </c>
      <c r="W4" t="n">
        <v>6.98</v>
      </c>
      <c r="X4" t="n">
        <v>3.26</v>
      </c>
      <c r="Y4" t="n">
        <v>0.5</v>
      </c>
      <c r="Z4" t="n">
        <v>10</v>
      </c>
      <c r="AA4" t="n">
        <v>1101.333663481235</v>
      </c>
      <c r="AB4" t="n">
        <v>1506.893305787131</v>
      </c>
      <c r="AC4" t="n">
        <v>1363.077523620845</v>
      </c>
      <c r="AD4" t="n">
        <v>1101333.663481235</v>
      </c>
      <c r="AE4" t="n">
        <v>1506893.305787131</v>
      </c>
      <c r="AF4" t="n">
        <v>1.290513011443281e-05</v>
      </c>
      <c r="AG4" t="n">
        <v>55</v>
      </c>
      <c r="AH4" t="n">
        <v>1363077.523620845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2.212</v>
      </c>
      <c r="E5" t="n">
        <v>45.21</v>
      </c>
      <c r="F5" t="n">
        <v>40.55</v>
      </c>
      <c r="G5" t="n">
        <v>28.97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82</v>
      </c>
      <c r="N5" t="n">
        <v>24.09</v>
      </c>
      <c r="O5" t="n">
        <v>18230.35</v>
      </c>
      <c r="P5" t="n">
        <v>461.37</v>
      </c>
      <c r="Q5" t="n">
        <v>419.3</v>
      </c>
      <c r="R5" t="n">
        <v>142.1</v>
      </c>
      <c r="S5" t="n">
        <v>59.57</v>
      </c>
      <c r="T5" t="n">
        <v>38766.94</v>
      </c>
      <c r="U5" t="n">
        <v>0.42</v>
      </c>
      <c r="V5" t="n">
        <v>0.85</v>
      </c>
      <c r="W5" t="n">
        <v>6.93</v>
      </c>
      <c r="X5" t="n">
        <v>2.39</v>
      </c>
      <c r="Y5" t="n">
        <v>0.5</v>
      </c>
      <c r="Z5" t="n">
        <v>10</v>
      </c>
      <c r="AA5" t="n">
        <v>1047.124515603795</v>
      </c>
      <c r="AB5" t="n">
        <v>1432.721958122401</v>
      </c>
      <c r="AC5" t="n">
        <v>1295.984985277095</v>
      </c>
      <c r="AD5" t="n">
        <v>1047124.515603795</v>
      </c>
      <c r="AE5" t="n">
        <v>1432721.958122401</v>
      </c>
      <c r="AF5" t="n">
        <v>1.340320584708675e-05</v>
      </c>
      <c r="AG5" t="n">
        <v>53</v>
      </c>
      <c r="AH5" t="n">
        <v>1295984.985277095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2.2611</v>
      </c>
      <c r="E6" t="n">
        <v>44.23</v>
      </c>
      <c r="F6" t="n">
        <v>40.06</v>
      </c>
      <c r="G6" t="n">
        <v>35.88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454.47</v>
      </c>
      <c r="Q6" t="n">
        <v>419.3</v>
      </c>
      <c r="R6" t="n">
        <v>125.92</v>
      </c>
      <c r="S6" t="n">
        <v>59.57</v>
      </c>
      <c r="T6" t="n">
        <v>30761.54</v>
      </c>
      <c r="U6" t="n">
        <v>0.47</v>
      </c>
      <c r="V6" t="n">
        <v>0.86</v>
      </c>
      <c r="W6" t="n">
        <v>6.91</v>
      </c>
      <c r="X6" t="n">
        <v>1.9</v>
      </c>
      <c r="Y6" t="n">
        <v>0.5</v>
      </c>
      <c r="Z6" t="n">
        <v>10</v>
      </c>
      <c r="AA6" t="n">
        <v>1017.550688120197</v>
      </c>
      <c r="AB6" t="n">
        <v>1392.257742654154</v>
      </c>
      <c r="AC6" t="n">
        <v>1259.382617741255</v>
      </c>
      <c r="AD6" t="n">
        <v>1017550.688120197</v>
      </c>
      <c r="AE6" t="n">
        <v>1392257.742654154</v>
      </c>
      <c r="AF6" t="n">
        <v>1.370071823727299e-05</v>
      </c>
      <c r="AG6" t="n">
        <v>52</v>
      </c>
      <c r="AH6" t="n">
        <v>1259382.617741256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2.2977</v>
      </c>
      <c r="E7" t="n">
        <v>43.52</v>
      </c>
      <c r="F7" t="n">
        <v>39.71</v>
      </c>
      <c r="G7" t="n">
        <v>43.31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449.44</v>
      </c>
      <c r="Q7" t="n">
        <v>419.28</v>
      </c>
      <c r="R7" t="n">
        <v>114.58</v>
      </c>
      <c r="S7" t="n">
        <v>59.57</v>
      </c>
      <c r="T7" t="n">
        <v>25150.97</v>
      </c>
      <c r="U7" t="n">
        <v>0.52</v>
      </c>
      <c r="V7" t="n">
        <v>0.87</v>
      </c>
      <c r="W7" t="n">
        <v>6.88</v>
      </c>
      <c r="X7" t="n">
        <v>1.54</v>
      </c>
      <c r="Y7" t="n">
        <v>0.5</v>
      </c>
      <c r="Z7" t="n">
        <v>10</v>
      </c>
      <c r="AA7" t="n">
        <v>993.9549432371172</v>
      </c>
      <c r="AB7" t="n">
        <v>1359.973003534328</v>
      </c>
      <c r="AC7" t="n">
        <v>1230.17908881111</v>
      </c>
      <c r="AD7" t="n">
        <v>993954.9432371171</v>
      </c>
      <c r="AE7" t="n">
        <v>1359973.003534328</v>
      </c>
      <c r="AF7" t="n">
        <v>1.392248918392913e-05</v>
      </c>
      <c r="AG7" t="n">
        <v>51</v>
      </c>
      <c r="AH7" t="n">
        <v>1230179.08881111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2.322</v>
      </c>
      <c r="E8" t="n">
        <v>43.07</v>
      </c>
      <c r="F8" t="n">
        <v>39.48</v>
      </c>
      <c r="G8" t="n">
        <v>50.4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445.79</v>
      </c>
      <c r="Q8" t="n">
        <v>419.25</v>
      </c>
      <c r="R8" t="n">
        <v>107.03</v>
      </c>
      <c r="S8" t="n">
        <v>59.57</v>
      </c>
      <c r="T8" t="n">
        <v>21417.32</v>
      </c>
      <c r="U8" t="n">
        <v>0.5600000000000001</v>
      </c>
      <c r="V8" t="n">
        <v>0.88</v>
      </c>
      <c r="W8" t="n">
        <v>6.87</v>
      </c>
      <c r="X8" t="n">
        <v>1.32</v>
      </c>
      <c r="Y8" t="n">
        <v>0.5</v>
      </c>
      <c r="Z8" t="n">
        <v>10</v>
      </c>
      <c r="AA8" t="n">
        <v>975.2289441203473</v>
      </c>
      <c r="AB8" t="n">
        <v>1334.351265409988</v>
      </c>
      <c r="AC8" t="n">
        <v>1207.002653413021</v>
      </c>
      <c r="AD8" t="n">
        <v>975228.9441203473</v>
      </c>
      <c r="AE8" t="n">
        <v>1334351.265409988</v>
      </c>
      <c r="AF8" t="n">
        <v>1.406973055015165e-05</v>
      </c>
      <c r="AG8" t="n">
        <v>50</v>
      </c>
      <c r="AH8" t="n">
        <v>1207002.653413021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2.3414</v>
      </c>
      <c r="E9" t="n">
        <v>42.71</v>
      </c>
      <c r="F9" t="n">
        <v>39.3</v>
      </c>
      <c r="G9" t="n">
        <v>57.51</v>
      </c>
      <c r="H9" t="n">
        <v>0.9399999999999999</v>
      </c>
      <c r="I9" t="n">
        <v>41</v>
      </c>
      <c r="J9" t="n">
        <v>151.46</v>
      </c>
      <c r="K9" t="n">
        <v>47.83</v>
      </c>
      <c r="L9" t="n">
        <v>8</v>
      </c>
      <c r="M9" t="n">
        <v>39</v>
      </c>
      <c r="N9" t="n">
        <v>25.63</v>
      </c>
      <c r="O9" t="n">
        <v>18913.66</v>
      </c>
      <c r="P9" t="n">
        <v>442.85</v>
      </c>
      <c r="Q9" t="n">
        <v>419.29</v>
      </c>
      <c r="R9" t="n">
        <v>101.3</v>
      </c>
      <c r="S9" t="n">
        <v>59.57</v>
      </c>
      <c r="T9" t="n">
        <v>18581.18</v>
      </c>
      <c r="U9" t="n">
        <v>0.59</v>
      </c>
      <c r="V9" t="n">
        <v>0.88</v>
      </c>
      <c r="W9" t="n">
        <v>6.86</v>
      </c>
      <c r="X9" t="n">
        <v>1.13</v>
      </c>
      <c r="Y9" t="n">
        <v>0.5</v>
      </c>
      <c r="Z9" t="n">
        <v>10</v>
      </c>
      <c r="AA9" t="n">
        <v>967.5217389531417</v>
      </c>
      <c r="AB9" t="n">
        <v>1323.805927282323</v>
      </c>
      <c r="AC9" t="n">
        <v>1197.463747555785</v>
      </c>
      <c r="AD9" t="n">
        <v>967521.7389531417</v>
      </c>
      <c r="AE9" t="n">
        <v>1323805.927282323</v>
      </c>
      <c r="AF9" t="n">
        <v>1.418728127051036e-05</v>
      </c>
      <c r="AG9" t="n">
        <v>50</v>
      </c>
      <c r="AH9" t="n">
        <v>1197463.747555785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2.3533</v>
      </c>
      <c r="E10" t="n">
        <v>42.49</v>
      </c>
      <c r="F10" t="n">
        <v>39.2</v>
      </c>
      <c r="G10" t="n">
        <v>63.56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440.8</v>
      </c>
      <c r="Q10" t="n">
        <v>419.26</v>
      </c>
      <c r="R10" t="n">
        <v>98.06999999999999</v>
      </c>
      <c r="S10" t="n">
        <v>59.57</v>
      </c>
      <c r="T10" t="n">
        <v>16983.46</v>
      </c>
      <c r="U10" t="n">
        <v>0.61</v>
      </c>
      <c r="V10" t="n">
        <v>0.88</v>
      </c>
      <c r="W10" t="n">
        <v>6.85</v>
      </c>
      <c r="X10" t="n">
        <v>1.03</v>
      </c>
      <c r="Y10" t="n">
        <v>0.5</v>
      </c>
      <c r="Z10" t="n">
        <v>10</v>
      </c>
      <c r="AA10" t="n">
        <v>962.6202760906976</v>
      </c>
      <c r="AB10" t="n">
        <v>1317.099529556647</v>
      </c>
      <c r="AC10" t="n">
        <v>1191.397399016559</v>
      </c>
      <c r="AD10" t="n">
        <v>962620.2760906976</v>
      </c>
      <c r="AE10" t="n">
        <v>1317099.529556646</v>
      </c>
      <c r="AF10" t="n">
        <v>1.425938712475102e-05</v>
      </c>
      <c r="AG10" t="n">
        <v>50</v>
      </c>
      <c r="AH10" t="n">
        <v>1191397.399016559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2.3665</v>
      </c>
      <c r="E11" t="n">
        <v>42.26</v>
      </c>
      <c r="F11" t="n">
        <v>39.07</v>
      </c>
      <c r="G11" t="n">
        <v>71.04000000000001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438.33</v>
      </c>
      <c r="Q11" t="n">
        <v>419.24</v>
      </c>
      <c r="R11" t="n">
        <v>94.06999999999999</v>
      </c>
      <c r="S11" t="n">
        <v>59.57</v>
      </c>
      <c r="T11" t="n">
        <v>15007.6</v>
      </c>
      <c r="U11" t="n">
        <v>0.63</v>
      </c>
      <c r="V11" t="n">
        <v>0.88</v>
      </c>
      <c r="W11" t="n">
        <v>6.85</v>
      </c>
      <c r="X11" t="n">
        <v>0.91</v>
      </c>
      <c r="Y11" t="n">
        <v>0.5</v>
      </c>
      <c r="Z11" t="n">
        <v>10</v>
      </c>
      <c r="AA11" t="n">
        <v>948.0948423745997</v>
      </c>
      <c r="AB11" t="n">
        <v>1297.225190329372</v>
      </c>
      <c r="AC11" t="n">
        <v>1173.419838831326</v>
      </c>
      <c r="AD11" t="n">
        <v>948094.8423745997</v>
      </c>
      <c r="AE11" t="n">
        <v>1297225.190329372</v>
      </c>
      <c r="AF11" t="n">
        <v>1.433937008911881e-05</v>
      </c>
      <c r="AG11" t="n">
        <v>49</v>
      </c>
      <c r="AH11" t="n">
        <v>1173419.838831326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2.3755</v>
      </c>
      <c r="E12" t="n">
        <v>42.1</v>
      </c>
      <c r="F12" t="n">
        <v>39</v>
      </c>
      <c r="G12" t="n">
        <v>78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436.63</v>
      </c>
      <c r="Q12" t="n">
        <v>419.23</v>
      </c>
      <c r="R12" t="n">
        <v>91.8</v>
      </c>
      <c r="S12" t="n">
        <v>59.57</v>
      </c>
      <c r="T12" t="n">
        <v>13885.5</v>
      </c>
      <c r="U12" t="n">
        <v>0.65</v>
      </c>
      <c r="V12" t="n">
        <v>0.89</v>
      </c>
      <c r="W12" t="n">
        <v>6.84</v>
      </c>
      <c r="X12" t="n">
        <v>0.84</v>
      </c>
      <c r="Y12" t="n">
        <v>0.5</v>
      </c>
      <c r="Z12" t="n">
        <v>10</v>
      </c>
      <c r="AA12" t="n">
        <v>944.3189808374792</v>
      </c>
      <c r="AB12" t="n">
        <v>1292.05888999503</v>
      </c>
      <c r="AC12" t="n">
        <v>1168.746602949945</v>
      </c>
      <c r="AD12" t="n">
        <v>944318.9808374792</v>
      </c>
      <c r="AE12" t="n">
        <v>1292058.88999503</v>
      </c>
      <c r="AF12" t="n">
        <v>1.439390392846048e-05</v>
      </c>
      <c r="AG12" t="n">
        <v>49</v>
      </c>
      <c r="AH12" t="n">
        <v>1168746.602949945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2.3852</v>
      </c>
      <c r="E13" t="n">
        <v>41.93</v>
      </c>
      <c r="F13" t="n">
        <v>38.92</v>
      </c>
      <c r="G13" t="n">
        <v>86.48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434.16</v>
      </c>
      <c r="Q13" t="n">
        <v>419.24</v>
      </c>
      <c r="R13" t="n">
        <v>88.70999999999999</v>
      </c>
      <c r="S13" t="n">
        <v>59.57</v>
      </c>
      <c r="T13" t="n">
        <v>12353.58</v>
      </c>
      <c r="U13" t="n">
        <v>0.67</v>
      </c>
      <c r="V13" t="n">
        <v>0.89</v>
      </c>
      <c r="W13" t="n">
        <v>6.85</v>
      </c>
      <c r="X13" t="n">
        <v>0.75</v>
      </c>
      <c r="Y13" t="n">
        <v>0.5</v>
      </c>
      <c r="Z13" t="n">
        <v>10</v>
      </c>
      <c r="AA13" t="n">
        <v>939.6274080459278</v>
      </c>
      <c r="AB13" t="n">
        <v>1285.639673124045</v>
      </c>
      <c r="AC13" t="n">
        <v>1162.9400271277</v>
      </c>
      <c r="AD13" t="n">
        <v>939627.4080459279</v>
      </c>
      <c r="AE13" t="n">
        <v>1285639.673124045</v>
      </c>
      <c r="AF13" t="n">
        <v>1.445267928863984e-05</v>
      </c>
      <c r="AG13" t="n">
        <v>49</v>
      </c>
      <c r="AH13" t="n">
        <v>1162940.0271277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2.3914</v>
      </c>
      <c r="E14" t="n">
        <v>41.82</v>
      </c>
      <c r="F14" t="n">
        <v>38.87</v>
      </c>
      <c r="G14" t="n">
        <v>93.28</v>
      </c>
      <c r="H14" t="n">
        <v>1.45</v>
      </c>
      <c r="I14" t="n">
        <v>25</v>
      </c>
      <c r="J14" t="n">
        <v>158.48</v>
      </c>
      <c r="K14" t="n">
        <v>47.83</v>
      </c>
      <c r="L14" t="n">
        <v>13</v>
      </c>
      <c r="M14" t="n">
        <v>23</v>
      </c>
      <c r="N14" t="n">
        <v>27.65</v>
      </c>
      <c r="O14" t="n">
        <v>19780.06</v>
      </c>
      <c r="P14" t="n">
        <v>432.55</v>
      </c>
      <c r="Q14" t="n">
        <v>419.25</v>
      </c>
      <c r="R14" t="n">
        <v>87.20999999999999</v>
      </c>
      <c r="S14" t="n">
        <v>59.57</v>
      </c>
      <c r="T14" t="n">
        <v>11614.48</v>
      </c>
      <c r="U14" t="n">
        <v>0.68</v>
      </c>
      <c r="V14" t="n">
        <v>0.89</v>
      </c>
      <c r="W14" t="n">
        <v>6.84</v>
      </c>
      <c r="X14" t="n">
        <v>0.7</v>
      </c>
      <c r="Y14" t="n">
        <v>0.5</v>
      </c>
      <c r="Z14" t="n">
        <v>10</v>
      </c>
      <c r="AA14" t="n">
        <v>936.6188076909832</v>
      </c>
      <c r="AB14" t="n">
        <v>1281.52317338833</v>
      </c>
      <c r="AC14" t="n">
        <v>1159.216400349218</v>
      </c>
      <c r="AD14" t="n">
        <v>936618.8076909832</v>
      </c>
      <c r="AE14" t="n">
        <v>1281523.17338833</v>
      </c>
      <c r="AF14" t="n">
        <v>1.449024704463077e-05</v>
      </c>
      <c r="AG14" t="n">
        <v>49</v>
      </c>
      <c r="AH14" t="n">
        <v>1159216.400349217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2.3996</v>
      </c>
      <c r="E15" t="n">
        <v>41.67</v>
      </c>
      <c r="F15" t="n">
        <v>38.78</v>
      </c>
      <c r="G15" t="n">
        <v>101.17</v>
      </c>
      <c r="H15" t="n">
        <v>1.55</v>
      </c>
      <c r="I15" t="n">
        <v>23</v>
      </c>
      <c r="J15" t="n">
        <v>159.9</v>
      </c>
      <c r="K15" t="n">
        <v>47.83</v>
      </c>
      <c r="L15" t="n">
        <v>14</v>
      </c>
      <c r="M15" t="n">
        <v>21</v>
      </c>
      <c r="N15" t="n">
        <v>28.07</v>
      </c>
      <c r="O15" t="n">
        <v>19955.16</v>
      </c>
      <c r="P15" t="n">
        <v>430.2</v>
      </c>
      <c r="Q15" t="n">
        <v>419.25</v>
      </c>
      <c r="R15" t="n">
        <v>84.43000000000001</v>
      </c>
      <c r="S15" t="n">
        <v>59.57</v>
      </c>
      <c r="T15" t="n">
        <v>10235.45</v>
      </c>
      <c r="U15" t="n">
        <v>0.71</v>
      </c>
      <c r="V15" t="n">
        <v>0.89</v>
      </c>
      <c r="W15" t="n">
        <v>6.83</v>
      </c>
      <c r="X15" t="n">
        <v>0.62</v>
      </c>
      <c r="Y15" t="n">
        <v>0.5</v>
      </c>
      <c r="Z15" t="n">
        <v>10</v>
      </c>
      <c r="AA15" t="n">
        <v>932.4035837860059</v>
      </c>
      <c r="AB15" t="n">
        <v>1275.755718078986</v>
      </c>
      <c r="AC15" t="n">
        <v>1153.999382879923</v>
      </c>
      <c r="AD15" t="n">
        <v>932403.583786006</v>
      </c>
      <c r="AE15" t="n">
        <v>1275755.718078986</v>
      </c>
      <c r="AF15" t="n">
        <v>1.453993343158652e-05</v>
      </c>
      <c r="AG15" t="n">
        <v>49</v>
      </c>
      <c r="AH15" t="n">
        <v>1153999.382879923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2.4029</v>
      </c>
      <c r="E16" t="n">
        <v>41.62</v>
      </c>
      <c r="F16" t="n">
        <v>38.75</v>
      </c>
      <c r="G16" t="n">
        <v>105.69</v>
      </c>
      <c r="H16" t="n">
        <v>1.65</v>
      </c>
      <c r="I16" t="n">
        <v>22</v>
      </c>
      <c r="J16" t="n">
        <v>161.32</v>
      </c>
      <c r="K16" t="n">
        <v>47.83</v>
      </c>
      <c r="L16" t="n">
        <v>15</v>
      </c>
      <c r="M16" t="n">
        <v>20</v>
      </c>
      <c r="N16" t="n">
        <v>28.5</v>
      </c>
      <c r="O16" t="n">
        <v>20130.71</v>
      </c>
      <c r="P16" t="n">
        <v>429.5</v>
      </c>
      <c r="Q16" t="n">
        <v>419.25</v>
      </c>
      <c r="R16" t="n">
        <v>83.64</v>
      </c>
      <c r="S16" t="n">
        <v>59.57</v>
      </c>
      <c r="T16" t="n">
        <v>9845.139999999999</v>
      </c>
      <c r="U16" t="n">
        <v>0.71</v>
      </c>
      <c r="V16" t="n">
        <v>0.89</v>
      </c>
      <c r="W16" t="n">
        <v>6.83</v>
      </c>
      <c r="X16" t="n">
        <v>0.59</v>
      </c>
      <c r="Y16" t="n">
        <v>0.5</v>
      </c>
      <c r="Z16" t="n">
        <v>10</v>
      </c>
      <c r="AA16" t="n">
        <v>930.9724543591425</v>
      </c>
      <c r="AB16" t="n">
        <v>1273.797583660177</v>
      </c>
      <c r="AC16" t="n">
        <v>1152.228130061786</v>
      </c>
      <c r="AD16" t="n">
        <v>930972.4543591425</v>
      </c>
      <c r="AE16" t="n">
        <v>1273797.583660177</v>
      </c>
      <c r="AF16" t="n">
        <v>1.455992917267846e-05</v>
      </c>
      <c r="AG16" t="n">
        <v>49</v>
      </c>
      <c r="AH16" t="n">
        <v>1152228.130061786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2.4053</v>
      </c>
      <c r="E17" t="n">
        <v>41.57</v>
      </c>
      <c r="F17" t="n">
        <v>38.74</v>
      </c>
      <c r="G17" t="n">
        <v>110.68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428.08</v>
      </c>
      <c r="Q17" t="n">
        <v>419.25</v>
      </c>
      <c r="R17" t="n">
        <v>82.98</v>
      </c>
      <c r="S17" t="n">
        <v>59.57</v>
      </c>
      <c r="T17" t="n">
        <v>9519.59</v>
      </c>
      <c r="U17" t="n">
        <v>0.72</v>
      </c>
      <c r="V17" t="n">
        <v>0.89</v>
      </c>
      <c r="W17" t="n">
        <v>6.83</v>
      </c>
      <c r="X17" t="n">
        <v>0.58</v>
      </c>
      <c r="Y17" t="n">
        <v>0.5</v>
      </c>
      <c r="Z17" t="n">
        <v>10</v>
      </c>
      <c r="AA17" t="n">
        <v>929.0367011116864</v>
      </c>
      <c r="AB17" t="n">
        <v>1271.149000667602</v>
      </c>
      <c r="AC17" t="n">
        <v>1149.832324112713</v>
      </c>
      <c r="AD17" t="n">
        <v>929036.7011116864</v>
      </c>
      <c r="AE17" t="n">
        <v>1271149.000667602</v>
      </c>
      <c r="AF17" t="n">
        <v>1.457447152983624e-05</v>
      </c>
      <c r="AG17" t="n">
        <v>49</v>
      </c>
      <c r="AH17" t="n">
        <v>1149832.324112712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2.4106</v>
      </c>
      <c r="E18" t="n">
        <v>41.48</v>
      </c>
      <c r="F18" t="n">
        <v>38.71</v>
      </c>
      <c r="G18" t="n">
        <v>122.23</v>
      </c>
      <c r="H18" t="n">
        <v>1.83</v>
      </c>
      <c r="I18" t="n">
        <v>19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425.69</v>
      </c>
      <c r="Q18" t="n">
        <v>419.25</v>
      </c>
      <c r="R18" t="n">
        <v>81.7</v>
      </c>
      <c r="S18" t="n">
        <v>59.57</v>
      </c>
      <c r="T18" t="n">
        <v>8889.799999999999</v>
      </c>
      <c r="U18" t="n">
        <v>0.73</v>
      </c>
      <c r="V18" t="n">
        <v>0.89</v>
      </c>
      <c r="W18" t="n">
        <v>6.84</v>
      </c>
      <c r="X18" t="n">
        <v>0.54</v>
      </c>
      <c r="Y18" t="n">
        <v>0.5</v>
      </c>
      <c r="Z18" t="n">
        <v>10</v>
      </c>
      <c r="AA18" t="n">
        <v>925.5114813770693</v>
      </c>
      <c r="AB18" t="n">
        <v>1266.32563950498</v>
      </c>
      <c r="AC18" t="n">
        <v>1145.469297769821</v>
      </c>
      <c r="AD18" t="n">
        <v>925511.4813770694</v>
      </c>
      <c r="AE18" t="n">
        <v>1266325.63950498</v>
      </c>
      <c r="AF18" t="n">
        <v>1.460658590189301e-05</v>
      </c>
      <c r="AG18" t="n">
        <v>49</v>
      </c>
      <c r="AH18" t="n">
        <v>1145469.297769821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2.4164</v>
      </c>
      <c r="E19" t="n">
        <v>41.38</v>
      </c>
      <c r="F19" t="n">
        <v>38.64</v>
      </c>
      <c r="G19" t="n">
        <v>128.79</v>
      </c>
      <c r="H19" t="n">
        <v>1.93</v>
      </c>
      <c r="I19" t="n">
        <v>18</v>
      </c>
      <c r="J19" t="n">
        <v>165.62</v>
      </c>
      <c r="K19" t="n">
        <v>47.83</v>
      </c>
      <c r="L19" t="n">
        <v>18</v>
      </c>
      <c r="M19" t="n">
        <v>16</v>
      </c>
      <c r="N19" t="n">
        <v>29.8</v>
      </c>
      <c r="O19" t="n">
        <v>20660.89</v>
      </c>
      <c r="P19" t="n">
        <v>424.83</v>
      </c>
      <c r="Q19" t="n">
        <v>419.23</v>
      </c>
      <c r="R19" t="n">
        <v>79.54000000000001</v>
      </c>
      <c r="S19" t="n">
        <v>59.57</v>
      </c>
      <c r="T19" t="n">
        <v>7816.8</v>
      </c>
      <c r="U19" t="n">
        <v>0.75</v>
      </c>
      <c r="V19" t="n">
        <v>0.89</v>
      </c>
      <c r="W19" t="n">
        <v>6.83</v>
      </c>
      <c r="X19" t="n">
        <v>0.47</v>
      </c>
      <c r="Y19" t="n">
        <v>0.5</v>
      </c>
      <c r="Z19" t="n">
        <v>10</v>
      </c>
      <c r="AA19" t="n">
        <v>914.4550419736968</v>
      </c>
      <c r="AB19" t="n">
        <v>1251.197731337605</v>
      </c>
      <c r="AC19" t="n">
        <v>1131.785175925788</v>
      </c>
      <c r="AD19" t="n">
        <v>914455.0419736968</v>
      </c>
      <c r="AE19" t="n">
        <v>1251197.731337605</v>
      </c>
      <c r="AF19" t="n">
        <v>1.464172993169097e-05</v>
      </c>
      <c r="AG19" t="n">
        <v>48</v>
      </c>
      <c r="AH19" t="n">
        <v>1131785.175925788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2.4192</v>
      </c>
      <c r="E20" t="n">
        <v>41.34</v>
      </c>
      <c r="F20" t="n">
        <v>38.62</v>
      </c>
      <c r="G20" t="n">
        <v>136.3</v>
      </c>
      <c r="H20" t="n">
        <v>2.02</v>
      </c>
      <c r="I20" t="n">
        <v>17</v>
      </c>
      <c r="J20" t="n">
        <v>167.07</v>
      </c>
      <c r="K20" t="n">
        <v>47.83</v>
      </c>
      <c r="L20" t="n">
        <v>19</v>
      </c>
      <c r="M20" t="n">
        <v>15</v>
      </c>
      <c r="N20" t="n">
        <v>30.24</v>
      </c>
      <c r="O20" t="n">
        <v>20838.81</v>
      </c>
      <c r="P20" t="n">
        <v>423.22</v>
      </c>
      <c r="Q20" t="n">
        <v>419.26</v>
      </c>
      <c r="R20" t="n">
        <v>79.04000000000001</v>
      </c>
      <c r="S20" t="n">
        <v>59.57</v>
      </c>
      <c r="T20" t="n">
        <v>7570.81</v>
      </c>
      <c r="U20" t="n">
        <v>0.75</v>
      </c>
      <c r="V20" t="n">
        <v>0.9</v>
      </c>
      <c r="W20" t="n">
        <v>6.82</v>
      </c>
      <c r="X20" t="n">
        <v>0.45</v>
      </c>
      <c r="Y20" t="n">
        <v>0.5</v>
      </c>
      <c r="Z20" t="n">
        <v>10</v>
      </c>
      <c r="AA20" t="n">
        <v>912.2520777735555</v>
      </c>
      <c r="AB20" t="n">
        <v>1248.18353853105</v>
      </c>
      <c r="AC20" t="n">
        <v>1129.058653450244</v>
      </c>
      <c r="AD20" t="n">
        <v>912252.0777735554</v>
      </c>
      <c r="AE20" t="n">
        <v>1248183.53853105</v>
      </c>
      <c r="AF20" t="n">
        <v>1.465869601504172e-05</v>
      </c>
      <c r="AG20" t="n">
        <v>48</v>
      </c>
      <c r="AH20" t="n">
        <v>1129058.653450245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2.4186</v>
      </c>
      <c r="E21" t="n">
        <v>41.35</v>
      </c>
      <c r="F21" t="n">
        <v>38.63</v>
      </c>
      <c r="G21" t="n">
        <v>136.33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423.16</v>
      </c>
      <c r="Q21" t="n">
        <v>419.23</v>
      </c>
      <c r="R21" t="n">
        <v>79.44</v>
      </c>
      <c r="S21" t="n">
        <v>59.57</v>
      </c>
      <c r="T21" t="n">
        <v>7768.2</v>
      </c>
      <c r="U21" t="n">
        <v>0.75</v>
      </c>
      <c r="V21" t="n">
        <v>0.9</v>
      </c>
      <c r="W21" t="n">
        <v>6.82</v>
      </c>
      <c r="X21" t="n">
        <v>0.46</v>
      </c>
      <c r="Y21" t="n">
        <v>0.5</v>
      </c>
      <c r="Z21" t="n">
        <v>10</v>
      </c>
      <c r="AA21" t="n">
        <v>912.327631581672</v>
      </c>
      <c r="AB21" t="n">
        <v>1248.286914584514</v>
      </c>
      <c r="AC21" t="n">
        <v>1129.152163438255</v>
      </c>
      <c r="AD21" t="n">
        <v>912327.631581672</v>
      </c>
      <c r="AE21" t="n">
        <v>1248286.914584514</v>
      </c>
      <c r="AF21" t="n">
        <v>1.465506042575227e-05</v>
      </c>
      <c r="AG21" t="n">
        <v>48</v>
      </c>
      <c r="AH21" t="n">
        <v>1129152.163438255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2.4213</v>
      </c>
      <c r="E22" t="n">
        <v>41.3</v>
      </c>
      <c r="F22" t="n">
        <v>38.61</v>
      </c>
      <c r="G22" t="n">
        <v>144.78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422.38</v>
      </c>
      <c r="Q22" t="n">
        <v>419.26</v>
      </c>
      <c r="R22" t="n">
        <v>78.7</v>
      </c>
      <c r="S22" t="n">
        <v>59.57</v>
      </c>
      <c r="T22" t="n">
        <v>7404.57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910.9780986372551</v>
      </c>
      <c r="AB22" t="n">
        <v>1246.440424072771</v>
      </c>
      <c r="AC22" t="n">
        <v>1127.481899389388</v>
      </c>
      <c r="AD22" t="n">
        <v>910978.0986372551</v>
      </c>
      <c r="AE22" t="n">
        <v>1246440.424072771</v>
      </c>
      <c r="AF22" t="n">
        <v>1.467142057755477e-05</v>
      </c>
      <c r="AG22" t="n">
        <v>48</v>
      </c>
      <c r="AH22" t="n">
        <v>1127481.899389388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2.4256</v>
      </c>
      <c r="E23" t="n">
        <v>41.23</v>
      </c>
      <c r="F23" t="n">
        <v>38.56</v>
      </c>
      <c r="G23" t="n">
        <v>154.26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420.76</v>
      </c>
      <c r="Q23" t="n">
        <v>419.23</v>
      </c>
      <c r="R23" t="n">
        <v>77.48999999999999</v>
      </c>
      <c r="S23" t="n">
        <v>59.57</v>
      </c>
      <c r="T23" t="n">
        <v>6805.99</v>
      </c>
      <c r="U23" t="n">
        <v>0.77</v>
      </c>
      <c r="V23" t="n">
        <v>0.9</v>
      </c>
      <c r="W23" t="n">
        <v>6.82</v>
      </c>
      <c r="X23" t="n">
        <v>0.4</v>
      </c>
      <c r="Y23" t="n">
        <v>0.5</v>
      </c>
      <c r="Z23" t="n">
        <v>10</v>
      </c>
      <c r="AA23" t="n">
        <v>908.4300785561953</v>
      </c>
      <c r="AB23" t="n">
        <v>1242.954110587153</v>
      </c>
      <c r="AC23" t="n">
        <v>1124.328314769765</v>
      </c>
      <c r="AD23" t="n">
        <v>908430.0785561954</v>
      </c>
      <c r="AE23" t="n">
        <v>1242954.110587153</v>
      </c>
      <c r="AF23" t="n">
        <v>1.469747563412913e-05</v>
      </c>
      <c r="AG23" t="n">
        <v>48</v>
      </c>
      <c r="AH23" t="n">
        <v>1124328.314769765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2.4259</v>
      </c>
      <c r="E24" t="n">
        <v>41.22</v>
      </c>
      <c r="F24" t="n">
        <v>38.56</v>
      </c>
      <c r="G24" t="n">
        <v>154.24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419.07</v>
      </c>
      <c r="Q24" t="n">
        <v>419.23</v>
      </c>
      <c r="R24" t="n">
        <v>77.2</v>
      </c>
      <c r="S24" t="n">
        <v>59.57</v>
      </c>
      <c r="T24" t="n">
        <v>6662.75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906.6858176595346</v>
      </c>
      <c r="AB24" t="n">
        <v>1240.567535876982</v>
      </c>
      <c r="AC24" t="n">
        <v>1122.169511400354</v>
      </c>
      <c r="AD24" t="n">
        <v>906685.8176595345</v>
      </c>
      <c r="AE24" t="n">
        <v>1240567.535876981</v>
      </c>
      <c r="AF24" t="n">
        <v>1.469929342877385e-05</v>
      </c>
      <c r="AG24" t="n">
        <v>48</v>
      </c>
      <c r="AH24" t="n">
        <v>1122169.511400354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2.429</v>
      </c>
      <c r="E25" t="n">
        <v>41.17</v>
      </c>
      <c r="F25" t="n">
        <v>38.54</v>
      </c>
      <c r="G25" t="n">
        <v>165.16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12</v>
      </c>
      <c r="N25" t="n">
        <v>32.53</v>
      </c>
      <c r="O25" t="n">
        <v>21737.62</v>
      </c>
      <c r="P25" t="n">
        <v>418.47</v>
      </c>
      <c r="Q25" t="n">
        <v>419.23</v>
      </c>
      <c r="R25" t="n">
        <v>76.58</v>
      </c>
      <c r="S25" t="n">
        <v>59.57</v>
      </c>
      <c r="T25" t="n">
        <v>6354.51</v>
      </c>
      <c r="U25" t="n">
        <v>0.78</v>
      </c>
      <c r="V25" t="n">
        <v>0.9</v>
      </c>
      <c r="W25" t="n">
        <v>6.82</v>
      </c>
      <c r="X25" t="n">
        <v>0.37</v>
      </c>
      <c r="Y25" t="n">
        <v>0.5</v>
      </c>
      <c r="Z25" t="n">
        <v>10</v>
      </c>
      <c r="AA25" t="n">
        <v>905.4473713378003</v>
      </c>
      <c r="AB25" t="n">
        <v>1238.873038983189</v>
      </c>
      <c r="AC25" t="n">
        <v>1120.636734911864</v>
      </c>
      <c r="AD25" t="n">
        <v>905447.3713378003</v>
      </c>
      <c r="AE25" t="n">
        <v>1238873.038983189</v>
      </c>
      <c r="AF25" t="n">
        <v>1.471807730676931e-05</v>
      </c>
      <c r="AG25" t="n">
        <v>48</v>
      </c>
      <c r="AH25" t="n">
        <v>1120636.734911864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2.4314</v>
      </c>
      <c r="E26" t="n">
        <v>41.13</v>
      </c>
      <c r="F26" t="n">
        <v>38.52</v>
      </c>
      <c r="G26" t="n">
        <v>177.8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11</v>
      </c>
      <c r="N26" t="n">
        <v>33</v>
      </c>
      <c r="O26" t="n">
        <v>21919.27</v>
      </c>
      <c r="P26" t="n">
        <v>416.19</v>
      </c>
      <c r="Q26" t="n">
        <v>419.24</v>
      </c>
      <c r="R26" t="n">
        <v>76.14</v>
      </c>
      <c r="S26" t="n">
        <v>59.57</v>
      </c>
      <c r="T26" t="n">
        <v>6142.07</v>
      </c>
      <c r="U26" t="n">
        <v>0.78</v>
      </c>
      <c r="V26" t="n">
        <v>0.9</v>
      </c>
      <c r="W26" t="n">
        <v>6.82</v>
      </c>
      <c r="X26" t="n">
        <v>0.36</v>
      </c>
      <c r="Y26" t="n">
        <v>0.5</v>
      </c>
      <c r="Z26" t="n">
        <v>10</v>
      </c>
      <c r="AA26" t="n">
        <v>902.6777622062564</v>
      </c>
      <c r="AB26" t="n">
        <v>1235.083537582879</v>
      </c>
      <c r="AC26" t="n">
        <v>1117.208898206601</v>
      </c>
      <c r="AD26" t="n">
        <v>902677.7622062564</v>
      </c>
      <c r="AE26" t="n">
        <v>1235083.537582879</v>
      </c>
      <c r="AF26" t="n">
        <v>1.473261966392709e-05</v>
      </c>
      <c r="AG26" t="n">
        <v>48</v>
      </c>
      <c r="AH26" t="n">
        <v>1117208.898206601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2.4321</v>
      </c>
      <c r="E27" t="n">
        <v>41.12</v>
      </c>
      <c r="F27" t="n">
        <v>38.51</v>
      </c>
      <c r="G27" t="n">
        <v>177.75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11</v>
      </c>
      <c r="N27" t="n">
        <v>33.48</v>
      </c>
      <c r="O27" t="n">
        <v>22101.56</v>
      </c>
      <c r="P27" t="n">
        <v>418.06</v>
      </c>
      <c r="Q27" t="n">
        <v>419.23</v>
      </c>
      <c r="R27" t="n">
        <v>75.63</v>
      </c>
      <c r="S27" t="n">
        <v>59.57</v>
      </c>
      <c r="T27" t="n">
        <v>5884.33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904.3854947812456</v>
      </c>
      <c r="AB27" t="n">
        <v>1237.420132631823</v>
      </c>
      <c r="AC27" t="n">
        <v>1119.322491903505</v>
      </c>
      <c r="AD27" t="n">
        <v>904385.4947812456</v>
      </c>
      <c r="AE27" t="n">
        <v>1237420.132631823</v>
      </c>
      <c r="AF27" t="n">
        <v>1.473686118476478e-05</v>
      </c>
      <c r="AG27" t="n">
        <v>48</v>
      </c>
      <c r="AH27" t="n">
        <v>1119322.491903505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2.4374</v>
      </c>
      <c r="E28" t="n">
        <v>41.03</v>
      </c>
      <c r="F28" t="n">
        <v>38.45</v>
      </c>
      <c r="G28" t="n">
        <v>192.26</v>
      </c>
      <c r="H28" t="n">
        <v>2.68</v>
      </c>
      <c r="I28" t="n">
        <v>12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413.23</v>
      </c>
      <c r="Q28" t="n">
        <v>419.23</v>
      </c>
      <c r="R28" t="n">
        <v>73.75</v>
      </c>
      <c r="S28" t="n">
        <v>59.57</v>
      </c>
      <c r="T28" t="n">
        <v>4949.96</v>
      </c>
      <c r="U28" t="n">
        <v>0.8100000000000001</v>
      </c>
      <c r="V28" t="n">
        <v>0.9</v>
      </c>
      <c r="W28" t="n">
        <v>6.81</v>
      </c>
      <c r="X28" t="n">
        <v>0.29</v>
      </c>
      <c r="Y28" t="n">
        <v>0.5</v>
      </c>
      <c r="Z28" t="n">
        <v>10</v>
      </c>
      <c r="AA28" t="n">
        <v>898.4655165103408</v>
      </c>
      <c r="AB28" t="n">
        <v>1229.320157190563</v>
      </c>
      <c r="AC28" t="n">
        <v>1111.995566749972</v>
      </c>
      <c r="AD28" t="n">
        <v>898465.5165103407</v>
      </c>
      <c r="AE28" t="n">
        <v>1229320.157190563</v>
      </c>
      <c r="AF28" t="n">
        <v>1.476897555682154e-05</v>
      </c>
      <c r="AG28" t="n">
        <v>48</v>
      </c>
      <c r="AH28" t="n">
        <v>1111995.566749972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2.4362</v>
      </c>
      <c r="E29" t="n">
        <v>41.05</v>
      </c>
      <c r="F29" t="n">
        <v>38.47</v>
      </c>
      <c r="G29" t="n">
        <v>192.36</v>
      </c>
      <c r="H29" t="n">
        <v>2.75</v>
      </c>
      <c r="I29" t="n">
        <v>12</v>
      </c>
      <c r="J29" t="n">
        <v>180.28</v>
      </c>
      <c r="K29" t="n">
        <v>47.83</v>
      </c>
      <c r="L29" t="n">
        <v>28</v>
      </c>
      <c r="M29" t="n">
        <v>10</v>
      </c>
      <c r="N29" t="n">
        <v>34.45</v>
      </c>
      <c r="O29" t="n">
        <v>22468.11</v>
      </c>
      <c r="P29" t="n">
        <v>415.29</v>
      </c>
      <c r="Q29" t="n">
        <v>419.23</v>
      </c>
      <c r="R29" t="n">
        <v>74.39</v>
      </c>
      <c r="S29" t="n">
        <v>59.57</v>
      </c>
      <c r="T29" t="n">
        <v>5268.08</v>
      </c>
      <c r="U29" t="n">
        <v>0.8</v>
      </c>
      <c r="V29" t="n">
        <v>0.9</v>
      </c>
      <c r="W29" t="n">
        <v>6.82</v>
      </c>
      <c r="X29" t="n">
        <v>0.31</v>
      </c>
      <c r="Y29" t="n">
        <v>0.5</v>
      </c>
      <c r="Z29" t="n">
        <v>10</v>
      </c>
      <c r="AA29" t="n">
        <v>900.7730356780714</v>
      </c>
      <c r="AB29" t="n">
        <v>1232.477406716413</v>
      </c>
      <c r="AC29" t="n">
        <v>1114.851492812302</v>
      </c>
      <c r="AD29" t="n">
        <v>900773.0356780714</v>
      </c>
      <c r="AE29" t="n">
        <v>1232477.406716413</v>
      </c>
      <c r="AF29" t="n">
        <v>1.476170437824265e-05</v>
      </c>
      <c r="AG29" t="n">
        <v>48</v>
      </c>
      <c r="AH29" t="n">
        <v>1114851.492812302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2.4354</v>
      </c>
      <c r="E30" t="n">
        <v>41.06</v>
      </c>
      <c r="F30" t="n">
        <v>38.49</v>
      </c>
      <c r="G30" t="n">
        <v>192.43</v>
      </c>
      <c r="H30" t="n">
        <v>2.83</v>
      </c>
      <c r="I30" t="n">
        <v>12</v>
      </c>
      <c r="J30" t="n">
        <v>181.77</v>
      </c>
      <c r="K30" t="n">
        <v>47.83</v>
      </c>
      <c r="L30" t="n">
        <v>29</v>
      </c>
      <c r="M30" t="n">
        <v>10</v>
      </c>
      <c r="N30" t="n">
        <v>34.94</v>
      </c>
      <c r="O30" t="n">
        <v>22652.51</v>
      </c>
      <c r="P30" t="n">
        <v>413.68</v>
      </c>
      <c r="Q30" t="n">
        <v>419.23</v>
      </c>
      <c r="R30" t="n">
        <v>74.97</v>
      </c>
      <c r="S30" t="n">
        <v>59.57</v>
      </c>
      <c r="T30" t="n">
        <v>5559.44</v>
      </c>
      <c r="U30" t="n">
        <v>0.79</v>
      </c>
      <c r="V30" t="n">
        <v>0.9</v>
      </c>
      <c r="W30" t="n">
        <v>6.81</v>
      </c>
      <c r="X30" t="n">
        <v>0.32</v>
      </c>
      <c r="Y30" t="n">
        <v>0.5</v>
      </c>
      <c r="Z30" t="n">
        <v>10</v>
      </c>
      <c r="AA30" t="n">
        <v>899.3601760522707</v>
      </c>
      <c r="AB30" t="n">
        <v>1230.544269845424</v>
      </c>
      <c r="AC30" t="n">
        <v>1113.102851811106</v>
      </c>
      <c r="AD30" t="n">
        <v>899360.1760522707</v>
      </c>
      <c r="AE30" t="n">
        <v>1230544.269845424</v>
      </c>
      <c r="AF30" t="n">
        <v>1.475685692585673e-05</v>
      </c>
      <c r="AG30" t="n">
        <v>48</v>
      </c>
      <c r="AH30" t="n">
        <v>1113102.851811106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2.4394</v>
      </c>
      <c r="E31" t="n">
        <v>40.99</v>
      </c>
      <c r="F31" t="n">
        <v>38.45</v>
      </c>
      <c r="G31" t="n">
        <v>209.72</v>
      </c>
      <c r="H31" t="n">
        <v>2.9</v>
      </c>
      <c r="I31" t="n">
        <v>11</v>
      </c>
      <c r="J31" t="n">
        <v>183.27</v>
      </c>
      <c r="K31" t="n">
        <v>47.83</v>
      </c>
      <c r="L31" t="n">
        <v>30</v>
      </c>
      <c r="M31" t="n">
        <v>9</v>
      </c>
      <c r="N31" t="n">
        <v>35.44</v>
      </c>
      <c r="O31" t="n">
        <v>22837.46</v>
      </c>
      <c r="P31" t="n">
        <v>412.09</v>
      </c>
      <c r="Q31" t="n">
        <v>419.23</v>
      </c>
      <c r="R31" t="n">
        <v>73.51000000000001</v>
      </c>
      <c r="S31" t="n">
        <v>59.57</v>
      </c>
      <c r="T31" t="n">
        <v>4833.06</v>
      </c>
      <c r="U31" t="n">
        <v>0.8100000000000001</v>
      </c>
      <c r="V31" t="n">
        <v>0.9</v>
      </c>
      <c r="W31" t="n">
        <v>6.82</v>
      </c>
      <c r="X31" t="n">
        <v>0.29</v>
      </c>
      <c r="Y31" t="n">
        <v>0.5</v>
      </c>
      <c r="Z31" t="n">
        <v>10</v>
      </c>
      <c r="AA31" t="n">
        <v>896.9501535909457</v>
      </c>
      <c r="AB31" t="n">
        <v>1227.246770791153</v>
      </c>
      <c r="AC31" t="n">
        <v>1110.120061438505</v>
      </c>
      <c r="AD31" t="n">
        <v>896950.1535909456</v>
      </c>
      <c r="AE31" t="n">
        <v>1227246.770791152</v>
      </c>
      <c r="AF31" t="n">
        <v>1.478109418778636e-05</v>
      </c>
      <c r="AG31" t="n">
        <v>48</v>
      </c>
      <c r="AH31" t="n">
        <v>1110120.061438505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2.44</v>
      </c>
      <c r="E32" t="n">
        <v>40.98</v>
      </c>
      <c r="F32" t="n">
        <v>38.44</v>
      </c>
      <c r="G32" t="n">
        <v>209.66</v>
      </c>
      <c r="H32" t="n">
        <v>2.98</v>
      </c>
      <c r="I32" t="n">
        <v>11</v>
      </c>
      <c r="J32" t="n">
        <v>184.78</v>
      </c>
      <c r="K32" t="n">
        <v>47.83</v>
      </c>
      <c r="L32" t="n">
        <v>31</v>
      </c>
      <c r="M32" t="n">
        <v>9</v>
      </c>
      <c r="N32" t="n">
        <v>35.95</v>
      </c>
      <c r="O32" t="n">
        <v>23023.09</v>
      </c>
      <c r="P32" t="n">
        <v>412.3</v>
      </c>
      <c r="Q32" t="n">
        <v>419.23</v>
      </c>
      <c r="R32" t="n">
        <v>73.38</v>
      </c>
      <c r="S32" t="n">
        <v>59.57</v>
      </c>
      <c r="T32" t="n">
        <v>4770.07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897.0277125876653</v>
      </c>
      <c r="AB32" t="n">
        <v>1227.352890432126</v>
      </c>
      <c r="AC32" t="n">
        <v>1110.216053169884</v>
      </c>
      <c r="AD32" t="n">
        <v>897027.7125876653</v>
      </c>
      <c r="AE32" t="n">
        <v>1227352.890432126</v>
      </c>
      <c r="AF32" t="n">
        <v>1.47847297770758e-05</v>
      </c>
      <c r="AG32" t="n">
        <v>48</v>
      </c>
      <c r="AH32" t="n">
        <v>1110216.053169884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2.4398</v>
      </c>
      <c r="E33" t="n">
        <v>40.99</v>
      </c>
      <c r="F33" t="n">
        <v>38.44</v>
      </c>
      <c r="G33" t="n">
        <v>209.68</v>
      </c>
      <c r="H33" t="n">
        <v>3.05</v>
      </c>
      <c r="I33" t="n">
        <v>11</v>
      </c>
      <c r="J33" t="n">
        <v>186.29</v>
      </c>
      <c r="K33" t="n">
        <v>47.83</v>
      </c>
      <c r="L33" t="n">
        <v>32</v>
      </c>
      <c r="M33" t="n">
        <v>9</v>
      </c>
      <c r="N33" t="n">
        <v>36.46</v>
      </c>
      <c r="O33" t="n">
        <v>23209.42</v>
      </c>
      <c r="P33" t="n">
        <v>410.3</v>
      </c>
      <c r="Q33" t="n">
        <v>419.23</v>
      </c>
      <c r="R33" t="n">
        <v>73.42</v>
      </c>
      <c r="S33" t="n">
        <v>59.57</v>
      </c>
      <c r="T33" t="n">
        <v>4790.32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895.0834334111278</v>
      </c>
      <c r="AB33" t="n">
        <v>1224.692641887244</v>
      </c>
      <c r="AC33" t="n">
        <v>1107.809695012443</v>
      </c>
      <c r="AD33" t="n">
        <v>895083.4334111278</v>
      </c>
      <c r="AE33" t="n">
        <v>1224692.641887244</v>
      </c>
      <c r="AF33" t="n">
        <v>1.478351791397932e-05</v>
      </c>
      <c r="AG33" t="n">
        <v>48</v>
      </c>
      <c r="AH33" t="n">
        <v>1107809.695012443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2.4433</v>
      </c>
      <c r="E34" t="n">
        <v>40.93</v>
      </c>
      <c r="F34" t="n">
        <v>38.41</v>
      </c>
      <c r="G34" t="n">
        <v>230.47</v>
      </c>
      <c r="H34" t="n">
        <v>3.12</v>
      </c>
      <c r="I34" t="n">
        <v>10</v>
      </c>
      <c r="J34" t="n">
        <v>187.8</v>
      </c>
      <c r="K34" t="n">
        <v>47.83</v>
      </c>
      <c r="L34" t="n">
        <v>33</v>
      </c>
      <c r="M34" t="n">
        <v>8</v>
      </c>
      <c r="N34" t="n">
        <v>36.98</v>
      </c>
      <c r="O34" t="n">
        <v>23396.44</v>
      </c>
      <c r="P34" t="n">
        <v>408.75</v>
      </c>
      <c r="Q34" t="n">
        <v>419.23</v>
      </c>
      <c r="R34" t="n">
        <v>72.48</v>
      </c>
      <c r="S34" t="n">
        <v>59.57</v>
      </c>
      <c r="T34" t="n">
        <v>4325.06</v>
      </c>
      <c r="U34" t="n">
        <v>0.82</v>
      </c>
      <c r="V34" t="n">
        <v>0.9</v>
      </c>
      <c r="W34" t="n">
        <v>6.81</v>
      </c>
      <c r="X34" t="n">
        <v>0.25</v>
      </c>
      <c r="Y34" t="n">
        <v>0.5</v>
      </c>
      <c r="Z34" t="n">
        <v>10</v>
      </c>
      <c r="AA34" t="n">
        <v>892.8347404960924</v>
      </c>
      <c r="AB34" t="n">
        <v>1221.615881035563</v>
      </c>
      <c r="AC34" t="n">
        <v>1105.026575898185</v>
      </c>
      <c r="AD34" t="n">
        <v>892834.7404960925</v>
      </c>
      <c r="AE34" t="n">
        <v>1221615.881035563</v>
      </c>
      <c r="AF34" t="n">
        <v>1.480472551816775e-05</v>
      </c>
      <c r="AG34" t="n">
        <v>48</v>
      </c>
      <c r="AH34" t="n">
        <v>1105026.575898185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2.4427</v>
      </c>
      <c r="E35" t="n">
        <v>40.94</v>
      </c>
      <c r="F35" t="n">
        <v>38.42</v>
      </c>
      <c r="G35" t="n">
        <v>230.52</v>
      </c>
      <c r="H35" t="n">
        <v>3.19</v>
      </c>
      <c r="I35" t="n">
        <v>10</v>
      </c>
      <c r="J35" t="n">
        <v>189.33</v>
      </c>
      <c r="K35" t="n">
        <v>47.83</v>
      </c>
      <c r="L35" t="n">
        <v>34</v>
      </c>
      <c r="M35" t="n">
        <v>8</v>
      </c>
      <c r="N35" t="n">
        <v>37.5</v>
      </c>
      <c r="O35" t="n">
        <v>23584.16</v>
      </c>
      <c r="P35" t="n">
        <v>409.76</v>
      </c>
      <c r="Q35" t="n">
        <v>419.23</v>
      </c>
      <c r="R35" t="n">
        <v>72.7</v>
      </c>
      <c r="S35" t="n">
        <v>59.57</v>
      </c>
      <c r="T35" t="n">
        <v>4434.48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893.9642437783476</v>
      </c>
      <c r="AB35" t="n">
        <v>1223.161317256512</v>
      </c>
      <c r="AC35" t="n">
        <v>1106.424517855241</v>
      </c>
      <c r="AD35" t="n">
        <v>893964.2437783476</v>
      </c>
      <c r="AE35" t="n">
        <v>1223161.317256512</v>
      </c>
      <c r="AF35" t="n">
        <v>1.48010899288783e-05</v>
      </c>
      <c r="AG35" t="n">
        <v>48</v>
      </c>
      <c r="AH35" t="n">
        <v>1106424.51785524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2.4429</v>
      </c>
      <c r="E36" t="n">
        <v>40.93</v>
      </c>
      <c r="F36" t="n">
        <v>38.42</v>
      </c>
      <c r="G36" t="n">
        <v>230.5</v>
      </c>
      <c r="H36" t="n">
        <v>3.25</v>
      </c>
      <c r="I36" t="n">
        <v>10</v>
      </c>
      <c r="J36" t="n">
        <v>190.85</v>
      </c>
      <c r="K36" t="n">
        <v>47.83</v>
      </c>
      <c r="L36" t="n">
        <v>35</v>
      </c>
      <c r="M36" t="n">
        <v>8</v>
      </c>
      <c r="N36" t="n">
        <v>38.03</v>
      </c>
      <c r="O36" t="n">
        <v>23772.6</v>
      </c>
      <c r="P36" t="n">
        <v>408.22</v>
      </c>
      <c r="Q36" t="n">
        <v>419.24</v>
      </c>
      <c r="R36" t="n">
        <v>72.73</v>
      </c>
      <c r="S36" t="n">
        <v>59.57</v>
      </c>
      <c r="T36" t="n">
        <v>4452.63</v>
      </c>
      <c r="U36" t="n">
        <v>0.82</v>
      </c>
      <c r="V36" t="n">
        <v>0.9</v>
      </c>
      <c r="W36" t="n">
        <v>6.81</v>
      </c>
      <c r="X36" t="n">
        <v>0.25</v>
      </c>
      <c r="Y36" t="n">
        <v>0.5</v>
      </c>
      <c r="Z36" t="n">
        <v>10</v>
      </c>
      <c r="AA36" t="n">
        <v>892.4014496470543</v>
      </c>
      <c r="AB36" t="n">
        <v>1221.023033380465</v>
      </c>
      <c r="AC36" t="n">
        <v>1104.490308791223</v>
      </c>
      <c r="AD36" t="n">
        <v>892401.4496470543</v>
      </c>
      <c r="AE36" t="n">
        <v>1221023.033380465</v>
      </c>
      <c r="AF36" t="n">
        <v>1.480230179197479e-05</v>
      </c>
      <c r="AG36" t="n">
        <v>48</v>
      </c>
      <c r="AH36" t="n">
        <v>1104490.308791223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2.4427</v>
      </c>
      <c r="E37" t="n">
        <v>40.94</v>
      </c>
      <c r="F37" t="n">
        <v>38.42</v>
      </c>
      <c r="G37" t="n">
        <v>230.53</v>
      </c>
      <c r="H37" t="n">
        <v>3.32</v>
      </c>
      <c r="I37" t="n">
        <v>10</v>
      </c>
      <c r="J37" t="n">
        <v>192.39</v>
      </c>
      <c r="K37" t="n">
        <v>47.83</v>
      </c>
      <c r="L37" t="n">
        <v>36</v>
      </c>
      <c r="M37" t="n">
        <v>8</v>
      </c>
      <c r="N37" t="n">
        <v>38.56</v>
      </c>
      <c r="O37" t="n">
        <v>23961.75</v>
      </c>
      <c r="P37" t="n">
        <v>403.57</v>
      </c>
      <c r="Q37" t="n">
        <v>419.25</v>
      </c>
      <c r="R37" t="n">
        <v>72.73</v>
      </c>
      <c r="S37" t="n">
        <v>59.57</v>
      </c>
      <c r="T37" t="n">
        <v>4450.32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887.8351928593784</v>
      </c>
      <c r="AB37" t="n">
        <v>1214.775279394535</v>
      </c>
      <c r="AC37" t="n">
        <v>1098.838831676933</v>
      </c>
      <c r="AD37" t="n">
        <v>887835.1928593784</v>
      </c>
      <c r="AE37" t="n">
        <v>1214775.279394535</v>
      </c>
      <c r="AF37" t="n">
        <v>1.48010899288783e-05</v>
      </c>
      <c r="AG37" t="n">
        <v>48</v>
      </c>
      <c r="AH37" t="n">
        <v>1098838.831676933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2.4464</v>
      </c>
      <c r="E38" t="n">
        <v>40.88</v>
      </c>
      <c r="F38" t="n">
        <v>38.39</v>
      </c>
      <c r="G38" t="n">
        <v>255.92</v>
      </c>
      <c r="H38" t="n">
        <v>3.39</v>
      </c>
      <c r="I38" t="n">
        <v>9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405.5</v>
      </c>
      <c r="Q38" t="n">
        <v>419.23</v>
      </c>
      <c r="R38" t="n">
        <v>71.7</v>
      </c>
      <c r="S38" t="n">
        <v>59.57</v>
      </c>
      <c r="T38" t="n">
        <v>3938.29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889.0027156252465</v>
      </c>
      <c r="AB38" t="n">
        <v>1216.372735550265</v>
      </c>
      <c r="AC38" t="n">
        <v>1100.283828859204</v>
      </c>
      <c r="AD38" t="n">
        <v>889002.7156252465</v>
      </c>
      <c r="AE38" t="n">
        <v>1216372.735550265</v>
      </c>
      <c r="AF38" t="n">
        <v>1.482350939616322e-05</v>
      </c>
      <c r="AG38" t="n">
        <v>48</v>
      </c>
      <c r="AH38" t="n">
        <v>1100283.828859204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2.4468</v>
      </c>
      <c r="E39" t="n">
        <v>40.87</v>
      </c>
      <c r="F39" t="n">
        <v>38.38</v>
      </c>
      <c r="G39" t="n">
        <v>255.88</v>
      </c>
      <c r="H39" t="n">
        <v>3.45</v>
      </c>
      <c r="I39" t="n">
        <v>9</v>
      </c>
      <c r="J39" t="n">
        <v>195.47</v>
      </c>
      <c r="K39" t="n">
        <v>47.83</v>
      </c>
      <c r="L39" t="n">
        <v>38</v>
      </c>
      <c r="M39" t="n">
        <v>7</v>
      </c>
      <c r="N39" t="n">
        <v>39.64</v>
      </c>
      <c r="O39" t="n">
        <v>24342.26</v>
      </c>
      <c r="P39" t="n">
        <v>407.11</v>
      </c>
      <c r="Q39" t="n">
        <v>419.23</v>
      </c>
      <c r="R39" t="n">
        <v>71.48</v>
      </c>
      <c r="S39" t="n">
        <v>59.57</v>
      </c>
      <c r="T39" t="n">
        <v>3829.88</v>
      </c>
      <c r="U39" t="n">
        <v>0.83</v>
      </c>
      <c r="V39" t="n">
        <v>0.9</v>
      </c>
      <c r="W39" t="n">
        <v>6.81</v>
      </c>
      <c r="X39" t="n">
        <v>0.22</v>
      </c>
      <c r="Y39" t="n">
        <v>0.5</v>
      </c>
      <c r="Z39" t="n">
        <v>10</v>
      </c>
      <c r="AA39" t="n">
        <v>890.5035163188888</v>
      </c>
      <c r="AB39" t="n">
        <v>1218.42619726996</v>
      </c>
      <c r="AC39" t="n">
        <v>1102.141311074423</v>
      </c>
      <c r="AD39" t="n">
        <v>890503.5163188889</v>
      </c>
      <c r="AE39" t="n">
        <v>1218426.19726996</v>
      </c>
      <c r="AF39" t="n">
        <v>1.482593312235618e-05</v>
      </c>
      <c r="AG39" t="n">
        <v>48</v>
      </c>
      <c r="AH39" t="n">
        <v>1102141.311074423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2.4464</v>
      </c>
      <c r="E40" t="n">
        <v>40.88</v>
      </c>
      <c r="F40" t="n">
        <v>38.39</v>
      </c>
      <c r="G40" t="n">
        <v>255.93</v>
      </c>
      <c r="H40" t="n">
        <v>3.51</v>
      </c>
      <c r="I40" t="n">
        <v>9</v>
      </c>
      <c r="J40" t="n">
        <v>197.02</v>
      </c>
      <c r="K40" t="n">
        <v>47.83</v>
      </c>
      <c r="L40" t="n">
        <v>39</v>
      </c>
      <c r="M40" t="n">
        <v>7</v>
      </c>
      <c r="N40" t="n">
        <v>40.2</v>
      </c>
      <c r="O40" t="n">
        <v>24533.63</v>
      </c>
      <c r="P40" t="n">
        <v>406.3</v>
      </c>
      <c r="Q40" t="n">
        <v>419.23</v>
      </c>
      <c r="R40" t="n">
        <v>71.65000000000001</v>
      </c>
      <c r="S40" t="n">
        <v>59.57</v>
      </c>
      <c r="T40" t="n">
        <v>3917.99</v>
      </c>
      <c r="U40" t="n">
        <v>0.83</v>
      </c>
      <c r="V40" t="n">
        <v>0.9</v>
      </c>
      <c r="W40" t="n">
        <v>6.81</v>
      </c>
      <c r="X40" t="n">
        <v>0.23</v>
      </c>
      <c r="Y40" t="n">
        <v>0.5</v>
      </c>
      <c r="Z40" t="n">
        <v>10</v>
      </c>
      <c r="AA40" t="n">
        <v>889.7936404950901</v>
      </c>
      <c r="AB40" t="n">
        <v>1217.454913850328</v>
      </c>
      <c r="AC40" t="n">
        <v>1101.262725581155</v>
      </c>
      <c r="AD40" t="n">
        <v>889793.6404950902</v>
      </c>
      <c r="AE40" t="n">
        <v>1217454.913850328</v>
      </c>
      <c r="AF40" t="n">
        <v>1.482350939616322e-05</v>
      </c>
      <c r="AG40" t="n">
        <v>48</v>
      </c>
      <c r="AH40" t="n">
        <v>1101262.725581155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2.4457</v>
      </c>
      <c r="E41" t="n">
        <v>40.89</v>
      </c>
      <c r="F41" t="n">
        <v>38.4</v>
      </c>
      <c r="G41" t="n">
        <v>256</v>
      </c>
      <c r="H41" t="n">
        <v>3.58</v>
      </c>
      <c r="I41" t="n">
        <v>9</v>
      </c>
      <c r="J41" t="n">
        <v>198.58</v>
      </c>
      <c r="K41" t="n">
        <v>47.83</v>
      </c>
      <c r="L41" t="n">
        <v>40</v>
      </c>
      <c r="M41" t="n">
        <v>7</v>
      </c>
      <c r="N41" t="n">
        <v>40.75</v>
      </c>
      <c r="O41" t="n">
        <v>24725.75</v>
      </c>
      <c r="P41" t="n">
        <v>404.13</v>
      </c>
      <c r="Q41" t="n">
        <v>419.23</v>
      </c>
      <c r="R41" t="n">
        <v>72.04000000000001</v>
      </c>
      <c r="S41" t="n">
        <v>59.57</v>
      </c>
      <c r="T41" t="n">
        <v>4110.34</v>
      </c>
      <c r="U41" t="n">
        <v>0.83</v>
      </c>
      <c r="V41" t="n">
        <v>0.9</v>
      </c>
      <c r="W41" t="n">
        <v>6.81</v>
      </c>
      <c r="X41" t="n">
        <v>0.24</v>
      </c>
      <c r="Y41" t="n">
        <v>0.5</v>
      </c>
      <c r="Z41" t="n">
        <v>10</v>
      </c>
      <c r="AA41" t="n">
        <v>887.7950348785289</v>
      </c>
      <c r="AB41" t="n">
        <v>1214.720333473492</v>
      </c>
      <c r="AC41" t="n">
        <v>1098.789129717477</v>
      </c>
      <c r="AD41" t="n">
        <v>887795.0348785289</v>
      </c>
      <c r="AE41" t="n">
        <v>1214720.333473492</v>
      </c>
      <c r="AF41" t="n">
        <v>1.481926787532553e-05</v>
      </c>
      <c r="AG41" t="n">
        <v>48</v>
      </c>
      <c r="AH41" t="n">
        <v>1098789.129717477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1.352</v>
      </c>
      <c r="E2" t="n">
        <v>73.95999999999999</v>
      </c>
      <c r="F2" t="n">
        <v>53.41</v>
      </c>
      <c r="G2" t="n">
        <v>6.28</v>
      </c>
      <c r="H2" t="n">
        <v>0.1</v>
      </c>
      <c r="I2" t="n">
        <v>510</v>
      </c>
      <c r="J2" t="n">
        <v>176.73</v>
      </c>
      <c r="K2" t="n">
        <v>52.44</v>
      </c>
      <c r="L2" t="n">
        <v>1</v>
      </c>
      <c r="M2" t="n">
        <v>508</v>
      </c>
      <c r="N2" t="n">
        <v>33.29</v>
      </c>
      <c r="O2" t="n">
        <v>22031.19</v>
      </c>
      <c r="P2" t="n">
        <v>705.0700000000001</v>
      </c>
      <c r="Q2" t="n">
        <v>419.53</v>
      </c>
      <c r="R2" t="n">
        <v>560.64</v>
      </c>
      <c r="S2" t="n">
        <v>59.57</v>
      </c>
      <c r="T2" t="n">
        <v>245904.98</v>
      </c>
      <c r="U2" t="n">
        <v>0.11</v>
      </c>
      <c r="V2" t="n">
        <v>0.65</v>
      </c>
      <c r="W2" t="n">
        <v>7.67</v>
      </c>
      <c r="X2" t="n">
        <v>15.23</v>
      </c>
      <c r="Y2" t="n">
        <v>0.5</v>
      </c>
      <c r="Z2" t="n">
        <v>10</v>
      </c>
      <c r="AA2" t="n">
        <v>2196.694145096564</v>
      </c>
      <c r="AB2" t="n">
        <v>3005.613840627314</v>
      </c>
      <c r="AC2" t="n">
        <v>2718.76227408325</v>
      </c>
      <c r="AD2" t="n">
        <v>2196694.145096564</v>
      </c>
      <c r="AE2" t="n">
        <v>3005613.840627315</v>
      </c>
      <c r="AF2" t="n">
        <v>7.402380030590043e-06</v>
      </c>
      <c r="AG2" t="n">
        <v>86</v>
      </c>
      <c r="AH2" t="n">
        <v>2718762.27408325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1.8451</v>
      </c>
      <c r="E3" t="n">
        <v>54.2</v>
      </c>
      <c r="F3" t="n">
        <v>44.28</v>
      </c>
      <c r="G3" t="n">
        <v>12.59</v>
      </c>
      <c r="H3" t="n">
        <v>0.2</v>
      </c>
      <c r="I3" t="n">
        <v>211</v>
      </c>
      <c r="J3" t="n">
        <v>178.21</v>
      </c>
      <c r="K3" t="n">
        <v>52.44</v>
      </c>
      <c r="L3" t="n">
        <v>2</v>
      </c>
      <c r="M3" t="n">
        <v>209</v>
      </c>
      <c r="N3" t="n">
        <v>33.77</v>
      </c>
      <c r="O3" t="n">
        <v>22213.89</v>
      </c>
      <c r="P3" t="n">
        <v>583.97</v>
      </c>
      <c r="Q3" t="n">
        <v>419.36</v>
      </c>
      <c r="R3" t="n">
        <v>263.64</v>
      </c>
      <c r="S3" t="n">
        <v>59.57</v>
      </c>
      <c r="T3" t="n">
        <v>98902.78999999999</v>
      </c>
      <c r="U3" t="n">
        <v>0.23</v>
      </c>
      <c r="V3" t="n">
        <v>0.78</v>
      </c>
      <c r="W3" t="n">
        <v>7.13</v>
      </c>
      <c r="X3" t="n">
        <v>6.11</v>
      </c>
      <c r="Y3" t="n">
        <v>0.5</v>
      </c>
      <c r="Z3" t="n">
        <v>10</v>
      </c>
      <c r="AA3" t="n">
        <v>1430.278441947869</v>
      </c>
      <c r="AB3" t="n">
        <v>1956.9700637046</v>
      </c>
      <c r="AC3" t="n">
        <v>1770.199587449367</v>
      </c>
      <c r="AD3" t="n">
        <v>1430278.441947869</v>
      </c>
      <c r="AE3" t="n">
        <v>1956970.0637046</v>
      </c>
      <c r="AF3" t="n">
        <v>1.010216819115509e-05</v>
      </c>
      <c r="AG3" t="n">
        <v>63</v>
      </c>
      <c r="AH3" t="n">
        <v>1770199.587449367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2.0327</v>
      </c>
      <c r="E4" t="n">
        <v>49.2</v>
      </c>
      <c r="F4" t="n">
        <v>42.01</v>
      </c>
      <c r="G4" t="n">
        <v>18.81</v>
      </c>
      <c r="H4" t="n">
        <v>0.3</v>
      </c>
      <c r="I4" t="n">
        <v>134</v>
      </c>
      <c r="J4" t="n">
        <v>179.7</v>
      </c>
      <c r="K4" t="n">
        <v>52.44</v>
      </c>
      <c r="L4" t="n">
        <v>3</v>
      </c>
      <c r="M4" t="n">
        <v>132</v>
      </c>
      <c r="N4" t="n">
        <v>34.26</v>
      </c>
      <c r="O4" t="n">
        <v>22397.24</v>
      </c>
      <c r="P4" t="n">
        <v>553.6</v>
      </c>
      <c r="Q4" t="n">
        <v>419.32</v>
      </c>
      <c r="R4" t="n">
        <v>189.5</v>
      </c>
      <c r="S4" t="n">
        <v>59.57</v>
      </c>
      <c r="T4" t="n">
        <v>62214.36</v>
      </c>
      <c r="U4" t="n">
        <v>0.31</v>
      </c>
      <c r="V4" t="n">
        <v>0.82</v>
      </c>
      <c r="W4" t="n">
        <v>7.01</v>
      </c>
      <c r="X4" t="n">
        <v>3.84</v>
      </c>
      <c r="Y4" t="n">
        <v>0.5</v>
      </c>
      <c r="Z4" t="n">
        <v>10</v>
      </c>
      <c r="AA4" t="n">
        <v>1255.889689767688</v>
      </c>
      <c r="AB4" t="n">
        <v>1718.363679482909</v>
      </c>
      <c r="AC4" t="n">
        <v>1554.365461651631</v>
      </c>
      <c r="AD4" t="n">
        <v>1255889.689767689</v>
      </c>
      <c r="AE4" t="n">
        <v>1718363.679482909</v>
      </c>
      <c r="AF4" t="n">
        <v>1.112930317173105e-05</v>
      </c>
      <c r="AG4" t="n">
        <v>57</v>
      </c>
      <c r="AH4" t="n">
        <v>1554365.461651631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2.133</v>
      </c>
      <c r="E5" t="n">
        <v>46.88</v>
      </c>
      <c r="F5" t="n">
        <v>40.98</v>
      </c>
      <c r="G5" t="n">
        <v>25.09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539.3</v>
      </c>
      <c r="Q5" t="n">
        <v>419.28</v>
      </c>
      <c r="R5" t="n">
        <v>155.72</v>
      </c>
      <c r="S5" t="n">
        <v>59.57</v>
      </c>
      <c r="T5" t="n">
        <v>45504.52</v>
      </c>
      <c r="U5" t="n">
        <v>0.38</v>
      </c>
      <c r="V5" t="n">
        <v>0.84</v>
      </c>
      <c r="W5" t="n">
        <v>6.96</v>
      </c>
      <c r="X5" t="n">
        <v>2.81</v>
      </c>
      <c r="Y5" t="n">
        <v>0.5</v>
      </c>
      <c r="Z5" t="n">
        <v>10</v>
      </c>
      <c r="AA5" t="n">
        <v>1184.726132983682</v>
      </c>
      <c r="AB5" t="n">
        <v>1620.994561576481</v>
      </c>
      <c r="AC5" t="n">
        <v>1466.289115699777</v>
      </c>
      <c r="AD5" t="n">
        <v>1184726.132983682</v>
      </c>
      <c r="AE5" t="n">
        <v>1620994.561576481</v>
      </c>
      <c r="AF5" t="n">
        <v>1.167845902755071e-05</v>
      </c>
      <c r="AG5" t="n">
        <v>55</v>
      </c>
      <c r="AH5" t="n">
        <v>1466289.115699777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2.1974</v>
      </c>
      <c r="E6" t="n">
        <v>45.51</v>
      </c>
      <c r="F6" t="n">
        <v>40.35</v>
      </c>
      <c r="G6" t="n">
        <v>31.44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530.41</v>
      </c>
      <c r="Q6" t="n">
        <v>419.26</v>
      </c>
      <c r="R6" t="n">
        <v>135.79</v>
      </c>
      <c r="S6" t="n">
        <v>59.57</v>
      </c>
      <c r="T6" t="n">
        <v>35643.31</v>
      </c>
      <c r="U6" t="n">
        <v>0.44</v>
      </c>
      <c r="V6" t="n">
        <v>0.86</v>
      </c>
      <c r="W6" t="n">
        <v>6.91</v>
      </c>
      <c r="X6" t="n">
        <v>2.19</v>
      </c>
      <c r="Y6" t="n">
        <v>0.5</v>
      </c>
      <c r="Z6" t="n">
        <v>10</v>
      </c>
      <c r="AA6" t="n">
        <v>1135.574767184926</v>
      </c>
      <c r="AB6" t="n">
        <v>1553.743494485402</v>
      </c>
      <c r="AC6" t="n">
        <v>1405.456396064406</v>
      </c>
      <c r="AD6" t="n">
        <v>1135574.767184925</v>
      </c>
      <c r="AE6" t="n">
        <v>1553743.494485402</v>
      </c>
      <c r="AF6" t="n">
        <v>1.203105760297231e-05</v>
      </c>
      <c r="AG6" t="n">
        <v>53</v>
      </c>
      <c r="AH6" t="n">
        <v>1405456.396064406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2.2385</v>
      </c>
      <c r="E7" t="n">
        <v>44.67</v>
      </c>
      <c r="F7" t="n">
        <v>39.98</v>
      </c>
      <c r="G7" t="n">
        <v>37.48</v>
      </c>
      <c r="H7" t="n">
        <v>0.58</v>
      </c>
      <c r="I7" t="n">
        <v>64</v>
      </c>
      <c r="J7" t="n">
        <v>184.19</v>
      </c>
      <c r="K7" t="n">
        <v>52.44</v>
      </c>
      <c r="L7" t="n">
        <v>6</v>
      </c>
      <c r="M7" t="n">
        <v>62</v>
      </c>
      <c r="N7" t="n">
        <v>35.75</v>
      </c>
      <c r="O7" t="n">
        <v>22951.43</v>
      </c>
      <c r="P7" t="n">
        <v>525.22</v>
      </c>
      <c r="Q7" t="n">
        <v>419.35</v>
      </c>
      <c r="R7" t="n">
        <v>123.37</v>
      </c>
      <c r="S7" t="n">
        <v>59.57</v>
      </c>
      <c r="T7" t="n">
        <v>29502.55</v>
      </c>
      <c r="U7" t="n">
        <v>0.48</v>
      </c>
      <c r="V7" t="n">
        <v>0.87</v>
      </c>
      <c r="W7" t="n">
        <v>6.9</v>
      </c>
      <c r="X7" t="n">
        <v>1.81</v>
      </c>
      <c r="Y7" t="n">
        <v>0.5</v>
      </c>
      <c r="Z7" t="n">
        <v>10</v>
      </c>
      <c r="AA7" t="n">
        <v>1108.201559560765</v>
      </c>
      <c r="AB7" t="n">
        <v>1516.290264193336</v>
      </c>
      <c r="AC7" t="n">
        <v>1371.577649505475</v>
      </c>
      <c r="AD7" t="n">
        <v>1108201.559560765</v>
      </c>
      <c r="AE7" t="n">
        <v>1516290.264193336</v>
      </c>
      <c r="AF7" t="n">
        <v>1.225608557579572e-05</v>
      </c>
      <c r="AG7" t="n">
        <v>52</v>
      </c>
      <c r="AH7" t="n">
        <v>1371577.649505475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2.2689</v>
      </c>
      <c r="E8" t="n">
        <v>44.07</v>
      </c>
      <c r="F8" t="n">
        <v>39.7</v>
      </c>
      <c r="G8" t="n">
        <v>43.31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520.9299999999999</v>
      </c>
      <c r="Q8" t="n">
        <v>419.24</v>
      </c>
      <c r="R8" t="n">
        <v>114.3</v>
      </c>
      <c r="S8" t="n">
        <v>59.57</v>
      </c>
      <c r="T8" t="n">
        <v>25012.97</v>
      </c>
      <c r="U8" t="n">
        <v>0.52</v>
      </c>
      <c r="V8" t="n">
        <v>0.87</v>
      </c>
      <c r="W8" t="n">
        <v>6.88</v>
      </c>
      <c r="X8" t="n">
        <v>1.53</v>
      </c>
      <c r="Y8" t="n">
        <v>0.5</v>
      </c>
      <c r="Z8" t="n">
        <v>10</v>
      </c>
      <c r="AA8" t="n">
        <v>1094.508120168628</v>
      </c>
      <c r="AB8" t="n">
        <v>1497.554296305104</v>
      </c>
      <c r="AC8" t="n">
        <v>1354.6298160964</v>
      </c>
      <c r="AD8" t="n">
        <v>1094508.120168628</v>
      </c>
      <c r="AE8" t="n">
        <v>1497554.296305104</v>
      </c>
      <c r="AF8" t="n">
        <v>1.242252962382082e-05</v>
      </c>
      <c r="AG8" t="n">
        <v>52</v>
      </c>
      <c r="AH8" t="n">
        <v>1354629.8160964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2.2933</v>
      </c>
      <c r="E9" t="n">
        <v>43.6</v>
      </c>
      <c r="F9" t="n">
        <v>39.48</v>
      </c>
      <c r="G9" t="n">
        <v>49.35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517.36</v>
      </c>
      <c r="Q9" t="n">
        <v>419.26</v>
      </c>
      <c r="R9" t="n">
        <v>107.35</v>
      </c>
      <c r="S9" t="n">
        <v>59.57</v>
      </c>
      <c r="T9" t="n">
        <v>21570.96</v>
      </c>
      <c r="U9" t="n">
        <v>0.55</v>
      </c>
      <c r="V9" t="n">
        <v>0.88</v>
      </c>
      <c r="W9" t="n">
        <v>6.86</v>
      </c>
      <c r="X9" t="n">
        <v>1.31</v>
      </c>
      <c r="Y9" t="n">
        <v>0.5</v>
      </c>
      <c r="Z9" t="n">
        <v>10</v>
      </c>
      <c r="AA9" t="n">
        <v>1074.709660338758</v>
      </c>
      <c r="AB9" t="n">
        <v>1470.465170119473</v>
      </c>
      <c r="AC9" t="n">
        <v>1330.126038094098</v>
      </c>
      <c r="AD9" t="n">
        <v>1074709.660338758</v>
      </c>
      <c r="AE9" t="n">
        <v>1470465.170119473</v>
      </c>
      <c r="AF9" t="n">
        <v>1.25561228728936e-05</v>
      </c>
      <c r="AG9" t="n">
        <v>51</v>
      </c>
      <c r="AH9" t="n">
        <v>1330126.038094098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2.3126</v>
      </c>
      <c r="E10" t="n">
        <v>43.24</v>
      </c>
      <c r="F10" t="n">
        <v>39.33</v>
      </c>
      <c r="G10" t="n">
        <v>56.18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514.9299999999999</v>
      </c>
      <c r="Q10" t="n">
        <v>419.31</v>
      </c>
      <c r="R10" t="n">
        <v>102.44</v>
      </c>
      <c r="S10" t="n">
        <v>59.57</v>
      </c>
      <c r="T10" t="n">
        <v>19148</v>
      </c>
      <c r="U10" t="n">
        <v>0.58</v>
      </c>
      <c r="V10" t="n">
        <v>0.88</v>
      </c>
      <c r="W10" t="n">
        <v>6.85</v>
      </c>
      <c r="X10" t="n">
        <v>1.16</v>
      </c>
      <c r="Y10" t="n">
        <v>0.5</v>
      </c>
      <c r="Z10" t="n">
        <v>10</v>
      </c>
      <c r="AA10" t="n">
        <v>1066.742512425507</v>
      </c>
      <c r="AB10" t="n">
        <v>1459.564166858804</v>
      </c>
      <c r="AC10" t="n">
        <v>1320.265411284973</v>
      </c>
      <c r="AD10" t="n">
        <v>1066742.512425507</v>
      </c>
      <c r="AE10" t="n">
        <v>1459564.166858804</v>
      </c>
      <c r="AF10" t="n">
        <v>1.26617929428569e-05</v>
      </c>
      <c r="AG10" t="n">
        <v>51</v>
      </c>
      <c r="AH10" t="n">
        <v>1320265.411284973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2.3256</v>
      </c>
      <c r="E11" t="n">
        <v>43</v>
      </c>
      <c r="F11" t="n">
        <v>39.23</v>
      </c>
      <c r="G11" t="n">
        <v>61.94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513.34</v>
      </c>
      <c r="Q11" t="n">
        <v>419.27</v>
      </c>
      <c r="R11" t="n">
        <v>99</v>
      </c>
      <c r="S11" t="n">
        <v>59.57</v>
      </c>
      <c r="T11" t="n">
        <v>17445.01</v>
      </c>
      <c r="U11" t="n">
        <v>0.6</v>
      </c>
      <c r="V11" t="n">
        <v>0.88</v>
      </c>
      <c r="W11" t="n">
        <v>6.86</v>
      </c>
      <c r="X11" t="n">
        <v>1.06</v>
      </c>
      <c r="Y11" t="n">
        <v>0.5</v>
      </c>
      <c r="Z11" t="n">
        <v>10</v>
      </c>
      <c r="AA11" t="n">
        <v>1052.555790341612</v>
      </c>
      <c r="AB11" t="n">
        <v>1440.153267829612</v>
      </c>
      <c r="AC11" t="n">
        <v>1302.70706121576</v>
      </c>
      <c r="AD11" t="n">
        <v>1052555.790341612</v>
      </c>
      <c r="AE11" t="n">
        <v>1440153.267829612</v>
      </c>
      <c r="AF11" t="n">
        <v>1.273296967392027e-05</v>
      </c>
      <c r="AG11" t="n">
        <v>50</v>
      </c>
      <c r="AH11" t="n">
        <v>1302707.06121576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2.3352</v>
      </c>
      <c r="E12" t="n">
        <v>42.82</v>
      </c>
      <c r="F12" t="n">
        <v>39.16</v>
      </c>
      <c r="G12" t="n">
        <v>67.13</v>
      </c>
      <c r="H12" t="n">
        <v>1.02</v>
      </c>
      <c r="I12" t="n">
        <v>35</v>
      </c>
      <c r="J12" t="n">
        <v>191.79</v>
      </c>
      <c r="K12" t="n">
        <v>52.44</v>
      </c>
      <c r="L12" t="n">
        <v>11</v>
      </c>
      <c r="M12" t="n">
        <v>33</v>
      </c>
      <c r="N12" t="n">
        <v>38.35</v>
      </c>
      <c r="O12" t="n">
        <v>23888.73</v>
      </c>
      <c r="P12" t="n">
        <v>511.98</v>
      </c>
      <c r="Q12" t="n">
        <v>419.27</v>
      </c>
      <c r="R12" t="n">
        <v>96.78</v>
      </c>
      <c r="S12" t="n">
        <v>59.57</v>
      </c>
      <c r="T12" t="n">
        <v>16349</v>
      </c>
      <c r="U12" t="n">
        <v>0.62</v>
      </c>
      <c r="V12" t="n">
        <v>0.88</v>
      </c>
      <c r="W12" t="n">
        <v>6.85</v>
      </c>
      <c r="X12" t="n">
        <v>0.99</v>
      </c>
      <c r="Y12" t="n">
        <v>0.5</v>
      </c>
      <c r="Z12" t="n">
        <v>10</v>
      </c>
      <c r="AA12" t="n">
        <v>1048.537066243416</v>
      </c>
      <c r="AB12" t="n">
        <v>1434.654672224866</v>
      </c>
      <c r="AC12" t="n">
        <v>1297.733243858203</v>
      </c>
      <c r="AD12" t="n">
        <v>1048537.066243416</v>
      </c>
      <c r="AE12" t="n">
        <v>1434654.672224866</v>
      </c>
      <c r="AF12" t="n">
        <v>1.278553095224398e-05</v>
      </c>
      <c r="AG12" t="n">
        <v>50</v>
      </c>
      <c r="AH12" t="n">
        <v>1297733.243858203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2.3465</v>
      </c>
      <c r="E13" t="n">
        <v>42.62</v>
      </c>
      <c r="F13" t="n">
        <v>39.06</v>
      </c>
      <c r="G13" t="n">
        <v>73.23</v>
      </c>
      <c r="H13" t="n">
        <v>1.1</v>
      </c>
      <c r="I13" t="n">
        <v>32</v>
      </c>
      <c r="J13" t="n">
        <v>193.33</v>
      </c>
      <c r="K13" t="n">
        <v>52.44</v>
      </c>
      <c r="L13" t="n">
        <v>12</v>
      </c>
      <c r="M13" t="n">
        <v>30</v>
      </c>
      <c r="N13" t="n">
        <v>38.89</v>
      </c>
      <c r="O13" t="n">
        <v>24078.33</v>
      </c>
      <c r="P13" t="n">
        <v>510.06</v>
      </c>
      <c r="Q13" t="n">
        <v>419.24</v>
      </c>
      <c r="R13" t="n">
        <v>93.47</v>
      </c>
      <c r="S13" t="n">
        <v>59.57</v>
      </c>
      <c r="T13" t="n">
        <v>14710.19</v>
      </c>
      <c r="U13" t="n">
        <v>0.64</v>
      </c>
      <c r="V13" t="n">
        <v>0.89</v>
      </c>
      <c r="W13" t="n">
        <v>6.85</v>
      </c>
      <c r="X13" t="n">
        <v>0.9</v>
      </c>
      <c r="Y13" t="n">
        <v>0.5</v>
      </c>
      <c r="Z13" t="n">
        <v>10</v>
      </c>
      <c r="AA13" t="n">
        <v>1043.488472746599</v>
      </c>
      <c r="AB13" t="n">
        <v>1427.746963874295</v>
      </c>
      <c r="AC13" t="n">
        <v>1291.484797497581</v>
      </c>
      <c r="AD13" t="n">
        <v>1043488.472746599</v>
      </c>
      <c r="AE13" t="n">
        <v>1427746.963874295</v>
      </c>
      <c r="AF13" t="n">
        <v>1.284739995693752e-05</v>
      </c>
      <c r="AG13" t="n">
        <v>50</v>
      </c>
      <c r="AH13" t="n">
        <v>1291484.797497581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2.3572</v>
      </c>
      <c r="E14" t="n">
        <v>42.42</v>
      </c>
      <c r="F14" t="n">
        <v>38.97</v>
      </c>
      <c r="G14" t="n">
        <v>80.63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508.13</v>
      </c>
      <c r="Q14" t="n">
        <v>419.23</v>
      </c>
      <c r="R14" t="n">
        <v>90.52</v>
      </c>
      <c r="S14" t="n">
        <v>59.57</v>
      </c>
      <c r="T14" t="n">
        <v>13251.05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1038.646018920761</v>
      </c>
      <c r="AB14" t="n">
        <v>1421.121304915798</v>
      </c>
      <c r="AC14" t="n">
        <v>1285.491482130912</v>
      </c>
      <c r="AD14" t="n">
        <v>1038646.018920761</v>
      </c>
      <c r="AE14" t="n">
        <v>1421121.304915798</v>
      </c>
      <c r="AF14" t="n">
        <v>1.290598388173583e-05</v>
      </c>
      <c r="AG14" t="n">
        <v>50</v>
      </c>
      <c r="AH14" t="n">
        <v>1285491.482130912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2.3648</v>
      </c>
      <c r="E15" t="n">
        <v>42.29</v>
      </c>
      <c r="F15" t="n">
        <v>38.91</v>
      </c>
      <c r="G15" t="n">
        <v>86.45999999999999</v>
      </c>
      <c r="H15" t="n">
        <v>1.27</v>
      </c>
      <c r="I15" t="n">
        <v>27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507.14</v>
      </c>
      <c r="Q15" t="n">
        <v>419.25</v>
      </c>
      <c r="R15" t="n">
        <v>88.59999999999999</v>
      </c>
      <c r="S15" t="n">
        <v>59.57</v>
      </c>
      <c r="T15" t="n">
        <v>12298.03</v>
      </c>
      <c r="U15" t="n">
        <v>0.67</v>
      </c>
      <c r="V15" t="n">
        <v>0.89</v>
      </c>
      <c r="W15" t="n">
        <v>6.84</v>
      </c>
      <c r="X15" t="n">
        <v>0.74</v>
      </c>
      <c r="Y15" t="n">
        <v>0.5</v>
      </c>
      <c r="Z15" t="n">
        <v>10</v>
      </c>
      <c r="AA15" t="n">
        <v>1026.684283239008</v>
      </c>
      <c r="AB15" t="n">
        <v>1404.75473044149</v>
      </c>
      <c r="AC15" t="n">
        <v>1270.6869105538</v>
      </c>
      <c r="AD15" t="n">
        <v>1026684.283239008</v>
      </c>
      <c r="AE15" t="n">
        <v>1404754.73044149</v>
      </c>
      <c r="AF15" t="n">
        <v>1.294759489374211e-05</v>
      </c>
      <c r="AG15" t="n">
        <v>49</v>
      </c>
      <c r="AH15" t="n">
        <v>1270686.9105538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2.3674</v>
      </c>
      <c r="E16" t="n">
        <v>42.24</v>
      </c>
      <c r="F16" t="n">
        <v>38.9</v>
      </c>
      <c r="G16" t="n">
        <v>89.76000000000001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506.07</v>
      </c>
      <c r="Q16" t="n">
        <v>419.23</v>
      </c>
      <c r="R16" t="n">
        <v>88.12</v>
      </c>
      <c r="S16" t="n">
        <v>59.57</v>
      </c>
      <c r="T16" t="n">
        <v>12067.28</v>
      </c>
      <c r="U16" t="n">
        <v>0.68</v>
      </c>
      <c r="V16" t="n">
        <v>0.89</v>
      </c>
      <c r="W16" t="n">
        <v>6.84</v>
      </c>
      <c r="X16" t="n">
        <v>0.73</v>
      </c>
      <c r="Y16" t="n">
        <v>0.5</v>
      </c>
      <c r="Z16" t="n">
        <v>10</v>
      </c>
      <c r="AA16" t="n">
        <v>1024.928239932325</v>
      </c>
      <c r="AB16" t="n">
        <v>1402.352034518123</v>
      </c>
      <c r="AC16" t="n">
        <v>1268.513524557154</v>
      </c>
      <c r="AD16" t="n">
        <v>1024928.239932325</v>
      </c>
      <c r="AE16" t="n">
        <v>1402352.034518122</v>
      </c>
      <c r="AF16" t="n">
        <v>1.296183023995478e-05</v>
      </c>
      <c r="AG16" t="n">
        <v>49</v>
      </c>
      <c r="AH16" t="n">
        <v>1268513.524557154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2.3753</v>
      </c>
      <c r="E17" t="n">
        <v>42.1</v>
      </c>
      <c r="F17" t="n">
        <v>38.83</v>
      </c>
      <c r="G17" t="n">
        <v>97.06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505.74</v>
      </c>
      <c r="Q17" t="n">
        <v>419.24</v>
      </c>
      <c r="R17" t="n">
        <v>85.81</v>
      </c>
      <c r="S17" t="n">
        <v>59.57</v>
      </c>
      <c r="T17" t="n">
        <v>10922.21</v>
      </c>
      <c r="U17" t="n">
        <v>0.6899999999999999</v>
      </c>
      <c r="V17" t="n">
        <v>0.89</v>
      </c>
      <c r="W17" t="n">
        <v>6.84</v>
      </c>
      <c r="X17" t="n">
        <v>0.66</v>
      </c>
      <c r="Y17" t="n">
        <v>0.5</v>
      </c>
      <c r="Z17" t="n">
        <v>10</v>
      </c>
      <c r="AA17" t="n">
        <v>1022.520875769099</v>
      </c>
      <c r="AB17" t="n">
        <v>1399.058172664586</v>
      </c>
      <c r="AC17" t="n">
        <v>1265.534024255955</v>
      </c>
      <c r="AD17" t="n">
        <v>1022520.875769099</v>
      </c>
      <c r="AE17" t="n">
        <v>1399058.172664586</v>
      </c>
      <c r="AF17" t="n">
        <v>1.300508379190868e-05</v>
      </c>
      <c r="AG17" t="n">
        <v>49</v>
      </c>
      <c r="AH17" t="n">
        <v>1265534.024255955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2.3802</v>
      </c>
      <c r="E18" t="n">
        <v>42.01</v>
      </c>
      <c r="F18" t="n">
        <v>38.77</v>
      </c>
      <c r="G18" t="n">
        <v>101.15</v>
      </c>
      <c r="H18" t="n">
        <v>1.5</v>
      </c>
      <c r="I18" t="n">
        <v>23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503.9</v>
      </c>
      <c r="Q18" t="n">
        <v>419.24</v>
      </c>
      <c r="R18" t="n">
        <v>84.14</v>
      </c>
      <c r="S18" t="n">
        <v>59.57</v>
      </c>
      <c r="T18" t="n">
        <v>10089.46</v>
      </c>
      <c r="U18" t="n">
        <v>0.71</v>
      </c>
      <c r="V18" t="n">
        <v>0.89</v>
      </c>
      <c r="W18" t="n">
        <v>6.83</v>
      </c>
      <c r="X18" t="n">
        <v>0.61</v>
      </c>
      <c r="Y18" t="n">
        <v>0.5</v>
      </c>
      <c r="Z18" t="n">
        <v>10</v>
      </c>
      <c r="AA18" t="n">
        <v>1019.344864528431</v>
      </c>
      <c r="AB18" t="n">
        <v>1394.712613969377</v>
      </c>
      <c r="AC18" t="n">
        <v>1261.603199583587</v>
      </c>
      <c r="AD18" t="n">
        <v>1019344.864528431</v>
      </c>
      <c r="AE18" t="n">
        <v>1394712.613969377</v>
      </c>
      <c r="AF18" t="n">
        <v>1.30319119443864e-05</v>
      </c>
      <c r="AG18" t="n">
        <v>49</v>
      </c>
      <c r="AH18" t="n">
        <v>1261603.199583587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2.3869</v>
      </c>
      <c r="E19" t="n">
        <v>41.9</v>
      </c>
      <c r="F19" t="n">
        <v>38.73</v>
      </c>
      <c r="G19" t="n">
        <v>110.65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502.81</v>
      </c>
      <c r="Q19" t="n">
        <v>419.24</v>
      </c>
      <c r="R19" t="n">
        <v>82.79000000000001</v>
      </c>
      <c r="S19" t="n">
        <v>59.57</v>
      </c>
      <c r="T19" t="n">
        <v>9424.76</v>
      </c>
      <c r="U19" t="n">
        <v>0.72</v>
      </c>
      <c r="V19" t="n">
        <v>0.89</v>
      </c>
      <c r="W19" t="n">
        <v>6.83</v>
      </c>
      <c r="X19" t="n">
        <v>0.5600000000000001</v>
      </c>
      <c r="Y19" t="n">
        <v>0.5</v>
      </c>
      <c r="Z19" t="n">
        <v>10</v>
      </c>
      <c r="AA19" t="n">
        <v>1016.54179927638</v>
      </c>
      <c r="AB19" t="n">
        <v>1390.877336429009</v>
      </c>
      <c r="AC19" t="n">
        <v>1258.133955548826</v>
      </c>
      <c r="AD19" t="n">
        <v>1016541.79927638</v>
      </c>
      <c r="AE19" t="n">
        <v>1390877.336429009</v>
      </c>
      <c r="AF19" t="n">
        <v>1.306859533654983e-05</v>
      </c>
      <c r="AG19" t="n">
        <v>49</v>
      </c>
      <c r="AH19" t="n">
        <v>1258133.955548826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2.3907</v>
      </c>
      <c r="E20" t="n">
        <v>41.83</v>
      </c>
      <c r="F20" t="n">
        <v>38.7</v>
      </c>
      <c r="G20" t="n">
        <v>116.09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502.12</v>
      </c>
      <c r="Q20" t="n">
        <v>419.24</v>
      </c>
      <c r="R20" t="n">
        <v>81.73999999999999</v>
      </c>
      <c r="S20" t="n">
        <v>59.57</v>
      </c>
      <c r="T20" t="n">
        <v>8907.67</v>
      </c>
      <c r="U20" t="n">
        <v>0.73</v>
      </c>
      <c r="V20" t="n">
        <v>0.89</v>
      </c>
      <c r="W20" t="n">
        <v>6.83</v>
      </c>
      <c r="X20" t="n">
        <v>0.53</v>
      </c>
      <c r="Y20" t="n">
        <v>0.5</v>
      </c>
      <c r="Z20" t="n">
        <v>10</v>
      </c>
      <c r="AA20" t="n">
        <v>1014.873560598979</v>
      </c>
      <c r="AB20" t="n">
        <v>1388.594778673093</v>
      </c>
      <c r="AC20" t="n">
        <v>1256.069241901545</v>
      </c>
      <c r="AD20" t="n">
        <v>1014873.560598979</v>
      </c>
      <c r="AE20" t="n">
        <v>1388594.778673093</v>
      </c>
      <c r="AF20" t="n">
        <v>1.308940084255297e-05</v>
      </c>
      <c r="AG20" t="n">
        <v>49</v>
      </c>
      <c r="AH20" t="n">
        <v>1256069.241901545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2.3929</v>
      </c>
      <c r="E21" t="n">
        <v>41.79</v>
      </c>
      <c r="F21" t="n">
        <v>38.69</v>
      </c>
      <c r="G21" t="n">
        <v>122.19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501.09</v>
      </c>
      <c r="Q21" t="n">
        <v>419.23</v>
      </c>
      <c r="R21" t="n">
        <v>81.63</v>
      </c>
      <c r="S21" t="n">
        <v>59.57</v>
      </c>
      <c r="T21" t="n">
        <v>8854.799999999999</v>
      </c>
      <c r="U21" t="n">
        <v>0.73</v>
      </c>
      <c r="V21" t="n">
        <v>0.89</v>
      </c>
      <c r="W21" t="n">
        <v>6.83</v>
      </c>
      <c r="X21" t="n">
        <v>0.53</v>
      </c>
      <c r="Y21" t="n">
        <v>0.5</v>
      </c>
      <c r="Z21" t="n">
        <v>10</v>
      </c>
      <c r="AA21" t="n">
        <v>1013.285725900039</v>
      </c>
      <c r="AB21" t="n">
        <v>1386.42223318768</v>
      </c>
      <c r="AC21" t="n">
        <v>1254.104041108073</v>
      </c>
      <c r="AD21" t="n">
        <v>1013285.725900039</v>
      </c>
      <c r="AE21" t="n">
        <v>1386422.23318768</v>
      </c>
      <c r="AF21" t="n">
        <v>1.310144613550215e-05</v>
      </c>
      <c r="AG21" t="n">
        <v>49</v>
      </c>
      <c r="AH21" t="n">
        <v>1254104.041108073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2.3933</v>
      </c>
      <c r="E22" t="n">
        <v>41.78</v>
      </c>
      <c r="F22" t="n">
        <v>38.69</v>
      </c>
      <c r="G22" t="n">
        <v>122.17</v>
      </c>
      <c r="H22" t="n">
        <v>1.8</v>
      </c>
      <c r="I22" t="n">
        <v>19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501.2</v>
      </c>
      <c r="Q22" t="n">
        <v>419.23</v>
      </c>
      <c r="R22" t="n">
        <v>81.28</v>
      </c>
      <c r="S22" t="n">
        <v>59.57</v>
      </c>
      <c r="T22" t="n">
        <v>8682.92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1013.300940447899</v>
      </c>
      <c r="AB22" t="n">
        <v>1386.44305040328</v>
      </c>
      <c r="AC22" t="n">
        <v>1254.122871557833</v>
      </c>
      <c r="AD22" t="n">
        <v>1013300.940447899</v>
      </c>
      <c r="AE22" t="n">
        <v>1386443.05040328</v>
      </c>
      <c r="AF22" t="n">
        <v>1.310363618876564e-05</v>
      </c>
      <c r="AG22" t="n">
        <v>49</v>
      </c>
      <c r="AH22" t="n">
        <v>1254122.871557833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2.398</v>
      </c>
      <c r="E23" t="n">
        <v>41.7</v>
      </c>
      <c r="F23" t="n">
        <v>38.64</v>
      </c>
      <c r="G23" t="n">
        <v>128.8</v>
      </c>
      <c r="H23" t="n">
        <v>1.87</v>
      </c>
      <c r="I23" t="n">
        <v>18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500.88</v>
      </c>
      <c r="Q23" t="n">
        <v>419.25</v>
      </c>
      <c r="R23" t="n">
        <v>79.73999999999999</v>
      </c>
      <c r="S23" t="n">
        <v>59.57</v>
      </c>
      <c r="T23" t="n">
        <v>7917.83</v>
      </c>
      <c r="U23" t="n">
        <v>0.75</v>
      </c>
      <c r="V23" t="n">
        <v>0.89</v>
      </c>
      <c r="W23" t="n">
        <v>6.83</v>
      </c>
      <c r="X23" t="n">
        <v>0.48</v>
      </c>
      <c r="Y23" t="n">
        <v>0.5</v>
      </c>
      <c r="Z23" t="n">
        <v>10</v>
      </c>
      <c r="AA23" t="n">
        <v>1011.765753282571</v>
      </c>
      <c r="AB23" t="n">
        <v>1384.342539596001</v>
      </c>
      <c r="AC23" t="n">
        <v>1252.222830553915</v>
      </c>
      <c r="AD23" t="n">
        <v>1011765.753282571</v>
      </c>
      <c r="AE23" t="n">
        <v>1384342.539596001</v>
      </c>
      <c r="AF23" t="n">
        <v>1.312936931461163e-05</v>
      </c>
      <c r="AG23" t="n">
        <v>49</v>
      </c>
      <c r="AH23" t="n">
        <v>1252222.830553915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2.4019</v>
      </c>
      <c r="E24" t="n">
        <v>41.63</v>
      </c>
      <c r="F24" t="n">
        <v>38.61</v>
      </c>
      <c r="G24" t="n">
        <v>136.26</v>
      </c>
      <c r="H24" t="n">
        <v>1.94</v>
      </c>
      <c r="I24" t="n">
        <v>17</v>
      </c>
      <c r="J24" t="n">
        <v>210.65</v>
      </c>
      <c r="K24" t="n">
        <v>52.44</v>
      </c>
      <c r="L24" t="n">
        <v>23</v>
      </c>
      <c r="M24" t="n">
        <v>15</v>
      </c>
      <c r="N24" t="n">
        <v>45.21</v>
      </c>
      <c r="O24" t="n">
        <v>26214.54</v>
      </c>
      <c r="P24" t="n">
        <v>500.62</v>
      </c>
      <c r="Q24" t="n">
        <v>419.24</v>
      </c>
      <c r="R24" t="n">
        <v>78.76000000000001</v>
      </c>
      <c r="S24" t="n">
        <v>59.57</v>
      </c>
      <c r="T24" t="n">
        <v>7428.44</v>
      </c>
      <c r="U24" t="n">
        <v>0.76</v>
      </c>
      <c r="V24" t="n">
        <v>0.9</v>
      </c>
      <c r="W24" t="n">
        <v>6.82</v>
      </c>
      <c r="X24" t="n">
        <v>0.45</v>
      </c>
      <c r="Y24" t="n">
        <v>0.5</v>
      </c>
      <c r="Z24" t="n">
        <v>10</v>
      </c>
      <c r="AA24" t="n">
        <v>1010.522009551252</v>
      </c>
      <c r="AB24" t="n">
        <v>1382.64079455271</v>
      </c>
      <c r="AC24" t="n">
        <v>1250.683497669142</v>
      </c>
      <c r="AD24" t="n">
        <v>1010522.009551252</v>
      </c>
      <c r="AE24" t="n">
        <v>1382640.79455271</v>
      </c>
      <c r="AF24" t="n">
        <v>1.315072233393063e-05</v>
      </c>
      <c r="AG24" t="n">
        <v>49</v>
      </c>
      <c r="AH24" t="n">
        <v>1250683.497669142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2.4045</v>
      </c>
      <c r="E25" t="n">
        <v>41.59</v>
      </c>
      <c r="F25" t="n">
        <v>38.6</v>
      </c>
      <c r="G25" t="n">
        <v>144.75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14</v>
      </c>
      <c r="N25" t="n">
        <v>45.82</v>
      </c>
      <c r="O25" t="n">
        <v>26413.56</v>
      </c>
      <c r="P25" t="n">
        <v>499.89</v>
      </c>
      <c r="Q25" t="n">
        <v>419.26</v>
      </c>
      <c r="R25" t="n">
        <v>78.63</v>
      </c>
      <c r="S25" t="n">
        <v>59.57</v>
      </c>
      <c r="T25" t="n">
        <v>7369.24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1009.15253789104</v>
      </c>
      <c r="AB25" t="n">
        <v>1380.767023010382</v>
      </c>
      <c r="AC25" t="n">
        <v>1248.988556252958</v>
      </c>
      <c r="AD25" t="n">
        <v>1009152.53789104</v>
      </c>
      <c r="AE25" t="n">
        <v>1380767.023010382</v>
      </c>
      <c r="AF25" t="n">
        <v>1.316495768014331e-05</v>
      </c>
      <c r="AG25" t="n">
        <v>49</v>
      </c>
      <c r="AH25" t="n">
        <v>1248988.556252958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2.4044</v>
      </c>
      <c r="E26" t="n">
        <v>41.59</v>
      </c>
      <c r="F26" t="n">
        <v>38.6</v>
      </c>
      <c r="G26" t="n">
        <v>144.75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500.22</v>
      </c>
      <c r="Q26" t="n">
        <v>419.23</v>
      </c>
      <c r="R26" t="n">
        <v>78.77</v>
      </c>
      <c r="S26" t="n">
        <v>59.57</v>
      </c>
      <c r="T26" t="n">
        <v>7438.52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1009.508198424618</v>
      </c>
      <c r="AB26" t="n">
        <v>1381.253653443059</v>
      </c>
      <c r="AC26" t="n">
        <v>1249.428743360131</v>
      </c>
      <c r="AD26" t="n">
        <v>1009508.198424618</v>
      </c>
      <c r="AE26" t="n">
        <v>1381253.653443058</v>
      </c>
      <c r="AF26" t="n">
        <v>1.316441016682744e-05</v>
      </c>
      <c r="AG26" t="n">
        <v>49</v>
      </c>
      <c r="AH26" t="n">
        <v>1249428.743360131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2.4088</v>
      </c>
      <c r="E27" t="n">
        <v>41.51</v>
      </c>
      <c r="F27" t="n">
        <v>38.56</v>
      </c>
      <c r="G27" t="n">
        <v>154.24</v>
      </c>
      <c r="H27" t="n">
        <v>2.14</v>
      </c>
      <c r="I27" t="n">
        <v>15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498.67</v>
      </c>
      <c r="Q27" t="n">
        <v>419.27</v>
      </c>
      <c r="R27" t="n">
        <v>77.18000000000001</v>
      </c>
      <c r="S27" t="n">
        <v>59.57</v>
      </c>
      <c r="T27" t="n">
        <v>6650.08</v>
      </c>
      <c r="U27" t="n">
        <v>0.77</v>
      </c>
      <c r="V27" t="n">
        <v>0.9</v>
      </c>
      <c r="W27" t="n">
        <v>6.82</v>
      </c>
      <c r="X27" t="n">
        <v>0.4</v>
      </c>
      <c r="Y27" t="n">
        <v>0.5</v>
      </c>
      <c r="Z27" t="n">
        <v>10</v>
      </c>
      <c r="AA27" t="n">
        <v>1006.840655707514</v>
      </c>
      <c r="AB27" t="n">
        <v>1377.603803813839</v>
      </c>
      <c r="AC27" t="n">
        <v>1246.127230256928</v>
      </c>
      <c r="AD27" t="n">
        <v>1006840.655707514</v>
      </c>
      <c r="AE27" t="n">
        <v>1377603.803813839</v>
      </c>
      <c r="AF27" t="n">
        <v>1.318850075272581e-05</v>
      </c>
      <c r="AG27" t="n">
        <v>49</v>
      </c>
      <c r="AH27" t="n">
        <v>1246127.230256927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2.409</v>
      </c>
      <c r="E28" t="n">
        <v>41.51</v>
      </c>
      <c r="F28" t="n">
        <v>38.56</v>
      </c>
      <c r="G28" t="n">
        <v>154.23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498.14</v>
      </c>
      <c r="Q28" t="n">
        <v>419.25</v>
      </c>
      <c r="R28" t="n">
        <v>77.08</v>
      </c>
      <c r="S28" t="n">
        <v>59.57</v>
      </c>
      <c r="T28" t="n">
        <v>6600.85</v>
      </c>
      <c r="U28" t="n">
        <v>0.77</v>
      </c>
      <c r="V28" t="n">
        <v>0.9</v>
      </c>
      <c r="W28" t="n">
        <v>6.82</v>
      </c>
      <c r="X28" t="n">
        <v>0.39</v>
      </c>
      <c r="Y28" t="n">
        <v>0.5</v>
      </c>
      <c r="Z28" t="n">
        <v>10</v>
      </c>
      <c r="AA28" t="n">
        <v>1006.261405510473</v>
      </c>
      <c r="AB28" t="n">
        <v>1376.811248139531</v>
      </c>
      <c r="AC28" t="n">
        <v>1245.410314983817</v>
      </c>
      <c r="AD28" t="n">
        <v>1006261.405510473</v>
      </c>
      <c r="AE28" t="n">
        <v>1376811.248139531</v>
      </c>
      <c r="AF28" t="n">
        <v>1.318959577935755e-05</v>
      </c>
      <c r="AG28" t="n">
        <v>49</v>
      </c>
      <c r="AH28" t="n">
        <v>1245410.314983817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2.413</v>
      </c>
      <c r="E29" t="n">
        <v>41.44</v>
      </c>
      <c r="F29" t="n">
        <v>38.52</v>
      </c>
      <c r="G29" t="n">
        <v>165.1</v>
      </c>
      <c r="H29" t="n">
        <v>2.27</v>
      </c>
      <c r="I29" t="n">
        <v>14</v>
      </c>
      <c r="J29" t="n">
        <v>218.79</v>
      </c>
      <c r="K29" t="n">
        <v>52.44</v>
      </c>
      <c r="L29" t="n">
        <v>28</v>
      </c>
      <c r="M29" t="n">
        <v>12</v>
      </c>
      <c r="N29" t="n">
        <v>48.35</v>
      </c>
      <c r="O29" t="n">
        <v>27218.26</v>
      </c>
      <c r="P29" t="n">
        <v>498.42</v>
      </c>
      <c r="Q29" t="n">
        <v>419.23</v>
      </c>
      <c r="R29" t="n">
        <v>76.06</v>
      </c>
      <c r="S29" t="n">
        <v>59.57</v>
      </c>
      <c r="T29" t="n">
        <v>6097.98</v>
      </c>
      <c r="U29" t="n">
        <v>0.78</v>
      </c>
      <c r="V29" t="n">
        <v>0.9</v>
      </c>
      <c r="W29" t="n">
        <v>6.82</v>
      </c>
      <c r="X29" t="n">
        <v>0.36</v>
      </c>
      <c r="Y29" t="n">
        <v>0.5</v>
      </c>
      <c r="Z29" t="n">
        <v>10</v>
      </c>
      <c r="AA29" t="n">
        <v>996.5874058859571</v>
      </c>
      <c r="AB29" t="n">
        <v>1363.574855066527</v>
      </c>
      <c r="AC29" t="n">
        <v>1233.437184688305</v>
      </c>
      <c r="AD29" t="n">
        <v>996587.4058859571</v>
      </c>
      <c r="AE29" t="n">
        <v>1363574.855066527</v>
      </c>
      <c r="AF29" t="n">
        <v>1.321149631199243e-05</v>
      </c>
      <c r="AG29" t="n">
        <v>48</v>
      </c>
      <c r="AH29" t="n">
        <v>1233437.184688305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2.4119</v>
      </c>
      <c r="E30" t="n">
        <v>41.46</v>
      </c>
      <c r="F30" t="n">
        <v>38.54</v>
      </c>
      <c r="G30" t="n">
        <v>165.18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497.73</v>
      </c>
      <c r="Q30" t="n">
        <v>419.25</v>
      </c>
      <c r="R30" t="n">
        <v>76.56</v>
      </c>
      <c r="S30" t="n">
        <v>59.57</v>
      </c>
      <c r="T30" t="n">
        <v>6345.43</v>
      </c>
      <c r="U30" t="n">
        <v>0.78</v>
      </c>
      <c r="V30" t="n">
        <v>0.9</v>
      </c>
      <c r="W30" t="n">
        <v>6.82</v>
      </c>
      <c r="X30" t="n">
        <v>0.38</v>
      </c>
      <c r="Y30" t="n">
        <v>0.5</v>
      </c>
      <c r="Z30" t="n">
        <v>10</v>
      </c>
      <c r="AA30" t="n">
        <v>996.1884447336274</v>
      </c>
      <c r="AB30" t="n">
        <v>1363.028978816985</v>
      </c>
      <c r="AC30" t="n">
        <v>1232.943406101878</v>
      </c>
      <c r="AD30" t="n">
        <v>996188.4447336274</v>
      </c>
      <c r="AE30" t="n">
        <v>1363028.978816985</v>
      </c>
      <c r="AF30" t="n">
        <v>1.320547366551784e-05</v>
      </c>
      <c r="AG30" t="n">
        <v>48</v>
      </c>
      <c r="AH30" t="n">
        <v>1232943.406101878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2.4155</v>
      </c>
      <c r="E31" t="n">
        <v>41.4</v>
      </c>
      <c r="F31" t="n">
        <v>38.52</v>
      </c>
      <c r="G31" t="n">
        <v>177.77</v>
      </c>
      <c r="H31" t="n">
        <v>2.4</v>
      </c>
      <c r="I31" t="n">
        <v>13</v>
      </c>
      <c r="J31" t="n">
        <v>222.1</v>
      </c>
      <c r="K31" t="n">
        <v>52.44</v>
      </c>
      <c r="L31" t="n">
        <v>30</v>
      </c>
      <c r="M31" t="n">
        <v>11</v>
      </c>
      <c r="N31" t="n">
        <v>49.65</v>
      </c>
      <c r="O31" t="n">
        <v>27625.93</v>
      </c>
      <c r="P31" t="n">
        <v>497.18</v>
      </c>
      <c r="Q31" t="n">
        <v>419.23</v>
      </c>
      <c r="R31" t="n">
        <v>75.95999999999999</v>
      </c>
      <c r="S31" t="n">
        <v>59.57</v>
      </c>
      <c r="T31" t="n">
        <v>6050.5</v>
      </c>
      <c r="U31" t="n">
        <v>0.78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994.7596348805231</v>
      </c>
      <c r="AB31" t="n">
        <v>1361.074018141326</v>
      </c>
      <c r="AC31" t="n">
        <v>1231.175024129299</v>
      </c>
      <c r="AD31" t="n">
        <v>994759.6348805231</v>
      </c>
      <c r="AE31" t="n">
        <v>1361074.018141326</v>
      </c>
      <c r="AF31" t="n">
        <v>1.322518414488924e-05</v>
      </c>
      <c r="AG31" t="n">
        <v>48</v>
      </c>
      <c r="AH31" t="n">
        <v>1231175.024129299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2.4159</v>
      </c>
      <c r="E32" t="n">
        <v>41.39</v>
      </c>
      <c r="F32" t="n">
        <v>38.51</v>
      </c>
      <c r="G32" t="n">
        <v>177.74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499.29</v>
      </c>
      <c r="Q32" t="n">
        <v>419.23</v>
      </c>
      <c r="R32" t="n">
        <v>75.54000000000001</v>
      </c>
      <c r="S32" t="n">
        <v>59.57</v>
      </c>
      <c r="T32" t="n">
        <v>5842.29</v>
      </c>
      <c r="U32" t="n">
        <v>0.79</v>
      </c>
      <c r="V32" t="n">
        <v>0.9</v>
      </c>
      <c r="W32" t="n">
        <v>6.82</v>
      </c>
      <c r="X32" t="n">
        <v>0.35</v>
      </c>
      <c r="Y32" t="n">
        <v>0.5</v>
      </c>
      <c r="Z32" t="n">
        <v>10</v>
      </c>
      <c r="AA32" t="n">
        <v>996.761259077167</v>
      </c>
      <c r="AB32" t="n">
        <v>1363.812728672601</v>
      </c>
      <c r="AC32" t="n">
        <v>1233.652355971274</v>
      </c>
      <c r="AD32" t="n">
        <v>996761.259077167</v>
      </c>
      <c r="AE32" t="n">
        <v>1363812.728672602</v>
      </c>
      <c r="AF32" t="n">
        <v>1.322737419815272e-05</v>
      </c>
      <c r="AG32" t="n">
        <v>48</v>
      </c>
      <c r="AH32" t="n">
        <v>1233652.355971274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2.4158</v>
      </c>
      <c r="E33" t="n">
        <v>41.39</v>
      </c>
      <c r="F33" t="n">
        <v>38.51</v>
      </c>
      <c r="G33" t="n">
        <v>177.74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496.54</v>
      </c>
      <c r="Q33" t="n">
        <v>419.24</v>
      </c>
      <c r="R33" t="n">
        <v>75.76000000000001</v>
      </c>
      <c r="S33" t="n">
        <v>59.57</v>
      </c>
      <c r="T33" t="n">
        <v>5948.69</v>
      </c>
      <c r="U33" t="n">
        <v>0.79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994.0314672788462</v>
      </c>
      <c r="AB33" t="n">
        <v>1360.077707104224</v>
      </c>
      <c r="AC33" t="n">
        <v>1230.273799619247</v>
      </c>
      <c r="AD33" t="n">
        <v>994031.4672788462</v>
      </c>
      <c r="AE33" t="n">
        <v>1360077.707104224</v>
      </c>
      <c r="AF33" t="n">
        <v>1.322682668483685e-05</v>
      </c>
      <c r="AG33" t="n">
        <v>48</v>
      </c>
      <c r="AH33" t="n">
        <v>1230273.799619247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2.4207</v>
      </c>
      <c r="E34" t="n">
        <v>41.31</v>
      </c>
      <c r="F34" t="n">
        <v>38.46</v>
      </c>
      <c r="G34" t="n">
        <v>192.32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496.61</v>
      </c>
      <c r="Q34" t="n">
        <v>419.23</v>
      </c>
      <c r="R34" t="n">
        <v>74.04000000000001</v>
      </c>
      <c r="S34" t="n">
        <v>59.57</v>
      </c>
      <c r="T34" t="n">
        <v>5096.07</v>
      </c>
      <c r="U34" t="n">
        <v>0.8</v>
      </c>
      <c r="V34" t="n">
        <v>0.9</v>
      </c>
      <c r="W34" t="n">
        <v>6.82</v>
      </c>
      <c r="X34" t="n">
        <v>0.3</v>
      </c>
      <c r="Y34" t="n">
        <v>0.5</v>
      </c>
      <c r="Z34" t="n">
        <v>10</v>
      </c>
      <c r="AA34" t="n">
        <v>992.8738104868443</v>
      </c>
      <c r="AB34" t="n">
        <v>1358.493750009194</v>
      </c>
      <c r="AC34" t="n">
        <v>1228.841013166269</v>
      </c>
      <c r="AD34" t="n">
        <v>992873.8104868443</v>
      </c>
      <c r="AE34" t="n">
        <v>1358493.750009194</v>
      </c>
      <c r="AF34" t="n">
        <v>1.325365483731458e-05</v>
      </c>
      <c r="AG34" t="n">
        <v>48</v>
      </c>
      <c r="AH34" t="n">
        <v>1228841.013166269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2.4199</v>
      </c>
      <c r="E35" t="n">
        <v>41.32</v>
      </c>
      <c r="F35" t="n">
        <v>38.48</v>
      </c>
      <c r="G35" t="n">
        <v>192.38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497.63</v>
      </c>
      <c r="Q35" t="n">
        <v>419.23</v>
      </c>
      <c r="R35" t="n">
        <v>74.61</v>
      </c>
      <c r="S35" t="n">
        <v>59.57</v>
      </c>
      <c r="T35" t="n">
        <v>5378.21</v>
      </c>
      <c r="U35" t="n">
        <v>0.8</v>
      </c>
      <c r="V35" t="n">
        <v>0.9</v>
      </c>
      <c r="W35" t="n">
        <v>6.81</v>
      </c>
      <c r="X35" t="n">
        <v>0.31</v>
      </c>
      <c r="Y35" t="n">
        <v>0.5</v>
      </c>
      <c r="Z35" t="n">
        <v>10</v>
      </c>
      <c r="AA35" t="n">
        <v>994.1138453591633</v>
      </c>
      <c r="AB35" t="n">
        <v>1360.190420427979</v>
      </c>
      <c r="AC35" t="n">
        <v>1230.375755741577</v>
      </c>
      <c r="AD35" t="n">
        <v>994113.8453591632</v>
      </c>
      <c r="AE35" t="n">
        <v>1360190.420427979</v>
      </c>
      <c r="AF35" t="n">
        <v>1.324927473078761e-05</v>
      </c>
      <c r="AG35" t="n">
        <v>48</v>
      </c>
      <c r="AH35" t="n">
        <v>1230375.755741577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2.4203</v>
      </c>
      <c r="E36" t="n">
        <v>41.32</v>
      </c>
      <c r="F36" t="n">
        <v>38.47</v>
      </c>
      <c r="G36" t="n">
        <v>192.35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495.68</v>
      </c>
      <c r="Q36" t="n">
        <v>419.23</v>
      </c>
      <c r="R36" t="n">
        <v>74.43000000000001</v>
      </c>
      <c r="S36" t="n">
        <v>59.57</v>
      </c>
      <c r="T36" t="n">
        <v>5289.12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992.0547081899839</v>
      </c>
      <c r="AB36" t="n">
        <v>1357.373018110387</v>
      </c>
      <c r="AC36" t="n">
        <v>1227.827242346927</v>
      </c>
      <c r="AD36" t="n">
        <v>992054.7081899839</v>
      </c>
      <c r="AE36" t="n">
        <v>1357373.018110387</v>
      </c>
      <c r="AF36" t="n">
        <v>1.325146478405109e-05</v>
      </c>
      <c r="AG36" t="n">
        <v>48</v>
      </c>
      <c r="AH36" t="n">
        <v>1227827.242346927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2.4244</v>
      </c>
      <c r="E37" t="n">
        <v>41.25</v>
      </c>
      <c r="F37" t="n">
        <v>38.44</v>
      </c>
      <c r="G37" t="n">
        <v>209.65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495.71</v>
      </c>
      <c r="Q37" t="n">
        <v>419.23</v>
      </c>
      <c r="R37" t="n">
        <v>73.25</v>
      </c>
      <c r="S37" t="n">
        <v>59.57</v>
      </c>
      <c r="T37" t="n">
        <v>4706.17</v>
      </c>
      <c r="U37" t="n">
        <v>0.8100000000000001</v>
      </c>
      <c r="V37" t="n">
        <v>0.9</v>
      </c>
      <c r="W37" t="n">
        <v>6.81</v>
      </c>
      <c r="X37" t="n">
        <v>0.27</v>
      </c>
      <c r="Y37" t="n">
        <v>0.5</v>
      </c>
      <c r="Z37" t="n">
        <v>10</v>
      </c>
      <c r="AA37" t="n">
        <v>991.0827911308036</v>
      </c>
      <c r="AB37" t="n">
        <v>1356.043198312062</v>
      </c>
      <c r="AC37" t="n">
        <v>1226.62433868374</v>
      </c>
      <c r="AD37" t="n">
        <v>991082.7911308035</v>
      </c>
      <c r="AE37" t="n">
        <v>1356043.198312062</v>
      </c>
      <c r="AF37" t="n">
        <v>1.327391283000185e-05</v>
      </c>
      <c r="AG37" t="n">
        <v>48</v>
      </c>
      <c r="AH37" t="n">
        <v>1226624.33868374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2.4234</v>
      </c>
      <c r="E38" t="n">
        <v>41.26</v>
      </c>
      <c r="F38" t="n">
        <v>38.45</v>
      </c>
      <c r="G38" t="n">
        <v>209.75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497.51</v>
      </c>
      <c r="Q38" t="n">
        <v>419.28</v>
      </c>
      <c r="R38" t="n">
        <v>73.8</v>
      </c>
      <c r="S38" t="n">
        <v>59.57</v>
      </c>
      <c r="T38" t="n">
        <v>4978.74</v>
      </c>
      <c r="U38" t="n">
        <v>0.8100000000000001</v>
      </c>
      <c r="V38" t="n">
        <v>0.9</v>
      </c>
      <c r="W38" t="n">
        <v>6.81</v>
      </c>
      <c r="X38" t="n">
        <v>0.29</v>
      </c>
      <c r="Y38" t="n">
        <v>0.5</v>
      </c>
      <c r="Z38" t="n">
        <v>10</v>
      </c>
      <c r="AA38" t="n">
        <v>993.127943788105</v>
      </c>
      <c r="AB38" t="n">
        <v>1358.841466403549</v>
      </c>
      <c r="AC38" t="n">
        <v>1229.15554399597</v>
      </c>
      <c r="AD38" t="n">
        <v>993127.9437881049</v>
      </c>
      <c r="AE38" t="n">
        <v>1358841.466403549</v>
      </c>
      <c r="AF38" t="n">
        <v>1.326843769684313e-05</v>
      </c>
      <c r="AG38" t="n">
        <v>48</v>
      </c>
      <c r="AH38" t="n">
        <v>1229155.543995969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2.4243</v>
      </c>
      <c r="E39" t="n">
        <v>41.25</v>
      </c>
      <c r="F39" t="n">
        <v>38.44</v>
      </c>
      <c r="G39" t="n">
        <v>209.66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9</v>
      </c>
      <c r="N39" t="n">
        <v>55.18</v>
      </c>
      <c r="O39" t="n">
        <v>29294.6</v>
      </c>
      <c r="P39" t="n">
        <v>497.03</v>
      </c>
      <c r="Q39" t="n">
        <v>419.25</v>
      </c>
      <c r="R39" t="n">
        <v>73.19</v>
      </c>
      <c r="S39" t="n">
        <v>59.57</v>
      </c>
      <c r="T39" t="n">
        <v>4676.81</v>
      </c>
      <c r="U39" t="n">
        <v>0.8100000000000001</v>
      </c>
      <c r="V39" t="n">
        <v>0.9</v>
      </c>
      <c r="W39" t="n">
        <v>6.81</v>
      </c>
      <c r="X39" t="n">
        <v>0.27</v>
      </c>
      <c r="Y39" t="n">
        <v>0.5</v>
      </c>
      <c r="Z39" t="n">
        <v>10</v>
      </c>
      <c r="AA39" t="n">
        <v>992.4228478533161</v>
      </c>
      <c r="AB39" t="n">
        <v>1357.876723038934</v>
      </c>
      <c r="AC39" t="n">
        <v>1228.282874384048</v>
      </c>
      <c r="AD39" t="n">
        <v>992422.8478533161</v>
      </c>
      <c r="AE39" t="n">
        <v>1357876.723038934</v>
      </c>
      <c r="AF39" t="n">
        <v>1.327336531668597e-05</v>
      </c>
      <c r="AG39" t="n">
        <v>48</v>
      </c>
      <c r="AH39" t="n">
        <v>1228282.874384047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2.4235</v>
      </c>
      <c r="E40" t="n">
        <v>41.26</v>
      </c>
      <c r="F40" t="n">
        <v>38.45</v>
      </c>
      <c r="G40" t="n">
        <v>209.73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494.69</v>
      </c>
      <c r="Q40" t="n">
        <v>419.23</v>
      </c>
      <c r="R40" t="n">
        <v>73.59999999999999</v>
      </c>
      <c r="S40" t="n">
        <v>59.57</v>
      </c>
      <c r="T40" t="n">
        <v>4879.8</v>
      </c>
      <c r="U40" t="n">
        <v>0.8100000000000001</v>
      </c>
      <c r="V40" t="n">
        <v>0.9</v>
      </c>
      <c r="W40" t="n">
        <v>6.82</v>
      </c>
      <c r="X40" t="n">
        <v>0.29</v>
      </c>
      <c r="Y40" t="n">
        <v>0.5</v>
      </c>
      <c r="Z40" t="n">
        <v>10</v>
      </c>
      <c r="AA40" t="n">
        <v>990.2903632617483</v>
      </c>
      <c r="AB40" t="n">
        <v>1354.95896354217</v>
      </c>
      <c r="AC40" t="n">
        <v>1225.643581758554</v>
      </c>
      <c r="AD40" t="n">
        <v>990290.3632617483</v>
      </c>
      <c r="AE40" t="n">
        <v>1354958.96354217</v>
      </c>
      <c r="AF40" t="n">
        <v>1.3268985210159e-05</v>
      </c>
      <c r="AG40" t="n">
        <v>48</v>
      </c>
      <c r="AH40" t="n">
        <v>1225643.581758554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2.4278</v>
      </c>
      <c r="E41" t="n">
        <v>41.19</v>
      </c>
      <c r="F41" t="n">
        <v>38.41</v>
      </c>
      <c r="G41" t="n">
        <v>230.48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495.35</v>
      </c>
      <c r="Q41" t="n">
        <v>419.24</v>
      </c>
      <c r="R41" t="n">
        <v>72.51000000000001</v>
      </c>
      <c r="S41" t="n">
        <v>59.57</v>
      </c>
      <c r="T41" t="n">
        <v>4340.71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989.8870513918596</v>
      </c>
      <c r="AB41" t="n">
        <v>1354.407134448924</v>
      </c>
      <c r="AC41" t="n">
        <v>1225.14441845947</v>
      </c>
      <c r="AD41" t="n">
        <v>989887.0513918595</v>
      </c>
      <c r="AE41" t="n">
        <v>1354407.134448924</v>
      </c>
      <c r="AF41" t="n">
        <v>1.32925282827415e-05</v>
      </c>
      <c r="AG41" t="n">
        <v>48</v>
      </c>
      <c r="AH41" t="n">
        <v>1225144.41845947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2.2894</v>
      </c>
      <c r="E2" t="n">
        <v>43.68</v>
      </c>
      <c r="F2" t="n">
        <v>40.95</v>
      </c>
      <c r="G2" t="n">
        <v>25.33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95</v>
      </c>
      <c r="N2" t="n">
        <v>3.01</v>
      </c>
      <c r="O2" t="n">
        <v>3454.41</v>
      </c>
      <c r="P2" t="n">
        <v>132.85</v>
      </c>
      <c r="Q2" t="n">
        <v>419.28</v>
      </c>
      <c r="R2" t="n">
        <v>155.02</v>
      </c>
      <c r="S2" t="n">
        <v>59.57</v>
      </c>
      <c r="T2" t="n">
        <v>45160.26</v>
      </c>
      <c r="U2" t="n">
        <v>0.38</v>
      </c>
      <c r="V2" t="n">
        <v>0.84</v>
      </c>
      <c r="W2" t="n">
        <v>6.96</v>
      </c>
      <c r="X2" t="n">
        <v>2.79</v>
      </c>
      <c r="Y2" t="n">
        <v>0.5</v>
      </c>
      <c r="Z2" t="n">
        <v>10</v>
      </c>
      <c r="AA2" t="n">
        <v>618.9449368925215</v>
      </c>
      <c r="AB2" t="n">
        <v>846.8677685798091</v>
      </c>
      <c r="AC2" t="n">
        <v>766.0438973329295</v>
      </c>
      <c r="AD2" t="n">
        <v>618944.9368925215</v>
      </c>
      <c r="AE2" t="n">
        <v>846867.7685798091</v>
      </c>
      <c r="AF2" t="n">
        <v>3.041289711455091e-05</v>
      </c>
      <c r="AG2" t="n">
        <v>51</v>
      </c>
      <c r="AH2" t="n">
        <v>766043.8973329295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2.4027</v>
      </c>
      <c r="E3" t="n">
        <v>41.62</v>
      </c>
      <c r="F3" t="n">
        <v>39.47</v>
      </c>
      <c r="G3" t="n">
        <v>52.63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18</v>
      </c>
      <c r="N3" t="n">
        <v>3.1</v>
      </c>
      <c r="O3" t="n">
        <v>3588.35</v>
      </c>
      <c r="P3" t="n">
        <v>116.52</v>
      </c>
      <c r="Q3" t="n">
        <v>419.32</v>
      </c>
      <c r="R3" t="n">
        <v>106</v>
      </c>
      <c r="S3" t="n">
        <v>59.57</v>
      </c>
      <c r="T3" t="n">
        <v>20908.98</v>
      </c>
      <c r="U3" t="n">
        <v>0.5600000000000001</v>
      </c>
      <c r="V3" t="n">
        <v>0.88</v>
      </c>
      <c r="W3" t="n">
        <v>6.9</v>
      </c>
      <c r="X3" t="n">
        <v>1.31</v>
      </c>
      <c r="Y3" t="n">
        <v>0.5</v>
      </c>
      <c r="Z3" t="n">
        <v>10</v>
      </c>
      <c r="AA3" t="n">
        <v>575.8475634647089</v>
      </c>
      <c r="AB3" t="n">
        <v>787.9000409339487</v>
      </c>
      <c r="AC3" t="n">
        <v>712.7039668518646</v>
      </c>
      <c r="AD3" t="n">
        <v>575847.5634647089</v>
      </c>
      <c r="AE3" t="n">
        <v>787900.0409339487</v>
      </c>
      <c r="AF3" t="n">
        <v>3.191799943091266e-05</v>
      </c>
      <c r="AG3" t="n">
        <v>49</v>
      </c>
      <c r="AH3" t="n">
        <v>712703.9668518646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39.41</v>
      </c>
      <c r="G4" t="n">
        <v>54.99</v>
      </c>
      <c r="H4" t="n">
        <v>1.78</v>
      </c>
      <c r="I4" t="n">
        <v>43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119.23</v>
      </c>
      <c r="Q4" t="n">
        <v>419.33</v>
      </c>
      <c r="R4" t="n">
        <v>103.1</v>
      </c>
      <c r="S4" t="n">
        <v>59.57</v>
      </c>
      <c r="T4" t="n">
        <v>19469.64</v>
      </c>
      <c r="U4" t="n">
        <v>0.58</v>
      </c>
      <c r="V4" t="n">
        <v>0.88</v>
      </c>
      <c r="W4" t="n">
        <v>6.92</v>
      </c>
      <c r="X4" t="n">
        <v>1.24</v>
      </c>
      <c r="Y4" t="n">
        <v>0.5</v>
      </c>
      <c r="Z4" t="n">
        <v>10</v>
      </c>
      <c r="AA4" t="n">
        <v>578.2307052950422</v>
      </c>
      <c r="AB4" t="n">
        <v>791.160760723008</v>
      </c>
      <c r="AC4" t="n">
        <v>715.6534881207051</v>
      </c>
      <c r="AD4" t="n">
        <v>578230.7052950421</v>
      </c>
      <c r="AE4" t="n">
        <v>791160.7607230081</v>
      </c>
      <c r="AF4" t="n">
        <v>3.198309211714543e-05</v>
      </c>
      <c r="AG4" t="n">
        <v>49</v>
      </c>
      <c r="AH4" t="n">
        <v>715653.4881207051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1.8044</v>
      </c>
      <c r="E2" t="n">
        <v>55.42</v>
      </c>
      <c r="F2" t="n">
        <v>47.12</v>
      </c>
      <c r="G2" t="n">
        <v>9.210000000000001</v>
      </c>
      <c r="H2" t="n">
        <v>0.18</v>
      </c>
      <c r="I2" t="n">
        <v>307</v>
      </c>
      <c r="J2" t="n">
        <v>98.70999999999999</v>
      </c>
      <c r="K2" t="n">
        <v>39.72</v>
      </c>
      <c r="L2" t="n">
        <v>1</v>
      </c>
      <c r="M2" t="n">
        <v>305</v>
      </c>
      <c r="N2" t="n">
        <v>12.99</v>
      </c>
      <c r="O2" t="n">
        <v>12407.75</v>
      </c>
      <c r="P2" t="n">
        <v>424.68</v>
      </c>
      <c r="Q2" t="n">
        <v>419.54</v>
      </c>
      <c r="R2" t="n">
        <v>356.9</v>
      </c>
      <c r="S2" t="n">
        <v>59.57</v>
      </c>
      <c r="T2" t="n">
        <v>145049.38</v>
      </c>
      <c r="U2" t="n">
        <v>0.17</v>
      </c>
      <c r="V2" t="n">
        <v>0.73</v>
      </c>
      <c r="W2" t="n">
        <v>7.29</v>
      </c>
      <c r="X2" t="n">
        <v>8.949999999999999</v>
      </c>
      <c r="Y2" t="n">
        <v>0.5</v>
      </c>
      <c r="Z2" t="n">
        <v>10</v>
      </c>
      <c r="AA2" t="n">
        <v>1229.202813249582</v>
      </c>
      <c r="AB2" t="n">
        <v>1681.849517688936</v>
      </c>
      <c r="AC2" t="n">
        <v>1521.336160211327</v>
      </c>
      <c r="AD2" t="n">
        <v>1229202.813249581</v>
      </c>
      <c r="AE2" t="n">
        <v>1681849.517688936</v>
      </c>
      <c r="AF2" t="n">
        <v>1.306661227934047e-05</v>
      </c>
      <c r="AG2" t="n">
        <v>65</v>
      </c>
      <c r="AH2" t="n">
        <v>1521336.160211327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2.1317</v>
      </c>
      <c r="E3" t="n">
        <v>46.91</v>
      </c>
      <c r="F3" t="n">
        <v>42.11</v>
      </c>
      <c r="G3" t="n">
        <v>18.44</v>
      </c>
      <c r="H3" t="n">
        <v>0.35</v>
      </c>
      <c r="I3" t="n">
        <v>137</v>
      </c>
      <c r="J3" t="n">
        <v>99.95</v>
      </c>
      <c r="K3" t="n">
        <v>39.72</v>
      </c>
      <c r="L3" t="n">
        <v>2</v>
      </c>
      <c r="M3" t="n">
        <v>135</v>
      </c>
      <c r="N3" t="n">
        <v>13.24</v>
      </c>
      <c r="O3" t="n">
        <v>12561.45</v>
      </c>
      <c r="P3" t="n">
        <v>377.39</v>
      </c>
      <c r="Q3" t="n">
        <v>419.31</v>
      </c>
      <c r="R3" t="n">
        <v>192.39</v>
      </c>
      <c r="S3" t="n">
        <v>59.57</v>
      </c>
      <c r="T3" t="n">
        <v>63647.39</v>
      </c>
      <c r="U3" t="n">
        <v>0.31</v>
      </c>
      <c r="V3" t="n">
        <v>0.82</v>
      </c>
      <c r="W3" t="n">
        <v>7.03</v>
      </c>
      <c r="X3" t="n">
        <v>3.94</v>
      </c>
      <c r="Y3" t="n">
        <v>0.5</v>
      </c>
      <c r="Z3" t="n">
        <v>10</v>
      </c>
      <c r="AA3" t="n">
        <v>979.341885685537</v>
      </c>
      <c r="AB3" t="n">
        <v>1339.978773509657</v>
      </c>
      <c r="AC3" t="n">
        <v>1212.093080037915</v>
      </c>
      <c r="AD3" t="n">
        <v>979341.885685537</v>
      </c>
      <c r="AE3" t="n">
        <v>1339978.773509657</v>
      </c>
      <c r="AF3" t="n">
        <v>1.543676424067284e-05</v>
      </c>
      <c r="AG3" t="n">
        <v>55</v>
      </c>
      <c r="AH3" t="n">
        <v>1212093.080037915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2.2489</v>
      </c>
      <c r="E4" t="n">
        <v>44.47</v>
      </c>
      <c r="F4" t="n">
        <v>40.67</v>
      </c>
      <c r="G4" t="n">
        <v>27.73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362.29</v>
      </c>
      <c r="Q4" t="n">
        <v>419.32</v>
      </c>
      <c r="R4" t="n">
        <v>146.12</v>
      </c>
      <c r="S4" t="n">
        <v>59.57</v>
      </c>
      <c r="T4" t="n">
        <v>40756.31</v>
      </c>
      <c r="U4" t="n">
        <v>0.41</v>
      </c>
      <c r="V4" t="n">
        <v>0.85</v>
      </c>
      <c r="W4" t="n">
        <v>6.93</v>
      </c>
      <c r="X4" t="n">
        <v>2.5</v>
      </c>
      <c r="Y4" t="n">
        <v>0.5</v>
      </c>
      <c r="Z4" t="n">
        <v>10</v>
      </c>
      <c r="AA4" t="n">
        <v>908.8992311439694</v>
      </c>
      <c r="AB4" t="n">
        <v>1243.596025855297</v>
      </c>
      <c r="AC4" t="n">
        <v>1124.908966545651</v>
      </c>
      <c r="AD4" t="n">
        <v>908899.2311439693</v>
      </c>
      <c r="AE4" t="n">
        <v>1243596.025855297</v>
      </c>
      <c r="AF4" t="n">
        <v>1.628547126746219e-05</v>
      </c>
      <c r="AG4" t="n">
        <v>52</v>
      </c>
      <c r="AH4" t="n">
        <v>1124908.966545651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2.3072</v>
      </c>
      <c r="E5" t="n">
        <v>43.34</v>
      </c>
      <c r="F5" t="n">
        <v>40.02</v>
      </c>
      <c r="G5" t="n">
        <v>36.94</v>
      </c>
      <c r="H5" t="n">
        <v>0.6899999999999999</v>
      </c>
      <c r="I5" t="n">
        <v>65</v>
      </c>
      <c r="J5" t="n">
        <v>102.45</v>
      </c>
      <c r="K5" t="n">
        <v>39.72</v>
      </c>
      <c r="L5" t="n">
        <v>4</v>
      </c>
      <c r="M5" t="n">
        <v>63</v>
      </c>
      <c r="N5" t="n">
        <v>13.74</v>
      </c>
      <c r="O5" t="n">
        <v>12870.03</v>
      </c>
      <c r="P5" t="n">
        <v>354.41</v>
      </c>
      <c r="Q5" t="n">
        <v>419.29</v>
      </c>
      <c r="R5" t="n">
        <v>124.53</v>
      </c>
      <c r="S5" t="n">
        <v>59.57</v>
      </c>
      <c r="T5" t="n">
        <v>30073.76</v>
      </c>
      <c r="U5" t="n">
        <v>0.48</v>
      </c>
      <c r="V5" t="n">
        <v>0.86</v>
      </c>
      <c r="W5" t="n">
        <v>6.91</v>
      </c>
      <c r="X5" t="n">
        <v>1.85</v>
      </c>
      <c r="Y5" t="n">
        <v>0.5</v>
      </c>
      <c r="Z5" t="n">
        <v>10</v>
      </c>
      <c r="AA5" t="n">
        <v>879.5878971015617</v>
      </c>
      <c r="AB5" t="n">
        <v>1203.490965493681</v>
      </c>
      <c r="AC5" t="n">
        <v>1088.631476857142</v>
      </c>
      <c r="AD5" t="n">
        <v>879587.8971015617</v>
      </c>
      <c r="AE5" t="n">
        <v>1203490.965493681</v>
      </c>
      <c r="AF5" t="n">
        <v>1.670765232259717e-05</v>
      </c>
      <c r="AG5" t="n">
        <v>51</v>
      </c>
      <c r="AH5" t="n">
        <v>1088631.476857142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2.3459</v>
      </c>
      <c r="E6" t="n">
        <v>42.63</v>
      </c>
      <c r="F6" t="n">
        <v>39.59</v>
      </c>
      <c r="G6" t="n">
        <v>46.58</v>
      </c>
      <c r="H6" t="n">
        <v>0.85</v>
      </c>
      <c r="I6" t="n">
        <v>51</v>
      </c>
      <c r="J6" t="n">
        <v>103.71</v>
      </c>
      <c r="K6" t="n">
        <v>39.72</v>
      </c>
      <c r="L6" t="n">
        <v>5</v>
      </c>
      <c r="M6" t="n">
        <v>49</v>
      </c>
      <c r="N6" t="n">
        <v>14</v>
      </c>
      <c r="O6" t="n">
        <v>13024.91</v>
      </c>
      <c r="P6" t="n">
        <v>348.1</v>
      </c>
      <c r="Q6" t="n">
        <v>419.25</v>
      </c>
      <c r="R6" t="n">
        <v>110.93</v>
      </c>
      <c r="S6" t="n">
        <v>59.57</v>
      </c>
      <c r="T6" t="n">
        <v>23347.18</v>
      </c>
      <c r="U6" t="n">
        <v>0.54</v>
      </c>
      <c r="V6" t="n">
        <v>0.87</v>
      </c>
      <c r="W6" t="n">
        <v>6.87</v>
      </c>
      <c r="X6" t="n">
        <v>1.43</v>
      </c>
      <c r="Y6" t="n">
        <v>0.5</v>
      </c>
      <c r="Z6" t="n">
        <v>10</v>
      </c>
      <c r="AA6" t="n">
        <v>856.5993447790337</v>
      </c>
      <c r="AB6" t="n">
        <v>1172.037014022647</v>
      </c>
      <c r="AC6" t="n">
        <v>1060.179446368605</v>
      </c>
      <c r="AD6" t="n">
        <v>856599.3447790337</v>
      </c>
      <c r="AE6" t="n">
        <v>1172037.014022647</v>
      </c>
      <c r="AF6" t="n">
        <v>1.698789943809843e-05</v>
      </c>
      <c r="AG6" t="n">
        <v>50</v>
      </c>
      <c r="AH6" t="n">
        <v>1060179.446368605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2.3675</v>
      </c>
      <c r="E7" t="n">
        <v>42.24</v>
      </c>
      <c r="F7" t="n">
        <v>39.37</v>
      </c>
      <c r="G7" t="n">
        <v>54.93</v>
      </c>
      <c r="H7" t="n">
        <v>1.01</v>
      </c>
      <c r="I7" t="n">
        <v>43</v>
      </c>
      <c r="J7" t="n">
        <v>104.97</v>
      </c>
      <c r="K7" t="n">
        <v>39.72</v>
      </c>
      <c r="L7" t="n">
        <v>6</v>
      </c>
      <c r="M7" t="n">
        <v>41</v>
      </c>
      <c r="N7" t="n">
        <v>14.25</v>
      </c>
      <c r="O7" t="n">
        <v>13180.19</v>
      </c>
      <c r="P7" t="n">
        <v>344.09</v>
      </c>
      <c r="Q7" t="n">
        <v>419.28</v>
      </c>
      <c r="R7" t="n">
        <v>103.46</v>
      </c>
      <c r="S7" t="n">
        <v>59.57</v>
      </c>
      <c r="T7" t="n">
        <v>19649.04</v>
      </c>
      <c r="U7" t="n">
        <v>0.58</v>
      </c>
      <c r="V7" t="n">
        <v>0.88</v>
      </c>
      <c r="W7" t="n">
        <v>6.87</v>
      </c>
      <c r="X7" t="n">
        <v>1.2</v>
      </c>
      <c r="Y7" t="n">
        <v>0.5</v>
      </c>
      <c r="Z7" t="n">
        <v>10</v>
      </c>
      <c r="AA7" t="n">
        <v>839.5781695187013</v>
      </c>
      <c r="AB7" t="n">
        <v>1148.747891110205</v>
      </c>
      <c r="AC7" t="n">
        <v>1039.113004660438</v>
      </c>
      <c r="AD7" t="n">
        <v>839578.1695187013</v>
      </c>
      <c r="AE7" t="n">
        <v>1148747.891110205</v>
      </c>
      <c r="AF7" t="n">
        <v>1.714431643279681e-05</v>
      </c>
      <c r="AG7" t="n">
        <v>49</v>
      </c>
      <c r="AH7" t="n">
        <v>1039113.004660438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2.3867</v>
      </c>
      <c r="E8" t="n">
        <v>41.9</v>
      </c>
      <c r="F8" t="n">
        <v>39.17</v>
      </c>
      <c r="G8" t="n">
        <v>65.29000000000001</v>
      </c>
      <c r="H8" t="n">
        <v>1.16</v>
      </c>
      <c r="I8" t="n">
        <v>36</v>
      </c>
      <c r="J8" t="n">
        <v>106.23</v>
      </c>
      <c r="K8" t="n">
        <v>39.72</v>
      </c>
      <c r="L8" t="n">
        <v>7</v>
      </c>
      <c r="M8" t="n">
        <v>34</v>
      </c>
      <c r="N8" t="n">
        <v>14.52</v>
      </c>
      <c r="O8" t="n">
        <v>13335.87</v>
      </c>
      <c r="P8" t="n">
        <v>340.36</v>
      </c>
      <c r="Q8" t="n">
        <v>419.26</v>
      </c>
      <c r="R8" t="n">
        <v>96.88</v>
      </c>
      <c r="S8" t="n">
        <v>59.57</v>
      </c>
      <c r="T8" t="n">
        <v>16393.18</v>
      </c>
      <c r="U8" t="n">
        <v>0.61</v>
      </c>
      <c r="V8" t="n">
        <v>0.88</v>
      </c>
      <c r="W8" t="n">
        <v>6.86</v>
      </c>
      <c r="X8" t="n">
        <v>1.01</v>
      </c>
      <c r="Y8" t="n">
        <v>0.5</v>
      </c>
      <c r="Z8" t="n">
        <v>10</v>
      </c>
      <c r="AA8" t="n">
        <v>832.2824651978505</v>
      </c>
      <c r="AB8" t="n">
        <v>1138.765586594658</v>
      </c>
      <c r="AC8" t="n">
        <v>1030.083397277602</v>
      </c>
      <c r="AD8" t="n">
        <v>832282.4651978505</v>
      </c>
      <c r="AE8" t="n">
        <v>1138765.586594658</v>
      </c>
      <c r="AF8" t="n">
        <v>1.728335376141759e-05</v>
      </c>
      <c r="AG8" t="n">
        <v>49</v>
      </c>
      <c r="AH8" t="n">
        <v>1030083.397277602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2.397</v>
      </c>
      <c r="E9" t="n">
        <v>41.72</v>
      </c>
      <c r="F9" t="n">
        <v>39.07</v>
      </c>
      <c r="G9" t="n">
        <v>73.26000000000001</v>
      </c>
      <c r="H9" t="n">
        <v>1.31</v>
      </c>
      <c r="I9" t="n">
        <v>32</v>
      </c>
      <c r="J9" t="n">
        <v>107.5</v>
      </c>
      <c r="K9" t="n">
        <v>39.72</v>
      </c>
      <c r="L9" t="n">
        <v>8</v>
      </c>
      <c r="M9" t="n">
        <v>30</v>
      </c>
      <c r="N9" t="n">
        <v>14.78</v>
      </c>
      <c r="O9" t="n">
        <v>13491.96</v>
      </c>
      <c r="P9" t="n">
        <v>337.23</v>
      </c>
      <c r="Q9" t="n">
        <v>419.24</v>
      </c>
      <c r="R9" t="n">
        <v>93.81999999999999</v>
      </c>
      <c r="S9" t="n">
        <v>59.57</v>
      </c>
      <c r="T9" t="n">
        <v>14885.64</v>
      </c>
      <c r="U9" t="n">
        <v>0.63</v>
      </c>
      <c r="V9" t="n">
        <v>0.88</v>
      </c>
      <c r="W9" t="n">
        <v>6.85</v>
      </c>
      <c r="X9" t="n">
        <v>0.91</v>
      </c>
      <c r="Y9" t="n">
        <v>0.5</v>
      </c>
      <c r="Z9" t="n">
        <v>10</v>
      </c>
      <c r="AA9" t="n">
        <v>827.2872027215741</v>
      </c>
      <c r="AB9" t="n">
        <v>1131.93084809919</v>
      </c>
      <c r="AC9" t="n">
        <v>1023.900956631526</v>
      </c>
      <c r="AD9" t="n">
        <v>827287.2027215741</v>
      </c>
      <c r="AE9" t="n">
        <v>1131930.84809919</v>
      </c>
      <c r="AF9" t="n">
        <v>1.735794149500061e-05</v>
      </c>
      <c r="AG9" t="n">
        <v>49</v>
      </c>
      <c r="AH9" t="n">
        <v>1023900.956631526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2.4104</v>
      </c>
      <c r="E10" t="n">
        <v>41.49</v>
      </c>
      <c r="F10" t="n">
        <v>38.92</v>
      </c>
      <c r="G10" t="n">
        <v>83.41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26</v>
      </c>
      <c r="N10" t="n">
        <v>15.05</v>
      </c>
      <c r="O10" t="n">
        <v>13648.58</v>
      </c>
      <c r="P10" t="n">
        <v>333.71</v>
      </c>
      <c r="Q10" t="n">
        <v>419.25</v>
      </c>
      <c r="R10" t="n">
        <v>88.87</v>
      </c>
      <c r="S10" t="n">
        <v>59.57</v>
      </c>
      <c r="T10" t="n">
        <v>12429.67</v>
      </c>
      <c r="U10" t="n">
        <v>0.67</v>
      </c>
      <c r="V10" t="n">
        <v>0.89</v>
      </c>
      <c r="W10" t="n">
        <v>6.84</v>
      </c>
      <c r="X10" t="n">
        <v>0.76</v>
      </c>
      <c r="Y10" t="n">
        <v>0.5</v>
      </c>
      <c r="Z10" t="n">
        <v>10</v>
      </c>
      <c r="AA10" t="n">
        <v>821.3802304622932</v>
      </c>
      <c r="AB10" t="n">
        <v>1123.848668056817</v>
      </c>
      <c r="AC10" t="n">
        <v>1016.590128508986</v>
      </c>
      <c r="AD10" t="n">
        <v>821380.2304622931</v>
      </c>
      <c r="AE10" t="n">
        <v>1123848.668056817</v>
      </c>
      <c r="AF10" t="n">
        <v>1.745497796393387e-05</v>
      </c>
      <c r="AG10" t="n">
        <v>49</v>
      </c>
      <c r="AH10" t="n">
        <v>1016590.128508986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2.418</v>
      </c>
      <c r="E11" t="n">
        <v>41.36</v>
      </c>
      <c r="F11" t="n">
        <v>38.85</v>
      </c>
      <c r="G11" t="n">
        <v>93.25</v>
      </c>
      <c r="H11" t="n">
        <v>1.6</v>
      </c>
      <c r="I11" t="n">
        <v>25</v>
      </c>
      <c r="J11" t="n">
        <v>110.04</v>
      </c>
      <c r="K11" t="n">
        <v>39.72</v>
      </c>
      <c r="L11" t="n">
        <v>10</v>
      </c>
      <c r="M11" t="n">
        <v>23</v>
      </c>
      <c r="N11" t="n">
        <v>15.32</v>
      </c>
      <c r="O11" t="n">
        <v>13805.5</v>
      </c>
      <c r="P11" t="n">
        <v>330.38</v>
      </c>
      <c r="Q11" t="n">
        <v>419.25</v>
      </c>
      <c r="R11" t="n">
        <v>86.95</v>
      </c>
      <c r="S11" t="n">
        <v>59.57</v>
      </c>
      <c r="T11" t="n">
        <v>11484.03</v>
      </c>
      <c r="U11" t="n">
        <v>0.6899999999999999</v>
      </c>
      <c r="V11" t="n">
        <v>0.89</v>
      </c>
      <c r="W11" t="n">
        <v>6.83</v>
      </c>
      <c r="X11" t="n">
        <v>0.6899999999999999</v>
      </c>
      <c r="Y11" t="n">
        <v>0.5</v>
      </c>
      <c r="Z11" t="n">
        <v>10</v>
      </c>
      <c r="AA11" t="n">
        <v>807.875350973903</v>
      </c>
      <c r="AB11" t="n">
        <v>1105.370696147568</v>
      </c>
      <c r="AC11" t="n">
        <v>999.8756683047591</v>
      </c>
      <c r="AD11" t="n">
        <v>807875.350973903</v>
      </c>
      <c r="AE11" t="n">
        <v>1105370.696147568</v>
      </c>
      <c r="AF11" t="n">
        <v>1.751001357317959e-05</v>
      </c>
      <c r="AG11" t="n">
        <v>48</v>
      </c>
      <c r="AH11" t="n">
        <v>999875.6683047591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2.4257</v>
      </c>
      <c r="E12" t="n">
        <v>41.23</v>
      </c>
      <c r="F12" t="n">
        <v>38.76</v>
      </c>
      <c r="G12" t="n">
        <v>101.12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327.91</v>
      </c>
      <c r="Q12" t="n">
        <v>419.27</v>
      </c>
      <c r="R12" t="n">
        <v>84</v>
      </c>
      <c r="S12" t="n">
        <v>59.57</v>
      </c>
      <c r="T12" t="n">
        <v>10022.67</v>
      </c>
      <c r="U12" t="n">
        <v>0.71</v>
      </c>
      <c r="V12" t="n">
        <v>0.89</v>
      </c>
      <c r="W12" t="n">
        <v>6.83</v>
      </c>
      <c r="X12" t="n">
        <v>0.6</v>
      </c>
      <c r="Y12" t="n">
        <v>0.5</v>
      </c>
      <c r="Z12" t="n">
        <v>10</v>
      </c>
      <c r="AA12" t="n">
        <v>804.0849465139019</v>
      </c>
      <c r="AB12" t="n">
        <v>1100.184497544551</v>
      </c>
      <c r="AC12" t="n">
        <v>995.184433217539</v>
      </c>
      <c r="AD12" t="n">
        <v>804084.9465139018</v>
      </c>
      <c r="AE12" t="n">
        <v>1100184.497544551</v>
      </c>
      <c r="AF12" t="n">
        <v>1.756577333517855e-05</v>
      </c>
      <c r="AG12" t="n">
        <v>48</v>
      </c>
      <c r="AH12" t="n">
        <v>995184.433217539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2.4294</v>
      </c>
      <c r="E13" t="n">
        <v>41.16</v>
      </c>
      <c r="F13" t="n">
        <v>38.74</v>
      </c>
      <c r="G13" t="n">
        <v>110.69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19</v>
      </c>
      <c r="N13" t="n">
        <v>15.88</v>
      </c>
      <c r="O13" t="n">
        <v>14120.58</v>
      </c>
      <c r="P13" t="n">
        <v>325.33</v>
      </c>
      <c r="Q13" t="n">
        <v>419.23</v>
      </c>
      <c r="R13" t="n">
        <v>83.08</v>
      </c>
      <c r="S13" t="n">
        <v>59.57</v>
      </c>
      <c r="T13" t="n">
        <v>9568.700000000001</v>
      </c>
      <c r="U13" t="n">
        <v>0.72</v>
      </c>
      <c r="V13" t="n">
        <v>0.89</v>
      </c>
      <c r="W13" t="n">
        <v>6.83</v>
      </c>
      <c r="X13" t="n">
        <v>0.58</v>
      </c>
      <c r="Y13" t="n">
        <v>0.5</v>
      </c>
      <c r="Z13" t="n">
        <v>10</v>
      </c>
      <c r="AA13" t="n">
        <v>800.9154332160442</v>
      </c>
      <c r="AB13" t="n">
        <v>1095.847829621364</v>
      </c>
      <c r="AC13" t="n">
        <v>991.2616507943894</v>
      </c>
      <c r="AD13" t="n">
        <v>800915.4332160442</v>
      </c>
      <c r="AE13" t="n">
        <v>1095847.829621364</v>
      </c>
      <c r="AF13" t="n">
        <v>1.759256698704818e-05</v>
      </c>
      <c r="AG13" t="n">
        <v>48</v>
      </c>
      <c r="AH13" t="n">
        <v>991261.6507943894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2.4356</v>
      </c>
      <c r="E14" t="n">
        <v>41.06</v>
      </c>
      <c r="F14" t="n">
        <v>38.68</v>
      </c>
      <c r="G14" t="n">
        <v>122.14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321.71</v>
      </c>
      <c r="Q14" t="n">
        <v>419.23</v>
      </c>
      <c r="R14" t="n">
        <v>81.2</v>
      </c>
      <c r="S14" t="n">
        <v>59.57</v>
      </c>
      <c r="T14" t="n">
        <v>8642.459999999999</v>
      </c>
      <c r="U14" t="n">
        <v>0.73</v>
      </c>
      <c r="V14" t="n">
        <v>0.89</v>
      </c>
      <c r="W14" t="n">
        <v>6.82</v>
      </c>
      <c r="X14" t="n">
        <v>0.52</v>
      </c>
      <c r="Y14" t="n">
        <v>0.5</v>
      </c>
      <c r="Z14" t="n">
        <v>10</v>
      </c>
      <c r="AA14" t="n">
        <v>796.2899104211297</v>
      </c>
      <c r="AB14" t="n">
        <v>1089.518985269699</v>
      </c>
      <c r="AC14" t="n">
        <v>985.536822465058</v>
      </c>
      <c r="AD14" t="n">
        <v>796289.9104211297</v>
      </c>
      <c r="AE14" t="n">
        <v>1089518.985269699</v>
      </c>
      <c r="AF14" t="n">
        <v>1.763746445774864e-05</v>
      </c>
      <c r="AG14" t="n">
        <v>48</v>
      </c>
      <c r="AH14" t="n">
        <v>985536.822465058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2.4388</v>
      </c>
      <c r="E15" t="n">
        <v>41</v>
      </c>
      <c r="F15" t="n">
        <v>38.65</v>
      </c>
      <c r="G15" t="n">
        <v>128.82</v>
      </c>
      <c r="H15" t="n">
        <v>2.14</v>
      </c>
      <c r="I15" t="n">
        <v>18</v>
      </c>
      <c r="J15" t="n">
        <v>115.16</v>
      </c>
      <c r="K15" t="n">
        <v>39.72</v>
      </c>
      <c r="L15" t="n">
        <v>14</v>
      </c>
      <c r="M15" t="n">
        <v>16</v>
      </c>
      <c r="N15" t="n">
        <v>16.45</v>
      </c>
      <c r="O15" t="n">
        <v>14437.35</v>
      </c>
      <c r="P15" t="n">
        <v>320.27</v>
      </c>
      <c r="Q15" t="n">
        <v>419.25</v>
      </c>
      <c r="R15" t="n">
        <v>80.12</v>
      </c>
      <c r="S15" t="n">
        <v>59.57</v>
      </c>
      <c r="T15" t="n">
        <v>8104.38</v>
      </c>
      <c r="U15" t="n">
        <v>0.74</v>
      </c>
      <c r="V15" t="n">
        <v>0.89</v>
      </c>
      <c r="W15" t="n">
        <v>6.82</v>
      </c>
      <c r="X15" t="n">
        <v>0.48</v>
      </c>
      <c r="Y15" t="n">
        <v>0.5</v>
      </c>
      <c r="Z15" t="n">
        <v>10</v>
      </c>
      <c r="AA15" t="n">
        <v>794.3378475327033</v>
      </c>
      <c r="AB15" t="n">
        <v>1086.848086706817</v>
      </c>
      <c r="AC15" t="n">
        <v>983.1208307123881</v>
      </c>
      <c r="AD15" t="n">
        <v>794337.8475327033</v>
      </c>
      <c r="AE15" t="n">
        <v>1086848.086706817</v>
      </c>
      <c r="AF15" t="n">
        <v>1.76606373458521e-05</v>
      </c>
      <c r="AG15" t="n">
        <v>48</v>
      </c>
      <c r="AH15" t="n">
        <v>983120.830712388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2.4409</v>
      </c>
      <c r="E16" t="n">
        <v>40.97</v>
      </c>
      <c r="F16" t="n">
        <v>38.63</v>
      </c>
      <c r="G16" t="n">
        <v>136.35</v>
      </c>
      <c r="H16" t="n">
        <v>2.27</v>
      </c>
      <c r="I16" t="n">
        <v>17</v>
      </c>
      <c r="J16" t="n">
        <v>116.45</v>
      </c>
      <c r="K16" t="n">
        <v>39.72</v>
      </c>
      <c r="L16" t="n">
        <v>15</v>
      </c>
      <c r="M16" t="n">
        <v>15</v>
      </c>
      <c r="N16" t="n">
        <v>16.74</v>
      </c>
      <c r="O16" t="n">
        <v>14596.38</v>
      </c>
      <c r="P16" t="n">
        <v>317.6</v>
      </c>
      <c r="Q16" t="n">
        <v>419.25</v>
      </c>
      <c r="R16" t="n">
        <v>79.56999999999999</v>
      </c>
      <c r="S16" t="n">
        <v>59.57</v>
      </c>
      <c r="T16" t="n">
        <v>7835.72</v>
      </c>
      <c r="U16" t="n">
        <v>0.75</v>
      </c>
      <c r="V16" t="n">
        <v>0.9</v>
      </c>
      <c r="W16" t="n">
        <v>6.82</v>
      </c>
      <c r="X16" t="n">
        <v>0.47</v>
      </c>
      <c r="Y16" t="n">
        <v>0.5</v>
      </c>
      <c r="Z16" t="n">
        <v>10</v>
      </c>
      <c r="AA16" t="n">
        <v>791.3499084945738</v>
      </c>
      <c r="AB16" t="n">
        <v>1082.759856696281</v>
      </c>
      <c r="AC16" t="n">
        <v>979.4227756361907</v>
      </c>
      <c r="AD16" t="n">
        <v>791349.9084945738</v>
      </c>
      <c r="AE16" t="n">
        <v>1082759.856696281</v>
      </c>
      <c r="AF16" t="n">
        <v>1.767584455367e-05</v>
      </c>
      <c r="AG16" t="n">
        <v>48</v>
      </c>
      <c r="AH16" t="n">
        <v>979422.7756361908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2.4435</v>
      </c>
      <c r="E17" t="n">
        <v>40.92</v>
      </c>
      <c r="F17" t="n">
        <v>38.61</v>
      </c>
      <c r="G17" t="n">
        <v>144.78</v>
      </c>
      <c r="H17" t="n">
        <v>2.4</v>
      </c>
      <c r="I17" t="n">
        <v>16</v>
      </c>
      <c r="J17" t="n">
        <v>117.75</v>
      </c>
      <c r="K17" t="n">
        <v>39.72</v>
      </c>
      <c r="L17" t="n">
        <v>16</v>
      </c>
      <c r="M17" t="n">
        <v>14</v>
      </c>
      <c r="N17" t="n">
        <v>17.03</v>
      </c>
      <c r="O17" t="n">
        <v>14755.84</v>
      </c>
      <c r="P17" t="n">
        <v>314.66</v>
      </c>
      <c r="Q17" t="n">
        <v>419.23</v>
      </c>
      <c r="R17" t="n">
        <v>78.89</v>
      </c>
      <c r="S17" t="n">
        <v>59.57</v>
      </c>
      <c r="T17" t="n">
        <v>7499.34</v>
      </c>
      <c r="U17" t="n">
        <v>0.76</v>
      </c>
      <c r="V17" t="n">
        <v>0.9</v>
      </c>
      <c r="W17" t="n">
        <v>6.82</v>
      </c>
      <c r="X17" t="n">
        <v>0.44</v>
      </c>
      <c r="Y17" t="n">
        <v>0.5</v>
      </c>
      <c r="Z17" t="n">
        <v>10</v>
      </c>
      <c r="AA17" t="n">
        <v>788.0258273871518</v>
      </c>
      <c r="AB17" t="n">
        <v>1078.211702276998</v>
      </c>
      <c r="AC17" t="n">
        <v>975.308690691309</v>
      </c>
      <c r="AD17" t="n">
        <v>788025.8273871518</v>
      </c>
      <c r="AE17" t="n">
        <v>1078211.702276998</v>
      </c>
      <c r="AF17" t="n">
        <v>1.769467252525406e-05</v>
      </c>
      <c r="AG17" t="n">
        <v>48</v>
      </c>
      <c r="AH17" t="n">
        <v>975308.690691309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2.4475</v>
      </c>
      <c r="E18" t="n">
        <v>40.86</v>
      </c>
      <c r="F18" t="n">
        <v>38.56</v>
      </c>
      <c r="G18" t="n">
        <v>154.25</v>
      </c>
      <c r="H18" t="n">
        <v>2.52</v>
      </c>
      <c r="I18" t="n">
        <v>15</v>
      </c>
      <c r="J18" t="n">
        <v>119.04</v>
      </c>
      <c r="K18" t="n">
        <v>39.72</v>
      </c>
      <c r="L18" t="n">
        <v>17</v>
      </c>
      <c r="M18" t="n">
        <v>13</v>
      </c>
      <c r="N18" t="n">
        <v>17.33</v>
      </c>
      <c r="O18" t="n">
        <v>14915.73</v>
      </c>
      <c r="P18" t="n">
        <v>311.32</v>
      </c>
      <c r="Q18" t="n">
        <v>419.23</v>
      </c>
      <c r="R18" t="n">
        <v>77.18000000000001</v>
      </c>
      <c r="S18" t="n">
        <v>59.57</v>
      </c>
      <c r="T18" t="n">
        <v>6650.41</v>
      </c>
      <c r="U18" t="n">
        <v>0.77</v>
      </c>
      <c r="V18" t="n">
        <v>0.9</v>
      </c>
      <c r="W18" t="n">
        <v>6.82</v>
      </c>
      <c r="X18" t="n">
        <v>0.4</v>
      </c>
      <c r="Y18" t="n">
        <v>0.5</v>
      </c>
      <c r="Z18" t="n">
        <v>10</v>
      </c>
      <c r="AA18" t="n">
        <v>784.0699346430093</v>
      </c>
      <c r="AB18" t="n">
        <v>1072.799075302792</v>
      </c>
      <c r="AC18" t="n">
        <v>970.4126372388513</v>
      </c>
      <c r="AD18" t="n">
        <v>784069.9346430093</v>
      </c>
      <c r="AE18" t="n">
        <v>1072799.075302792</v>
      </c>
      <c r="AF18" t="n">
        <v>1.772363863538339e-05</v>
      </c>
      <c r="AG18" t="n">
        <v>48</v>
      </c>
      <c r="AH18" t="n">
        <v>970412.6372388513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38.54</v>
      </c>
      <c r="G19" t="n">
        <v>165.18</v>
      </c>
      <c r="H19" t="n">
        <v>2.64</v>
      </c>
      <c r="I19" t="n">
        <v>14</v>
      </c>
      <c r="J19" t="n">
        <v>120.34</v>
      </c>
      <c r="K19" t="n">
        <v>39.72</v>
      </c>
      <c r="L19" t="n">
        <v>18</v>
      </c>
      <c r="M19" t="n">
        <v>12</v>
      </c>
      <c r="N19" t="n">
        <v>17.63</v>
      </c>
      <c r="O19" t="n">
        <v>15076.07</v>
      </c>
      <c r="P19" t="n">
        <v>308.18</v>
      </c>
      <c r="Q19" t="n">
        <v>419.23</v>
      </c>
      <c r="R19" t="n">
        <v>76.68000000000001</v>
      </c>
      <c r="S19" t="n">
        <v>59.57</v>
      </c>
      <c r="T19" t="n">
        <v>6405.47</v>
      </c>
      <c r="U19" t="n">
        <v>0.78</v>
      </c>
      <c r="V19" t="n">
        <v>0.9</v>
      </c>
      <c r="W19" t="n">
        <v>6.82</v>
      </c>
      <c r="X19" t="n">
        <v>0.38</v>
      </c>
      <c r="Y19" t="n">
        <v>0.5</v>
      </c>
      <c r="Z19" t="n">
        <v>10</v>
      </c>
      <c r="AA19" t="n">
        <v>780.579547861213</v>
      </c>
      <c r="AB19" t="n">
        <v>1068.023374122941</v>
      </c>
      <c r="AC19" t="n">
        <v>966.0927222768667</v>
      </c>
      <c r="AD19" t="n">
        <v>780579.547861213</v>
      </c>
      <c r="AE19" t="n">
        <v>1068023.374122941</v>
      </c>
      <c r="AF19" t="n">
        <v>1.774174245421423e-05</v>
      </c>
      <c r="AG19" t="n">
        <v>48</v>
      </c>
      <c r="AH19" t="n">
        <v>966092.7222768667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2.4536</v>
      </c>
      <c r="E20" t="n">
        <v>40.76</v>
      </c>
      <c r="F20" t="n">
        <v>38.5</v>
      </c>
      <c r="G20" t="n">
        <v>177.7</v>
      </c>
      <c r="H20" t="n">
        <v>2.76</v>
      </c>
      <c r="I20" t="n">
        <v>13</v>
      </c>
      <c r="J20" t="n">
        <v>121.65</v>
      </c>
      <c r="K20" t="n">
        <v>39.72</v>
      </c>
      <c r="L20" t="n">
        <v>19</v>
      </c>
      <c r="M20" t="n">
        <v>11</v>
      </c>
      <c r="N20" t="n">
        <v>17.93</v>
      </c>
      <c r="O20" t="n">
        <v>15236.84</v>
      </c>
      <c r="P20" t="n">
        <v>308.74</v>
      </c>
      <c r="Q20" t="n">
        <v>419.24</v>
      </c>
      <c r="R20" t="n">
        <v>75.04000000000001</v>
      </c>
      <c r="S20" t="n">
        <v>59.57</v>
      </c>
      <c r="T20" t="n">
        <v>5590.59</v>
      </c>
      <c r="U20" t="n">
        <v>0.79</v>
      </c>
      <c r="V20" t="n">
        <v>0.9</v>
      </c>
      <c r="W20" t="n">
        <v>6.82</v>
      </c>
      <c r="X20" t="n">
        <v>0.34</v>
      </c>
      <c r="Y20" t="n">
        <v>0.5</v>
      </c>
      <c r="Z20" t="n">
        <v>10</v>
      </c>
      <c r="AA20" t="n">
        <v>780.5606663200906</v>
      </c>
      <c r="AB20" t="n">
        <v>1067.997539565382</v>
      </c>
      <c r="AC20" t="n">
        <v>966.0693533332227</v>
      </c>
      <c r="AD20" t="n">
        <v>780560.6663200906</v>
      </c>
      <c r="AE20" t="n">
        <v>1067997.539565382</v>
      </c>
      <c r="AF20" t="n">
        <v>1.776781195333062e-05</v>
      </c>
      <c r="AG20" t="n">
        <v>48</v>
      </c>
      <c r="AH20" t="n">
        <v>966069.3533332227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2.4571</v>
      </c>
      <c r="E21" t="n">
        <v>40.7</v>
      </c>
      <c r="F21" t="n">
        <v>38.46</v>
      </c>
      <c r="G21" t="n">
        <v>192.32</v>
      </c>
      <c r="H21" t="n">
        <v>2.87</v>
      </c>
      <c r="I21" t="n">
        <v>12</v>
      </c>
      <c r="J21" t="n">
        <v>122.95</v>
      </c>
      <c r="K21" t="n">
        <v>39.72</v>
      </c>
      <c r="L21" t="n">
        <v>20</v>
      </c>
      <c r="M21" t="n">
        <v>10</v>
      </c>
      <c r="N21" t="n">
        <v>18.24</v>
      </c>
      <c r="O21" t="n">
        <v>15398.07</v>
      </c>
      <c r="P21" t="n">
        <v>303.05</v>
      </c>
      <c r="Q21" t="n">
        <v>419.23</v>
      </c>
      <c r="R21" t="n">
        <v>74.14</v>
      </c>
      <c r="S21" t="n">
        <v>59.57</v>
      </c>
      <c r="T21" t="n">
        <v>5145.53</v>
      </c>
      <c r="U21" t="n">
        <v>0.8</v>
      </c>
      <c r="V21" t="n">
        <v>0.9</v>
      </c>
      <c r="W21" t="n">
        <v>6.81</v>
      </c>
      <c r="X21" t="n">
        <v>0.3</v>
      </c>
      <c r="Y21" t="n">
        <v>0.5</v>
      </c>
      <c r="Z21" t="n">
        <v>10</v>
      </c>
      <c r="AA21" t="n">
        <v>774.4040524303424</v>
      </c>
      <c r="AB21" t="n">
        <v>1059.573788830793</v>
      </c>
      <c r="AC21" t="n">
        <v>958.4495535459344</v>
      </c>
      <c r="AD21" t="n">
        <v>774404.0524303424</v>
      </c>
      <c r="AE21" t="n">
        <v>1059573.788830793</v>
      </c>
      <c r="AF21" t="n">
        <v>1.779315729969379e-05</v>
      </c>
      <c r="AG21" t="n">
        <v>48</v>
      </c>
      <c r="AH21" t="n">
        <v>958449.5535459344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2.4563</v>
      </c>
      <c r="E22" t="n">
        <v>40.71</v>
      </c>
      <c r="F22" t="n">
        <v>38.48</v>
      </c>
      <c r="G22" t="n">
        <v>192.39</v>
      </c>
      <c r="H22" t="n">
        <v>2.98</v>
      </c>
      <c r="I22" t="n">
        <v>12</v>
      </c>
      <c r="J22" t="n">
        <v>124.26</v>
      </c>
      <c r="K22" t="n">
        <v>39.72</v>
      </c>
      <c r="L22" t="n">
        <v>21</v>
      </c>
      <c r="M22" t="n">
        <v>9</v>
      </c>
      <c r="N22" t="n">
        <v>18.55</v>
      </c>
      <c r="O22" t="n">
        <v>15559.74</v>
      </c>
      <c r="P22" t="n">
        <v>302.27</v>
      </c>
      <c r="Q22" t="n">
        <v>419.23</v>
      </c>
      <c r="R22" t="n">
        <v>74.59</v>
      </c>
      <c r="S22" t="n">
        <v>59.57</v>
      </c>
      <c r="T22" t="n">
        <v>5372.41</v>
      </c>
      <c r="U22" t="n">
        <v>0.8</v>
      </c>
      <c r="V22" t="n">
        <v>0.9</v>
      </c>
      <c r="W22" t="n">
        <v>6.81</v>
      </c>
      <c r="X22" t="n">
        <v>0.31</v>
      </c>
      <c r="Y22" t="n">
        <v>0.5</v>
      </c>
      <c r="Z22" t="n">
        <v>10</v>
      </c>
      <c r="AA22" t="n">
        <v>773.7750278199231</v>
      </c>
      <c r="AB22" t="n">
        <v>1058.71312960821</v>
      </c>
      <c r="AC22" t="n">
        <v>957.6710344316119</v>
      </c>
      <c r="AD22" t="n">
        <v>773775.0278199231</v>
      </c>
      <c r="AE22" t="n">
        <v>1058713.12960821</v>
      </c>
      <c r="AF22" t="n">
        <v>1.778736407766792e-05</v>
      </c>
      <c r="AG22" t="n">
        <v>48</v>
      </c>
      <c r="AH22" t="n">
        <v>957671.0344316119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2.4593</v>
      </c>
      <c r="E23" t="n">
        <v>40.66</v>
      </c>
      <c r="F23" t="n">
        <v>38.45</v>
      </c>
      <c r="G23" t="n">
        <v>209.71</v>
      </c>
      <c r="H23" t="n">
        <v>3.09</v>
      </c>
      <c r="I23" t="n">
        <v>11</v>
      </c>
      <c r="J23" t="n">
        <v>125.58</v>
      </c>
      <c r="K23" t="n">
        <v>39.72</v>
      </c>
      <c r="L23" t="n">
        <v>22</v>
      </c>
      <c r="M23" t="n">
        <v>5</v>
      </c>
      <c r="N23" t="n">
        <v>18.86</v>
      </c>
      <c r="O23" t="n">
        <v>15721.87</v>
      </c>
      <c r="P23" t="n">
        <v>299.71</v>
      </c>
      <c r="Q23" t="n">
        <v>419.25</v>
      </c>
      <c r="R23" t="n">
        <v>73.37</v>
      </c>
      <c r="S23" t="n">
        <v>59.57</v>
      </c>
      <c r="T23" t="n">
        <v>4763.67</v>
      </c>
      <c r="U23" t="n">
        <v>0.8100000000000001</v>
      </c>
      <c r="V23" t="n">
        <v>0.9</v>
      </c>
      <c r="W23" t="n">
        <v>6.82</v>
      </c>
      <c r="X23" t="n">
        <v>0.28</v>
      </c>
      <c r="Y23" t="n">
        <v>0.5</v>
      </c>
      <c r="Z23" t="n">
        <v>10</v>
      </c>
      <c r="AA23" t="n">
        <v>770.7952791948588</v>
      </c>
      <c r="AB23" t="n">
        <v>1054.636106082166</v>
      </c>
      <c r="AC23" t="n">
        <v>953.9831163087547</v>
      </c>
      <c r="AD23" t="n">
        <v>770795.2791948589</v>
      </c>
      <c r="AE23" t="n">
        <v>1054636.106082166</v>
      </c>
      <c r="AF23" t="n">
        <v>1.780908866026492e-05</v>
      </c>
      <c r="AG23" t="n">
        <v>48</v>
      </c>
      <c r="AH23" t="n">
        <v>953983.1163087547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2.4594</v>
      </c>
      <c r="E24" t="n">
        <v>40.66</v>
      </c>
      <c r="F24" t="n">
        <v>38.45</v>
      </c>
      <c r="G24" t="n">
        <v>209.71</v>
      </c>
      <c r="H24" t="n">
        <v>3.2</v>
      </c>
      <c r="I24" t="n">
        <v>11</v>
      </c>
      <c r="J24" t="n">
        <v>126.9</v>
      </c>
      <c r="K24" t="n">
        <v>39.72</v>
      </c>
      <c r="L24" t="n">
        <v>23</v>
      </c>
      <c r="M24" t="n">
        <v>3</v>
      </c>
      <c r="N24" t="n">
        <v>19.18</v>
      </c>
      <c r="O24" t="n">
        <v>15884.46</v>
      </c>
      <c r="P24" t="n">
        <v>300.98</v>
      </c>
      <c r="Q24" t="n">
        <v>419.24</v>
      </c>
      <c r="R24" t="n">
        <v>73.34999999999999</v>
      </c>
      <c r="S24" t="n">
        <v>59.57</v>
      </c>
      <c r="T24" t="n">
        <v>4754.15</v>
      </c>
      <c r="U24" t="n">
        <v>0.8100000000000001</v>
      </c>
      <c r="V24" t="n">
        <v>0.9</v>
      </c>
      <c r="W24" t="n">
        <v>6.82</v>
      </c>
      <c r="X24" t="n">
        <v>0.28</v>
      </c>
      <c r="Y24" t="n">
        <v>0.5</v>
      </c>
      <c r="Z24" t="n">
        <v>10</v>
      </c>
      <c r="AA24" t="n">
        <v>772.0302407532043</v>
      </c>
      <c r="AB24" t="n">
        <v>1056.325834968953</v>
      </c>
      <c r="AC24" t="n">
        <v>955.5115798421361</v>
      </c>
      <c r="AD24" t="n">
        <v>772030.2407532043</v>
      </c>
      <c r="AE24" t="n">
        <v>1056325.834968953</v>
      </c>
      <c r="AF24" t="n">
        <v>1.780981281301815e-05</v>
      </c>
      <c r="AG24" t="n">
        <v>48</v>
      </c>
      <c r="AH24" t="n">
        <v>955511.5798421361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2.4585</v>
      </c>
      <c r="E25" t="n">
        <v>40.67</v>
      </c>
      <c r="F25" t="n">
        <v>38.46</v>
      </c>
      <c r="G25" t="n">
        <v>209.78</v>
      </c>
      <c r="H25" t="n">
        <v>3.31</v>
      </c>
      <c r="I25" t="n">
        <v>11</v>
      </c>
      <c r="J25" t="n">
        <v>128.22</v>
      </c>
      <c r="K25" t="n">
        <v>39.72</v>
      </c>
      <c r="L25" t="n">
        <v>24</v>
      </c>
      <c r="M25" t="n">
        <v>0</v>
      </c>
      <c r="N25" t="n">
        <v>19.5</v>
      </c>
      <c r="O25" t="n">
        <v>16047.51</v>
      </c>
      <c r="P25" t="n">
        <v>302.11</v>
      </c>
      <c r="Q25" t="n">
        <v>419.24</v>
      </c>
      <c r="R25" t="n">
        <v>73.7</v>
      </c>
      <c r="S25" t="n">
        <v>59.57</v>
      </c>
      <c r="T25" t="n">
        <v>4932.22</v>
      </c>
      <c r="U25" t="n">
        <v>0.8100000000000001</v>
      </c>
      <c r="V25" t="n">
        <v>0.9</v>
      </c>
      <c r="W25" t="n">
        <v>6.82</v>
      </c>
      <c r="X25" t="n">
        <v>0.3</v>
      </c>
      <c r="Y25" t="n">
        <v>0.5</v>
      </c>
      <c r="Z25" t="n">
        <v>10</v>
      </c>
      <c r="AA25" t="n">
        <v>773.2812356041068</v>
      </c>
      <c r="AB25" t="n">
        <v>1058.037501313956</v>
      </c>
      <c r="AC25" t="n">
        <v>957.0598871535104</v>
      </c>
      <c r="AD25" t="n">
        <v>773281.2356041068</v>
      </c>
      <c r="AE25" t="n">
        <v>1058037.501313956</v>
      </c>
      <c r="AF25" t="n">
        <v>1.780329543823905e-05</v>
      </c>
      <c r="AG25" t="n">
        <v>48</v>
      </c>
      <c r="AH25" t="n">
        <v>957059.8871535105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1.6412</v>
      </c>
      <c r="E2" t="n">
        <v>60.93</v>
      </c>
      <c r="F2" t="n">
        <v>49.22</v>
      </c>
      <c r="G2" t="n">
        <v>7.87</v>
      </c>
      <c r="H2" t="n">
        <v>0.14</v>
      </c>
      <c r="I2" t="n">
        <v>375</v>
      </c>
      <c r="J2" t="n">
        <v>124.63</v>
      </c>
      <c r="K2" t="n">
        <v>45</v>
      </c>
      <c r="L2" t="n">
        <v>1</v>
      </c>
      <c r="M2" t="n">
        <v>373</v>
      </c>
      <c r="N2" t="n">
        <v>18.64</v>
      </c>
      <c r="O2" t="n">
        <v>15605.44</v>
      </c>
      <c r="P2" t="n">
        <v>518.14</v>
      </c>
      <c r="Q2" t="n">
        <v>419.47</v>
      </c>
      <c r="R2" t="n">
        <v>424.76</v>
      </c>
      <c r="S2" t="n">
        <v>59.57</v>
      </c>
      <c r="T2" t="n">
        <v>178642.15</v>
      </c>
      <c r="U2" t="n">
        <v>0.14</v>
      </c>
      <c r="V2" t="n">
        <v>0.7</v>
      </c>
      <c r="W2" t="n">
        <v>7.41</v>
      </c>
      <c r="X2" t="n">
        <v>11.04</v>
      </c>
      <c r="Y2" t="n">
        <v>0.5</v>
      </c>
      <c r="Z2" t="n">
        <v>10</v>
      </c>
      <c r="AA2" t="n">
        <v>1502.734554859825</v>
      </c>
      <c r="AB2" t="n">
        <v>2056.107713928838</v>
      </c>
      <c r="AC2" t="n">
        <v>1859.875679476771</v>
      </c>
      <c r="AD2" t="n">
        <v>1502734.554859825</v>
      </c>
      <c r="AE2" t="n">
        <v>2056107.713928838</v>
      </c>
      <c r="AF2" t="n">
        <v>1.058257629394177e-05</v>
      </c>
      <c r="AG2" t="n">
        <v>71</v>
      </c>
      <c r="AH2" t="n">
        <v>1859875.679476771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2.0332</v>
      </c>
      <c r="E3" t="n">
        <v>49.18</v>
      </c>
      <c r="F3" t="n">
        <v>42.89</v>
      </c>
      <c r="G3" t="n">
        <v>15.79</v>
      </c>
      <c r="H3" t="n">
        <v>0.28</v>
      </c>
      <c r="I3" t="n">
        <v>163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450.1</v>
      </c>
      <c r="Q3" t="n">
        <v>419.31</v>
      </c>
      <c r="R3" t="n">
        <v>218.21</v>
      </c>
      <c r="S3" t="n">
        <v>59.57</v>
      </c>
      <c r="T3" t="n">
        <v>76424.96000000001</v>
      </c>
      <c r="U3" t="n">
        <v>0.27</v>
      </c>
      <c r="V3" t="n">
        <v>0.8100000000000001</v>
      </c>
      <c r="W3" t="n">
        <v>7.06</v>
      </c>
      <c r="X3" t="n">
        <v>4.72</v>
      </c>
      <c r="Y3" t="n">
        <v>0.5</v>
      </c>
      <c r="Z3" t="n">
        <v>10</v>
      </c>
      <c r="AA3" t="n">
        <v>1118.412642421709</v>
      </c>
      <c r="AB3" t="n">
        <v>1530.261518244861</v>
      </c>
      <c r="AC3" t="n">
        <v>1384.215506679101</v>
      </c>
      <c r="AD3" t="n">
        <v>1118412.642421709</v>
      </c>
      <c r="AE3" t="n">
        <v>1530261.518244861</v>
      </c>
      <c r="AF3" t="n">
        <v>1.311022064394492e-05</v>
      </c>
      <c r="AG3" t="n">
        <v>57</v>
      </c>
      <c r="AH3" t="n">
        <v>1384215.506679101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2.1787</v>
      </c>
      <c r="E4" t="n">
        <v>45.9</v>
      </c>
      <c r="F4" t="n">
        <v>41.11</v>
      </c>
      <c r="G4" t="n">
        <v>23.72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429.81</v>
      </c>
      <c r="Q4" t="n">
        <v>419.27</v>
      </c>
      <c r="R4" t="n">
        <v>159.8</v>
      </c>
      <c r="S4" t="n">
        <v>59.57</v>
      </c>
      <c r="T4" t="n">
        <v>47515</v>
      </c>
      <c r="U4" t="n">
        <v>0.37</v>
      </c>
      <c r="V4" t="n">
        <v>0.84</v>
      </c>
      <c r="W4" t="n">
        <v>6.97</v>
      </c>
      <c r="X4" t="n">
        <v>2.94</v>
      </c>
      <c r="Y4" t="n">
        <v>0.5</v>
      </c>
      <c r="Z4" t="n">
        <v>10</v>
      </c>
      <c r="AA4" t="n">
        <v>1025.53194195659</v>
      </c>
      <c r="AB4" t="n">
        <v>1403.178046261176</v>
      </c>
      <c r="AC4" t="n">
        <v>1269.260702898765</v>
      </c>
      <c r="AD4" t="n">
        <v>1025531.94195659</v>
      </c>
      <c r="AE4" t="n">
        <v>1403178.046261176</v>
      </c>
      <c r="AF4" t="n">
        <v>1.404841516671395e-05</v>
      </c>
      <c r="AG4" t="n">
        <v>54</v>
      </c>
      <c r="AH4" t="n">
        <v>1269260.702898765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2.2495</v>
      </c>
      <c r="E5" t="n">
        <v>44.45</v>
      </c>
      <c r="F5" t="n">
        <v>40.35</v>
      </c>
      <c r="G5" t="n">
        <v>31.44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420.53</v>
      </c>
      <c r="Q5" t="n">
        <v>419.29</v>
      </c>
      <c r="R5" t="n">
        <v>135.58</v>
      </c>
      <c r="S5" t="n">
        <v>59.57</v>
      </c>
      <c r="T5" t="n">
        <v>35538.7</v>
      </c>
      <c r="U5" t="n">
        <v>0.44</v>
      </c>
      <c r="V5" t="n">
        <v>0.86</v>
      </c>
      <c r="W5" t="n">
        <v>6.92</v>
      </c>
      <c r="X5" t="n">
        <v>2.19</v>
      </c>
      <c r="Y5" t="n">
        <v>0.5</v>
      </c>
      <c r="Z5" t="n">
        <v>10</v>
      </c>
      <c r="AA5" t="n">
        <v>979.43134120113</v>
      </c>
      <c r="AB5" t="n">
        <v>1340.10117049259</v>
      </c>
      <c r="AC5" t="n">
        <v>1212.203795624582</v>
      </c>
      <c r="AD5" t="n">
        <v>979431.34120113</v>
      </c>
      <c r="AE5" t="n">
        <v>1340101.170492589</v>
      </c>
      <c r="AF5" t="n">
        <v>1.450493868707166e-05</v>
      </c>
      <c r="AG5" t="n">
        <v>52</v>
      </c>
      <c r="AH5" t="n">
        <v>1212203.795624582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2.2943</v>
      </c>
      <c r="E6" t="n">
        <v>43.59</v>
      </c>
      <c r="F6" t="n">
        <v>39.9</v>
      </c>
      <c r="G6" t="n">
        <v>39.24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414.18</v>
      </c>
      <c r="Q6" t="n">
        <v>419.3</v>
      </c>
      <c r="R6" t="n">
        <v>120.26</v>
      </c>
      <c r="S6" t="n">
        <v>59.57</v>
      </c>
      <c r="T6" t="n">
        <v>27962.71</v>
      </c>
      <c r="U6" t="n">
        <v>0.5</v>
      </c>
      <c r="V6" t="n">
        <v>0.87</v>
      </c>
      <c r="W6" t="n">
        <v>6.91</v>
      </c>
      <c r="X6" t="n">
        <v>1.73</v>
      </c>
      <c r="Y6" t="n">
        <v>0.5</v>
      </c>
      <c r="Z6" t="n">
        <v>10</v>
      </c>
      <c r="AA6" t="n">
        <v>953.0696106174721</v>
      </c>
      <c r="AB6" t="n">
        <v>1304.031887710556</v>
      </c>
      <c r="AC6" t="n">
        <v>1179.576914567709</v>
      </c>
      <c r="AD6" t="n">
        <v>953069.6106174721</v>
      </c>
      <c r="AE6" t="n">
        <v>1304031.887710556</v>
      </c>
      <c r="AF6" t="n">
        <v>1.479381232707202e-05</v>
      </c>
      <c r="AG6" t="n">
        <v>51</v>
      </c>
      <c r="AH6" t="n">
        <v>1179576.914567709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2.3265</v>
      </c>
      <c r="E7" t="n">
        <v>42.98</v>
      </c>
      <c r="F7" t="n">
        <v>39.57</v>
      </c>
      <c r="G7" t="n">
        <v>47.49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409.61</v>
      </c>
      <c r="Q7" t="n">
        <v>419.25</v>
      </c>
      <c r="R7" t="n">
        <v>110.12</v>
      </c>
      <c r="S7" t="n">
        <v>59.57</v>
      </c>
      <c r="T7" t="n">
        <v>22947.87</v>
      </c>
      <c r="U7" t="n">
        <v>0.54</v>
      </c>
      <c r="V7" t="n">
        <v>0.87</v>
      </c>
      <c r="W7" t="n">
        <v>6.88</v>
      </c>
      <c r="X7" t="n">
        <v>1.41</v>
      </c>
      <c r="Y7" t="n">
        <v>0.5</v>
      </c>
      <c r="Z7" t="n">
        <v>10</v>
      </c>
      <c r="AA7" t="n">
        <v>932.0186692349329</v>
      </c>
      <c r="AB7" t="n">
        <v>1275.229061008976</v>
      </c>
      <c r="AC7" t="n">
        <v>1153.522989221507</v>
      </c>
      <c r="AD7" t="n">
        <v>932018.6692349329</v>
      </c>
      <c r="AE7" t="n">
        <v>1275229.061008976</v>
      </c>
      <c r="AF7" t="n">
        <v>1.500144025582228e-05</v>
      </c>
      <c r="AG7" t="n">
        <v>50</v>
      </c>
      <c r="AH7" t="n">
        <v>1153522.989221507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2.3477</v>
      </c>
      <c r="E8" t="n">
        <v>42.6</v>
      </c>
      <c r="F8" t="n">
        <v>39.36</v>
      </c>
      <c r="G8" t="n">
        <v>54.93</v>
      </c>
      <c r="H8" t="n">
        <v>0.93</v>
      </c>
      <c r="I8" t="n">
        <v>43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406.18</v>
      </c>
      <c r="Q8" t="n">
        <v>419.25</v>
      </c>
      <c r="R8" t="n">
        <v>103.18</v>
      </c>
      <c r="S8" t="n">
        <v>59.57</v>
      </c>
      <c r="T8" t="n">
        <v>19510.36</v>
      </c>
      <c r="U8" t="n">
        <v>0.58</v>
      </c>
      <c r="V8" t="n">
        <v>0.88</v>
      </c>
      <c r="W8" t="n">
        <v>6.87</v>
      </c>
      <c r="X8" t="n">
        <v>1.2</v>
      </c>
      <c r="Y8" t="n">
        <v>0.5</v>
      </c>
      <c r="Z8" t="n">
        <v>10</v>
      </c>
      <c r="AA8" t="n">
        <v>923.7767079298837</v>
      </c>
      <c r="AB8" t="n">
        <v>1263.952045941737</v>
      </c>
      <c r="AC8" t="n">
        <v>1143.322236644896</v>
      </c>
      <c r="AD8" t="n">
        <v>923776.7079298837</v>
      </c>
      <c r="AE8" t="n">
        <v>1263952.045941737</v>
      </c>
      <c r="AF8" t="n">
        <v>1.513813938903674e-05</v>
      </c>
      <c r="AG8" t="n">
        <v>50</v>
      </c>
      <c r="AH8" t="n">
        <v>1143322.236644896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2.3659</v>
      </c>
      <c r="E9" t="n">
        <v>42.27</v>
      </c>
      <c r="F9" t="n">
        <v>39.19</v>
      </c>
      <c r="G9" t="n">
        <v>63.55</v>
      </c>
      <c r="H9" t="n">
        <v>1.06</v>
      </c>
      <c r="I9" t="n">
        <v>37</v>
      </c>
      <c r="J9" t="n">
        <v>133.92</v>
      </c>
      <c r="K9" t="n">
        <v>45</v>
      </c>
      <c r="L9" t="n">
        <v>8</v>
      </c>
      <c r="M9" t="n">
        <v>35</v>
      </c>
      <c r="N9" t="n">
        <v>20.93</v>
      </c>
      <c r="O9" t="n">
        <v>16751.02</v>
      </c>
      <c r="P9" t="n">
        <v>401.82</v>
      </c>
      <c r="Q9" t="n">
        <v>419.25</v>
      </c>
      <c r="R9" t="n">
        <v>97.88</v>
      </c>
      <c r="S9" t="n">
        <v>59.57</v>
      </c>
      <c r="T9" t="n">
        <v>16890.36</v>
      </c>
      <c r="U9" t="n">
        <v>0.61</v>
      </c>
      <c r="V9" t="n">
        <v>0.88</v>
      </c>
      <c r="W9" t="n">
        <v>6.85</v>
      </c>
      <c r="X9" t="n">
        <v>1.03</v>
      </c>
      <c r="Y9" t="n">
        <v>0.5</v>
      </c>
      <c r="Z9" t="n">
        <v>10</v>
      </c>
      <c r="AA9" t="n">
        <v>906.4889651453722</v>
      </c>
      <c r="AB9" t="n">
        <v>1240.298193582585</v>
      </c>
      <c r="AC9" t="n">
        <v>1121.92587475651</v>
      </c>
      <c r="AD9" t="n">
        <v>906488.9651453722</v>
      </c>
      <c r="AE9" t="n">
        <v>1240298.193582585</v>
      </c>
      <c r="AF9" t="n">
        <v>1.525549430528688e-05</v>
      </c>
      <c r="AG9" t="n">
        <v>49</v>
      </c>
      <c r="AH9" t="n">
        <v>1121925.87475651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2.3787</v>
      </c>
      <c r="E10" t="n">
        <v>42.04</v>
      </c>
      <c r="F10" t="n">
        <v>39.06</v>
      </c>
      <c r="G10" t="n">
        <v>71.03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399.7</v>
      </c>
      <c r="Q10" t="n">
        <v>419.23</v>
      </c>
      <c r="R10" t="n">
        <v>93.84</v>
      </c>
      <c r="S10" t="n">
        <v>59.57</v>
      </c>
      <c r="T10" t="n">
        <v>14892.66</v>
      </c>
      <c r="U10" t="n">
        <v>0.63</v>
      </c>
      <c r="V10" t="n">
        <v>0.89</v>
      </c>
      <c r="W10" t="n">
        <v>6.84</v>
      </c>
      <c r="X10" t="n">
        <v>0.9</v>
      </c>
      <c r="Y10" t="n">
        <v>0.5</v>
      </c>
      <c r="Z10" t="n">
        <v>10</v>
      </c>
      <c r="AA10" t="n">
        <v>901.6123649783658</v>
      </c>
      <c r="AB10" t="n">
        <v>1233.625814093671</v>
      </c>
      <c r="AC10" t="n">
        <v>1115.890297801275</v>
      </c>
      <c r="AD10" t="n">
        <v>901612.3649783658</v>
      </c>
      <c r="AE10" t="n">
        <v>1233625.814093671</v>
      </c>
      <c r="AF10" t="n">
        <v>1.533802963100127e-05</v>
      </c>
      <c r="AG10" t="n">
        <v>49</v>
      </c>
      <c r="AH10" t="n">
        <v>1115890.297801275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2.386</v>
      </c>
      <c r="E11" t="n">
        <v>41.91</v>
      </c>
      <c r="F11" t="n">
        <v>39.01</v>
      </c>
      <c r="G11" t="n">
        <v>78.02</v>
      </c>
      <c r="H11" t="n">
        <v>1.29</v>
      </c>
      <c r="I11" t="n">
        <v>30</v>
      </c>
      <c r="J11" t="n">
        <v>136.61</v>
      </c>
      <c r="K11" t="n">
        <v>45</v>
      </c>
      <c r="L11" t="n">
        <v>10</v>
      </c>
      <c r="M11" t="n">
        <v>28</v>
      </c>
      <c r="N11" t="n">
        <v>21.61</v>
      </c>
      <c r="O11" t="n">
        <v>17082.76</v>
      </c>
      <c r="P11" t="n">
        <v>398.41</v>
      </c>
      <c r="Q11" t="n">
        <v>419.24</v>
      </c>
      <c r="R11" t="n">
        <v>91.76000000000001</v>
      </c>
      <c r="S11" t="n">
        <v>59.57</v>
      </c>
      <c r="T11" t="n">
        <v>13867.02</v>
      </c>
      <c r="U11" t="n">
        <v>0.65</v>
      </c>
      <c r="V11" t="n">
        <v>0.89</v>
      </c>
      <c r="W11" t="n">
        <v>6.85</v>
      </c>
      <c r="X11" t="n">
        <v>0.85</v>
      </c>
      <c r="Y11" t="n">
        <v>0.5</v>
      </c>
      <c r="Z11" t="n">
        <v>10</v>
      </c>
      <c r="AA11" t="n">
        <v>898.8084887449596</v>
      </c>
      <c r="AB11" t="n">
        <v>1229.789426932836</v>
      </c>
      <c r="AC11" t="n">
        <v>1112.420050046666</v>
      </c>
      <c r="AD11" t="n">
        <v>898808.4887449596</v>
      </c>
      <c r="AE11" t="n">
        <v>1229789.426932835</v>
      </c>
      <c r="AF11" t="n">
        <v>1.538510055894776e-05</v>
      </c>
      <c r="AG11" t="n">
        <v>49</v>
      </c>
      <c r="AH11" t="n">
        <v>1112420.050046666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2.3955</v>
      </c>
      <c r="E12" t="n">
        <v>41.75</v>
      </c>
      <c r="F12" t="n">
        <v>38.92</v>
      </c>
      <c r="G12" t="n">
        <v>86.5</v>
      </c>
      <c r="H12" t="n">
        <v>1.41</v>
      </c>
      <c r="I12" t="n">
        <v>27</v>
      </c>
      <c r="J12" t="n">
        <v>137.96</v>
      </c>
      <c r="K12" t="n">
        <v>45</v>
      </c>
      <c r="L12" t="n">
        <v>11</v>
      </c>
      <c r="M12" t="n">
        <v>25</v>
      </c>
      <c r="N12" t="n">
        <v>21.96</v>
      </c>
      <c r="O12" t="n">
        <v>17249.3</v>
      </c>
      <c r="P12" t="n">
        <v>395.9</v>
      </c>
      <c r="Q12" t="n">
        <v>419.26</v>
      </c>
      <c r="R12" t="n">
        <v>88.90000000000001</v>
      </c>
      <c r="S12" t="n">
        <v>59.57</v>
      </c>
      <c r="T12" t="n">
        <v>12450.81</v>
      </c>
      <c r="U12" t="n">
        <v>0.67</v>
      </c>
      <c r="V12" t="n">
        <v>0.89</v>
      </c>
      <c r="W12" t="n">
        <v>6.84</v>
      </c>
      <c r="X12" t="n">
        <v>0.76</v>
      </c>
      <c r="Y12" t="n">
        <v>0.5</v>
      </c>
      <c r="Z12" t="n">
        <v>10</v>
      </c>
      <c r="AA12" t="n">
        <v>894.3089780690086</v>
      </c>
      <c r="AB12" t="n">
        <v>1223.632997921598</v>
      </c>
      <c r="AC12" t="n">
        <v>1106.851181979659</v>
      </c>
      <c r="AD12" t="n">
        <v>894308.9780690086</v>
      </c>
      <c r="AE12" t="n">
        <v>1223632.997921598</v>
      </c>
      <c r="AF12" t="n">
        <v>1.544635724600141e-05</v>
      </c>
      <c r="AG12" t="n">
        <v>49</v>
      </c>
      <c r="AH12" t="n">
        <v>1106851.181979659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38.87</v>
      </c>
      <c r="G13" t="n">
        <v>93.28</v>
      </c>
      <c r="H13" t="n">
        <v>1.52</v>
      </c>
      <c r="I13" t="n">
        <v>25</v>
      </c>
      <c r="J13" t="n">
        <v>139.32</v>
      </c>
      <c r="K13" t="n">
        <v>45</v>
      </c>
      <c r="L13" t="n">
        <v>12</v>
      </c>
      <c r="M13" t="n">
        <v>23</v>
      </c>
      <c r="N13" t="n">
        <v>22.32</v>
      </c>
      <c r="O13" t="n">
        <v>17416.34</v>
      </c>
      <c r="P13" t="n">
        <v>393.54</v>
      </c>
      <c r="Q13" t="n">
        <v>419.25</v>
      </c>
      <c r="R13" t="n">
        <v>87.28</v>
      </c>
      <c r="S13" t="n">
        <v>59.57</v>
      </c>
      <c r="T13" t="n">
        <v>11649.24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890.6964746135643</v>
      </c>
      <c r="AB13" t="n">
        <v>1218.690211321455</v>
      </c>
      <c r="AC13" t="n">
        <v>1102.380127995389</v>
      </c>
      <c r="AD13" t="n">
        <v>890696.4746135643</v>
      </c>
      <c r="AE13" t="n">
        <v>1218690.211321455</v>
      </c>
      <c r="AF13" t="n">
        <v>1.548569048716217e-05</v>
      </c>
      <c r="AG13" t="n">
        <v>49</v>
      </c>
      <c r="AH13" t="n">
        <v>1102380.127995389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2.4091</v>
      </c>
      <c r="E14" t="n">
        <v>41.51</v>
      </c>
      <c r="F14" t="n">
        <v>38.79</v>
      </c>
      <c r="G14" t="n">
        <v>101.19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391.58</v>
      </c>
      <c r="Q14" t="n">
        <v>419.23</v>
      </c>
      <c r="R14" t="n">
        <v>84.78</v>
      </c>
      <c r="S14" t="n">
        <v>59.57</v>
      </c>
      <c r="T14" t="n">
        <v>10408.81</v>
      </c>
      <c r="U14" t="n">
        <v>0.7</v>
      </c>
      <c r="V14" t="n">
        <v>0.89</v>
      </c>
      <c r="W14" t="n">
        <v>6.83</v>
      </c>
      <c r="X14" t="n">
        <v>0.63</v>
      </c>
      <c r="Y14" t="n">
        <v>0.5</v>
      </c>
      <c r="Z14" t="n">
        <v>10</v>
      </c>
      <c r="AA14" t="n">
        <v>887.1980138070979</v>
      </c>
      <c r="AB14" t="n">
        <v>1213.903462904849</v>
      </c>
      <c r="AC14" t="n">
        <v>1098.05022012942</v>
      </c>
      <c r="AD14" t="n">
        <v>887198.0138070979</v>
      </c>
      <c r="AE14" t="n">
        <v>1213903.46290485</v>
      </c>
      <c r="AF14" t="n">
        <v>1.553405102957294e-05</v>
      </c>
      <c r="AG14" t="n">
        <v>49</v>
      </c>
      <c r="AH14" t="n">
        <v>1098050.220129421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2.4151</v>
      </c>
      <c r="E15" t="n">
        <v>41.41</v>
      </c>
      <c r="F15" t="n">
        <v>38.74</v>
      </c>
      <c r="G15" t="n">
        <v>110.68</v>
      </c>
      <c r="H15" t="n">
        <v>1.74</v>
      </c>
      <c r="I15" t="n">
        <v>21</v>
      </c>
      <c r="J15" t="n">
        <v>142.04</v>
      </c>
      <c r="K15" t="n">
        <v>45</v>
      </c>
      <c r="L15" t="n">
        <v>14</v>
      </c>
      <c r="M15" t="n">
        <v>19</v>
      </c>
      <c r="N15" t="n">
        <v>23.04</v>
      </c>
      <c r="O15" t="n">
        <v>17751.93</v>
      </c>
      <c r="P15" t="n">
        <v>389.54</v>
      </c>
      <c r="Q15" t="n">
        <v>419.25</v>
      </c>
      <c r="R15" t="n">
        <v>82.84</v>
      </c>
      <c r="S15" t="n">
        <v>59.57</v>
      </c>
      <c r="T15" t="n">
        <v>9451.77</v>
      </c>
      <c r="U15" t="n">
        <v>0.72</v>
      </c>
      <c r="V15" t="n">
        <v>0.89</v>
      </c>
      <c r="W15" t="n">
        <v>6.83</v>
      </c>
      <c r="X15" t="n">
        <v>0.57</v>
      </c>
      <c r="Y15" t="n">
        <v>0.5</v>
      </c>
      <c r="Z15" t="n">
        <v>10</v>
      </c>
      <c r="AA15" t="n">
        <v>875.0643508611241</v>
      </c>
      <c r="AB15" t="n">
        <v>1197.301649962738</v>
      </c>
      <c r="AC15" t="n">
        <v>1083.032860913714</v>
      </c>
      <c r="AD15" t="n">
        <v>875064.3508611241</v>
      </c>
      <c r="AE15" t="n">
        <v>1197301.649962738</v>
      </c>
      <c r="AF15" t="n">
        <v>1.557273946350156e-05</v>
      </c>
      <c r="AG15" t="n">
        <v>48</v>
      </c>
      <c r="AH15" t="n">
        <v>1083032.860913714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2.4189</v>
      </c>
      <c r="E16" t="n">
        <v>41.34</v>
      </c>
      <c r="F16" t="n">
        <v>38.7</v>
      </c>
      <c r="G16" t="n">
        <v>116.09</v>
      </c>
      <c r="H16" t="n">
        <v>1.85</v>
      </c>
      <c r="I16" t="n">
        <v>20</v>
      </c>
      <c r="J16" t="n">
        <v>143.4</v>
      </c>
      <c r="K16" t="n">
        <v>45</v>
      </c>
      <c r="L16" t="n">
        <v>15</v>
      </c>
      <c r="M16" t="n">
        <v>18</v>
      </c>
      <c r="N16" t="n">
        <v>23.41</v>
      </c>
      <c r="O16" t="n">
        <v>17920.49</v>
      </c>
      <c r="P16" t="n">
        <v>388.4</v>
      </c>
      <c r="Q16" t="n">
        <v>419.26</v>
      </c>
      <c r="R16" t="n">
        <v>81.90000000000001</v>
      </c>
      <c r="S16" t="n">
        <v>59.57</v>
      </c>
      <c r="T16" t="n">
        <v>8983.719999999999</v>
      </c>
      <c r="U16" t="n">
        <v>0.73</v>
      </c>
      <c r="V16" t="n">
        <v>0.89</v>
      </c>
      <c r="W16" t="n">
        <v>6.82</v>
      </c>
      <c r="X16" t="n">
        <v>0.54</v>
      </c>
      <c r="Y16" t="n">
        <v>0.5</v>
      </c>
      <c r="Z16" t="n">
        <v>10</v>
      </c>
      <c r="AA16" t="n">
        <v>873.16342199936</v>
      </c>
      <c r="AB16" t="n">
        <v>1194.70071523101</v>
      </c>
      <c r="AC16" t="n">
        <v>1080.680155742347</v>
      </c>
      <c r="AD16" t="n">
        <v>873163.42199936</v>
      </c>
      <c r="AE16" t="n">
        <v>1194700.71523101</v>
      </c>
      <c r="AF16" t="n">
        <v>1.559724213832302e-05</v>
      </c>
      <c r="AG16" t="n">
        <v>48</v>
      </c>
      <c r="AH16" t="n">
        <v>1080680.155742347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2.4214</v>
      </c>
      <c r="E17" t="n">
        <v>41.3</v>
      </c>
      <c r="F17" t="n">
        <v>38.68</v>
      </c>
      <c r="G17" t="n">
        <v>122.15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385.86</v>
      </c>
      <c r="Q17" t="n">
        <v>419.23</v>
      </c>
      <c r="R17" t="n">
        <v>81.12</v>
      </c>
      <c r="S17" t="n">
        <v>59.57</v>
      </c>
      <c r="T17" t="n">
        <v>8602.370000000001</v>
      </c>
      <c r="U17" t="n">
        <v>0.73</v>
      </c>
      <c r="V17" t="n">
        <v>0.89</v>
      </c>
      <c r="W17" t="n">
        <v>6.83</v>
      </c>
      <c r="X17" t="n">
        <v>0.52</v>
      </c>
      <c r="Y17" t="n">
        <v>0.5</v>
      </c>
      <c r="Z17" t="n">
        <v>10</v>
      </c>
      <c r="AA17" t="n">
        <v>870.1373605981288</v>
      </c>
      <c r="AB17" t="n">
        <v>1190.560324521439</v>
      </c>
      <c r="AC17" t="n">
        <v>1076.934918111022</v>
      </c>
      <c r="AD17" t="n">
        <v>870137.3605981288</v>
      </c>
      <c r="AE17" t="n">
        <v>1190560.324521439</v>
      </c>
      <c r="AF17" t="n">
        <v>1.561336231912662e-05</v>
      </c>
      <c r="AG17" t="n">
        <v>48</v>
      </c>
      <c r="AH17" t="n">
        <v>1076934.918111022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2.4255</v>
      </c>
      <c r="E18" t="n">
        <v>41.23</v>
      </c>
      <c r="F18" t="n">
        <v>38.64</v>
      </c>
      <c r="G18" t="n">
        <v>128.79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383.8</v>
      </c>
      <c r="Q18" t="n">
        <v>419.24</v>
      </c>
      <c r="R18" t="n">
        <v>79.90000000000001</v>
      </c>
      <c r="S18" t="n">
        <v>59.57</v>
      </c>
      <c r="T18" t="n">
        <v>7995.7</v>
      </c>
      <c r="U18" t="n">
        <v>0.75</v>
      </c>
      <c r="V18" t="n">
        <v>0.89</v>
      </c>
      <c r="W18" t="n">
        <v>6.82</v>
      </c>
      <c r="X18" t="n">
        <v>0.47</v>
      </c>
      <c r="Y18" t="n">
        <v>0.5</v>
      </c>
      <c r="Z18" t="n">
        <v>10</v>
      </c>
      <c r="AA18" t="n">
        <v>867.2772354606802</v>
      </c>
      <c r="AB18" t="n">
        <v>1186.646975128566</v>
      </c>
      <c r="AC18" t="n">
        <v>1073.395053291784</v>
      </c>
      <c r="AD18" t="n">
        <v>867277.2354606802</v>
      </c>
      <c r="AE18" t="n">
        <v>1186646.975128566</v>
      </c>
      <c r="AF18" t="n">
        <v>1.56397994156445e-05</v>
      </c>
      <c r="AG18" t="n">
        <v>48</v>
      </c>
      <c r="AH18" t="n">
        <v>1073395.053291784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2.4273</v>
      </c>
      <c r="E19" t="n">
        <v>41.2</v>
      </c>
      <c r="F19" t="n">
        <v>38.63</v>
      </c>
      <c r="G19" t="n">
        <v>136.34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383.32</v>
      </c>
      <c r="Q19" t="n">
        <v>419.23</v>
      </c>
      <c r="R19" t="n">
        <v>79.48</v>
      </c>
      <c r="S19" t="n">
        <v>59.57</v>
      </c>
      <c r="T19" t="n">
        <v>7791.77</v>
      </c>
      <c r="U19" t="n">
        <v>0.75</v>
      </c>
      <c r="V19" t="n">
        <v>0.9</v>
      </c>
      <c r="W19" t="n">
        <v>6.83</v>
      </c>
      <c r="X19" t="n">
        <v>0.47</v>
      </c>
      <c r="Y19" t="n">
        <v>0.5</v>
      </c>
      <c r="Z19" t="n">
        <v>10</v>
      </c>
      <c r="AA19" t="n">
        <v>866.4585611273232</v>
      </c>
      <c r="AB19" t="n">
        <v>1185.526828788304</v>
      </c>
      <c r="AC19" t="n">
        <v>1072.381812146102</v>
      </c>
      <c r="AD19" t="n">
        <v>866458.5611273232</v>
      </c>
      <c r="AE19" t="n">
        <v>1185526.828788304</v>
      </c>
      <c r="AF19" t="n">
        <v>1.565140594582309e-05</v>
      </c>
      <c r="AG19" t="n">
        <v>48</v>
      </c>
      <c r="AH19" t="n">
        <v>1072381.812146102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2.4304</v>
      </c>
      <c r="E20" t="n">
        <v>41.15</v>
      </c>
      <c r="F20" t="n">
        <v>38.6</v>
      </c>
      <c r="G20" t="n">
        <v>144.77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14</v>
      </c>
      <c r="N20" t="n">
        <v>24.92</v>
      </c>
      <c r="O20" t="n">
        <v>18599.92</v>
      </c>
      <c r="P20" t="n">
        <v>381.89</v>
      </c>
      <c r="Q20" t="n">
        <v>419.24</v>
      </c>
      <c r="R20" t="n">
        <v>78.8</v>
      </c>
      <c r="S20" t="n">
        <v>59.57</v>
      </c>
      <c r="T20" t="n">
        <v>7457.22</v>
      </c>
      <c r="U20" t="n">
        <v>0.76</v>
      </c>
      <c r="V20" t="n">
        <v>0.9</v>
      </c>
      <c r="W20" t="n">
        <v>6.82</v>
      </c>
      <c r="X20" t="n">
        <v>0.44</v>
      </c>
      <c r="Y20" t="n">
        <v>0.5</v>
      </c>
      <c r="Z20" t="n">
        <v>10</v>
      </c>
      <c r="AA20" t="n">
        <v>864.4323802987824</v>
      </c>
      <c r="AB20" t="n">
        <v>1182.754518789905</v>
      </c>
      <c r="AC20" t="n">
        <v>1069.874087522989</v>
      </c>
      <c r="AD20" t="n">
        <v>864432.3802987824</v>
      </c>
      <c r="AE20" t="n">
        <v>1182754.518789905</v>
      </c>
      <c r="AF20" t="n">
        <v>1.567139497001955e-05</v>
      </c>
      <c r="AG20" t="n">
        <v>48</v>
      </c>
      <c r="AH20" t="n">
        <v>1069874.087522989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2.4343</v>
      </c>
      <c r="E21" t="n">
        <v>41.08</v>
      </c>
      <c r="F21" t="n">
        <v>38.56</v>
      </c>
      <c r="G21" t="n">
        <v>154.26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13</v>
      </c>
      <c r="N21" t="n">
        <v>25.3</v>
      </c>
      <c r="O21" t="n">
        <v>18771.1</v>
      </c>
      <c r="P21" t="n">
        <v>379.14</v>
      </c>
      <c r="Q21" t="n">
        <v>419.23</v>
      </c>
      <c r="R21" t="n">
        <v>77.31</v>
      </c>
      <c r="S21" t="n">
        <v>59.57</v>
      </c>
      <c r="T21" t="n">
        <v>6714.58</v>
      </c>
      <c r="U21" t="n">
        <v>0.77</v>
      </c>
      <c r="V21" t="n">
        <v>0.9</v>
      </c>
      <c r="W21" t="n">
        <v>6.82</v>
      </c>
      <c r="X21" t="n">
        <v>0.4</v>
      </c>
      <c r="Y21" t="n">
        <v>0.5</v>
      </c>
      <c r="Z21" t="n">
        <v>10</v>
      </c>
      <c r="AA21" t="n">
        <v>860.9424970417107</v>
      </c>
      <c r="AB21" t="n">
        <v>1177.979506554796</v>
      </c>
      <c r="AC21" t="n">
        <v>1065.554795753827</v>
      </c>
      <c r="AD21" t="n">
        <v>860942.4970417107</v>
      </c>
      <c r="AE21" t="n">
        <v>1177979.506554796</v>
      </c>
      <c r="AF21" t="n">
        <v>1.569654245207315e-05</v>
      </c>
      <c r="AG21" t="n">
        <v>48</v>
      </c>
      <c r="AH21" t="n">
        <v>1065554.795753827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2.4369</v>
      </c>
      <c r="E22" t="n">
        <v>41.04</v>
      </c>
      <c r="F22" t="n">
        <v>38.55</v>
      </c>
      <c r="G22" t="n">
        <v>165.19</v>
      </c>
      <c r="H22" t="n">
        <v>2.45</v>
      </c>
      <c r="I22" t="n">
        <v>14</v>
      </c>
      <c r="J22" t="n">
        <v>151.69</v>
      </c>
      <c r="K22" t="n">
        <v>45</v>
      </c>
      <c r="L22" t="n">
        <v>21</v>
      </c>
      <c r="M22" t="n">
        <v>12</v>
      </c>
      <c r="N22" t="n">
        <v>25.7</v>
      </c>
      <c r="O22" t="n">
        <v>18942.82</v>
      </c>
      <c r="P22" t="n">
        <v>378.62</v>
      </c>
      <c r="Q22" t="n">
        <v>419.24</v>
      </c>
      <c r="R22" t="n">
        <v>76.92</v>
      </c>
      <c r="S22" t="n">
        <v>59.57</v>
      </c>
      <c r="T22" t="n">
        <v>6525.88</v>
      </c>
      <c r="U22" t="n">
        <v>0.77</v>
      </c>
      <c r="V22" t="n">
        <v>0.9</v>
      </c>
      <c r="W22" t="n">
        <v>6.82</v>
      </c>
      <c r="X22" t="n">
        <v>0.38</v>
      </c>
      <c r="Y22" t="n">
        <v>0.5</v>
      </c>
      <c r="Z22" t="n">
        <v>10</v>
      </c>
      <c r="AA22" t="n">
        <v>859.9498957716534</v>
      </c>
      <c r="AB22" t="n">
        <v>1176.621385706627</v>
      </c>
      <c r="AC22" t="n">
        <v>1064.326292053272</v>
      </c>
      <c r="AD22" t="n">
        <v>859949.8957716534</v>
      </c>
      <c r="AE22" t="n">
        <v>1176621.385706627</v>
      </c>
      <c r="AF22" t="n">
        <v>1.571330744010888e-05</v>
      </c>
      <c r="AG22" t="n">
        <v>48</v>
      </c>
      <c r="AH22" t="n">
        <v>1064326.292053272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2.4375</v>
      </c>
      <c r="E23" t="n">
        <v>41.03</v>
      </c>
      <c r="F23" t="n">
        <v>38.54</v>
      </c>
      <c r="G23" t="n">
        <v>165.15</v>
      </c>
      <c r="H23" t="n">
        <v>2.54</v>
      </c>
      <c r="I23" t="n">
        <v>14</v>
      </c>
      <c r="J23" t="n">
        <v>153.09</v>
      </c>
      <c r="K23" t="n">
        <v>45</v>
      </c>
      <c r="L23" t="n">
        <v>22</v>
      </c>
      <c r="M23" t="n">
        <v>12</v>
      </c>
      <c r="N23" t="n">
        <v>26.09</v>
      </c>
      <c r="O23" t="n">
        <v>19115.09</v>
      </c>
      <c r="P23" t="n">
        <v>375.1</v>
      </c>
      <c r="Q23" t="n">
        <v>419.23</v>
      </c>
      <c r="R23" t="n">
        <v>76.5</v>
      </c>
      <c r="S23" t="n">
        <v>59.57</v>
      </c>
      <c r="T23" t="n">
        <v>6313.65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856.3362247282136</v>
      </c>
      <c r="AB23" t="n">
        <v>1171.677001561077</v>
      </c>
      <c r="AC23" t="n">
        <v>1059.853792991087</v>
      </c>
      <c r="AD23" t="n">
        <v>856336.2247282135</v>
      </c>
      <c r="AE23" t="n">
        <v>1171677.001561077</v>
      </c>
      <c r="AF23" t="n">
        <v>1.571717628350174e-05</v>
      </c>
      <c r="AG23" t="n">
        <v>48</v>
      </c>
      <c r="AH23" t="n">
        <v>1059853.792991087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2.441</v>
      </c>
      <c r="E24" t="n">
        <v>40.97</v>
      </c>
      <c r="F24" t="n">
        <v>38.5</v>
      </c>
      <c r="G24" t="n">
        <v>177.7</v>
      </c>
      <c r="H24" t="n">
        <v>2.64</v>
      </c>
      <c r="I24" t="n">
        <v>13</v>
      </c>
      <c r="J24" t="n">
        <v>154.49</v>
      </c>
      <c r="K24" t="n">
        <v>45</v>
      </c>
      <c r="L24" t="n">
        <v>23</v>
      </c>
      <c r="M24" t="n">
        <v>11</v>
      </c>
      <c r="N24" t="n">
        <v>26.49</v>
      </c>
      <c r="O24" t="n">
        <v>19287.9</v>
      </c>
      <c r="P24" t="n">
        <v>376.13</v>
      </c>
      <c r="Q24" t="n">
        <v>419.23</v>
      </c>
      <c r="R24" t="n">
        <v>75.55</v>
      </c>
      <c r="S24" t="n">
        <v>59.57</v>
      </c>
      <c r="T24" t="n">
        <v>5844.43</v>
      </c>
      <c r="U24" t="n">
        <v>0.79</v>
      </c>
      <c r="V24" t="n">
        <v>0.9</v>
      </c>
      <c r="W24" t="n">
        <v>6.81</v>
      </c>
      <c r="X24" t="n">
        <v>0.34</v>
      </c>
      <c r="Y24" t="n">
        <v>0.5</v>
      </c>
      <c r="Z24" t="n">
        <v>10</v>
      </c>
      <c r="AA24" t="n">
        <v>856.684434187435</v>
      </c>
      <c r="AB24" t="n">
        <v>1172.153437105102</v>
      </c>
      <c r="AC24" t="n">
        <v>1060.284758195471</v>
      </c>
      <c r="AD24" t="n">
        <v>856684.4341874351</v>
      </c>
      <c r="AE24" t="n">
        <v>1172153.437105102</v>
      </c>
      <c r="AF24" t="n">
        <v>1.573974453662677e-05</v>
      </c>
      <c r="AG24" t="n">
        <v>48</v>
      </c>
      <c r="AH24" t="n">
        <v>1060284.758195471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2.4403</v>
      </c>
      <c r="E25" t="n">
        <v>40.98</v>
      </c>
      <c r="F25" t="n">
        <v>38.51</v>
      </c>
      <c r="G25" t="n">
        <v>177.76</v>
      </c>
      <c r="H25" t="n">
        <v>2.73</v>
      </c>
      <c r="I25" t="n">
        <v>13</v>
      </c>
      <c r="J25" t="n">
        <v>155.9</v>
      </c>
      <c r="K25" t="n">
        <v>45</v>
      </c>
      <c r="L25" t="n">
        <v>24</v>
      </c>
      <c r="M25" t="n">
        <v>11</v>
      </c>
      <c r="N25" t="n">
        <v>26.9</v>
      </c>
      <c r="O25" t="n">
        <v>19461.27</v>
      </c>
      <c r="P25" t="n">
        <v>372.7</v>
      </c>
      <c r="Q25" t="n">
        <v>419.24</v>
      </c>
      <c r="R25" t="n">
        <v>75.61</v>
      </c>
      <c r="S25" t="n">
        <v>59.57</v>
      </c>
      <c r="T25" t="n">
        <v>5876.49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853.4223875279944</v>
      </c>
      <c r="AB25" t="n">
        <v>1167.690160954313</v>
      </c>
      <c r="AC25" t="n">
        <v>1056.247450856267</v>
      </c>
      <c r="AD25" t="n">
        <v>853422.3875279943</v>
      </c>
      <c r="AE25" t="n">
        <v>1167690.160954313</v>
      </c>
      <c r="AF25" t="n">
        <v>1.573523088600177e-05</v>
      </c>
      <c r="AG25" t="n">
        <v>48</v>
      </c>
      <c r="AH25" t="n">
        <v>1056247.450856267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2.4454</v>
      </c>
      <c r="E26" t="n">
        <v>40.89</v>
      </c>
      <c r="F26" t="n">
        <v>38.45</v>
      </c>
      <c r="G26" t="n">
        <v>192.27</v>
      </c>
      <c r="H26" t="n">
        <v>2.81</v>
      </c>
      <c r="I26" t="n">
        <v>12</v>
      </c>
      <c r="J26" t="n">
        <v>157.31</v>
      </c>
      <c r="K26" t="n">
        <v>45</v>
      </c>
      <c r="L26" t="n">
        <v>25</v>
      </c>
      <c r="M26" t="n">
        <v>10</v>
      </c>
      <c r="N26" t="n">
        <v>27.31</v>
      </c>
      <c r="O26" t="n">
        <v>19635.2</v>
      </c>
      <c r="P26" t="n">
        <v>372.34</v>
      </c>
      <c r="Q26" t="n">
        <v>419.23</v>
      </c>
      <c r="R26" t="n">
        <v>73.79000000000001</v>
      </c>
      <c r="S26" t="n">
        <v>59.57</v>
      </c>
      <c r="T26" t="n">
        <v>4970.89</v>
      </c>
      <c r="U26" t="n">
        <v>0.8100000000000001</v>
      </c>
      <c r="V26" t="n">
        <v>0.9</v>
      </c>
      <c r="W26" t="n">
        <v>6.81</v>
      </c>
      <c r="X26" t="n">
        <v>0.29</v>
      </c>
      <c r="Y26" t="n">
        <v>0.5</v>
      </c>
      <c r="Z26" t="n">
        <v>10</v>
      </c>
      <c r="AA26" t="n">
        <v>852.0919531812311</v>
      </c>
      <c r="AB26" t="n">
        <v>1165.86980198645</v>
      </c>
      <c r="AC26" t="n">
        <v>1054.600824393407</v>
      </c>
      <c r="AD26" t="n">
        <v>852091.9531812312</v>
      </c>
      <c r="AE26" t="n">
        <v>1165869.80198645</v>
      </c>
      <c r="AF26" t="n">
        <v>1.576811605484109e-05</v>
      </c>
      <c r="AG26" t="n">
        <v>48</v>
      </c>
      <c r="AH26" t="n">
        <v>1054600.824393407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2.444</v>
      </c>
      <c r="E27" t="n">
        <v>40.92</v>
      </c>
      <c r="F27" t="n">
        <v>38.48</v>
      </c>
      <c r="G27" t="n">
        <v>192.39</v>
      </c>
      <c r="H27" t="n">
        <v>2.9</v>
      </c>
      <c r="I27" t="n">
        <v>12</v>
      </c>
      <c r="J27" t="n">
        <v>158.72</v>
      </c>
      <c r="K27" t="n">
        <v>45</v>
      </c>
      <c r="L27" t="n">
        <v>26</v>
      </c>
      <c r="M27" t="n">
        <v>10</v>
      </c>
      <c r="N27" t="n">
        <v>27.72</v>
      </c>
      <c r="O27" t="n">
        <v>19809.69</v>
      </c>
      <c r="P27" t="n">
        <v>370.45</v>
      </c>
      <c r="Q27" t="n">
        <v>419.23</v>
      </c>
      <c r="R27" t="n">
        <v>74.65000000000001</v>
      </c>
      <c r="S27" t="n">
        <v>59.57</v>
      </c>
      <c r="T27" t="n">
        <v>5401.83</v>
      </c>
      <c r="U27" t="n">
        <v>0.8</v>
      </c>
      <c r="V27" t="n">
        <v>0.9</v>
      </c>
      <c r="W27" t="n">
        <v>6.81</v>
      </c>
      <c r="X27" t="n">
        <v>0.32</v>
      </c>
      <c r="Y27" t="n">
        <v>0.5</v>
      </c>
      <c r="Z27" t="n">
        <v>10</v>
      </c>
      <c r="AA27" t="n">
        <v>850.5080806266099</v>
      </c>
      <c r="AB27" t="n">
        <v>1163.702677681692</v>
      </c>
      <c r="AC27" t="n">
        <v>1052.640527390717</v>
      </c>
      <c r="AD27" t="n">
        <v>850508.0806266099</v>
      </c>
      <c r="AE27" t="n">
        <v>1163702.677681692</v>
      </c>
      <c r="AF27" t="n">
        <v>1.575908875359108e-05</v>
      </c>
      <c r="AG27" t="n">
        <v>48</v>
      </c>
      <c r="AH27" t="n">
        <v>1052640.527390717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2.4472</v>
      </c>
      <c r="E28" t="n">
        <v>40.86</v>
      </c>
      <c r="F28" t="n">
        <v>38.45</v>
      </c>
      <c r="G28" t="n">
        <v>209.72</v>
      </c>
      <c r="H28" t="n">
        <v>2.99</v>
      </c>
      <c r="I28" t="n">
        <v>11</v>
      </c>
      <c r="J28" t="n">
        <v>160.14</v>
      </c>
      <c r="K28" t="n">
        <v>45</v>
      </c>
      <c r="L28" t="n">
        <v>27</v>
      </c>
      <c r="M28" t="n">
        <v>9</v>
      </c>
      <c r="N28" t="n">
        <v>28.14</v>
      </c>
      <c r="O28" t="n">
        <v>19984.89</v>
      </c>
      <c r="P28" t="n">
        <v>368.91</v>
      </c>
      <c r="Q28" t="n">
        <v>419.23</v>
      </c>
      <c r="R28" t="n">
        <v>73.52</v>
      </c>
      <c r="S28" t="n">
        <v>59.57</v>
      </c>
      <c r="T28" t="n">
        <v>4839.62</v>
      </c>
      <c r="U28" t="n">
        <v>0.8100000000000001</v>
      </c>
      <c r="V28" t="n">
        <v>0.9</v>
      </c>
      <c r="W28" t="n">
        <v>6.82</v>
      </c>
      <c r="X28" t="n">
        <v>0.29</v>
      </c>
      <c r="Y28" t="n">
        <v>0.5</v>
      </c>
      <c r="Z28" t="n">
        <v>10</v>
      </c>
      <c r="AA28" t="n">
        <v>848.3900330353631</v>
      </c>
      <c r="AB28" t="n">
        <v>1160.804671525683</v>
      </c>
      <c r="AC28" t="n">
        <v>1050.01910287486</v>
      </c>
      <c r="AD28" t="n">
        <v>848390.0330353631</v>
      </c>
      <c r="AE28" t="n">
        <v>1160804.671525683</v>
      </c>
      <c r="AF28" t="n">
        <v>1.577972258501968e-05</v>
      </c>
      <c r="AG28" t="n">
        <v>48</v>
      </c>
      <c r="AH28" t="n">
        <v>1050019.10287486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2.4473</v>
      </c>
      <c r="E29" t="n">
        <v>40.86</v>
      </c>
      <c r="F29" t="n">
        <v>38.45</v>
      </c>
      <c r="G29" t="n">
        <v>209.72</v>
      </c>
      <c r="H29" t="n">
        <v>3.07</v>
      </c>
      <c r="I29" t="n">
        <v>11</v>
      </c>
      <c r="J29" t="n">
        <v>161.57</v>
      </c>
      <c r="K29" t="n">
        <v>45</v>
      </c>
      <c r="L29" t="n">
        <v>28</v>
      </c>
      <c r="M29" t="n">
        <v>9</v>
      </c>
      <c r="N29" t="n">
        <v>28.57</v>
      </c>
      <c r="O29" t="n">
        <v>20160.55</v>
      </c>
      <c r="P29" t="n">
        <v>368.14</v>
      </c>
      <c r="Q29" t="n">
        <v>419.23</v>
      </c>
      <c r="R29" t="n">
        <v>73.45</v>
      </c>
      <c r="S29" t="n">
        <v>59.57</v>
      </c>
      <c r="T29" t="n">
        <v>4805.88</v>
      </c>
      <c r="U29" t="n">
        <v>0.8100000000000001</v>
      </c>
      <c r="V29" t="n">
        <v>0.9</v>
      </c>
      <c r="W29" t="n">
        <v>6.82</v>
      </c>
      <c r="X29" t="n">
        <v>0.29</v>
      </c>
      <c r="Y29" t="n">
        <v>0.5</v>
      </c>
      <c r="Z29" t="n">
        <v>10</v>
      </c>
      <c r="AA29" t="n">
        <v>847.6118698715843</v>
      </c>
      <c r="AB29" t="n">
        <v>1159.739954354865</v>
      </c>
      <c r="AC29" t="n">
        <v>1049.056000816485</v>
      </c>
      <c r="AD29" t="n">
        <v>847611.8698715843</v>
      </c>
      <c r="AE29" t="n">
        <v>1159739.954354865</v>
      </c>
      <c r="AF29" t="n">
        <v>1.578036739225182e-05</v>
      </c>
      <c r="AG29" t="n">
        <v>48</v>
      </c>
      <c r="AH29" t="n">
        <v>1049056.000816485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2.4504</v>
      </c>
      <c r="E30" t="n">
        <v>40.81</v>
      </c>
      <c r="F30" t="n">
        <v>38.42</v>
      </c>
      <c r="G30" t="n">
        <v>230.53</v>
      </c>
      <c r="H30" t="n">
        <v>3.15</v>
      </c>
      <c r="I30" t="n">
        <v>10</v>
      </c>
      <c r="J30" t="n">
        <v>163</v>
      </c>
      <c r="K30" t="n">
        <v>45</v>
      </c>
      <c r="L30" t="n">
        <v>29</v>
      </c>
      <c r="M30" t="n">
        <v>8</v>
      </c>
      <c r="N30" t="n">
        <v>29</v>
      </c>
      <c r="O30" t="n">
        <v>20336.78</v>
      </c>
      <c r="P30" t="n">
        <v>364</v>
      </c>
      <c r="Q30" t="n">
        <v>419.25</v>
      </c>
      <c r="R30" t="n">
        <v>72.73</v>
      </c>
      <c r="S30" t="n">
        <v>59.57</v>
      </c>
      <c r="T30" t="n">
        <v>4450.06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842.9511851239259</v>
      </c>
      <c r="AB30" t="n">
        <v>1153.36299986822</v>
      </c>
      <c r="AC30" t="n">
        <v>1043.287653915933</v>
      </c>
      <c r="AD30" t="n">
        <v>842951.1851239259</v>
      </c>
      <c r="AE30" t="n">
        <v>1153362.999868219</v>
      </c>
      <c r="AF30" t="n">
        <v>1.580035641644828e-05</v>
      </c>
      <c r="AG30" t="n">
        <v>48</v>
      </c>
      <c r="AH30" t="n">
        <v>1043287.653915933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2.4505</v>
      </c>
      <c r="E31" t="n">
        <v>40.81</v>
      </c>
      <c r="F31" t="n">
        <v>38.42</v>
      </c>
      <c r="G31" t="n">
        <v>230.53</v>
      </c>
      <c r="H31" t="n">
        <v>3.23</v>
      </c>
      <c r="I31" t="n">
        <v>10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364.7</v>
      </c>
      <c r="Q31" t="n">
        <v>419.24</v>
      </c>
      <c r="R31" t="n">
        <v>72.73</v>
      </c>
      <c r="S31" t="n">
        <v>59.57</v>
      </c>
      <c r="T31" t="n">
        <v>4450.35</v>
      </c>
      <c r="U31" t="n">
        <v>0.82</v>
      </c>
      <c r="V31" t="n">
        <v>0.9</v>
      </c>
      <c r="W31" t="n">
        <v>6.81</v>
      </c>
      <c r="X31" t="n">
        <v>0.26</v>
      </c>
      <c r="Y31" t="n">
        <v>0.5</v>
      </c>
      <c r="Z31" t="n">
        <v>10</v>
      </c>
      <c r="AA31" t="n">
        <v>843.625152928247</v>
      </c>
      <c r="AB31" t="n">
        <v>1154.285152351453</v>
      </c>
      <c r="AC31" t="n">
        <v>1044.121797460415</v>
      </c>
      <c r="AD31" t="n">
        <v>843625.152928247</v>
      </c>
      <c r="AE31" t="n">
        <v>1154285.152351453</v>
      </c>
      <c r="AF31" t="n">
        <v>1.580100122368042e-05</v>
      </c>
      <c r="AG31" t="n">
        <v>48</v>
      </c>
      <c r="AH31" t="n">
        <v>1044121.797460415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2.4501</v>
      </c>
      <c r="E32" t="n">
        <v>40.81</v>
      </c>
      <c r="F32" t="n">
        <v>38.43</v>
      </c>
      <c r="G32" t="n">
        <v>230.56</v>
      </c>
      <c r="H32" t="n">
        <v>3.31</v>
      </c>
      <c r="I32" t="n">
        <v>10</v>
      </c>
      <c r="J32" t="n">
        <v>165.87</v>
      </c>
      <c r="K32" t="n">
        <v>45</v>
      </c>
      <c r="L32" t="n">
        <v>31</v>
      </c>
      <c r="M32" t="n">
        <v>8</v>
      </c>
      <c r="N32" t="n">
        <v>29.87</v>
      </c>
      <c r="O32" t="n">
        <v>20691.03</v>
      </c>
      <c r="P32" t="n">
        <v>363.65</v>
      </c>
      <c r="Q32" t="n">
        <v>419.23</v>
      </c>
      <c r="R32" t="n">
        <v>72.87</v>
      </c>
      <c r="S32" t="n">
        <v>59.57</v>
      </c>
      <c r="T32" t="n">
        <v>4521.26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842.6709794960466</v>
      </c>
      <c r="AB32" t="n">
        <v>1152.979610166355</v>
      </c>
      <c r="AC32" t="n">
        <v>1042.940854389124</v>
      </c>
      <c r="AD32" t="n">
        <v>842670.9794960466</v>
      </c>
      <c r="AE32" t="n">
        <v>1152979.610166355</v>
      </c>
      <c r="AF32" t="n">
        <v>1.579842199475185e-05</v>
      </c>
      <c r="AG32" t="n">
        <v>48</v>
      </c>
      <c r="AH32" t="n">
        <v>1042940.854389124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2.4538</v>
      </c>
      <c r="E33" t="n">
        <v>40.75</v>
      </c>
      <c r="F33" t="n">
        <v>38.39</v>
      </c>
      <c r="G33" t="n">
        <v>255.94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7</v>
      </c>
      <c r="N33" t="n">
        <v>30.31</v>
      </c>
      <c r="O33" t="n">
        <v>20869.05</v>
      </c>
      <c r="P33" t="n">
        <v>357.83</v>
      </c>
      <c r="Q33" t="n">
        <v>419.23</v>
      </c>
      <c r="R33" t="n">
        <v>71.68000000000001</v>
      </c>
      <c r="S33" t="n">
        <v>59.57</v>
      </c>
      <c r="T33" t="n">
        <v>3931.01</v>
      </c>
      <c r="U33" t="n">
        <v>0.83</v>
      </c>
      <c r="V33" t="n">
        <v>0.9</v>
      </c>
      <c r="W33" t="n">
        <v>6.81</v>
      </c>
      <c r="X33" t="n">
        <v>0.23</v>
      </c>
      <c r="Y33" t="n">
        <v>0.5</v>
      </c>
      <c r="Z33" t="n">
        <v>10</v>
      </c>
      <c r="AA33" t="n">
        <v>836.2511945989596</v>
      </c>
      <c r="AB33" t="n">
        <v>1144.19577724924</v>
      </c>
      <c r="AC33" t="n">
        <v>1034.995338157431</v>
      </c>
      <c r="AD33" t="n">
        <v>836251.1945989596</v>
      </c>
      <c r="AE33" t="n">
        <v>1144195.77724924</v>
      </c>
      <c r="AF33" t="n">
        <v>1.582227986234116e-05</v>
      </c>
      <c r="AG33" t="n">
        <v>48</v>
      </c>
      <c r="AH33" t="n">
        <v>1034995.338157431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2.4539</v>
      </c>
      <c r="E34" t="n">
        <v>40.75</v>
      </c>
      <c r="F34" t="n">
        <v>38.39</v>
      </c>
      <c r="G34" t="n">
        <v>255.93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7</v>
      </c>
      <c r="N34" t="n">
        <v>30.76</v>
      </c>
      <c r="O34" t="n">
        <v>21047.68</v>
      </c>
      <c r="P34" t="n">
        <v>360.35</v>
      </c>
      <c r="Q34" t="n">
        <v>419.23</v>
      </c>
      <c r="R34" t="n">
        <v>71.7</v>
      </c>
      <c r="S34" t="n">
        <v>59.57</v>
      </c>
      <c r="T34" t="n">
        <v>3942.57</v>
      </c>
      <c r="U34" t="n">
        <v>0.83</v>
      </c>
      <c r="V34" t="n">
        <v>0.9</v>
      </c>
      <c r="W34" t="n">
        <v>6.81</v>
      </c>
      <c r="X34" t="n">
        <v>0.23</v>
      </c>
      <c r="Y34" t="n">
        <v>0.5</v>
      </c>
      <c r="Z34" t="n">
        <v>10</v>
      </c>
      <c r="AA34" t="n">
        <v>838.7183562282632</v>
      </c>
      <c r="AB34" t="n">
        <v>1147.571456633942</v>
      </c>
      <c r="AC34" t="n">
        <v>1038.048847439454</v>
      </c>
      <c r="AD34" t="n">
        <v>838718.3562282632</v>
      </c>
      <c r="AE34" t="n">
        <v>1147571.456633942</v>
      </c>
      <c r="AF34" t="n">
        <v>1.58229246695733e-05</v>
      </c>
      <c r="AG34" t="n">
        <v>48</v>
      </c>
      <c r="AH34" t="n">
        <v>1038048.847439453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2.4534</v>
      </c>
      <c r="E35" t="n">
        <v>40.76</v>
      </c>
      <c r="F35" t="n">
        <v>38.4</v>
      </c>
      <c r="G35" t="n">
        <v>255.99</v>
      </c>
      <c r="H35" t="n">
        <v>3.54</v>
      </c>
      <c r="I35" t="n">
        <v>9</v>
      </c>
      <c r="J35" t="n">
        <v>170.21</v>
      </c>
      <c r="K35" t="n">
        <v>45</v>
      </c>
      <c r="L35" t="n">
        <v>34</v>
      </c>
      <c r="M35" t="n">
        <v>6</v>
      </c>
      <c r="N35" t="n">
        <v>31.22</v>
      </c>
      <c r="O35" t="n">
        <v>21226.92</v>
      </c>
      <c r="P35" t="n">
        <v>360.87</v>
      </c>
      <c r="Q35" t="n">
        <v>419.23</v>
      </c>
      <c r="R35" t="n">
        <v>71.95</v>
      </c>
      <c r="S35" t="n">
        <v>59.57</v>
      </c>
      <c r="T35" t="n">
        <v>4064.07</v>
      </c>
      <c r="U35" t="n">
        <v>0.83</v>
      </c>
      <c r="V35" t="n">
        <v>0.9</v>
      </c>
      <c r="W35" t="n">
        <v>6.81</v>
      </c>
      <c r="X35" t="n">
        <v>0.24</v>
      </c>
      <c r="Y35" t="n">
        <v>0.5</v>
      </c>
      <c r="Z35" t="n">
        <v>10</v>
      </c>
      <c r="AA35" t="n">
        <v>839.3291686109588</v>
      </c>
      <c r="AB35" t="n">
        <v>1148.407197083087</v>
      </c>
      <c r="AC35" t="n">
        <v>1038.804825993101</v>
      </c>
      <c r="AD35" t="n">
        <v>839329.1686109588</v>
      </c>
      <c r="AE35" t="n">
        <v>1148407.197083087</v>
      </c>
      <c r="AF35" t="n">
        <v>1.581970063341259e-05</v>
      </c>
      <c r="AG35" t="n">
        <v>48</v>
      </c>
      <c r="AH35" t="n">
        <v>1038804.825993101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2.4535</v>
      </c>
      <c r="E36" t="n">
        <v>40.76</v>
      </c>
      <c r="F36" t="n">
        <v>38.4</v>
      </c>
      <c r="G36" t="n">
        <v>255.97</v>
      </c>
      <c r="H36" t="n">
        <v>3.61</v>
      </c>
      <c r="I36" t="n">
        <v>9</v>
      </c>
      <c r="J36" t="n">
        <v>171.67</v>
      </c>
      <c r="K36" t="n">
        <v>45</v>
      </c>
      <c r="L36" t="n">
        <v>35</v>
      </c>
      <c r="M36" t="n">
        <v>6</v>
      </c>
      <c r="N36" t="n">
        <v>31.67</v>
      </c>
      <c r="O36" t="n">
        <v>21406.78</v>
      </c>
      <c r="P36" t="n">
        <v>359.41</v>
      </c>
      <c r="Q36" t="n">
        <v>419.24</v>
      </c>
      <c r="R36" t="n">
        <v>71.91</v>
      </c>
      <c r="S36" t="n">
        <v>59.57</v>
      </c>
      <c r="T36" t="n">
        <v>4046</v>
      </c>
      <c r="U36" t="n">
        <v>0.83</v>
      </c>
      <c r="V36" t="n">
        <v>0.9</v>
      </c>
      <c r="W36" t="n">
        <v>6.81</v>
      </c>
      <c r="X36" t="n">
        <v>0.23</v>
      </c>
      <c r="Y36" t="n">
        <v>0.5</v>
      </c>
      <c r="Z36" t="n">
        <v>10</v>
      </c>
      <c r="AA36" t="n">
        <v>837.8731425591391</v>
      </c>
      <c r="AB36" t="n">
        <v>1146.414998003651</v>
      </c>
      <c r="AC36" t="n">
        <v>1037.002759597737</v>
      </c>
      <c r="AD36" t="n">
        <v>837873.1425591391</v>
      </c>
      <c r="AE36" t="n">
        <v>1146414.998003651</v>
      </c>
      <c r="AF36" t="n">
        <v>1.582034544064473e-05</v>
      </c>
      <c r="AG36" t="n">
        <v>48</v>
      </c>
      <c r="AH36" t="n">
        <v>1037002.759597737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2.4535</v>
      </c>
      <c r="E37" t="n">
        <v>40.76</v>
      </c>
      <c r="F37" t="n">
        <v>38.4</v>
      </c>
      <c r="G37" t="n">
        <v>255.98</v>
      </c>
      <c r="H37" t="n">
        <v>3.69</v>
      </c>
      <c r="I37" t="n">
        <v>9</v>
      </c>
      <c r="J37" t="n">
        <v>173.13</v>
      </c>
      <c r="K37" t="n">
        <v>45</v>
      </c>
      <c r="L37" t="n">
        <v>36</v>
      </c>
      <c r="M37" t="n">
        <v>5</v>
      </c>
      <c r="N37" t="n">
        <v>32.14</v>
      </c>
      <c r="O37" t="n">
        <v>21587.26</v>
      </c>
      <c r="P37" t="n">
        <v>357.42</v>
      </c>
      <c r="Q37" t="n">
        <v>419.23</v>
      </c>
      <c r="R37" t="n">
        <v>71.94</v>
      </c>
      <c r="S37" t="n">
        <v>59.57</v>
      </c>
      <c r="T37" t="n">
        <v>4058.01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835.9114103311207</v>
      </c>
      <c r="AB37" t="n">
        <v>1143.730869423759</v>
      </c>
      <c r="AC37" t="n">
        <v>1034.574800482312</v>
      </c>
      <c r="AD37" t="n">
        <v>835911.4103311207</v>
      </c>
      <c r="AE37" t="n">
        <v>1143730.869423759</v>
      </c>
      <c r="AF37" t="n">
        <v>1.582034544064473e-05</v>
      </c>
      <c r="AG37" t="n">
        <v>48</v>
      </c>
      <c r="AH37" t="n">
        <v>1034574.800482312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2.4531</v>
      </c>
      <c r="E38" t="n">
        <v>40.77</v>
      </c>
      <c r="F38" t="n">
        <v>38.4</v>
      </c>
      <c r="G38" t="n">
        <v>256.02</v>
      </c>
      <c r="H38" t="n">
        <v>3.76</v>
      </c>
      <c r="I38" t="n">
        <v>9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357.45</v>
      </c>
      <c r="Q38" t="n">
        <v>419.23</v>
      </c>
      <c r="R38" t="n">
        <v>71.84</v>
      </c>
      <c r="S38" t="n">
        <v>59.57</v>
      </c>
      <c r="T38" t="n">
        <v>4011.85</v>
      </c>
      <c r="U38" t="n">
        <v>0.83</v>
      </c>
      <c r="V38" t="n">
        <v>0.9</v>
      </c>
      <c r="W38" t="n">
        <v>6.82</v>
      </c>
      <c r="X38" t="n">
        <v>0.24</v>
      </c>
      <c r="Y38" t="n">
        <v>0.5</v>
      </c>
      <c r="Z38" t="n">
        <v>10</v>
      </c>
      <c r="AA38" t="n">
        <v>836.0075035296186</v>
      </c>
      <c r="AB38" t="n">
        <v>1143.862348377276</v>
      </c>
      <c r="AC38" t="n">
        <v>1034.693731269037</v>
      </c>
      <c r="AD38" t="n">
        <v>836007.5035296186</v>
      </c>
      <c r="AE38" t="n">
        <v>1143862.348377276</v>
      </c>
      <c r="AF38" t="n">
        <v>1.581776621171616e-05</v>
      </c>
      <c r="AG38" t="n">
        <v>48</v>
      </c>
      <c r="AH38" t="n">
        <v>1034693.731269037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2.4564</v>
      </c>
      <c r="E39" t="n">
        <v>40.71</v>
      </c>
      <c r="F39" t="n">
        <v>38.37</v>
      </c>
      <c r="G39" t="n">
        <v>287.79</v>
      </c>
      <c r="H39" t="n">
        <v>3.83</v>
      </c>
      <c r="I39" t="n">
        <v>8</v>
      </c>
      <c r="J39" t="n">
        <v>176.08</v>
      </c>
      <c r="K39" t="n">
        <v>45</v>
      </c>
      <c r="L39" t="n">
        <v>38</v>
      </c>
      <c r="M39" t="n">
        <v>1</v>
      </c>
      <c r="N39" t="n">
        <v>33.08</v>
      </c>
      <c r="O39" t="n">
        <v>21950.14</v>
      </c>
      <c r="P39" t="n">
        <v>358.67</v>
      </c>
      <c r="Q39" t="n">
        <v>419.25</v>
      </c>
      <c r="R39" t="n">
        <v>70.81</v>
      </c>
      <c r="S39" t="n">
        <v>59.57</v>
      </c>
      <c r="T39" t="n">
        <v>3502.36</v>
      </c>
      <c r="U39" t="n">
        <v>0.84</v>
      </c>
      <c r="V39" t="n">
        <v>0.9</v>
      </c>
      <c r="W39" t="n">
        <v>6.82</v>
      </c>
      <c r="X39" t="n">
        <v>0.21</v>
      </c>
      <c r="Y39" t="n">
        <v>0.5</v>
      </c>
      <c r="Z39" t="n">
        <v>10</v>
      </c>
      <c r="AA39" t="n">
        <v>836.6172509865235</v>
      </c>
      <c r="AB39" t="n">
        <v>1144.696631747973</v>
      </c>
      <c r="AC39" t="n">
        <v>1035.448391805759</v>
      </c>
      <c r="AD39" t="n">
        <v>836617.2509865235</v>
      </c>
      <c r="AE39" t="n">
        <v>1144696.631747973</v>
      </c>
      <c r="AF39" t="n">
        <v>1.58390448503769e-05</v>
      </c>
      <c r="AG39" t="n">
        <v>48</v>
      </c>
      <c r="AH39" t="n">
        <v>1035448.391805758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2.4563</v>
      </c>
      <c r="E40" t="n">
        <v>40.71</v>
      </c>
      <c r="F40" t="n">
        <v>38.38</v>
      </c>
      <c r="G40" t="n">
        <v>287.81</v>
      </c>
      <c r="H40" t="n">
        <v>3.9</v>
      </c>
      <c r="I40" t="n">
        <v>8</v>
      </c>
      <c r="J40" t="n">
        <v>177.56</v>
      </c>
      <c r="K40" t="n">
        <v>45</v>
      </c>
      <c r="L40" t="n">
        <v>39</v>
      </c>
      <c r="M40" t="n">
        <v>0</v>
      </c>
      <c r="N40" t="n">
        <v>33.56</v>
      </c>
      <c r="O40" t="n">
        <v>22132.55</v>
      </c>
      <c r="P40" t="n">
        <v>361.42</v>
      </c>
      <c r="Q40" t="n">
        <v>419.23</v>
      </c>
      <c r="R40" t="n">
        <v>70.87</v>
      </c>
      <c r="S40" t="n">
        <v>59.57</v>
      </c>
      <c r="T40" t="n">
        <v>3529.89</v>
      </c>
      <c r="U40" t="n">
        <v>0.84</v>
      </c>
      <c r="V40" t="n">
        <v>0.9</v>
      </c>
      <c r="W40" t="n">
        <v>6.82</v>
      </c>
      <c r="X40" t="n">
        <v>0.21</v>
      </c>
      <c r="Y40" t="n">
        <v>0.5</v>
      </c>
      <c r="Z40" t="n">
        <v>10</v>
      </c>
      <c r="AA40" t="n">
        <v>839.3561888341259</v>
      </c>
      <c r="AB40" t="n">
        <v>1148.444167344472</v>
      </c>
      <c r="AC40" t="n">
        <v>1038.838267864627</v>
      </c>
      <c r="AD40" t="n">
        <v>839356.1888341259</v>
      </c>
      <c r="AE40" t="n">
        <v>1148444.167344472</v>
      </c>
      <c r="AF40" t="n">
        <v>1.583840004314476e-05</v>
      </c>
      <c r="AG40" t="n">
        <v>48</v>
      </c>
      <c r="AH40" t="n">
        <v>1038838.267864627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2024-09-25T21:26:57Z</dcterms:created>
  <dcterms:modified xmlns:dcterms="http://purl.org/dc/terms/" xmlns:xsi="http://www.w3.org/2001/XMLSchema-instance" xsi:type="dcterms:W3CDTF">2024-09-25T21:26:57Z</dcterms:modified>
</cp:coreProperties>
</file>