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gráficos!$A$7:$A$360</f>
              <numCache>
                <formatCode>General</formatCode>
                <ptCount val="35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</numCache>
            </numRef>
          </xVal>
          <yVal>
            <numRef>
              <f>gráficos!$B$7:$B$360</f>
              <numCache>
                <formatCode>General</formatCode>
                <ptCount val="35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2.2688</v>
      </c>
      <c r="E2" t="n">
        <v>44.08</v>
      </c>
      <c r="F2" t="n">
        <v>29.81</v>
      </c>
      <c r="G2" t="n">
        <v>5.92</v>
      </c>
      <c r="H2" t="n">
        <v>0.09</v>
      </c>
      <c r="I2" t="n">
        <v>302</v>
      </c>
      <c r="J2" t="n">
        <v>194.77</v>
      </c>
      <c r="K2" t="n">
        <v>54.38</v>
      </c>
      <c r="L2" t="n">
        <v>1</v>
      </c>
      <c r="M2" t="n">
        <v>300</v>
      </c>
      <c r="N2" t="n">
        <v>39.4</v>
      </c>
      <c r="O2" t="n">
        <v>24256.19</v>
      </c>
      <c r="P2" t="n">
        <v>415.73</v>
      </c>
      <c r="Q2" t="n">
        <v>443.92</v>
      </c>
      <c r="R2" t="n">
        <v>336.07</v>
      </c>
      <c r="S2" t="n">
        <v>32.9</v>
      </c>
      <c r="T2" t="n">
        <v>146123.98</v>
      </c>
      <c r="U2" t="n">
        <v>0.1</v>
      </c>
      <c r="V2" t="n">
        <v>0.55</v>
      </c>
      <c r="W2" t="n">
        <v>1.95</v>
      </c>
      <c r="X2" t="n">
        <v>9.02</v>
      </c>
      <c r="Y2" t="n">
        <v>0.5</v>
      </c>
      <c r="Z2" t="n">
        <v>10</v>
      </c>
      <c r="AA2" t="n">
        <v>967.2457338360955</v>
      </c>
      <c r="AB2" t="n">
        <v>1323.428284904694</v>
      </c>
      <c r="AC2" t="n">
        <v>1197.122146836653</v>
      </c>
      <c r="AD2" t="n">
        <v>967245.7338360955</v>
      </c>
      <c r="AE2" t="n">
        <v>1323428.284904694</v>
      </c>
      <c r="AF2" t="n">
        <v>1.190508026419445e-05</v>
      </c>
      <c r="AG2" t="n">
        <v>52</v>
      </c>
      <c r="AH2" t="n">
        <v>1197122.146836653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3.1568</v>
      </c>
      <c r="E3" t="n">
        <v>31.68</v>
      </c>
      <c r="F3" t="n">
        <v>24.38</v>
      </c>
      <c r="G3" t="n">
        <v>11.89</v>
      </c>
      <c r="H3" t="n">
        <v>0.18</v>
      </c>
      <c r="I3" t="n">
        <v>123</v>
      </c>
      <c r="J3" t="n">
        <v>196.32</v>
      </c>
      <c r="K3" t="n">
        <v>54.38</v>
      </c>
      <c r="L3" t="n">
        <v>2</v>
      </c>
      <c r="M3" t="n">
        <v>121</v>
      </c>
      <c r="N3" t="n">
        <v>39.95</v>
      </c>
      <c r="O3" t="n">
        <v>24447.22</v>
      </c>
      <c r="P3" t="n">
        <v>338.32</v>
      </c>
      <c r="Q3" t="n">
        <v>443.9</v>
      </c>
      <c r="R3" t="n">
        <v>157.45</v>
      </c>
      <c r="S3" t="n">
        <v>32.9</v>
      </c>
      <c r="T3" t="n">
        <v>57710.44</v>
      </c>
      <c r="U3" t="n">
        <v>0.21</v>
      </c>
      <c r="V3" t="n">
        <v>0.67</v>
      </c>
      <c r="W3" t="n">
        <v>1.67</v>
      </c>
      <c r="X3" t="n">
        <v>3.58</v>
      </c>
      <c r="Y3" t="n">
        <v>0.5</v>
      </c>
      <c r="Z3" t="n">
        <v>10</v>
      </c>
      <c r="AA3" t="n">
        <v>625.2545087902748</v>
      </c>
      <c r="AB3" t="n">
        <v>855.5008032089817</v>
      </c>
      <c r="AC3" t="n">
        <v>773.8530072536341</v>
      </c>
      <c r="AD3" t="n">
        <v>625254.5087902748</v>
      </c>
      <c r="AE3" t="n">
        <v>855500.8032089816</v>
      </c>
      <c r="AF3" t="n">
        <v>1.656468502204206e-05</v>
      </c>
      <c r="AG3" t="n">
        <v>37</v>
      </c>
      <c r="AH3" t="n">
        <v>773853.0072536342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3.5088</v>
      </c>
      <c r="E4" t="n">
        <v>28.5</v>
      </c>
      <c r="F4" t="n">
        <v>22.99</v>
      </c>
      <c r="G4" t="n">
        <v>17.91</v>
      </c>
      <c r="H4" t="n">
        <v>0.27</v>
      </c>
      <c r="I4" t="n">
        <v>77</v>
      </c>
      <c r="J4" t="n">
        <v>197.88</v>
      </c>
      <c r="K4" t="n">
        <v>54.38</v>
      </c>
      <c r="L4" t="n">
        <v>3</v>
      </c>
      <c r="M4" t="n">
        <v>75</v>
      </c>
      <c r="N4" t="n">
        <v>40.5</v>
      </c>
      <c r="O4" t="n">
        <v>24639</v>
      </c>
      <c r="P4" t="n">
        <v>317.83</v>
      </c>
      <c r="Q4" t="n">
        <v>443.85</v>
      </c>
      <c r="R4" t="n">
        <v>112.62</v>
      </c>
      <c r="S4" t="n">
        <v>32.9</v>
      </c>
      <c r="T4" t="n">
        <v>35526.43</v>
      </c>
      <c r="U4" t="n">
        <v>0.29</v>
      </c>
      <c r="V4" t="n">
        <v>0.71</v>
      </c>
      <c r="W4" t="n">
        <v>1.58</v>
      </c>
      <c r="X4" t="n">
        <v>2.19</v>
      </c>
      <c r="Y4" t="n">
        <v>0.5</v>
      </c>
      <c r="Z4" t="n">
        <v>10</v>
      </c>
      <c r="AA4" t="n">
        <v>544.1824341959074</v>
      </c>
      <c r="AB4" t="n">
        <v>744.5744141014642</v>
      </c>
      <c r="AC4" t="n">
        <v>673.5132770363733</v>
      </c>
      <c r="AD4" t="n">
        <v>544182.4341959073</v>
      </c>
      <c r="AE4" t="n">
        <v>744574.4141014642</v>
      </c>
      <c r="AF4" t="n">
        <v>1.841173555668436e-05</v>
      </c>
      <c r="AG4" t="n">
        <v>33</v>
      </c>
      <c r="AH4" t="n">
        <v>673513.2770363733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3.6855</v>
      </c>
      <c r="E5" t="n">
        <v>27.13</v>
      </c>
      <c r="F5" t="n">
        <v>22.4</v>
      </c>
      <c r="G5" t="n">
        <v>23.58</v>
      </c>
      <c r="H5" t="n">
        <v>0.36</v>
      </c>
      <c r="I5" t="n">
        <v>57</v>
      </c>
      <c r="J5" t="n">
        <v>199.44</v>
      </c>
      <c r="K5" t="n">
        <v>54.38</v>
      </c>
      <c r="L5" t="n">
        <v>4</v>
      </c>
      <c r="M5" t="n">
        <v>55</v>
      </c>
      <c r="N5" t="n">
        <v>41.06</v>
      </c>
      <c r="O5" t="n">
        <v>24831.54</v>
      </c>
      <c r="P5" t="n">
        <v>308.41</v>
      </c>
      <c r="Q5" t="n">
        <v>443.83</v>
      </c>
      <c r="R5" t="n">
        <v>93.7</v>
      </c>
      <c r="S5" t="n">
        <v>32.9</v>
      </c>
      <c r="T5" t="n">
        <v>26163.69</v>
      </c>
      <c r="U5" t="n">
        <v>0.35</v>
      </c>
      <c r="V5" t="n">
        <v>0.73</v>
      </c>
      <c r="W5" t="n">
        <v>1.54</v>
      </c>
      <c r="X5" t="n">
        <v>1.6</v>
      </c>
      <c r="Y5" t="n">
        <v>0.5</v>
      </c>
      <c r="Z5" t="n">
        <v>10</v>
      </c>
      <c r="AA5" t="n">
        <v>516.4685868381898</v>
      </c>
      <c r="AB5" t="n">
        <v>706.6551054979799</v>
      </c>
      <c r="AC5" t="n">
        <v>639.2129340259216</v>
      </c>
      <c r="AD5" t="n">
        <v>516468.5868381898</v>
      </c>
      <c r="AE5" t="n">
        <v>706655.1054979799</v>
      </c>
      <c r="AF5" t="n">
        <v>1.933893393586417e-05</v>
      </c>
      <c r="AG5" t="n">
        <v>32</v>
      </c>
      <c r="AH5" t="n">
        <v>639212.9340259216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3.799</v>
      </c>
      <c r="E6" t="n">
        <v>26.32</v>
      </c>
      <c r="F6" t="n">
        <v>22.06</v>
      </c>
      <c r="G6" t="n">
        <v>29.41</v>
      </c>
      <c r="H6" t="n">
        <v>0.44</v>
      </c>
      <c r="I6" t="n">
        <v>45</v>
      </c>
      <c r="J6" t="n">
        <v>201.01</v>
      </c>
      <c r="K6" t="n">
        <v>54.38</v>
      </c>
      <c r="L6" t="n">
        <v>5</v>
      </c>
      <c r="M6" t="n">
        <v>43</v>
      </c>
      <c r="N6" t="n">
        <v>41.63</v>
      </c>
      <c r="O6" t="n">
        <v>25024.84</v>
      </c>
      <c r="P6" t="n">
        <v>302.71</v>
      </c>
      <c r="Q6" t="n">
        <v>443.83</v>
      </c>
      <c r="R6" t="n">
        <v>82.61</v>
      </c>
      <c r="S6" t="n">
        <v>32.9</v>
      </c>
      <c r="T6" t="n">
        <v>20678.99</v>
      </c>
      <c r="U6" t="n">
        <v>0.4</v>
      </c>
      <c r="V6" t="n">
        <v>0.74</v>
      </c>
      <c r="W6" t="n">
        <v>1.52</v>
      </c>
      <c r="X6" t="n">
        <v>1.26</v>
      </c>
      <c r="Y6" t="n">
        <v>0.5</v>
      </c>
      <c r="Z6" t="n">
        <v>10</v>
      </c>
      <c r="AA6" t="n">
        <v>496.6511587262314</v>
      </c>
      <c r="AB6" t="n">
        <v>679.540026071974</v>
      </c>
      <c r="AC6" t="n">
        <v>614.6856797240807</v>
      </c>
      <c r="AD6" t="n">
        <v>496651.1587262314</v>
      </c>
      <c r="AE6" t="n">
        <v>679540.026071974</v>
      </c>
      <c r="AF6" t="n">
        <v>1.993450278723321e-05</v>
      </c>
      <c r="AG6" t="n">
        <v>31</v>
      </c>
      <c r="AH6" t="n">
        <v>614685.6797240807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3.8745</v>
      </c>
      <c r="E7" t="n">
        <v>25.81</v>
      </c>
      <c r="F7" t="n">
        <v>21.85</v>
      </c>
      <c r="G7" t="n">
        <v>35.44</v>
      </c>
      <c r="H7" t="n">
        <v>0.53</v>
      </c>
      <c r="I7" t="n">
        <v>37</v>
      </c>
      <c r="J7" t="n">
        <v>202.58</v>
      </c>
      <c r="K7" t="n">
        <v>54.38</v>
      </c>
      <c r="L7" t="n">
        <v>6</v>
      </c>
      <c r="M7" t="n">
        <v>35</v>
      </c>
      <c r="N7" t="n">
        <v>42.2</v>
      </c>
      <c r="O7" t="n">
        <v>25218.93</v>
      </c>
      <c r="P7" t="n">
        <v>298.75</v>
      </c>
      <c r="Q7" t="n">
        <v>443.86</v>
      </c>
      <c r="R7" t="n">
        <v>75.89</v>
      </c>
      <c r="S7" t="n">
        <v>32.9</v>
      </c>
      <c r="T7" t="n">
        <v>17362.18</v>
      </c>
      <c r="U7" t="n">
        <v>0.43</v>
      </c>
      <c r="V7" t="n">
        <v>0.75</v>
      </c>
      <c r="W7" t="n">
        <v>1.51</v>
      </c>
      <c r="X7" t="n">
        <v>1.06</v>
      </c>
      <c r="Y7" t="n">
        <v>0.5</v>
      </c>
      <c r="Z7" t="n">
        <v>10</v>
      </c>
      <c r="AA7" t="n">
        <v>480.7346709229866</v>
      </c>
      <c r="AB7" t="n">
        <v>657.7623852736904</v>
      </c>
      <c r="AC7" t="n">
        <v>594.9864663984742</v>
      </c>
      <c r="AD7" t="n">
        <v>480734.6709229866</v>
      </c>
      <c r="AE7" t="n">
        <v>657762.3852736903</v>
      </c>
      <c r="AF7" t="n">
        <v>2.033067413770336e-05</v>
      </c>
      <c r="AG7" t="n">
        <v>30</v>
      </c>
      <c r="AH7" t="n">
        <v>594986.4663984743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3.9256</v>
      </c>
      <c r="E8" t="n">
        <v>25.47</v>
      </c>
      <c r="F8" t="n">
        <v>21.71</v>
      </c>
      <c r="G8" t="n">
        <v>40.71</v>
      </c>
      <c r="H8" t="n">
        <v>0.61</v>
      </c>
      <c r="I8" t="n">
        <v>32</v>
      </c>
      <c r="J8" t="n">
        <v>204.16</v>
      </c>
      <c r="K8" t="n">
        <v>54.38</v>
      </c>
      <c r="L8" t="n">
        <v>7</v>
      </c>
      <c r="M8" t="n">
        <v>30</v>
      </c>
      <c r="N8" t="n">
        <v>42.78</v>
      </c>
      <c r="O8" t="n">
        <v>25413.94</v>
      </c>
      <c r="P8" t="n">
        <v>295.7</v>
      </c>
      <c r="Q8" t="n">
        <v>443.83</v>
      </c>
      <c r="R8" t="n">
        <v>71.31</v>
      </c>
      <c r="S8" t="n">
        <v>32.9</v>
      </c>
      <c r="T8" t="n">
        <v>15096.55</v>
      </c>
      <c r="U8" t="n">
        <v>0.46</v>
      </c>
      <c r="V8" t="n">
        <v>0.75</v>
      </c>
      <c r="W8" t="n">
        <v>1.5</v>
      </c>
      <c r="X8" t="n">
        <v>0.92</v>
      </c>
      <c r="Y8" t="n">
        <v>0.5</v>
      </c>
      <c r="Z8" t="n">
        <v>10</v>
      </c>
      <c r="AA8" t="n">
        <v>475.9519614530582</v>
      </c>
      <c r="AB8" t="n">
        <v>651.2184711786839</v>
      </c>
      <c r="AC8" t="n">
        <v>589.0670942802543</v>
      </c>
      <c r="AD8" t="n">
        <v>475951.9614530582</v>
      </c>
      <c r="AE8" t="n">
        <v>651218.4711786839</v>
      </c>
      <c r="AF8" t="n">
        <v>2.059881130338581e-05</v>
      </c>
      <c r="AG8" t="n">
        <v>30</v>
      </c>
      <c r="AH8" t="n">
        <v>589067.0942802543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3.975</v>
      </c>
      <c r="E9" t="n">
        <v>25.16</v>
      </c>
      <c r="F9" t="n">
        <v>21.55</v>
      </c>
      <c r="G9" t="n">
        <v>46.18</v>
      </c>
      <c r="H9" t="n">
        <v>0.6899999999999999</v>
      </c>
      <c r="I9" t="n">
        <v>28</v>
      </c>
      <c r="J9" t="n">
        <v>205.75</v>
      </c>
      <c r="K9" t="n">
        <v>54.38</v>
      </c>
      <c r="L9" t="n">
        <v>8</v>
      </c>
      <c r="M9" t="n">
        <v>26</v>
      </c>
      <c r="N9" t="n">
        <v>43.37</v>
      </c>
      <c r="O9" t="n">
        <v>25609.61</v>
      </c>
      <c r="P9" t="n">
        <v>292.2</v>
      </c>
      <c r="Q9" t="n">
        <v>443.82</v>
      </c>
      <c r="R9" t="n">
        <v>66.13</v>
      </c>
      <c r="S9" t="n">
        <v>32.9</v>
      </c>
      <c r="T9" t="n">
        <v>12523.7</v>
      </c>
      <c r="U9" t="n">
        <v>0.5</v>
      </c>
      <c r="V9" t="n">
        <v>0.76</v>
      </c>
      <c r="W9" t="n">
        <v>1.49</v>
      </c>
      <c r="X9" t="n">
        <v>0.76</v>
      </c>
      <c r="Y9" t="n">
        <v>0.5</v>
      </c>
      <c r="Z9" t="n">
        <v>10</v>
      </c>
      <c r="AA9" t="n">
        <v>471.0826468017128</v>
      </c>
      <c r="AB9" t="n">
        <v>644.5560600537118</v>
      </c>
      <c r="AC9" t="n">
        <v>583.0405343222967</v>
      </c>
      <c r="AD9" t="n">
        <v>471082.6468017127</v>
      </c>
      <c r="AE9" t="n">
        <v>644556.0600537118</v>
      </c>
      <c r="AF9" t="n">
        <v>2.085802805455436e-05</v>
      </c>
      <c r="AG9" t="n">
        <v>30</v>
      </c>
      <c r="AH9" t="n">
        <v>583040.5343222967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4.0039</v>
      </c>
      <c r="E10" t="n">
        <v>24.98</v>
      </c>
      <c r="F10" t="n">
        <v>21.49</v>
      </c>
      <c r="G10" t="n">
        <v>51.57</v>
      </c>
      <c r="H10" t="n">
        <v>0.77</v>
      </c>
      <c r="I10" t="n">
        <v>25</v>
      </c>
      <c r="J10" t="n">
        <v>207.34</v>
      </c>
      <c r="K10" t="n">
        <v>54.38</v>
      </c>
      <c r="L10" t="n">
        <v>9</v>
      </c>
      <c r="M10" t="n">
        <v>23</v>
      </c>
      <c r="N10" t="n">
        <v>43.96</v>
      </c>
      <c r="O10" t="n">
        <v>25806.1</v>
      </c>
      <c r="P10" t="n">
        <v>290.07</v>
      </c>
      <c r="Q10" t="n">
        <v>443.82</v>
      </c>
      <c r="R10" t="n">
        <v>63.73</v>
      </c>
      <c r="S10" t="n">
        <v>32.9</v>
      </c>
      <c r="T10" t="n">
        <v>11341.68</v>
      </c>
      <c r="U10" t="n">
        <v>0.52</v>
      </c>
      <c r="V10" t="n">
        <v>0.76</v>
      </c>
      <c r="W10" t="n">
        <v>1.49</v>
      </c>
      <c r="X10" t="n">
        <v>0.6899999999999999</v>
      </c>
      <c r="Y10" t="n">
        <v>0.5</v>
      </c>
      <c r="Z10" t="n">
        <v>10</v>
      </c>
      <c r="AA10" t="n">
        <v>459.3177380661712</v>
      </c>
      <c r="AB10" t="n">
        <v>628.4587928906019</v>
      </c>
      <c r="AC10" t="n">
        <v>568.4795677445778</v>
      </c>
      <c r="AD10" t="n">
        <v>459317.7380661712</v>
      </c>
      <c r="AE10" t="n">
        <v>628458.7928906019</v>
      </c>
      <c r="AF10" t="n">
        <v>2.100967510129061e-05</v>
      </c>
      <c r="AG10" t="n">
        <v>29</v>
      </c>
      <c r="AH10" t="n">
        <v>568479.5677445778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4.0355</v>
      </c>
      <c r="E11" t="n">
        <v>24.78</v>
      </c>
      <c r="F11" t="n">
        <v>21.41</v>
      </c>
      <c r="G11" t="n">
        <v>58.38</v>
      </c>
      <c r="H11" t="n">
        <v>0.85</v>
      </c>
      <c r="I11" t="n">
        <v>22</v>
      </c>
      <c r="J11" t="n">
        <v>208.94</v>
      </c>
      <c r="K11" t="n">
        <v>54.38</v>
      </c>
      <c r="L11" t="n">
        <v>10</v>
      </c>
      <c r="M11" t="n">
        <v>20</v>
      </c>
      <c r="N11" t="n">
        <v>44.56</v>
      </c>
      <c r="O11" t="n">
        <v>26003.41</v>
      </c>
      <c r="P11" t="n">
        <v>288.23</v>
      </c>
      <c r="Q11" t="n">
        <v>443.82</v>
      </c>
      <c r="R11" t="n">
        <v>61.24</v>
      </c>
      <c r="S11" t="n">
        <v>32.9</v>
      </c>
      <c r="T11" t="n">
        <v>10109.15</v>
      </c>
      <c r="U11" t="n">
        <v>0.54</v>
      </c>
      <c r="V11" t="n">
        <v>0.76</v>
      </c>
      <c r="W11" t="n">
        <v>1.49</v>
      </c>
      <c r="X11" t="n">
        <v>0.61</v>
      </c>
      <c r="Y11" t="n">
        <v>0.5</v>
      </c>
      <c r="Z11" t="n">
        <v>10</v>
      </c>
      <c r="AA11" t="n">
        <v>456.5729745008549</v>
      </c>
      <c r="AB11" t="n">
        <v>624.7032862901136</v>
      </c>
      <c r="AC11" t="n">
        <v>565.0824814231536</v>
      </c>
      <c r="AD11" t="n">
        <v>456572.9745008548</v>
      </c>
      <c r="AE11" t="n">
        <v>624703.2862901136</v>
      </c>
      <c r="AF11" t="n">
        <v>2.1175489865196e-05</v>
      </c>
      <c r="AG11" t="n">
        <v>29</v>
      </c>
      <c r="AH11" t="n">
        <v>565082.4814231535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4.0608</v>
      </c>
      <c r="E12" t="n">
        <v>24.63</v>
      </c>
      <c r="F12" t="n">
        <v>21.33</v>
      </c>
      <c r="G12" t="n">
        <v>63.99</v>
      </c>
      <c r="H12" t="n">
        <v>0.93</v>
      </c>
      <c r="I12" t="n">
        <v>20</v>
      </c>
      <c r="J12" t="n">
        <v>210.55</v>
      </c>
      <c r="K12" t="n">
        <v>54.38</v>
      </c>
      <c r="L12" t="n">
        <v>11</v>
      </c>
      <c r="M12" t="n">
        <v>18</v>
      </c>
      <c r="N12" t="n">
        <v>45.17</v>
      </c>
      <c r="O12" t="n">
        <v>26201.54</v>
      </c>
      <c r="P12" t="n">
        <v>286.81</v>
      </c>
      <c r="Q12" t="n">
        <v>443.82</v>
      </c>
      <c r="R12" t="n">
        <v>58.74</v>
      </c>
      <c r="S12" t="n">
        <v>32.9</v>
      </c>
      <c r="T12" t="n">
        <v>8869.719999999999</v>
      </c>
      <c r="U12" t="n">
        <v>0.5600000000000001</v>
      </c>
      <c r="V12" t="n">
        <v>0.76</v>
      </c>
      <c r="W12" t="n">
        <v>1.48</v>
      </c>
      <c r="X12" t="n">
        <v>0.54</v>
      </c>
      <c r="Y12" t="n">
        <v>0.5</v>
      </c>
      <c r="Z12" t="n">
        <v>10</v>
      </c>
      <c r="AA12" t="n">
        <v>454.4207461125808</v>
      </c>
      <c r="AB12" t="n">
        <v>621.7585124596618</v>
      </c>
      <c r="AC12" t="n">
        <v>562.4187526740639</v>
      </c>
      <c r="AD12" t="n">
        <v>454420.7461125808</v>
      </c>
      <c r="AE12" t="n">
        <v>621758.5124596618</v>
      </c>
      <c r="AF12" t="n">
        <v>2.130824662237342e-05</v>
      </c>
      <c r="AG12" t="n">
        <v>29</v>
      </c>
      <c r="AH12" t="n">
        <v>562418.7526740639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4.0819</v>
      </c>
      <c r="E13" t="n">
        <v>24.5</v>
      </c>
      <c r="F13" t="n">
        <v>21.28</v>
      </c>
      <c r="G13" t="n">
        <v>70.94</v>
      </c>
      <c r="H13" t="n">
        <v>1</v>
      </c>
      <c r="I13" t="n">
        <v>18</v>
      </c>
      <c r="J13" t="n">
        <v>212.16</v>
      </c>
      <c r="K13" t="n">
        <v>54.38</v>
      </c>
      <c r="L13" t="n">
        <v>12</v>
      </c>
      <c r="M13" t="n">
        <v>16</v>
      </c>
      <c r="N13" t="n">
        <v>45.78</v>
      </c>
      <c r="O13" t="n">
        <v>26400.51</v>
      </c>
      <c r="P13" t="n">
        <v>284.36</v>
      </c>
      <c r="Q13" t="n">
        <v>443.82</v>
      </c>
      <c r="R13" t="n">
        <v>57.13</v>
      </c>
      <c r="S13" t="n">
        <v>32.9</v>
      </c>
      <c r="T13" t="n">
        <v>8076.54</v>
      </c>
      <c r="U13" t="n">
        <v>0.58</v>
      </c>
      <c r="V13" t="n">
        <v>0.77</v>
      </c>
      <c r="W13" t="n">
        <v>1.48</v>
      </c>
      <c r="X13" t="n">
        <v>0.49</v>
      </c>
      <c r="Y13" t="n">
        <v>0.5</v>
      </c>
      <c r="Z13" t="n">
        <v>10</v>
      </c>
      <c r="AA13" t="n">
        <v>451.9140966817203</v>
      </c>
      <c r="AB13" t="n">
        <v>618.3288041227903</v>
      </c>
      <c r="AC13" t="n">
        <v>559.3163708872374</v>
      </c>
      <c r="AD13" t="n">
        <v>451914.0966817202</v>
      </c>
      <c r="AE13" t="n">
        <v>618328.8041227903</v>
      </c>
      <c r="AF13" t="n">
        <v>2.141896470839885e-05</v>
      </c>
      <c r="AG13" t="n">
        <v>29</v>
      </c>
      <c r="AH13" t="n">
        <v>559316.3708872375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4.0948</v>
      </c>
      <c r="E14" t="n">
        <v>24.42</v>
      </c>
      <c r="F14" t="n">
        <v>21.24</v>
      </c>
      <c r="G14" t="n">
        <v>74.98</v>
      </c>
      <c r="H14" t="n">
        <v>1.08</v>
      </c>
      <c r="I14" t="n">
        <v>17</v>
      </c>
      <c r="J14" t="n">
        <v>213.78</v>
      </c>
      <c r="K14" t="n">
        <v>54.38</v>
      </c>
      <c r="L14" t="n">
        <v>13</v>
      </c>
      <c r="M14" t="n">
        <v>15</v>
      </c>
      <c r="N14" t="n">
        <v>46.4</v>
      </c>
      <c r="O14" t="n">
        <v>26600.32</v>
      </c>
      <c r="P14" t="n">
        <v>282.61</v>
      </c>
      <c r="Q14" t="n">
        <v>443.82</v>
      </c>
      <c r="R14" t="n">
        <v>55.88</v>
      </c>
      <c r="S14" t="n">
        <v>32.9</v>
      </c>
      <c r="T14" t="n">
        <v>7454.22</v>
      </c>
      <c r="U14" t="n">
        <v>0.59</v>
      </c>
      <c r="V14" t="n">
        <v>0.77</v>
      </c>
      <c r="W14" t="n">
        <v>1.48</v>
      </c>
      <c r="X14" t="n">
        <v>0.45</v>
      </c>
      <c r="Y14" t="n">
        <v>0.5</v>
      </c>
      <c r="Z14" t="n">
        <v>10</v>
      </c>
      <c r="AA14" t="n">
        <v>450.2353446833144</v>
      </c>
      <c r="AB14" t="n">
        <v>616.0318615772602</v>
      </c>
      <c r="AC14" t="n">
        <v>557.2386453144736</v>
      </c>
      <c r="AD14" t="n">
        <v>450235.3446833144</v>
      </c>
      <c r="AE14" t="n">
        <v>616031.8615772602</v>
      </c>
      <c r="AF14" t="n">
        <v>2.148665491265137e-05</v>
      </c>
      <c r="AG14" t="n">
        <v>29</v>
      </c>
      <c r="AH14" t="n">
        <v>557238.6453144737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4.1036</v>
      </c>
      <c r="E15" t="n">
        <v>24.37</v>
      </c>
      <c r="F15" t="n">
        <v>21.23</v>
      </c>
      <c r="G15" t="n">
        <v>79.61</v>
      </c>
      <c r="H15" t="n">
        <v>1.15</v>
      </c>
      <c r="I15" t="n">
        <v>16</v>
      </c>
      <c r="J15" t="n">
        <v>215.41</v>
      </c>
      <c r="K15" t="n">
        <v>54.38</v>
      </c>
      <c r="L15" t="n">
        <v>14</v>
      </c>
      <c r="M15" t="n">
        <v>14</v>
      </c>
      <c r="N15" t="n">
        <v>47.03</v>
      </c>
      <c r="O15" t="n">
        <v>26801</v>
      </c>
      <c r="P15" t="n">
        <v>281.4</v>
      </c>
      <c r="Q15" t="n">
        <v>443.83</v>
      </c>
      <c r="R15" t="n">
        <v>55.6</v>
      </c>
      <c r="S15" t="n">
        <v>32.9</v>
      </c>
      <c r="T15" t="n">
        <v>7317.63</v>
      </c>
      <c r="U15" t="n">
        <v>0.59</v>
      </c>
      <c r="V15" t="n">
        <v>0.77</v>
      </c>
      <c r="W15" t="n">
        <v>1.47</v>
      </c>
      <c r="X15" t="n">
        <v>0.44</v>
      </c>
      <c r="Y15" t="n">
        <v>0.5</v>
      </c>
      <c r="Z15" t="n">
        <v>10</v>
      </c>
      <c r="AA15" t="n">
        <v>449.1050372940017</v>
      </c>
      <c r="AB15" t="n">
        <v>614.4853251415599</v>
      </c>
      <c r="AC15" t="n">
        <v>555.8397081456192</v>
      </c>
      <c r="AD15" t="n">
        <v>449105.0372940017</v>
      </c>
      <c r="AE15" t="n">
        <v>614485.3251415599</v>
      </c>
      <c r="AF15" t="n">
        <v>2.153283117601742e-05</v>
      </c>
      <c r="AG15" t="n">
        <v>29</v>
      </c>
      <c r="AH15" t="n">
        <v>555839.7081456191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4.1148</v>
      </c>
      <c r="E16" t="n">
        <v>24.3</v>
      </c>
      <c r="F16" t="n">
        <v>21.2</v>
      </c>
      <c r="G16" t="n">
        <v>84.81</v>
      </c>
      <c r="H16" t="n">
        <v>1.23</v>
      </c>
      <c r="I16" t="n">
        <v>15</v>
      </c>
      <c r="J16" t="n">
        <v>217.04</v>
      </c>
      <c r="K16" t="n">
        <v>54.38</v>
      </c>
      <c r="L16" t="n">
        <v>15</v>
      </c>
      <c r="M16" t="n">
        <v>13</v>
      </c>
      <c r="N16" t="n">
        <v>47.66</v>
      </c>
      <c r="O16" t="n">
        <v>27002.55</v>
      </c>
      <c r="P16" t="n">
        <v>280.98</v>
      </c>
      <c r="Q16" t="n">
        <v>443.82</v>
      </c>
      <c r="R16" t="n">
        <v>54.5</v>
      </c>
      <c r="S16" t="n">
        <v>32.9</v>
      </c>
      <c r="T16" t="n">
        <v>6774.29</v>
      </c>
      <c r="U16" t="n">
        <v>0.6</v>
      </c>
      <c r="V16" t="n">
        <v>0.77</v>
      </c>
      <c r="W16" t="n">
        <v>1.48</v>
      </c>
      <c r="X16" t="n">
        <v>0.41</v>
      </c>
      <c r="Y16" t="n">
        <v>0.5</v>
      </c>
      <c r="Z16" t="n">
        <v>10</v>
      </c>
      <c r="AA16" t="n">
        <v>448.3134678553686</v>
      </c>
      <c r="AB16" t="n">
        <v>613.4022649140431</v>
      </c>
      <c r="AC16" t="n">
        <v>554.860013666132</v>
      </c>
      <c r="AD16" t="n">
        <v>448313.4678553686</v>
      </c>
      <c r="AE16" t="n">
        <v>613402.2649140431</v>
      </c>
      <c r="AF16" t="n">
        <v>2.159160096575604e-05</v>
      </c>
      <c r="AG16" t="n">
        <v>29</v>
      </c>
      <c r="AH16" t="n">
        <v>554860.013666132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4.1294</v>
      </c>
      <c r="E17" t="n">
        <v>24.22</v>
      </c>
      <c r="F17" t="n">
        <v>21.16</v>
      </c>
      <c r="G17" t="n">
        <v>90.67</v>
      </c>
      <c r="H17" t="n">
        <v>1.3</v>
      </c>
      <c r="I17" t="n">
        <v>14</v>
      </c>
      <c r="J17" t="n">
        <v>218.68</v>
      </c>
      <c r="K17" t="n">
        <v>54.38</v>
      </c>
      <c r="L17" t="n">
        <v>16</v>
      </c>
      <c r="M17" t="n">
        <v>12</v>
      </c>
      <c r="N17" t="n">
        <v>48.31</v>
      </c>
      <c r="O17" t="n">
        <v>27204.98</v>
      </c>
      <c r="P17" t="n">
        <v>279.05</v>
      </c>
      <c r="Q17" t="n">
        <v>443.82</v>
      </c>
      <c r="R17" t="n">
        <v>53.12</v>
      </c>
      <c r="S17" t="n">
        <v>32.9</v>
      </c>
      <c r="T17" t="n">
        <v>6088.15</v>
      </c>
      <c r="U17" t="n">
        <v>0.62</v>
      </c>
      <c r="V17" t="n">
        <v>0.77</v>
      </c>
      <c r="W17" t="n">
        <v>1.47</v>
      </c>
      <c r="X17" t="n">
        <v>0.36</v>
      </c>
      <c r="Y17" t="n">
        <v>0.5</v>
      </c>
      <c r="Z17" t="n">
        <v>10</v>
      </c>
      <c r="AA17" t="n">
        <v>446.4773541992699</v>
      </c>
      <c r="AB17" t="n">
        <v>610.8900132061514</v>
      </c>
      <c r="AC17" t="n">
        <v>552.587527735274</v>
      </c>
      <c r="AD17" t="n">
        <v>446477.3541992699</v>
      </c>
      <c r="AE17" t="n">
        <v>610890.0132061513</v>
      </c>
      <c r="AF17" t="n">
        <v>2.166821158452246e-05</v>
      </c>
      <c r="AG17" t="n">
        <v>29</v>
      </c>
      <c r="AH17" t="n">
        <v>552587.5277352739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4.1381</v>
      </c>
      <c r="E18" t="n">
        <v>24.17</v>
      </c>
      <c r="F18" t="n">
        <v>21.14</v>
      </c>
      <c r="G18" t="n">
        <v>97.59</v>
      </c>
      <c r="H18" t="n">
        <v>1.37</v>
      </c>
      <c r="I18" t="n">
        <v>13</v>
      </c>
      <c r="J18" t="n">
        <v>220.33</v>
      </c>
      <c r="K18" t="n">
        <v>54.38</v>
      </c>
      <c r="L18" t="n">
        <v>17</v>
      </c>
      <c r="M18" t="n">
        <v>11</v>
      </c>
      <c r="N18" t="n">
        <v>48.95</v>
      </c>
      <c r="O18" t="n">
        <v>27408.3</v>
      </c>
      <c r="P18" t="n">
        <v>277.9</v>
      </c>
      <c r="Q18" t="n">
        <v>443.82</v>
      </c>
      <c r="R18" t="n">
        <v>52.84</v>
      </c>
      <c r="S18" t="n">
        <v>32.9</v>
      </c>
      <c r="T18" t="n">
        <v>5956.04</v>
      </c>
      <c r="U18" t="n">
        <v>0.62</v>
      </c>
      <c r="V18" t="n">
        <v>0.77</v>
      </c>
      <c r="W18" t="n">
        <v>1.47</v>
      </c>
      <c r="X18" t="n">
        <v>0.35</v>
      </c>
      <c r="Y18" t="n">
        <v>0.5</v>
      </c>
      <c r="Z18" t="n">
        <v>10</v>
      </c>
      <c r="AA18" t="n">
        <v>436.4346808332871</v>
      </c>
      <c r="AB18" t="n">
        <v>597.1491844553337</v>
      </c>
      <c r="AC18" t="n">
        <v>540.1581043950603</v>
      </c>
      <c r="AD18" t="n">
        <v>436434.6808332871</v>
      </c>
      <c r="AE18" t="n">
        <v>597149.1844553337</v>
      </c>
      <c r="AF18" t="n">
        <v>2.171386311762299e-05</v>
      </c>
      <c r="AG18" t="n">
        <v>28</v>
      </c>
      <c r="AH18" t="n">
        <v>540158.1043950602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4.1527</v>
      </c>
      <c r="E19" t="n">
        <v>24.08</v>
      </c>
      <c r="F19" t="n">
        <v>21.1</v>
      </c>
      <c r="G19" t="n">
        <v>105.49</v>
      </c>
      <c r="H19" t="n">
        <v>1.44</v>
      </c>
      <c r="I19" t="n">
        <v>12</v>
      </c>
      <c r="J19" t="n">
        <v>221.99</v>
      </c>
      <c r="K19" t="n">
        <v>54.38</v>
      </c>
      <c r="L19" t="n">
        <v>18</v>
      </c>
      <c r="M19" t="n">
        <v>10</v>
      </c>
      <c r="N19" t="n">
        <v>49.61</v>
      </c>
      <c r="O19" t="n">
        <v>27612.53</v>
      </c>
      <c r="P19" t="n">
        <v>275.41</v>
      </c>
      <c r="Q19" t="n">
        <v>443.86</v>
      </c>
      <c r="R19" t="n">
        <v>51.27</v>
      </c>
      <c r="S19" t="n">
        <v>32.9</v>
      </c>
      <c r="T19" t="n">
        <v>5172.55</v>
      </c>
      <c r="U19" t="n">
        <v>0.64</v>
      </c>
      <c r="V19" t="n">
        <v>0.77</v>
      </c>
      <c r="W19" t="n">
        <v>1.46</v>
      </c>
      <c r="X19" t="n">
        <v>0.3</v>
      </c>
      <c r="Y19" t="n">
        <v>0.5</v>
      </c>
      <c r="Z19" t="n">
        <v>10</v>
      </c>
      <c r="AA19" t="n">
        <v>434.292975706122</v>
      </c>
      <c r="AB19" t="n">
        <v>594.2188090149848</v>
      </c>
      <c r="AC19" t="n">
        <v>537.5073998739302</v>
      </c>
      <c r="AD19" t="n">
        <v>434292.975706122</v>
      </c>
      <c r="AE19" t="n">
        <v>594218.8090149848</v>
      </c>
      <c r="AF19" t="n">
        <v>2.17904737363894e-05</v>
      </c>
      <c r="AG19" t="n">
        <v>28</v>
      </c>
      <c r="AH19" t="n">
        <v>537507.3998739303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4.152</v>
      </c>
      <c r="E20" t="n">
        <v>24.08</v>
      </c>
      <c r="F20" t="n">
        <v>21.1</v>
      </c>
      <c r="G20" t="n">
        <v>105.51</v>
      </c>
      <c r="H20" t="n">
        <v>1.51</v>
      </c>
      <c r="I20" t="n">
        <v>12</v>
      </c>
      <c r="J20" t="n">
        <v>223.65</v>
      </c>
      <c r="K20" t="n">
        <v>54.38</v>
      </c>
      <c r="L20" t="n">
        <v>19</v>
      </c>
      <c r="M20" t="n">
        <v>10</v>
      </c>
      <c r="N20" t="n">
        <v>50.27</v>
      </c>
      <c r="O20" t="n">
        <v>27817.81</v>
      </c>
      <c r="P20" t="n">
        <v>275.15</v>
      </c>
      <c r="Q20" t="n">
        <v>443.82</v>
      </c>
      <c r="R20" t="n">
        <v>51.44</v>
      </c>
      <c r="S20" t="n">
        <v>32.9</v>
      </c>
      <c r="T20" t="n">
        <v>5261.97</v>
      </c>
      <c r="U20" t="n">
        <v>0.64</v>
      </c>
      <c r="V20" t="n">
        <v>0.77</v>
      </c>
      <c r="W20" t="n">
        <v>1.46</v>
      </c>
      <c r="X20" t="n">
        <v>0.31</v>
      </c>
      <c r="Y20" t="n">
        <v>0.5</v>
      </c>
      <c r="Z20" t="n">
        <v>10</v>
      </c>
      <c r="AA20" t="n">
        <v>434.1723001828423</v>
      </c>
      <c r="AB20" t="n">
        <v>594.053695440205</v>
      </c>
      <c r="AC20" t="n">
        <v>537.3580445069891</v>
      </c>
      <c r="AD20" t="n">
        <v>434172.3001828423</v>
      </c>
      <c r="AE20" t="n">
        <v>594053.695440205</v>
      </c>
      <c r="AF20" t="n">
        <v>2.178680062453074e-05</v>
      </c>
      <c r="AG20" t="n">
        <v>28</v>
      </c>
      <c r="AH20" t="n">
        <v>537358.0445069892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4.1639</v>
      </c>
      <c r="E21" t="n">
        <v>24.02</v>
      </c>
      <c r="F21" t="n">
        <v>21.07</v>
      </c>
      <c r="G21" t="n">
        <v>114.94</v>
      </c>
      <c r="H21" t="n">
        <v>1.58</v>
      </c>
      <c r="I21" t="n">
        <v>11</v>
      </c>
      <c r="J21" t="n">
        <v>225.32</v>
      </c>
      <c r="K21" t="n">
        <v>54.38</v>
      </c>
      <c r="L21" t="n">
        <v>20</v>
      </c>
      <c r="M21" t="n">
        <v>9</v>
      </c>
      <c r="N21" t="n">
        <v>50.95</v>
      </c>
      <c r="O21" t="n">
        <v>28023.89</v>
      </c>
      <c r="P21" t="n">
        <v>272.07</v>
      </c>
      <c r="Q21" t="n">
        <v>443.82</v>
      </c>
      <c r="R21" t="n">
        <v>50.46</v>
      </c>
      <c r="S21" t="n">
        <v>32.9</v>
      </c>
      <c r="T21" t="n">
        <v>4775.86</v>
      </c>
      <c r="U21" t="n">
        <v>0.65</v>
      </c>
      <c r="V21" t="n">
        <v>0.77</v>
      </c>
      <c r="W21" t="n">
        <v>1.46</v>
      </c>
      <c r="X21" t="n">
        <v>0.28</v>
      </c>
      <c r="Y21" t="n">
        <v>0.5</v>
      </c>
      <c r="Z21" t="n">
        <v>10</v>
      </c>
      <c r="AA21" t="n">
        <v>431.8303694365966</v>
      </c>
      <c r="AB21" t="n">
        <v>590.8493624744991</v>
      </c>
      <c r="AC21" t="n">
        <v>534.4595285822206</v>
      </c>
      <c r="AD21" t="n">
        <v>431830.3694365966</v>
      </c>
      <c r="AE21" t="n">
        <v>590849.3624744992</v>
      </c>
      <c r="AF21" t="n">
        <v>2.184924352612802e-05</v>
      </c>
      <c r="AG21" t="n">
        <v>28</v>
      </c>
      <c r="AH21" t="n">
        <v>534459.5285822207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4.1645</v>
      </c>
      <c r="E22" t="n">
        <v>24.01</v>
      </c>
      <c r="F22" t="n">
        <v>21.07</v>
      </c>
      <c r="G22" t="n">
        <v>114.92</v>
      </c>
      <c r="H22" t="n">
        <v>1.64</v>
      </c>
      <c r="I22" t="n">
        <v>11</v>
      </c>
      <c r="J22" t="n">
        <v>227</v>
      </c>
      <c r="K22" t="n">
        <v>54.38</v>
      </c>
      <c r="L22" t="n">
        <v>21</v>
      </c>
      <c r="M22" t="n">
        <v>9</v>
      </c>
      <c r="N22" t="n">
        <v>51.62</v>
      </c>
      <c r="O22" t="n">
        <v>28230.92</v>
      </c>
      <c r="P22" t="n">
        <v>273.11</v>
      </c>
      <c r="Q22" t="n">
        <v>443.82</v>
      </c>
      <c r="R22" t="n">
        <v>50.39</v>
      </c>
      <c r="S22" t="n">
        <v>32.9</v>
      </c>
      <c r="T22" t="n">
        <v>4738.16</v>
      </c>
      <c r="U22" t="n">
        <v>0.65</v>
      </c>
      <c r="V22" t="n">
        <v>0.77</v>
      </c>
      <c r="W22" t="n">
        <v>1.46</v>
      </c>
      <c r="X22" t="n">
        <v>0.27</v>
      </c>
      <c r="Y22" t="n">
        <v>0.5</v>
      </c>
      <c r="Z22" t="n">
        <v>10</v>
      </c>
      <c r="AA22" t="n">
        <v>432.4084281842979</v>
      </c>
      <c r="AB22" t="n">
        <v>591.640287955256</v>
      </c>
      <c r="AC22" t="n">
        <v>535.174969245165</v>
      </c>
      <c r="AD22" t="n">
        <v>432408.4281842979</v>
      </c>
      <c r="AE22" t="n">
        <v>591640.2879552559</v>
      </c>
      <c r="AF22" t="n">
        <v>2.185239190772116e-05</v>
      </c>
      <c r="AG22" t="n">
        <v>28</v>
      </c>
      <c r="AH22" t="n">
        <v>535174.969245165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4.1753</v>
      </c>
      <c r="E23" t="n">
        <v>23.95</v>
      </c>
      <c r="F23" t="n">
        <v>21.04</v>
      </c>
      <c r="G23" t="n">
        <v>126.27</v>
      </c>
      <c r="H23" t="n">
        <v>1.71</v>
      </c>
      <c r="I23" t="n">
        <v>10</v>
      </c>
      <c r="J23" t="n">
        <v>228.69</v>
      </c>
      <c r="K23" t="n">
        <v>54.38</v>
      </c>
      <c r="L23" t="n">
        <v>22</v>
      </c>
      <c r="M23" t="n">
        <v>8</v>
      </c>
      <c r="N23" t="n">
        <v>52.31</v>
      </c>
      <c r="O23" t="n">
        <v>28438.91</v>
      </c>
      <c r="P23" t="n">
        <v>271.18</v>
      </c>
      <c r="Q23" t="n">
        <v>443.83</v>
      </c>
      <c r="R23" t="n">
        <v>49.42</v>
      </c>
      <c r="S23" t="n">
        <v>32.9</v>
      </c>
      <c r="T23" t="n">
        <v>4258.99</v>
      </c>
      <c r="U23" t="n">
        <v>0.67</v>
      </c>
      <c r="V23" t="n">
        <v>0.77</v>
      </c>
      <c r="W23" t="n">
        <v>1.47</v>
      </c>
      <c r="X23" t="n">
        <v>0.25</v>
      </c>
      <c r="Y23" t="n">
        <v>0.5</v>
      </c>
      <c r="Z23" t="n">
        <v>10</v>
      </c>
      <c r="AA23" t="n">
        <v>430.791689657773</v>
      </c>
      <c r="AB23" t="n">
        <v>589.4281949777948</v>
      </c>
      <c r="AC23" t="n">
        <v>533.1739953167806</v>
      </c>
      <c r="AD23" t="n">
        <v>430791.6896577729</v>
      </c>
      <c r="AE23" t="n">
        <v>589428.1949777948</v>
      </c>
      <c r="AF23" t="n">
        <v>2.190906277639768e-05</v>
      </c>
      <c r="AG23" t="n">
        <v>28</v>
      </c>
      <c r="AH23" t="n">
        <v>533173.9953167806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4.173</v>
      </c>
      <c r="E24" t="n">
        <v>23.96</v>
      </c>
      <c r="F24" t="n">
        <v>21.06</v>
      </c>
      <c r="G24" t="n">
        <v>126.35</v>
      </c>
      <c r="H24" t="n">
        <v>1.77</v>
      </c>
      <c r="I24" t="n">
        <v>10</v>
      </c>
      <c r="J24" t="n">
        <v>230.38</v>
      </c>
      <c r="K24" t="n">
        <v>54.38</v>
      </c>
      <c r="L24" t="n">
        <v>23</v>
      </c>
      <c r="M24" t="n">
        <v>8</v>
      </c>
      <c r="N24" t="n">
        <v>53</v>
      </c>
      <c r="O24" t="n">
        <v>28647.87</v>
      </c>
      <c r="P24" t="n">
        <v>270.35</v>
      </c>
      <c r="Q24" t="n">
        <v>443.82</v>
      </c>
      <c r="R24" t="n">
        <v>50.05</v>
      </c>
      <c r="S24" t="n">
        <v>32.9</v>
      </c>
      <c r="T24" t="n">
        <v>4572.3</v>
      </c>
      <c r="U24" t="n">
        <v>0.66</v>
      </c>
      <c r="V24" t="n">
        <v>0.77</v>
      </c>
      <c r="W24" t="n">
        <v>1.46</v>
      </c>
      <c r="X24" t="n">
        <v>0.26</v>
      </c>
      <c r="Y24" t="n">
        <v>0.5</v>
      </c>
      <c r="Z24" t="n">
        <v>10</v>
      </c>
      <c r="AA24" t="n">
        <v>430.4302381410574</v>
      </c>
      <c r="AB24" t="n">
        <v>588.933641066509</v>
      </c>
      <c r="AC24" t="n">
        <v>532.7266409366772</v>
      </c>
      <c r="AD24" t="n">
        <v>430430.2381410574</v>
      </c>
      <c r="AE24" t="n">
        <v>588933.6410665091</v>
      </c>
      <c r="AF24" t="n">
        <v>2.189699398029065e-05</v>
      </c>
      <c r="AG24" t="n">
        <v>28</v>
      </c>
      <c r="AH24" t="n">
        <v>532726.6409366772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4.1883</v>
      </c>
      <c r="E25" t="n">
        <v>23.88</v>
      </c>
      <c r="F25" t="n">
        <v>21.01</v>
      </c>
      <c r="G25" t="n">
        <v>140.06</v>
      </c>
      <c r="H25" t="n">
        <v>1.84</v>
      </c>
      <c r="I25" t="n">
        <v>9</v>
      </c>
      <c r="J25" t="n">
        <v>232.08</v>
      </c>
      <c r="K25" t="n">
        <v>54.38</v>
      </c>
      <c r="L25" t="n">
        <v>24</v>
      </c>
      <c r="M25" t="n">
        <v>7</v>
      </c>
      <c r="N25" t="n">
        <v>53.71</v>
      </c>
      <c r="O25" t="n">
        <v>28857.81</v>
      </c>
      <c r="P25" t="n">
        <v>266.71</v>
      </c>
      <c r="Q25" t="n">
        <v>443.82</v>
      </c>
      <c r="R25" t="n">
        <v>48.34</v>
      </c>
      <c r="S25" t="n">
        <v>32.9</v>
      </c>
      <c r="T25" t="n">
        <v>3723.29</v>
      </c>
      <c r="U25" t="n">
        <v>0.68</v>
      </c>
      <c r="V25" t="n">
        <v>0.78</v>
      </c>
      <c r="W25" t="n">
        <v>1.46</v>
      </c>
      <c r="X25" t="n">
        <v>0.21</v>
      </c>
      <c r="Y25" t="n">
        <v>0.5</v>
      </c>
      <c r="Z25" t="n">
        <v>10</v>
      </c>
      <c r="AA25" t="n">
        <v>427.623282350548</v>
      </c>
      <c r="AB25" t="n">
        <v>585.0930403197843</v>
      </c>
      <c r="AC25" t="n">
        <v>529.2525817349029</v>
      </c>
      <c r="AD25" t="n">
        <v>427623.282350548</v>
      </c>
      <c r="AE25" t="n">
        <v>585093.0403197843</v>
      </c>
      <c r="AF25" t="n">
        <v>2.197727771091572e-05</v>
      </c>
      <c r="AG25" t="n">
        <v>28</v>
      </c>
      <c r="AH25" t="n">
        <v>529252.5817349029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4.1869</v>
      </c>
      <c r="E26" t="n">
        <v>23.88</v>
      </c>
      <c r="F26" t="n">
        <v>21.02</v>
      </c>
      <c r="G26" t="n">
        <v>140.11</v>
      </c>
      <c r="H26" t="n">
        <v>1.9</v>
      </c>
      <c r="I26" t="n">
        <v>9</v>
      </c>
      <c r="J26" t="n">
        <v>233.79</v>
      </c>
      <c r="K26" t="n">
        <v>54.38</v>
      </c>
      <c r="L26" t="n">
        <v>25</v>
      </c>
      <c r="M26" t="n">
        <v>7</v>
      </c>
      <c r="N26" t="n">
        <v>54.42</v>
      </c>
      <c r="O26" t="n">
        <v>29068.74</v>
      </c>
      <c r="P26" t="n">
        <v>267.95</v>
      </c>
      <c r="Q26" t="n">
        <v>443.82</v>
      </c>
      <c r="R26" t="n">
        <v>48.68</v>
      </c>
      <c r="S26" t="n">
        <v>32.9</v>
      </c>
      <c r="T26" t="n">
        <v>3892.88</v>
      </c>
      <c r="U26" t="n">
        <v>0.68</v>
      </c>
      <c r="V26" t="n">
        <v>0.77</v>
      </c>
      <c r="W26" t="n">
        <v>1.46</v>
      </c>
      <c r="X26" t="n">
        <v>0.22</v>
      </c>
      <c r="Y26" t="n">
        <v>0.5</v>
      </c>
      <c r="Z26" t="n">
        <v>10</v>
      </c>
      <c r="AA26" t="n">
        <v>428.4088342816312</v>
      </c>
      <c r="AB26" t="n">
        <v>586.1678671279976</v>
      </c>
      <c r="AC26" t="n">
        <v>530.2248285810693</v>
      </c>
      <c r="AD26" t="n">
        <v>428408.8342816312</v>
      </c>
      <c r="AE26" t="n">
        <v>586167.8671279976</v>
      </c>
      <c r="AF26" t="n">
        <v>2.19699314871984e-05</v>
      </c>
      <c r="AG26" t="n">
        <v>28</v>
      </c>
      <c r="AH26" t="n">
        <v>530224.8285810694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4.1854</v>
      </c>
      <c r="E27" t="n">
        <v>23.89</v>
      </c>
      <c r="F27" t="n">
        <v>21.03</v>
      </c>
      <c r="G27" t="n">
        <v>140.17</v>
      </c>
      <c r="H27" t="n">
        <v>1.96</v>
      </c>
      <c r="I27" t="n">
        <v>9</v>
      </c>
      <c r="J27" t="n">
        <v>235.51</v>
      </c>
      <c r="K27" t="n">
        <v>54.38</v>
      </c>
      <c r="L27" t="n">
        <v>26</v>
      </c>
      <c r="M27" t="n">
        <v>7</v>
      </c>
      <c r="N27" t="n">
        <v>55.14</v>
      </c>
      <c r="O27" t="n">
        <v>29280.69</v>
      </c>
      <c r="P27" t="n">
        <v>266.97</v>
      </c>
      <c r="Q27" t="n">
        <v>443.82</v>
      </c>
      <c r="R27" t="n">
        <v>48.9</v>
      </c>
      <c r="S27" t="n">
        <v>32.9</v>
      </c>
      <c r="T27" t="n">
        <v>4005.53</v>
      </c>
      <c r="U27" t="n">
        <v>0.67</v>
      </c>
      <c r="V27" t="n">
        <v>0.77</v>
      </c>
      <c r="W27" t="n">
        <v>1.46</v>
      </c>
      <c r="X27" t="n">
        <v>0.23</v>
      </c>
      <c r="Y27" t="n">
        <v>0.5</v>
      </c>
      <c r="Z27" t="n">
        <v>10</v>
      </c>
      <c r="AA27" t="n">
        <v>427.9162642288887</v>
      </c>
      <c r="AB27" t="n">
        <v>585.4939110511783</v>
      </c>
      <c r="AC27" t="n">
        <v>529.6151939263183</v>
      </c>
      <c r="AD27" t="n">
        <v>427916.2642288887</v>
      </c>
      <c r="AE27" t="n">
        <v>585493.9110511784</v>
      </c>
      <c r="AF27" t="n">
        <v>2.196206053321555e-05</v>
      </c>
      <c r="AG27" t="n">
        <v>28</v>
      </c>
      <c r="AH27" t="n">
        <v>529615.1939263183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4.1993</v>
      </c>
      <c r="E28" t="n">
        <v>23.81</v>
      </c>
      <c r="F28" t="n">
        <v>20.99</v>
      </c>
      <c r="G28" t="n">
        <v>157.39</v>
      </c>
      <c r="H28" t="n">
        <v>2.02</v>
      </c>
      <c r="I28" t="n">
        <v>8</v>
      </c>
      <c r="J28" t="n">
        <v>237.24</v>
      </c>
      <c r="K28" t="n">
        <v>54.38</v>
      </c>
      <c r="L28" t="n">
        <v>27</v>
      </c>
      <c r="M28" t="n">
        <v>6</v>
      </c>
      <c r="N28" t="n">
        <v>55.86</v>
      </c>
      <c r="O28" t="n">
        <v>29493.67</v>
      </c>
      <c r="P28" t="n">
        <v>263.39</v>
      </c>
      <c r="Q28" t="n">
        <v>443.82</v>
      </c>
      <c r="R28" t="n">
        <v>47.6</v>
      </c>
      <c r="S28" t="n">
        <v>32.9</v>
      </c>
      <c r="T28" t="n">
        <v>3357.89</v>
      </c>
      <c r="U28" t="n">
        <v>0.6899999999999999</v>
      </c>
      <c r="V28" t="n">
        <v>0.78</v>
      </c>
      <c r="W28" t="n">
        <v>1.46</v>
      </c>
      <c r="X28" t="n">
        <v>0.19</v>
      </c>
      <c r="Y28" t="n">
        <v>0.5</v>
      </c>
      <c r="Z28" t="n">
        <v>10</v>
      </c>
      <c r="AA28" t="n">
        <v>425.2295125038414</v>
      </c>
      <c r="AB28" t="n">
        <v>581.8177788098482</v>
      </c>
      <c r="AC28" t="n">
        <v>526.2899065866168</v>
      </c>
      <c r="AD28" t="n">
        <v>425229.5125038414</v>
      </c>
      <c r="AE28" t="n">
        <v>581817.7788098481</v>
      </c>
      <c r="AF28" t="n">
        <v>2.20349980401233e-05</v>
      </c>
      <c r="AG28" t="n">
        <v>28</v>
      </c>
      <c r="AH28" t="n">
        <v>526289.9065866168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4.1994</v>
      </c>
      <c r="E29" t="n">
        <v>23.81</v>
      </c>
      <c r="F29" t="n">
        <v>20.98</v>
      </c>
      <c r="G29" t="n">
        <v>157.39</v>
      </c>
      <c r="H29" t="n">
        <v>2.08</v>
      </c>
      <c r="I29" t="n">
        <v>8</v>
      </c>
      <c r="J29" t="n">
        <v>238.97</v>
      </c>
      <c r="K29" t="n">
        <v>54.38</v>
      </c>
      <c r="L29" t="n">
        <v>28</v>
      </c>
      <c r="M29" t="n">
        <v>6</v>
      </c>
      <c r="N29" t="n">
        <v>56.6</v>
      </c>
      <c r="O29" t="n">
        <v>29707.68</v>
      </c>
      <c r="P29" t="n">
        <v>264.47</v>
      </c>
      <c r="Q29" t="n">
        <v>443.82</v>
      </c>
      <c r="R29" t="n">
        <v>47.69</v>
      </c>
      <c r="S29" t="n">
        <v>32.9</v>
      </c>
      <c r="T29" t="n">
        <v>3406.94</v>
      </c>
      <c r="U29" t="n">
        <v>0.6899999999999999</v>
      </c>
      <c r="V29" t="n">
        <v>0.78</v>
      </c>
      <c r="W29" t="n">
        <v>1.46</v>
      </c>
      <c r="X29" t="n">
        <v>0.19</v>
      </c>
      <c r="Y29" t="n">
        <v>0.5</v>
      </c>
      <c r="Z29" t="n">
        <v>10</v>
      </c>
      <c r="AA29" t="n">
        <v>425.8370171959037</v>
      </c>
      <c r="AB29" t="n">
        <v>582.6489935307432</v>
      </c>
      <c r="AC29" t="n">
        <v>527.0417913411667</v>
      </c>
      <c r="AD29" t="n">
        <v>425837.0171959037</v>
      </c>
      <c r="AE29" t="n">
        <v>582648.9935307432</v>
      </c>
      <c r="AF29" t="n">
        <v>2.203552277038882e-05</v>
      </c>
      <c r="AG29" t="n">
        <v>28</v>
      </c>
      <c r="AH29" t="n">
        <v>527041.7913411667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4.1992</v>
      </c>
      <c r="E30" t="n">
        <v>23.81</v>
      </c>
      <c r="F30" t="n">
        <v>20.99</v>
      </c>
      <c r="G30" t="n">
        <v>157.4</v>
      </c>
      <c r="H30" t="n">
        <v>2.14</v>
      </c>
      <c r="I30" t="n">
        <v>8</v>
      </c>
      <c r="J30" t="n">
        <v>240.72</v>
      </c>
      <c r="K30" t="n">
        <v>54.38</v>
      </c>
      <c r="L30" t="n">
        <v>29</v>
      </c>
      <c r="M30" t="n">
        <v>6</v>
      </c>
      <c r="N30" t="n">
        <v>57.34</v>
      </c>
      <c r="O30" t="n">
        <v>29922.88</v>
      </c>
      <c r="P30" t="n">
        <v>263.66</v>
      </c>
      <c r="Q30" t="n">
        <v>443.83</v>
      </c>
      <c r="R30" t="n">
        <v>47.65</v>
      </c>
      <c r="S30" t="n">
        <v>32.9</v>
      </c>
      <c r="T30" t="n">
        <v>3383.11</v>
      </c>
      <c r="U30" t="n">
        <v>0.6899999999999999</v>
      </c>
      <c r="V30" t="n">
        <v>0.78</v>
      </c>
      <c r="W30" t="n">
        <v>1.46</v>
      </c>
      <c r="X30" t="n">
        <v>0.19</v>
      </c>
      <c r="Y30" t="n">
        <v>0.5</v>
      </c>
      <c r="Z30" t="n">
        <v>10</v>
      </c>
      <c r="AA30" t="n">
        <v>425.3891587134889</v>
      </c>
      <c r="AB30" t="n">
        <v>582.0362137969817</v>
      </c>
      <c r="AC30" t="n">
        <v>526.4874944451535</v>
      </c>
      <c r="AD30" t="n">
        <v>425389.158713489</v>
      </c>
      <c r="AE30" t="n">
        <v>582036.2137969816</v>
      </c>
      <c r="AF30" t="n">
        <v>2.203447330985777e-05</v>
      </c>
      <c r="AG30" t="n">
        <v>28</v>
      </c>
      <c r="AH30" t="n">
        <v>526487.4944451535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4.1991</v>
      </c>
      <c r="E31" t="n">
        <v>23.81</v>
      </c>
      <c r="F31" t="n">
        <v>20.99</v>
      </c>
      <c r="G31" t="n">
        <v>157.4</v>
      </c>
      <c r="H31" t="n">
        <v>2.2</v>
      </c>
      <c r="I31" t="n">
        <v>8</v>
      </c>
      <c r="J31" t="n">
        <v>242.47</v>
      </c>
      <c r="K31" t="n">
        <v>54.38</v>
      </c>
      <c r="L31" t="n">
        <v>30</v>
      </c>
      <c r="M31" t="n">
        <v>6</v>
      </c>
      <c r="N31" t="n">
        <v>58.1</v>
      </c>
      <c r="O31" t="n">
        <v>30139.04</v>
      </c>
      <c r="P31" t="n">
        <v>261.8</v>
      </c>
      <c r="Q31" t="n">
        <v>443.82</v>
      </c>
      <c r="R31" t="n">
        <v>47.69</v>
      </c>
      <c r="S31" t="n">
        <v>32.9</v>
      </c>
      <c r="T31" t="n">
        <v>3404.44</v>
      </c>
      <c r="U31" t="n">
        <v>0.6899999999999999</v>
      </c>
      <c r="V31" t="n">
        <v>0.78</v>
      </c>
      <c r="W31" t="n">
        <v>1.46</v>
      </c>
      <c r="X31" t="n">
        <v>0.19</v>
      </c>
      <c r="Y31" t="n">
        <v>0.5</v>
      </c>
      <c r="Z31" t="n">
        <v>10</v>
      </c>
      <c r="AA31" t="n">
        <v>424.3219494428004</v>
      </c>
      <c r="AB31" t="n">
        <v>580.5760109908753</v>
      </c>
      <c r="AC31" t="n">
        <v>525.1666513454545</v>
      </c>
      <c r="AD31" t="n">
        <v>424321.9494428004</v>
      </c>
      <c r="AE31" t="n">
        <v>580576.0109908753</v>
      </c>
      <c r="AF31" t="n">
        <v>2.203394857959225e-05</v>
      </c>
      <c r="AG31" t="n">
        <v>28</v>
      </c>
      <c r="AH31" t="n">
        <v>525166.6513454545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4.2077</v>
      </c>
      <c r="E32" t="n">
        <v>23.77</v>
      </c>
      <c r="F32" t="n">
        <v>20.98</v>
      </c>
      <c r="G32" t="n">
        <v>179.8</v>
      </c>
      <c r="H32" t="n">
        <v>2.26</v>
      </c>
      <c r="I32" t="n">
        <v>7</v>
      </c>
      <c r="J32" t="n">
        <v>244.23</v>
      </c>
      <c r="K32" t="n">
        <v>54.38</v>
      </c>
      <c r="L32" t="n">
        <v>31</v>
      </c>
      <c r="M32" t="n">
        <v>5</v>
      </c>
      <c r="N32" t="n">
        <v>58.86</v>
      </c>
      <c r="O32" t="n">
        <v>30356.28</v>
      </c>
      <c r="P32" t="n">
        <v>259.21</v>
      </c>
      <c r="Q32" t="n">
        <v>443.83</v>
      </c>
      <c r="R32" t="n">
        <v>47.39</v>
      </c>
      <c r="S32" t="n">
        <v>32.9</v>
      </c>
      <c r="T32" t="n">
        <v>3259.43</v>
      </c>
      <c r="U32" t="n">
        <v>0.6899999999999999</v>
      </c>
      <c r="V32" t="n">
        <v>0.78</v>
      </c>
      <c r="W32" t="n">
        <v>1.46</v>
      </c>
      <c r="X32" t="n">
        <v>0.18</v>
      </c>
      <c r="Y32" t="n">
        <v>0.5</v>
      </c>
      <c r="Z32" t="n">
        <v>10</v>
      </c>
      <c r="AA32" t="n">
        <v>422.470025028628</v>
      </c>
      <c r="AB32" t="n">
        <v>578.0421263062656</v>
      </c>
      <c r="AC32" t="n">
        <v>522.8745970588145</v>
      </c>
      <c r="AD32" t="n">
        <v>422470.0250286279</v>
      </c>
      <c r="AE32" t="n">
        <v>578042.1263062656</v>
      </c>
      <c r="AF32" t="n">
        <v>2.207907538242726e-05</v>
      </c>
      <c r="AG32" t="n">
        <v>28</v>
      </c>
      <c r="AH32" t="n">
        <v>522874.5970588145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4.2092</v>
      </c>
      <c r="E33" t="n">
        <v>23.76</v>
      </c>
      <c r="F33" t="n">
        <v>20.97</v>
      </c>
      <c r="G33" t="n">
        <v>179.73</v>
      </c>
      <c r="H33" t="n">
        <v>2.31</v>
      </c>
      <c r="I33" t="n">
        <v>7</v>
      </c>
      <c r="J33" t="n">
        <v>246</v>
      </c>
      <c r="K33" t="n">
        <v>54.38</v>
      </c>
      <c r="L33" t="n">
        <v>32</v>
      </c>
      <c r="M33" t="n">
        <v>5</v>
      </c>
      <c r="N33" t="n">
        <v>59.63</v>
      </c>
      <c r="O33" t="n">
        <v>30574.64</v>
      </c>
      <c r="P33" t="n">
        <v>259.7</v>
      </c>
      <c r="Q33" t="n">
        <v>443.84</v>
      </c>
      <c r="R33" t="n">
        <v>47.05</v>
      </c>
      <c r="S33" t="n">
        <v>32.9</v>
      </c>
      <c r="T33" t="n">
        <v>3092.04</v>
      </c>
      <c r="U33" t="n">
        <v>0.7</v>
      </c>
      <c r="V33" t="n">
        <v>0.78</v>
      </c>
      <c r="W33" t="n">
        <v>1.46</v>
      </c>
      <c r="X33" t="n">
        <v>0.17</v>
      </c>
      <c r="Y33" t="n">
        <v>0.5</v>
      </c>
      <c r="Z33" t="n">
        <v>10</v>
      </c>
      <c r="AA33" t="n">
        <v>422.6803674379117</v>
      </c>
      <c r="AB33" t="n">
        <v>578.3299260702998</v>
      </c>
      <c r="AC33" t="n">
        <v>523.1349296172988</v>
      </c>
      <c r="AD33" t="n">
        <v>422680.3674379117</v>
      </c>
      <c r="AE33" t="n">
        <v>578329.9260702998</v>
      </c>
      <c r="AF33" t="n">
        <v>2.208694633641011e-05</v>
      </c>
      <c r="AG33" t="n">
        <v>28</v>
      </c>
      <c r="AH33" t="n">
        <v>523134.9296172988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4.2096</v>
      </c>
      <c r="E34" t="n">
        <v>23.76</v>
      </c>
      <c r="F34" t="n">
        <v>20.97</v>
      </c>
      <c r="G34" t="n">
        <v>179.71</v>
      </c>
      <c r="H34" t="n">
        <v>2.37</v>
      </c>
      <c r="I34" t="n">
        <v>7</v>
      </c>
      <c r="J34" t="n">
        <v>247.78</v>
      </c>
      <c r="K34" t="n">
        <v>54.38</v>
      </c>
      <c r="L34" t="n">
        <v>33</v>
      </c>
      <c r="M34" t="n">
        <v>5</v>
      </c>
      <c r="N34" t="n">
        <v>60.41</v>
      </c>
      <c r="O34" t="n">
        <v>30794.11</v>
      </c>
      <c r="P34" t="n">
        <v>261.08</v>
      </c>
      <c r="Q34" t="n">
        <v>443.82</v>
      </c>
      <c r="R34" t="n">
        <v>46.95</v>
      </c>
      <c r="S34" t="n">
        <v>32.9</v>
      </c>
      <c r="T34" t="n">
        <v>3040.95</v>
      </c>
      <c r="U34" t="n">
        <v>0.7</v>
      </c>
      <c r="V34" t="n">
        <v>0.78</v>
      </c>
      <c r="W34" t="n">
        <v>1.46</v>
      </c>
      <c r="X34" t="n">
        <v>0.17</v>
      </c>
      <c r="Y34" t="n">
        <v>0.5</v>
      </c>
      <c r="Z34" t="n">
        <v>10</v>
      </c>
      <c r="AA34" t="n">
        <v>423.4570086636089</v>
      </c>
      <c r="AB34" t="n">
        <v>579.3925608582913</v>
      </c>
      <c r="AC34" t="n">
        <v>524.0961480325417</v>
      </c>
      <c r="AD34" t="n">
        <v>423457.0086636089</v>
      </c>
      <c r="AE34" t="n">
        <v>579392.5608582913</v>
      </c>
      <c r="AF34" t="n">
        <v>2.20890452574722e-05</v>
      </c>
      <c r="AG34" t="n">
        <v>28</v>
      </c>
      <c r="AH34" t="n">
        <v>524096.1480325417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4.2105</v>
      </c>
      <c r="E35" t="n">
        <v>23.75</v>
      </c>
      <c r="F35" t="n">
        <v>20.96</v>
      </c>
      <c r="G35" t="n">
        <v>179.67</v>
      </c>
      <c r="H35" t="n">
        <v>2.42</v>
      </c>
      <c r="I35" t="n">
        <v>7</v>
      </c>
      <c r="J35" t="n">
        <v>249.57</v>
      </c>
      <c r="K35" t="n">
        <v>54.38</v>
      </c>
      <c r="L35" t="n">
        <v>34</v>
      </c>
      <c r="M35" t="n">
        <v>5</v>
      </c>
      <c r="N35" t="n">
        <v>61.2</v>
      </c>
      <c r="O35" t="n">
        <v>31014.73</v>
      </c>
      <c r="P35" t="n">
        <v>258.2</v>
      </c>
      <c r="Q35" t="n">
        <v>443.82</v>
      </c>
      <c r="R35" t="n">
        <v>46.8</v>
      </c>
      <c r="S35" t="n">
        <v>32.9</v>
      </c>
      <c r="T35" t="n">
        <v>2963.23</v>
      </c>
      <c r="U35" t="n">
        <v>0.7</v>
      </c>
      <c r="V35" t="n">
        <v>0.78</v>
      </c>
      <c r="W35" t="n">
        <v>1.46</v>
      </c>
      <c r="X35" t="n">
        <v>0.17</v>
      </c>
      <c r="Y35" t="n">
        <v>0.5</v>
      </c>
      <c r="Z35" t="n">
        <v>10</v>
      </c>
      <c r="AA35" t="n">
        <v>421.7555700447565</v>
      </c>
      <c r="AB35" t="n">
        <v>577.0645774778034</v>
      </c>
      <c r="AC35" t="n">
        <v>521.9903441185423</v>
      </c>
      <c r="AD35" t="n">
        <v>421755.5700447565</v>
      </c>
      <c r="AE35" t="n">
        <v>577064.5774778033</v>
      </c>
      <c r="AF35" t="n">
        <v>2.209376782986191e-05</v>
      </c>
      <c r="AG35" t="n">
        <v>28</v>
      </c>
      <c r="AH35" t="n">
        <v>521990.3441185423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4.2103</v>
      </c>
      <c r="E36" t="n">
        <v>23.75</v>
      </c>
      <c r="F36" t="n">
        <v>20.96</v>
      </c>
      <c r="G36" t="n">
        <v>179.68</v>
      </c>
      <c r="H36" t="n">
        <v>2.48</v>
      </c>
      <c r="I36" t="n">
        <v>7</v>
      </c>
      <c r="J36" t="n">
        <v>251.37</v>
      </c>
      <c r="K36" t="n">
        <v>54.38</v>
      </c>
      <c r="L36" t="n">
        <v>35</v>
      </c>
      <c r="M36" t="n">
        <v>5</v>
      </c>
      <c r="N36" t="n">
        <v>61.99</v>
      </c>
      <c r="O36" t="n">
        <v>31236.5</v>
      </c>
      <c r="P36" t="n">
        <v>256.47</v>
      </c>
      <c r="Q36" t="n">
        <v>443.82</v>
      </c>
      <c r="R36" t="n">
        <v>46.8</v>
      </c>
      <c r="S36" t="n">
        <v>32.9</v>
      </c>
      <c r="T36" t="n">
        <v>2964.96</v>
      </c>
      <c r="U36" t="n">
        <v>0.7</v>
      </c>
      <c r="V36" t="n">
        <v>0.78</v>
      </c>
      <c r="W36" t="n">
        <v>1.46</v>
      </c>
      <c r="X36" t="n">
        <v>0.17</v>
      </c>
      <c r="Y36" t="n">
        <v>0.5</v>
      </c>
      <c r="Z36" t="n">
        <v>10</v>
      </c>
      <c r="AA36" t="n">
        <v>420.7698318328983</v>
      </c>
      <c r="AB36" t="n">
        <v>575.7158469686383</v>
      </c>
      <c r="AC36" t="n">
        <v>520.7703345562168</v>
      </c>
      <c r="AD36" t="n">
        <v>420769.8318328983</v>
      </c>
      <c r="AE36" t="n">
        <v>575715.8469686382</v>
      </c>
      <c r="AF36" t="n">
        <v>2.209271836933087e-05</v>
      </c>
      <c r="AG36" t="n">
        <v>28</v>
      </c>
      <c r="AH36" t="n">
        <v>520770.3345562167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4.2096</v>
      </c>
      <c r="E37" t="n">
        <v>23.76</v>
      </c>
      <c r="F37" t="n">
        <v>20.97</v>
      </c>
      <c r="G37" t="n">
        <v>179.71</v>
      </c>
      <c r="H37" t="n">
        <v>2.53</v>
      </c>
      <c r="I37" t="n">
        <v>7</v>
      </c>
      <c r="J37" t="n">
        <v>253.18</v>
      </c>
      <c r="K37" t="n">
        <v>54.38</v>
      </c>
      <c r="L37" t="n">
        <v>36</v>
      </c>
      <c r="M37" t="n">
        <v>5</v>
      </c>
      <c r="N37" t="n">
        <v>62.8</v>
      </c>
      <c r="O37" t="n">
        <v>31459.45</v>
      </c>
      <c r="P37" t="n">
        <v>253.85</v>
      </c>
      <c r="Q37" t="n">
        <v>443.82</v>
      </c>
      <c r="R37" t="n">
        <v>46.97</v>
      </c>
      <c r="S37" t="n">
        <v>32.9</v>
      </c>
      <c r="T37" t="n">
        <v>3050</v>
      </c>
      <c r="U37" t="n">
        <v>0.7</v>
      </c>
      <c r="V37" t="n">
        <v>0.78</v>
      </c>
      <c r="W37" t="n">
        <v>1.46</v>
      </c>
      <c r="X37" t="n">
        <v>0.17</v>
      </c>
      <c r="Y37" t="n">
        <v>0.5</v>
      </c>
      <c r="Z37" t="n">
        <v>10</v>
      </c>
      <c r="AA37" t="n">
        <v>419.3029733961661</v>
      </c>
      <c r="AB37" t="n">
        <v>573.7088265422743</v>
      </c>
      <c r="AC37" t="n">
        <v>518.9548613424741</v>
      </c>
      <c r="AD37" t="n">
        <v>419302.9733961661</v>
      </c>
      <c r="AE37" t="n">
        <v>573708.8265422743</v>
      </c>
      <c r="AF37" t="n">
        <v>2.20890452574722e-05</v>
      </c>
      <c r="AG37" t="n">
        <v>28</v>
      </c>
      <c r="AH37" t="n">
        <v>518954.8613424741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4.2234</v>
      </c>
      <c r="E38" t="n">
        <v>23.68</v>
      </c>
      <c r="F38" t="n">
        <v>20.93</v>
      </c>
      <c r="G38" t="n">
        <v>209.28</v>
      </c>
      <c r="H38" t="n">
        <v>2.58</v>
      </c>
      <c r="I38" t="n">
        <v>6</v>
      </c>
      <c r="J38" t="n">
        <v>255</v>
      </c>
      <c r="K38" t="n">
        <v>54.38</v>
      </c>
      <c r="L38" t="n">
        <v>37</v>
      </c>
      <c r="M38" t="n">
        <v>4</v>
      </c>
      <c r="N38" t="n">
        <v>63.62</v>
      </c>
      <c r="O38" t="n">
        <v>31683.59</v>
      </c>
      <c r="P38" t="n">
        <v>253.22</v>
      </c>
      <c r="Q38" t="n">
        <v>443.82</v>
      </c>
      <c r="R38" t="n">
        <v>45.7</v>
      </c>
      <c r="S38" t="n">
        <v>32.9</v>
      </c>
      <c r="T38" t="n">
        <v>2420.54</v>
      </c>
      <c r="U38" t="n">
        <v>0.72</v>
      </c>
      <c r="V38" t="n">
        <v>0.78</v>
      </c>
      <c r="W38" t="n">
        <v>1.46</v>
      </c>
      <c r="X38" t="n">
        <v>0.13</v>
      </c>
      <c r="Y38" t="n">
        <v>0.5</v>
      </c>
      <c r="Z38" t="n">
        <v>10</v>
      </c>
      <c r="AA38" t="n">
        <v>418.353269188309</v>
      </c>
      <c r="AB38" t="n">
        <v>572.4093993470914</v>
      </c>
      <c r="AC38" t="n">
        <v>517.779449655042</v>
      </c>
      <c r="AD38" t="n">
        <v>418353.269188309</v>
      </c>
      <c r="AE38" t="n">
        <v>572409.3993470913</v>
      </c>
      <c r="AF38" t="n">
        <v>2.216145803411443e-05</v>
      </c>
      <c r="AG38" t="n">
        <v>28</v>
      </c>
      <c r="AH38" t="n">
        <v>517779.449655042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4.2231</v>
      </c>
      <c r="E39" t="n">
        <v>23.68</v>
      </c>
      <c r="F39" t="n">
        <v>20.93</v>
      </c>
      <c r="G39" t="n">
        <v>209.29</v>
      </c>
      <c r="H39" t="n">
        <v>2.63</v>
      </c>
      <c r="I39" t="n">
        <v>6</v>
      </c>
      <c r="J39" t="n">
        <v>256.82</v>
      </c>
      <c r="K39" t="n">
        <v>54.38</v>
      </c>
      <c r="L39" t="n">
        <v>38</v>
      </c>
      <c r="M39" t="n">
        <v>3</v>
      </c>
      <c r="N39" t="n">
        <v>64.45</v>
      </c>
      <c r="O39" t="n">
        <v>31909.08</v>
      </c>
      <c r="P39" t="n">
        <v>254.22</v>
      </c>
      <c r="Q39" t="n">
        <v>443.82</v>
      </c>
      <c r="R39" t="n">
        <v>45.75</v>
      </c>
      <c r="S39" t="n">
        <v>32.9</v>
      </c>
      <c r="T39" t="n">
        <v>2443.14</v>
      </c>
      <c r="U39" t="n">
        <v>0.72</v>
      </c>
      <c r="V39" t="n">
        <v>0.78</v>
      </c>
      <c r="W39" t="n">
        <v>1.46</v>
      </c>
      <c r="X39" t="n">
        <v>0.13</v>
      </c>
      <c r="Y39" t="n">
        <v>0.5</v>
      </c>
      <c r="Z39" t="n">
        <v>10</v>
      </c>
      <c r="AA39" t="n">
        <v>418.9378254113528</v>
      </c>
      <c r="AB39" t="n">
        <v>573.2092149602605</v>
      </c>
      <c r="AC39" t="n">
        <v>518.5029319886385</v>
      </c>
      <c r="AD39" t="n">
        <v>418937.8254113528</v>
      </c>
      <c r="AE39" t="n">
        <v>573209.2149602605</v>
      </c>
      <c r="AF39" t="n">
        <v>2.215988384331786e-05</v>
      </c>
      <c r="AG39" t="n">
        <v>28</v>
      </c>
      <c r="AH39" t="n">
        <v>518502.9319886385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4.2217</v>
      </c>
      <c r="E40" t="n">
        <v>23.69</v>
      </c>
      <c r="F40" t="n">
        <v>20.94</v>
      </c>
      <c r="G40" t="n">
        <v>209.37</v>
      </c>
      <c r="H40" t="n">
        <v>2.68</v>
      </c>
      <c r="I40" t="n">
        <v>6</v>
      </c>
      <c r="J40" t="n">
        <v>258.66</v>
      </c>
      <c r="K40" t="n">
        <v>54.38</v>
      </c>
      <c r="L40" t="n">
        <v>39</v>
      </c>
      <c r="M40" t="n">
        <v>1</v>
      </c>
      <c r="N40" t="n">
        <v>65.28</v>
      </c>
      <c r="O40" t="n">
        <v>32135.68</v>
      </c>
      <c r="P40" t="n">
        <v>254.58</v>
      </c>
      <c r="Q40" t="n">
        <v>443.82</v>
      </c>
      <c r="R40" t="n">
        <v>45.84</v>
      </c>
      <c r="S40" t="n">
        <v>32.9</v>
      </c>
      <c r="T40" t="n">
        <v>2490.15</v>
      </c>
      <c r="U40" t="n">
        <v>0.72</v>
      </c>
      <c r="V40" t="n">
        <v>0.78</v>
      </c>
      <c r="W40" t="n">
        <v>1.46</v>
      </c>
      <c r="X40" t="n">
        <v>0.14</v>
      </c>
      <c r="Y40" t="n">
        <v>0.5</v>
      </c>
      <c r="Z40" t="n">
        <v>10</v>
      </c>
      <c r="AA40" t="n">
        <v>419.2098620977099</v>
      </c>
      <c r="AB40" t="n">
        <v>573.5814275559459</v>
      </c>
      <c r="AC40" t="n">
        <v>518.8396211365953</v>
      </c>
      <c r="AD40" t="n">
        <v>419209.8620977099</v>
      </c>
      <c r="AE40" t="n">
        <v>573581.4275559459</v>
      </c>
      <c r="AF40" t="n">
        <v>2.215253761960053e-05</v>
      </c>
      <c r="AG40" t="n">
        <v>28</v>
      </c>
      <c r="AH40" t="n">
        <v>518839.6211365953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4.2214</v>
      </c>
      <c r="E41" t="n">
        <v>23.69</v>
      </c>
      <c r="F41" t="n">
        <v>20.94</v>
      </c>
      <c r="G41" t="n">
        <v>209.39</v>
      </c>
      <c r="H41" t="n">
        <v>2.73</v>
      </c>
      <c r="I41" t="n">
        <v>6</v>
      </c>
      <c r="J41" t="n">
        <v>260.51</v>
      </c>
      <c r="K41" t="n">
        <v>54.38</v>
      </c>
      <c r="L41" t="n">
        <v>40</v>
      </c>
      <c r="M41" t="n">
        <v>1</v>
      </c>
      <c r="N41" t="n">
        <v>66.13</v>
      </c>
      <c r="O41" t="n">
        <v>32363.54</v>
      </c>
      <c r="P41" t="n">
        <v>255.78</v>
      </c>
      <c r="Q41" t="n">
        <v>443.82</v>
      </c>
      <c r="R41" t="n">
        <v>45.89</v>
      </c>
      <c r="S41" t="n">
        <v>32.9</v>
      </c>
      <c r="T41" t="n">
        <v>2512.48</v>
      </c>
      <c r="U41" t="n">
        <v>0.72</v>
      </c>
      <c r="V41" t="n">
        <v>0.78</v>
      </c>
      <c r="W41" t="n">
        <v>1.46</v>
      </c>
      <c r="X41" t="n">
        <v>0.14</v>
      </c>
      <c r="Y41" t="n">
        <v>0.5</v>
      </c>
      <c r="Z41" t="n">
        <v>10</v>
      </c>
      <c r="AA41" t="n">
        <v>419.9093044660725</v>
      </c>
      <c r="AB41" t="n">
        <v>574.5384354615591</v>
      </c>
      <c r="AC41" t="n">
        <v>519.7052935508658</v>
      </c>
      <c r="AD41" t="n">
        <v>419909.3044660725</v>
      </c>
      <c r="AE41" t="n">
        <v>574538.4354615591</v>
      </c>
      <c r="AF41" t="n">
        <v>2.215096342880396e-05</v>
      </c>
      <c r="AG41" t="n">
        <v>28</v>
      </c>
      <c r="AH41" t="n">
        <v>519705.2935508658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2.5867</v>
      </c>
      <c r="E2" t="n">
        <v>38.66</v>
      </c>
      <c r="F2" t="n">
        <v>28.25</v>
      </c>
      <c r="G2" t="n">
        <v>6.75</v>
      </c>
      <c r="H2" t="n">
        <v>0.11</v>
      </c>
      <c r="I2" t="n">
        <v>251</v>
      </c>
      <c r="J2" t="n">
        <v>159.12</v>
      </c>
      <c r="K2" t="n">
        <v>50.28</v>
      </c>
      <c r="L2" t="n">
        <v>1</v>
      </c>
      <c r="M2" t="n">
        <v>249</v>
      </c>
      <c r="N2" t="n">
        <v>27.84</v>
      </c>
      <c r="O2" t="n">
        <v>19859.16</v>
      </c>
      <c r="P2" t="n">
        <v>345.54</v>
      </c>
      <c r="Q2" t="n">
        <v>443.86</v>
      </c>
      <c r="R2" t="n">
        <v>284.12</v>
      </c>
      <c r="S2" t="n">
        <v>32.9</v>
      </c>
      <c r="T2" t="n">
        <v>120407.13</v>
      </c>
      <c r="U2" t="n">
        <v>0.12</v>
      </c>
      <c r="V2" t="n">
        <v>0.58</v>
      </c>
      <c r="W2" t="n">
        <v>1.88</v>
      </c>
      <c r="X2" t="n">
        <v>7.45</v>
      </c>
      <c r="Y2" t="n">
        <v>0.5</v>
      </c>
      <c r="Z2" t="n">
        <v>10</v>
      </c>
      <c r="AA2" t="n">
        <v>769.4021841258165</v>
      </c>
      <c r="AB2" t="n">
        <v>1052.730011949685</v>
      </c>
      <c r="AC2" t="n">
        <v>952.2589371250582</v>
      </c>
      <c r="AD2" t="n">
        <v>769402.1841258164</v>
      </c>
      <c r="AE2" t="n">
        <v>1052730.011949685</v>
      </c>
      <c r="AF2" t="n">
        <v>1.485168319455246e-05</v>
      </c>
      <c r="AG2" t="n">
        <v>45</v>
      </c>
      <c r="AH2" t="n">
        <v>952258.9371250581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3.3865</v>
      </c>
      <c r="E3" t="n">
        <v>29.53</v>
      </c>
      <c r="F3" t="n">
        <v>23.82</v>
      </c>
      <c r="G3" t="n">
        <v>13.61</v>
      </c>
      <c r="H3" t="n">
        <v>0.22</v>
      </c>
      <c r="I3" t="n">
        <v>105</v>
      </c>
      <c r="J3" t="n">
        <v>160.54</v>
      </c>
      <c r="K3" t="n">
        <v>50.28</v>
      </c>
      <c r="L3" t="n">
        <v>2</v>
      </c>
      <c r="M3" t="n">
        <v>103</v>
      </c>
      <c r="N3" t="n">
        <v>28.26</v>
      </c>
      <c r="O3" t="n">
        <v>20034.4</v>
      </c>
      <c r="P3" t="n">
        <v>289.45</v>
      </c>
      <c r="Q3" t="n">
        <v>443.84</v>
      </c>
      <c r="R3" t="n">
        <v>140.02</v>
      </c>
      <c r="S3" t="n">
        <v>32.9</v>
      </c>
      <c r="T3" t="n">
        <v>49082.96</v>
      </c>
      <c r="U3" t="n">
        <v>0.23</v>
      </c>
      <c r="V3" t="n">
        <v>0.68</v>
      </c>
      <c r="W3" t="n">
        <v>1.62</v>
      </c>
      <c r="X3" t="n">
        <v>3.03</v>
      </c>
      <c r="Y3" t="n">
        <v>0.5</v>
      </c>
      <c r="Z3" t="n">
        <v>10</v>
      </c>
      <c r="AA3" t="n">
        <v>548.2261157073191</v>
      </c>
      <c r="AB3" t="n">
        <v>750.1071575400157</v>
      </c>
      <c r="AC3" t="n">
        <v>678.5179832064034</v>
      </c>
      <c r="AD3" t="n">
        <v>548226.1157073191</v>
      </c>
      <c r="AE3" t="n">
        <v>750107.1575400156</v>
      </c>
      <c r="AF3" t="n">
        <v>1.944377977281939e-05</v>
      </c>
      <c r="AG3" t="n">
        <v>35</v>
      </c>
      <c r="AH3" t="n">
        <v>678517.9832064034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3.6746</v>
      </c>
      <c r="E4" t="n">
        <v>27.21</v>
      </c>
      <c r="F4" t="n">
        <v>22.73</v>
      </c>
      <c r="G4" t="n">
        <v>20.36</v>
      </c>
      <c r="H4" t="n">
        <v>0.33</v>
      </c>
      <c r="I4" t="n">
        <v>67</v>
      </c>
      <c r="J4" t="n">
        <v>161.97</v>
      </c>
      <c r="K4" t="n">
        <v>50.28</v>
      </c>
      <c r="L4" t="n">
        <v>3</v>
      </c>
      <c r="M4" t="n">
        <v>65</v>
      </c>
      <c r="N4" t="n">
        <v>28.69</v>
      </c>
      <c r="O4" t="n">
        <v>20210.21</v>
      </c>
      <c r="P4" t="n">
        <v>274.42</v>
      </c>
      <c r="Q4" t="n">
        <v>443.88</v>
      </c>
      <c r="R4" t="n">
        <v>104.5</v>
      </c>
      <c r="S4" t="n">
        <v>32.9</v>
      </c>
      <c r="T4" t="n">
        <v>31512.88</v>
      </c>
      <c r="U4" t="n">
        <v>0.31</v>
      </c>
      <c r="V4" t="n">
        <v>0.72</v>
      </c>
      <c r="W4" t="n">
        <v>1.56</v>
      </c>
      <c r="X4" t="n">
        <v>1.93</v>
      </c>
      <c r="Y4" t="n">
        <v>0.5</v>
      </c>
      <c r="Z4" t="n">
        <v>10</v>
      </c>
      <c r="AA4" t="n">
        <v>491.9506098217851</v>
      </c>
      <c r="AB4" t="n">
        <v>673.1085276873284</v>
      </c>
      <c r="AC4" t="n">
        <v>608.8679945186011</v>
      </c>
      <c r="AD4" t="n">
        <v>491950.6098217851</v>
      </c>
      <c r="AE4" t="n">
        <v>673108.5276873284</v>
      </c>
      <c r="AF4" t="n">
        <v>2.109792208864672e-05</v>
      </c>
      <c r="AG4" t="n">
        <v>32</v>
      </c>
      <c r="AH4" t="n">
        <v>608867.9945186011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3.8323</v>
      </c>
      <c r="E5" t="n">
        <v>26.09</v>
      </c>
      <c r="F5" t="n">
        <v>22.19</v>
      </c>
      <c r="G5" t="n">
        <v>27.17</v>
      </c>
      <c r="H5" t="n">
        <v>0.43</v>
      </c>
      <c r="I5" t="n">
        <v>49</v>
      </c>
      <c r="J5" t="n">
        <v>163.4</v>
      </c>
      <c r="K5" t="n">
        <v>50.28</v>
      </c>
      <c r="L5" t="n">
        <v>4</v>
      </c>
      <c r="M5" t="n">
        <v>47</v>
      </c>
      <c r="N5" t="n">
        <v>29.12</v>
      </c>
      <c r="O5" t="n">
        <v>20386.62</v>
      </c>
      <c r="P5" t="n">
        <v>266.44</v>
      </c>
      <c r="Q5" t="n">
        <v>443.85</v>
      </c>
      <c r="R5" t="n">
        <v>86.65000000000001</v>
      </c>
      <c r="S5" t="n">
        <v>32.9</v>
      </c>
      <c r="T5" t="n">
        <v>22679.79</v>
      </c>
      <c r="U5" t="n">
        <v>0.38</v>
      </c>
      <c r="V5" t="n">
        <v>0.73</v>
      </c>
      <c r="W5" t="n">
        <v>1.53</v>
      </c>
      <c r="X5" t="n">
        <v>1.4</v>
      </c>
      <c r="Y5" t="n">
        <v>0.5</v>
      </c>
      <c r="Z5" t="n">
        <v>10</v>
      </c>
      <c r="AA5" t="n">
        <v>468.9736422274013</v>
      </c>
      <c r="AB5" t="n">
        <v>641.6704269524237</v>
      </c>
      <c r="AC5" t="n">
        <v>580.430301994184</v>
      </c>
      <c r="AD5" t="n">
        <v>468973.6422274013</v>
      </c>
      <c r="AE5" t="n">
        <v>641670.4269524236</v>
      </c>
      <c r="AF5" t="n">
        <v>2.20033654874873e-05</v>
      </c>
      <c r="AG5" t="n">
        <v>31</v>
      </c>
      <c r="AH5" t="n">
        <v>580430.301994184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3.9258</v>
      </c>
      <c r="E6" t="n">
        <v>25.47</v>
      </c>
      <c r="F6" t="n">
        <v>21.89</v>
      </c>
      <c r="G6" t="n">
        <v>33.68</v>
      </c>
      <c r="H6" t="n">
        <v>0.54</v>
      </c>
      <c r="I6" t="n">
        <v>39</v>
      </c>
      <c r="J6" t="n">
        <v>164.83</v>
      </c>
      <c r="K6" t="n">
        <v>50.28</v>
      </c>
      <c r="L6" t="n">
        <v>5</v>
      </c>
      <c r="M6" t="n">
        <v>37</v>
      </c>
      <c r="N6" t="n">
        <v>29.55</v>
      </c>
      <c r="O6" t="n">
        <v>20563.61</v>
      </c>
      <c r="P6" t="n">
        <v>261.25</v>
      </c>
      <c r="Q6" t="n">
        <v>443.84</v>
      </c>
      <c r="R6" t="n">
        <v>76.84999999999999</v>
      </c>
      <c r="S6" t="n">
        <v>32.9</v>
      </c>
      <c r="T6" t="n">
        <v>17830.77</v>
      </c>
      <c r="U6" t="n">
        <v>0.43</v>
      </c>
      <c r="V6" t="n">
        <v>0.74</v>
      </c>
      <c r="W6" t="n">
        <v>1.52</v>
      </c>
      <c r="X6" t="n">
        <v>1.1</v>
      </c>
      <c r="Y6" t="n">
        <v>0.5</v>
      </c>
      <c r="Z6" t="n">
        <v>10</v>
      </c>
      <c r="AA6" t="n">
        <v>451.9856362757891</v>
      </c>
      <c r="AB6" t="n">
        <v>618.4266877514995</v>
      </c>
      <c r="AC6" t="n">
        <v>559.4049126398032</v>
      </c>
      <c r="AD6" t="n">
        <v>451985.6362757891</v>
      </c>
      <c r="AE6" t="n">
        <v>618426.6877514995</v>
      </c>
      <c r="AF6" t="n">
        <v>2.254020098394636e-05</v>
      </c>
      <c r="AG6" t="n">
        <v>30</v>
      </c>
      <c r="AH6" t="n">
        <v>559404.9126398033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3.9952</v>
      </c>
      <c r="E7" t="n">
        <v>25.03</v>
      </c>
      <c r="F7" t="n">
        <v>21.67</v>
      </c>
      <c r="G7" t="n">
        <v>40.64</v>
      </c>
      <c r="H7" t="n">
        <v>0.64</v>
      </c>
      <c r="I7" t="n">
        <v>32</v>
      </c>
      <c r="J7" t="n">
        <v>166.27</v>
      </c>
      <c r="K7" t="n">
        <v>50.28</v>
      </c>
      <c r="L7" t="n">
        <v>6</v>
      </c>
      <c r="M7" t="n">
        <v>30</v>
      </c>
      <c r="N7" t="n">
        <v>29.99</v>
      </c>
      <c r="O7" t="n">
        <v>20741.2</v>
      </c>
      <c r="P7" t="n">
        <v>256.65</v>
      </c>
      <c r="Q7" t="n">
        <v>443.82</v>
      </c>
      <c r="R7" t="n">
        <v>69.92</v>
      </c>
      <c r="S7" t="n">
        <v>32.9</v>
      </c>
      <c r="T7" t="n">
        <v>14399.07</v>
      </c>
      <c r="U7" t="n">
        <v>0.47</v>
      </c>
      <c r="V7" t="n">
        <v>0.75</v>
      </c>
      <c r="W7" t="n">
        <v>1.5</v>
      </c>
      <c r="X7" t="n">
        <v>0.88</v>
      </c>
      <c r="Y7" t="n">
        <v>0.5</v>
      </c>
      <c r="Z7" t="n">
        <v>10</v>
      </c>
      <c r="AA7" t="n">
        <v>436.8682205877063</v>
      </c>
      <c r="AB7" t="n">
        <v>597.7423726737544</v>
      </c>
      <c r="AC7" t="n">
        <v>540.6946795624594</v>
      </c>
      <c r="AD7" t="n">
        <v>436868.2205877063</v>
      </c>
      <c r="AE7" t="n">
        <v>597742.3726737543</v>
      </c>
      <c r="AF7" t="n">
        <v>2.293866497810956e-05</v>
      </c>
      <c r="AG7" t="n">
        <v>29</v>
      </c>
      <c r="AH7" t="n">
        <v>540694.6795624595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4.044</v>
      </c>
      <c r="E8" t="n">
        <v>24.73</v>
      </c>
      <c r="F8" t="n">
        <v>21.53</v>
      </c>
      <c r="G8" t="n">
        <v>47.85</v>
      </c>
      <c r="H8" t="n">
        <v>0.74</v>
      </c>
      <c r="I8" t="n">
        <v>27</v>
      </c>
      <c r="J8" t="n">
        <v>167.72</v>
      </c>
      <c r="K8" t="n">
        <v>50.28</v>
      </c>
      <c r="L8" t="n">
        <v>7</v>
      </c>
      <c r="M8" t="n">
        <v>25</v>
      </c>
      <c r="N8" t="n">
        <v>30.44</v>
      </c>
      <c r="O8" t="n">
        <v>20919.39</v>
      </c>
      <c r="P8" t="n">
        <v>253.42</v>
      </c>
      <c r="Q8" t="n">
        <v>443.83</v>
      </c>
      <c r="R8" t="n">
        <v>65.34</v>
      </c>
      <c r="S8" t="n">
        <v>32.9</v>
      </c>
      <c r="T8" t="n">
        <v>12135.77</v>
      </c>
      <c r="U8" t="n">
        <v>0.5</v>
      </c>
      <c r="V8" t="n">
        <v>0.76</v>
      </c>
      <c r="W8" t="n">
        <v>1.49</v>
      </c>
      <c r="X8" t="n">
        <v>0.74</v>
      </c>
      <c r="Y8" t="n">
        <v>0.5</v>
      </c>
      <c r="Z8" t="n">
        <v>10</v>
      </c>
      <c r="AA8" t="n">
        <v>432.6624240407458</v>
      </c>
      <c r="AB8" t="n">
        <v>591.9878162915544</v>
      </c>
      <c r="AC8" t="n">
        <v>535.4893299648061</v>
      </c>
      <c r="AD8" t="n">
        <v>432662.4240407458</v>
      </c>
      <c r="AE8" t="n">
        <v>591987.8162915544</v>
      </c>
      <c r="AF8" t="n">
        <v>2.32188529163684e-05</v>
      </c>
      <c r="AG8" t="n">
        <v>29</v>
      </c>
      <c r="AH8" t="n">
        <v>535489.3299648061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4.0728</v>
      </c>
      <c r="E9" t="n">
        <v>24.55</v>
      </c>
      <c r="F9" t="n">
        <v>21.46</v>
      </c>
      <c r="G9" t="n">
        <v>53.64</v>
      </c>
      <c r="H9" t="n">
        <v>0.84</v>
      </c>
      <c r="I9" t="n">
        <v>24</v>
      </c>
      <c r="J9" t="n">
        <v>169.17</v>
      </c>
      <c r="K9" t="n">
        <v>50.28</v>
      </c>
      <c r="L9" t="n">
        <v>8</v>
      </c>
      <c r="M9" t="n">
        <v>22</v>
      </c>
      <c r="N9" t="n">
        <v>30.89</v>
      </c>
      <c r="O9" t="n">
        <v>21098.19</v>
      </c>
      <c r="P9" t="n">
        <v>251.6</v>
      </c>
      <c r="Q9" t="n">
        <v>443.82</v>
      </c>
      <c r="R9" t="n">
        <v>62.73</v>
      </c>
      <c r="S9" t="n">
        <v>32.9</v>
      </c>
      <c r="T9" t="n">
        <v>10843.57</v>
      </c>
      <c r="U9" t="n">
        <v>0.52</v>
      </c>
      <c r="V9" t="n">
        <v>0.76</v>
      </c>
      <c r="W9" t="n">
        <v>1.49</v>
      </c>
      <c r="X9" t="n">
        <v>0.66</v>
      </c>
      <c r="Y9" t="n">
        <v>0.5</v>
      </c>
      <c r="Z9" t="n">
        <v>10</v>
      </c>
      <c r="AA9" t="n">
        <v>430.2911738741296</v>
      </c>
      <c r="AB9" t="n">
        <v>588.743367201416</v>
      </c>
      <c r="AC9" t="n">
        <v>532.5545265422177</v>
      </c>
      <c r="AD9" t="n">
        <v>430291.1738741297</v>
      </c>
      <c r="AE9" t="n">
        <v>588743.3672014161</v>
      </c>
      <c r="AF9" t="n">
        <v>2.338420973239002e-05</v>
      </c>
      <c r="AG9" t="n">
        <v>29</v>
      </c>
      <c r="AH9" t="n">
        <v>532554.5265422177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4.1049</v>
      </c>
      <c r="E10" t="n">
        <v>24.36</v>
      </c>
      <c r="F10" t="n">
        <v>21.36</v>
      </c>
      <c r="G10" t="n">
        <v>61.03</v>
      </c>
      <c r="H10" t="n">
        <v>0.9399999999999999</v>
      </c>
      <c r="I10" t="n">
        <v>21</v>
      </c>
      <c r="J10" t="n">
        <v>170.62</v>
      </c>
      <c r="K10" t="n">
        <v>50.28</v>
      </c>
      <c r="L10" t="n">
        <v>9</v>
      </c>
      <c r="M10" t="n">
        <v>19</v>
      </c>
      <c r="N10" t="n">
        <v>31.34</v>
      </c>
      <c r="O10" t="n">
        <v>21277.6</v>
      </c>
      <c r="P10" t="n">
        <v>248.01</v>
      </c>
      <c r="Q10" t="n">
        <v>443.82</v>
      </c>
      <c r="R10" t="n">
        <v>59.86</v>
      </c>
      <c r="S10" t="n">
        <v>32.9</v>
      </c>
      <c r="T10" t="n">
        <v>9423.5</v>
      </c>
      <c r="U10" t="n">
        <v>0.55</v>
      </c>
      <c r="V10" t="n">
        <v>0.76</v>
      </c>
      <c r="W10" t="n">
        <v>1.48</v>
      </c>
      <c r="X10" t="n">
        <v>0.5600000000000001</v>
      </c>
      <c r="Y10" t="n">
        <v>0.5</v>
      </c>
      <c r="Z10" t="n">
        <v>10</v>
      </c>
      <c r="AA10" t="n">
        <v>426.7460498810157</v>
      </c>
      <c r="AB10" t="n">
        <v>583.892772154205</v>
      </c>
      <c r="AC10" t="n">
        <v>528.1668654784596</v>
      </c>
      <c r="AD10" t="n">
        <v>426746.0498810157</v>
      </c>
      <c r="AE10" t="n">
        <v>583892.772154205</v>
      </c>
      <c r="AF10" t="n">
        <v>2.356851368358077e-05</v>
      </c>
      <c r="AG10" t="n">
        <v>29</v>
      </c>
      <c r="AH10" t="n">
        <v>528166.8654784596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4.1252</v>
      </c>
      <c r="E11" t="n">
        <v>24.24</v>
      </c>
      <c r="F11" t="n">
        <v>21.3</v>
      </c>
      <c r="G11" t="n">
        <v>67.28</v>
      </c>
      <c r="H11" t="n">
        <v>1.03</v>
      </c>
      <c r="I11" t="n">
        <v>19</v>
      </c>
      <c r="J11" t="n">
        <v>172.08</v>
      </c>
      <c r="K11" t="n">
        <v>50.28</v>
      </c>
      <c r="L11" t="n">
        <v>10</v>
      </c>
      <c r="M11" t="n">
        <v>17</v>
      </c>
      <c r="N11" t="n">
        <v>31.8</v>
      </c>
      <c r="O11" t="n">
        <v>21457.64</v>
      </c>
      <c r="P11" t="n">
        <v>246.21</v>
      </c>
      <c r="Q11" t="n">
        <v>443.82</v>
      </c>
      <c r="R11" t="n">
        <v>57.96</v>
      </c>
      <c r="S11" t="n">
        <v>32.9</v>
      </c>
      <c r="T11" t="n">
        <v>8483.24</v>
      </c>
      <c r="U11" t="n">
        <v>0.57</v>
      </c>
      <c r="V11" t="n">
        <v>0.76</v>
      </c>
      <c r="W11" t="n">
        <v>1.48</v>
      </c>
      <c r="X11" t="n">
        <v>0.51</v>
      </c>
      <c r="Y11" t="n">
        <v>0.5</v>
      </c>
      <c r="Z11" t="n">
        <v>10</v>
      </c>
      <c r="AA11" t="n">
        <v>424.8114763605448</v>
      </c>
      <c r="AB11" t="n">
        <v>581.2458033161365</v>
      </c>
      <c r="AC11" t="n">
        <v>525.7725196312523</v>
      </c>
      <c r="AD11" t="n">
        <v>424811.4763605448</v>
      </c>
      <c r="AE11" t="n">
        <v>581245.8033161365</v>
      </c>
      <c r="AF11" t="n">
        <v>2.368506727265157e-05</v>
      </c>
      <c r="AG11" t="n">
        <v>29</v>
      </c>
      <c r="AH11" t="n">
        <v>525772.5196312523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4.1442</v>
      </c>
      <c r="E12" t="n">
        <v>24.13</v>
      </c>
      <c r="F12" t="n">
        <v>21.26</v>
      </c>
      <c r="G12" t="n">
        <v>75.03</v>
      </c>
      <c r="H12" t="n">
        <v>1.12</v>
      </c>
      <c r="I12" t="n">
        <v>17</v>
      </c>
      <c r="J12" t="n">
        <v>173.55</v>
      </c>
      <c r="K12" t="n">
        <v>50.28</v>
      </c>
      <c r="L12" t="n">
        <v>11</v>
      </c>
      <c r="M12" t="n">
        <v>15</v>
      </c>
      <c r="N12" t="n">
        <v>32.27</v>
      </c>
      <c r="O12" t="n">
        <v>21638.31</v>
      </c>
      <c r="P12" t="n">
        <v>243.1</v>
      </c>
      <c r="Q12" t="n">
        <v>443.82</v>
      </c>
      <c r="R12" t="n">
        <v>56.34</v>
      </c>
      <c r="S12" t="n">
        <v>32.9</v>
      </c>
      <c r="T12" t="n">
        <v>7682.74</v>
      </c>
      <c r="U12" t="n">
        <v>0.58</v>
      </c>
      <c r="V12" t="n">
        <v>0.77</v>
      </c>
      <c r="W12" t="n">
        <v>1.48</v>
      </c>
      <c r="X12" t="n">
        <v>0.46</v>
      </c>
      <c r="Y12" t="n">
        <v>0.5</v>
      </c>
      <c r="Z12" t="n">
        <v>10</v>
      </c>
      <c r="AA12" t="n">
        <v>413.2707998108055</v>
      </c>
      <c r="AB12" t="n">
        <v>565.4553405220671</v>
      </c>
      <c r="AC12" t="n">
        <v>511.4890764441951</v>
      </c>
      <c r="AD12" t="n">
        <v>413270.7998108055</v>
      </c>
      <c r="AE12" t="n">
        <v>565455.3405220672</v>
      </c>
      <c r="AF12" t="n">
        <v>2.379415683877694e-05</v>
      </c>
      <c r="AG12" t="n">
        <v>28</v>
      </c>
      <c r="AH12" t="n">
        <v>511489.0764441951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4.1544</v>
      </c>
      <c r="E13" t="n">
        <v>24.07</v>
      </c>
      <c r="F13" t="n">
        <v>21.23</v>
      </c>
      <c r="G13" t="n">
        <v>79.62</v>
      </c>
      <c r="H13" t="n">
        <v>1.22</v>
      </c>
      <c r="I13" t="n">
        <v>16</v>
      </c>
      <c r="J13" t="n">
        <v>175.02</v>
      </c>
      <c r="K13" t="n">
        <v>50.28</v>
      </c>
      <c r="L13" t="n">
        <v>12</v>
      </c>
      <c r="M13" t="n">
        <v>14</v>
      </c>
      <c r="N13" t="n">
        <v>32.74</v>
      </c>
      <c r="O13" t="n">
        <v>21819.6</v>
      </c>
      <c r="P13" t="n">
        <v>241.53</v>
      </c>
      <c r="Q13" t="n">
        <v>443.82</v>
      </c>
      <c r="R13" t="n">
        <v>55.67</v>
      </c>
      <c r="S13" t="n">
        <v>32.9</v>
      </c>
      <c r="T13" t="n">
        <v>7352.33</v>
      </c>
      <c r="U13" t="n">
        <v>0.59</v>
      </c>
      <c r="V13" t="n">
        <v>0.77</v>
      </c>
      <c r="W13" t="n">
        <v>1.47</v>
      </c>
      <c r="X13" t="n">
        <v>0.44</v>
      </c>
      <c r="Y13" t="n">
        <v>0.5</v>
      </c>
      <c r="Z13" t="n">
        <v>10</v>
      </c>
      <c r="AA13" t="n">
        <v>411.9293937782908</v>
      </c>
      <c r="AB13" t="n">
        <v>563.6199696097231</v>
      </c>
      <c r="AC13" t="n">
        <v>509.8288707557659</v>
      </c>
      <c r="AD13" t="n">
        <v>411929.3937782908</v>
      </c>
      <c r="AE13" t="n">
        <v>563619.9696097231</v>
      </c>
      <c r="AF13" t="n">
        <v>2.385272071111793e-05</v>
      </c>
      <c r="AG13" t="n">
        <v>28</v>
      </c>
      <c r="AH13" t="n">
        <v>509828.8707557659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4.1675</v>
      </c>
      <c r="E14" t="n">
        <v>24</v>
      </c>
      <c r="F14" t="n">
        <v>21.19</v>
      </c>
      <c r="G14" t="n">
        <v>84.75</v>
      </c>
      <c r="H14" t="n">
        <v>1.31</v>
      </c>
      <c r="I14" t="n">
        <v>15</v>
      </c>
      <c r="J14" t="n">
        <v>176.49</v>
      </c>
      <c r="K14" t="n">
        <v>50.28</v>
      </c>
      <c r="L14" t="n">
        <v>13</v>
      </c>
      <c r="M14" t="n">
        <v>13</v>
      </c>
      <c r="N14" t="n">
        <v>33.21</v>
      </c>
      <c r="O14" t="n">
        <v>22001.54</v>
      </c>
      <c r="P14" t="n">
        <v>239.76</v>
      </c>
      <c r="Q14" t="n">
        <v>443.82</v>
      </c>
      <c r="R14" t="n">
        <v>53.99</v>
      </c>
      <c r="S14" t="n">
        <v>32.9</v>
      </c>
      <c r="T14" t="n">
        <v>6519.77</v>
      </c>
      <c r="U14" t="n">
        <v>0.61</v>
      </c>
      <c r="V14" t="n">
        <v>0.77</v>
      </c>
      <c r="W14" t="n">
        <v>1.47</v>
      </c>
      <c r="X14" t="n">
        <v>0.39</v>
      </c>
      <c r="Y14" t="n">
        <v>0.5</v>
      </c>
      <c r="Z14" t="n">
        <v>10</v>
      </c>
      <c r="AA14" t="n">
        <v>410.357816987041</v>
      </c>
      <c r="AB14" t="n">
        <v>561.4696689108603</v>
      </c>
      <c r="AC14" t="n">
        <v>507.8837917376366</v>
      </c>
      <c r="AD14" t="n">
        <v>410357.816987041</v>
      </c>
      <c r="AE14" t="n">
        <v>561469.6689108603</v>
      </c>
      <c r="AF14" t="n">
        <v>2.392793509618332e-05</v>
      </c>
      <c r="AG14" t="n">
        <v>28</v>
      </c>
      <c r="AH14" t="n">
        <v>507883.7917376366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4.177</v>
      </c>
      <c r="E15" t="n">
        <v>23.94</v>
      </c>
      <c r="F15" t="n">
        <v>21.17</v>
      </c>
      <c r="G15" t="n">
        <v>90.70999999999999</v>
      </c>
      <c r="H15" t="n">
        <v>1.4</v>
      </c>
      <c r="I15" t="n">
        <v>14</v>
      </c>
      <c r="J15" t="n">
        <v>177.97</v>
      </c>
      <c r="K15" t="n">
        <v>50.28</v>
      </c>
      <c r="L15" t="n">
        <v>14</v>
      </c>
      <c r="M15" t="n">
        <v>12</v>
      </c>
      <c r="N15" t="n">
        <v>33.69</v>
      </c>
      <c r="O15" t="n">
        <v>22184.13</v>
      </c>
      <c r="P15" t="n">
        <v>236.93</v>
      </c>
      <c r="Q15" t="n">
        <v>443.82</v>
      </c>
      <c r="R15" t="n">
        <v>53.46</v>
      </c>
      <c r="S15" t="n">
        <v>32.9</v>
      </c>
      <c r="T15" t="n">
        <v>6257.66</v>
      </c>
      <c r="U15" t="n">
        <v>0.62</v>
      </c>
      <c r="V15" t="n">
        <v>0.77</v>
      </c>
      <c r="W15" t="n">
        <v>1.47</v>
      </c>
      <c r="X15" t="n">
        <v>0.37</v>
      </c>
      <c r="Y15" t="n">
        <v>0.5</v>
      </c>
      <c r="Z15" t="n">
        <v>10</v>
      </c>
      <c r="AA15" t="n">
        <v>408.3374559514992</v>
      </c>
      <c r="AB15" t="n">
        <v>558.7053218099936</v>
      </c>
      <c r="AC15" t="n">
        <v>505.3832700442912</v>
      </c>
      <c r="AD15" t="n">
        <v>408337.4559514992</v>
      </c>
      <c r="AE15" t="n">
        <v>558705.3218099936</v>
      </c>
      <c r="AF15" t="n">
        <v>2.3982479879246e-05</v>
      </c>
      <c r="AG15" t="n">
        <v>28</v>
      </c>
      <c r="AH15" t="n">
        <v>505383.2700442912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4.1885</v>
      </c>
      <c r="E16" t="n">
        <v>23.88</v>
      </c>
      <c r="F16" t="n">
        <v>21.13</v>
      </c>
      <c r="G16" t="n">
        <v>97.53</v>
      </c>
      <c r="H16" t="n">
        <v>1.48</v>
      </c>
      <c r="I16" t="n">
        <v>13</v>
      </c>
      <c r="J16" t="n">
        <v>179.46</v>
      </c>
      <c r="K16" t="n">
        <v>50.28</v>
      </c>
      <c r="L16" t="n">
        <v>15</v>
      </c>
      <c r="M16" t="n">
        <v>11</v>
      </c>
      <c r="N16" t="n">
        <v>34.18</v>
      </c>
      <c r="O16" t="n">
        <v>22367.38</v>
      </c>
      <c r="P16" t="n">
        <v>236.66</v>
      </c>
      <c r="Q16" t="n">
        <v>443.83</v>
      </c>
      <c r="R16" t="n">
        <v>52.26</v>
      </c>
      <c r="S16" t="n">
        <v>32.9</v>
      </c>
      <c r="T16" t="n">
        <v>5663.86</v>
      </c>
      <c r="U16" t="n">
        <v>0.63</v>
      </c>
      <c r="V16" t="n">
        <v>0.77</v>
      </c>
      <c r="W16" t="n">
        <v>1.47</v>
      </c>
      <c r="X16" t="n">
        <v>0.34</v>
      </c>
      <c r="Y16" t="n">
        <v>0.5</v>
      </c>
      <c r="Z16" t="n">
        <v>10</v>
      </c>
      <c r="AA16" t="n">
        <v>407.7112949695397</v>
      </c>
      <c r="AB16" t="n">
        <v>557.8485807302038</v>
      </c>
      <c r="AC16" t="n">
        <v>504.6082951307128</v>
      </c>
      <c r="AD16" t="n">
        <v>407711.2949695397</v>
      </c>
      <c r="AE16" t="n">
        <v>557848.5807302038</v>
      </c>
      <c r="AF16" t="n">
        <v>2.404850777453241e-05</v>
      </c>
      <c r="AG16" t="n">
        <v>28</v>
      </c>
      <c r="AH16" t="n">
        <v>504608.2951307128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4.2003</v>
      </c>
      <c r="E17" t="n">
        <v>23.81</v>
      </c>
      <c r="F17" t="n">
        <v>21.1</v>
      </c>
      <c r="G17" t="n">
        <v>105.48</v>
      </c>
      <c r="H17" t="n">
        <v>1.57</v>
      </c>
      <c r="I17" t="n">
        <v>12</v>
      </c>
      <c r="J17" t="n">
        <v>180.95</v>
      </c>
      <c r="K17" t="n">
        <v>50.28</v>
      </c>
      <c r="L17" t="n">
        <v>16</v>
      </c>
      <c r="M17" t="n">
        <v>10</v>
      </c>
      <c r="N17" t="n">
        <v>34.67</v>
      </c>
      <c r="O17" t="n">
        <v>22551.28</v>
      </c>
      <c r="P17" t="n">
        <v>234.21</v>
      </c>
      <c r="Q17" t="n">
        <v>443.83</v>
      </c>
      <c r="R17" t="n">
        <v>51.3</v>
      </c>
      <c r="S17" t="n">
        <v>32.9</v>
      </c>
      <c r="T17" t="n">
        <v>5188.18</v>
      </c>
      <c r="U17" t="n">
        <v>0.64</v>
      </c>
      <c r="V17" t="n">
        <v>0.77</v>
      </c>
      <c r="W17" t="n">
        <v>1.46</v>
      </c>
      <c r="X17" t="n">
        <v>0.3</v>
      </c>
      <c r="Y17" t="n">
        <v>0.5</v>
      </c>
      <c r="Z17" t="n">
        <v>10</v>
      </c>
      <c r="AA17" t="n">
        <v>405.8315999198139</v>
      </c>
      <c r="AB17" t="n">
        <v>555.2766990368759</v>
      </c>
      <c r="AC17" t="n">
        <v>502.2818702165375</v>
      </c>
      <c r="AD17" t="n">
        <v>405831.5999198139</v>
      </c>
      <c r="AE17" t="n">
        <v>555276.699036876</v>
      </c>
      <c r="AF17" t="n">
        <v>2.411625813665238e-05</v>
      </c>
      <c r="AG17" t="n">
        <v>28</v>
      </c>
      <c r="AH17" t="n">
        <v>502281.8702165375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4.2104</v>
      </c>
      <c r="E18" t="n">
        <v>23.75</v>
      </c>
      <c r="F18" t="n">
        <v>21.07</v>
      </c>
      <c r="G18" t="n">
        <v>114.94</v>
      </c>
      <c r="H18" t="n">
        <v>1.65</v>
      </c>
      <c r="I18" t="n">
        <v>11</v>
      </c>
      <c r="J18" t="n">
        <v>182.45</v>
      </c>
      <c r="K18" t="n">
        <v>50.28</v>
      </c>
      <c r="L18" t="n">
        <v>17</v>
      </c>
      <c r="M18" t="n">
        <v>9</v>
      </c>
      <c r="N18" t="n">
        <v>35.17</v>
      </c>
      <c r="O18" t="n">
        <v>22735.98</v>
      </c>
      <c r="P18" t="n">
        <v>231.04</v>
      </c>
      <c r="Q18" t="n">
        <v>443.82</v>
      </c>
      <c r="R18" t="n">
        <v>50.36</v>
      </c>
      <c r="S18" t="n">
        <v>32.9</v>
      </c>
      <c r="T18" t="n">
        <v>4723.51</v>
      </c>
      <c r="U18" t="n">
        <v>0.65</v>
      </c>
      <c r="V18" t="n">
        <v>0.77</v>
      </c>
      <c r="W18" t="n">
        <v>1.47</v>
      </c>
      <c r="X18" t="n">
        <v>0.28</v>
      </c>
      <c r="Y18" t="n">
        <v>0.5</v>
      </c>
      <c r="Z18" t="n">
        <v>10</v>
      </c>
      <c r="AA18" t="n">
        <v>403.6106221252347</v>
      </c>
      <c r="AB18" t="n">
        <v>552.2378592357078</v>
      </c>
      <c r="AC18" t="n">
        <v>499.5330530209544</v>
      </c>
      <c r="AD18" t="n">
        <v>403610.6221252347</v>
      </c>
      <c r="AE18" t="n">
        <v>552237.8592357078</v>
      </c>
      <c r="AF18" t="n">
        <v>2.417424785338218e-05</v>
      </c>
      <c r="AG18" t="n">
        <v>28</v>
      </c>
      <c r="AH18" t="n">
        <v>499533.0530209544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4.2105</v>
      </c>
      <c r="E19" t="n">
        <v>23.75</v>
      </c>
      <c r="F19" t="n">
        <v>21.07</v>
      </c>
      <c r="G19" t="n">
        <v>114.93</v>
      </c>
      <c r="H19" t="n">
        <v>1.74</v>
      </c>
      <c r="I19" t="n">
        <v>11</v>
      </c>
      <c r="J19" t="n">
        <v>183.95</v>
      </c>
      <c r="K19" t="n">
        <v>50.28</v>
      </c>
      <c r="L19" t="n">
        <v>18</v>
      </c>
      <c r="M19" t="n">
        <v>9</v>
      </c>
      <c r="N19" t="n">
        <v>35.67</v>
      </c>
      <c r="O19" t="n">
        <v>22921.24</v>
      </c>
      <c r="P19" t="n">
        <v>229.83</v>
      </c>
      <c r="Q19" t="n">
        <v>443.82</v>
      </c>
      <c r="R19" t="n">
        <v>50.51</v>
      </c>
      <c r="S19" t="n">
        <v>32.9</v>
      </c>
      <c r="T19" t="n">
        <v>4801.65</v>
      </c>
      <c r="U19" t="n">
        <v>0.65</v>
      </c>
      <c r="V19" t="n">
        <v>0.77</v>
      </c>
      <c r="W19" t="n">
        <v>1.46</v>
      </c>
      <c r="X19" t="n">
        <v>0.28</v>
      </c>
      <c r="Y19" t="n">
        <v>0.5</v>
      </c>
      <c r="Z19" t="n">
        <v>10</v>
      </c>
      <c r="AA19" t="n">
        <v>402.911932666362</v>
      </c>
      <c r="AB19" t="n">
        <v>551.2818814940747</v>
      </c>
      <c r="AC19" t="n">
        <v>498.6683124532596</v>
      </c>
      <c r="AD19" t="n">
        <v>402911.932666362</v>
      </c>
      <c r="AE19" t="n">
        <v>551281.8814940747</v>
      </c>
      <c r="AF19" t="n">
        <v>2.417482200899336e-05</v>
      </c>
      <c r="AG19" t="n">
        <v>28</v>
      </c>
      <c r="AH19" t="n">
        <v>498668.3124532596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4.2201</v>
      </c>
      <c r="E20" t="n">
        <v>23.7</v>
      </c>
      <c r="F20" t="n">
        <v>21.05</v>
      </c>
      <c r="G20" t="n">
        <v>126.3</v>
      </c>
      <c r="H20" t="n">
        <v>1.82</v>
      </c>
      <c r="I20" t="n">
        <v>10</v>
      </c>
      <c r="J20" t="n">
        <v>185.46</v>
      </c>
      <c r="K20" t="n">
        <v>50.28</v>
      </c>
      <c r="L20" t="n">
        <v>19</v>
      </c>
      <c r="M20" t="n">
        <v>8</v>
      </c>
      <c r="N20" t="n">
        <v>36.18</v>
      </c>
      <c r="O20" t="n">
        <v>23107.19</v>
      </c>
      <c r="P20" t="n">
        <v>227.94</v>
      </c>
      <c r="Q20" t="n">
        <v>443.82</v>
      </c>
      <c r="R20" t="n">
        <v>49.69</v>
      </c>
      <c r="S20" t="n">
        <v>32.9</v>
      </c>
      <c r="T20" t="n">
        <v>4393.44</v>
      </c>
      <c r="U20" t="n">
        <v>0.66</v>
      </c>
      <c r="V20" t="n">
        <v>0.77</v>
      </c>
      <c r="W20" t="n">
        <v>1.46</v>
      </c>
      <c r="X20" t="n">
        <v>0.26</v>
      </c>
      <c r="Y20" t="n">
        <v>0.5</v>
      </c>
      <c r="Z20" t="n">
        <v>10</v>
      </c>
      <c r="AA20" t="n">
        <v>401.4641042972975</v>
      </c>
      <c r="AB20" t="n">
        <v>549.3008988458409</v>
      </c>
      <c r="AC20" t="n">
        <v>496.8763920086466</v>
      </c>
      <c r="AD20" t="n">
        <v>401464.1042972975</v>
      </c>
      <c r="AE20" t="n">
        <v>549300.8988458409</v>
      </c>
      <c r="AF20" t="n">
        <v>2.422994094766724e-05</v>
      </c>
      <c r="AG20" t="n">
        <v>28</v>
      </c>
      <c r="AH20" t="n">
        <v>496876.3920086466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4.2326</v>
      </c>
      <c r="E21" t="n">
        <v>23.63</v>
      </c>
      <c r="F21" t="n">
        <v>21.01</v>
      </c>
      <c r="G21" t="n">
        <v>140.08</v>
      </c>
      <c r="H21" t="n">
        <v>1.9</v>
      </c>
      <c r="I21" t="n">
        <v>9</v>
      </c>
      <c r="J21" t="n">
        <v>186.97</v>
      </c>
      <c r="K21" t="n">
        <v>50.28</v>
      </c>
      <c r="L21" t="n">
        <v>20</v>
      </c>
      <c r="M21" t="n">
        <v>7</v>
      </c>
      <c r="N21" t="n">
        <v>36.69</v>
      </c>
      <c r="O21" t="n">
        <v>23293.82</v>
      </c>
      <c r="P21" t="n">
        <v>223.56</v>
      </c>
      <c r="Q21" t="n">
        <v>443.82</v>
      </c>
      <c r="R21" t="n">
        <v>48.44</v>
      </c>
      <c r="S21" t="n">
        <v>32.9</v>
      </c>
      <c r="T21" t="n">
        <v>3775.91</v>
      </c>
      <c r="U21" t="n">
        <v>0.68</v>
      </c>
      <c r="V21" t="n">
        <v>0.77</v>
      </c>
      <c r="W21" t="n">
        <v>1.46</v>
      </c>
      <c r="X21" t="n">
        <v>0.22</v>
      </c>
      <c r="Y21" t="n">
        <v>0.5</v>
      </c>
      <c r="Z21" t="n">
        <v>10</v>
      </c>
      <c r="AA21" t="n">
        <v>398.4789875029898</v>
      </c>
      <c r="AB21" t="n">
        <v>545.2165303538106</v>
      </c>
      <c r="AC21" t="n">
        <v>493.1818299130485</v>
      </c>
      <c r="AD21" t="n">
        <v>398478.9875029898</v>
      </c>
      <c r="AE21" t="n">
        <v>545216.5303538106</v>
      </c>
      <c r="AF21" t="n">
        <v>2.43017103990655e-05</v>
      </c>
      <c r="AG21" t="n">
        <v>28</v>
      </c>
      <c r="AH21" t="n">
        <v>493181.8299130485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4.2318</v>
      </c>
      <c r="E22" t="n">
        <v>23.63</v>
      </c>
      <c r="F22" t="n">
        <v>21.02</v>
      </c>
      <c r="G22" t="n">
        <v>140.11</v>
      </c>
      <c r="H22" t="n">
        <v>1.98</v>
      </c>
      <c r="I22" t="n">
        <v>9</v>
      </c>
      <c r="J22" t="n">
        <v>188.49</v>
      </c>
      <c r="K22" t="n">
        <v>50.28</v>
      </c>
      <c r="L22" t="n">
        <v>21</v>
      </c>
      <c r="M22" t="n">
        <v>7</v>
      </c>
      <c r="N22" t="n">
        <v>37.21</v>
      </c>
      <c r="O22" t="n">
        <v>23481.16</v>
      </c>
      <c r="P22" t="n">
        <v>224.63</v>
      </c>
      <c r="Q22" t="n">
        <v>443.82</v>
      </c>
      <c r="R22" t="n">
        <v>48.7</v>
      </c>
      <c r="S22" t="n">
        <v>32.9</v>
      </c>
      <c r="T22" t="n">
        <v>3903.12</v>
      </c>
      <c r="U22" t="n">
        <v>0.68</v>
      </c>
      <c r="V22" t="n">
        <v>0.77</v>
      </c>
      <c r="W22" t="n">
        <v>1.46</v>
      </c>
      <c r="X22" t="n">
        <v>0.22</v>
      </c>
      <c r="Y22" t="n">
        <v>0.5</v>
      </c>
      <c r="Z22" t="n">
        <v>10</v>
      </c>
      <c r="AA22" t="n">
        <v>399.1278523869444</v>
      </c>
      <c r="AB22" t="n">
        <v>546.1043359139356</v>
      </c>
      <c r="AC22" t="n">
        <v>493.9849045565581</v>
      </c>
      <c r="AD22" t="n">
        <v>399127.8523869443</v>
      </c>
      <c r="AE22" t="n">
        <v>546104.3359139357</v>
      </c>
      <c r="AF22" t="n">
        <v>2.429711715417602e-05</v>
      </c>
      <c r="AG22" t="n">
        <v>28</v>
      </c>
      <c r="AH22" t="n">
        <v>493984.9045565581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4.229</v>
      </c>
      <c r="E23" t="n">
        <v>23.65</v>
      </c>
      <c r="F23" t="n">
        <v>21.03</v>
      </c>
      <c r="G23" t="n">
        <v>140.21</v>
      </c>
      <c r="H23" t="n">
        <v>2.05</v>
      </c>
      <c r="I23" t="n">
        <v>9</v>
      </c>
      <c r="J23" t="n">
        <v>190.01</v>
      </c>
      <c r="K23" t="n">
        <v>50.28</v>
      </c>
      <c r="L23" t="n">
        <v>22</v>
      </c>
      <c r="M23" t="n">
        <v>7</v>
      </c>
      <c r="N23" t="n">
        <v>37.74</v>
      </c>
      <c r="O23" t="n">
        <v>23669.2</v>
      </c>
      <c r="P23" t="n">
        <v>222.04</v>
      </c>
      <c r="Q23" t="n">
        <v>443.82</v>
      </c>
      <c r="R23" t="n">
        <v>49.06</v>
      </c>
      <c r="S23" t="n">
        <v>32.9</v>
      </c>
      <c r="T23" t="n">
        <v>4085.13</v>
      </c>
      <c r="U23" t="n">
        <v>0.67</v>
      </c>
      <c r="V23" t="n">
        <v>0.77</v>
      </c>
      <c r="W23" t="n">
        <v>1.46</v>
      </c>
      <c r="X23" t="n">
        <v>0.24</v>
      </c>
      <c r="Y23" t="n">
        <v>0.5</v>
      </c>
      <c r="Z23" t="n">
        <v>10</v>
      </c>
      <c r="AA23" t="n">
        <v>397.7541278657363</v>
      </c>
      <c r="AB23" t="n">
        <v>544.2247454195701</v>
      </c>
      <c r="AC23" t="n">
        <v>492.2846995409531</v>
      </c>
      <c r="AD23" t="n">
        <v>397754.1278657363</v>
      </c>
      <c r="AE23" t="n">
        <v>544224.7454195701</v>
      </c>
      <c r="AF23" t="n">
        <v>2.428104079706281e-05</v>
      </c>
      <c r="AG23" t="n">
        <v>28</v>
      </c>
      <c r="AH23" t="n">
        <v>492284.699540953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4.2435</v>
      </c>
      <c r="E24" t="n">
        <v>23.57</v>
      </c>
      <c r="F24" t="n">
        <v>20.98</v>
      </c>
      <c r="G24" t="n">
        <v>157.37</v>
      </c>
      <c r="H24" t="n">
        <v>2.13</v>
      </c>
      <c r="I24" t="n">
        <v>8</v>
      </c>
      <c r="J24" t="n">
        <v>191.55</v>
      </c>
      <c r="K24" t="n">
        <v>50.28</v>
      </c>
      <c r="L24" t="n">
        <v>23</v>
      </c>
      <c r="M24" t="n">
        <v>6</v>
      </c>
      <c r="N24" t="n">
        <v>38.27</v>
      </c>
      <c r="O24" t="n">
        <v>23857.96</v>
      </c>
      <c r="P24" t="n">
        <v>219.36</v>
      </c>
      <c r="Q24" t="n">
        <v>443.82</v>
      </c>
      <c r="R24" t="n">
        <v>47.58</v>
      </c>
      <c r="S24" t="n">
        <v>32.9</v>
      </c>
      <c r="T24" t="n">
        <v>3352.1</v>
      </c>
      <c r="U24" t="n">
        <v>0.6899999999999999</v>
      </c>
      <c r="V24" t="n">
        <v>0.78</v>
      </c>
      <c r="W24" t="n">
        <v>1.46</v>
      </c>
      <c r="X24" t="n">
        <v>0.19</v>
      </c>
      <c r="Y24" t="n">
        <v>0.5</v>
      </c>
      <c r="Z24" t="n">
        <v>10</v>
      </c>
      <c r="AA24" t="n">
        <v>395.677953788788</v>
      </c>
      <c r="AB24" t="n">
        <v>541.3840324531537</v>
      </c>
      <c r="AC24" t="n">
        <v>489.7151002330857</v>
      </c>
      <c r="AD24" t="n">
        <v>395677.9537887881</v>
      </c>
      <c r="AE24" t="n">
        <v>541384.0324531537</v>
      </c>
      <c r="AF24" t="n">
        <v>2.43642933606848e-05</v>
      </c>
      <c r="AG24" t="n">
        <v>28</v>
      </c>
      <c r="AH24" t="n">
        <v>489715.1002330857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4.2435</v>
      </c>
      <c r="E25" t="n">
        <v>23.57</v>
      </c>
      <c r="F25" t="n">
        <v>20.98</v>
      </c>
      <c r="G25" t="n">
        <v>157.38</v>
      </c>
      <c r="H25" t="n">
        <v>2.21</v>
      </c>
      <c r="I25" t="n">
        <v>8</v>
      </c>
      <c r="J25" t="n">
        <v>193.08</v>
      </c>
      <c r="K25" t="n">
        <v>50.28</v>
      </c>
      <c r="L25" t="n">
        <v>24</v>
      </c>
      <c r="M25" t="n">
        <v>6</v>
      </c>
      <c r="N25" t="n">
        <v>38.8</v>
      </c>
      <c r="O25" t="n">
        <v>24047.45</v>
      </c>
      <c r="P25" t="n">
        <v>218.45</v>
      </c>
      <c r="Q25" t="n">
        <v>443.82</v>
      </c>
      <c r="R25" t="n">
        <v>47.54</v>
      </c>
      <c r="S25" t="n">
        <v>32.9</v>
      </c>
      <c r="T25" t="n">
        <v>3330.7</v>
      </c>
      <c r="U25" t="n">
        <v>0.6899999999999999</v>
      </c>
      <c r="V25" t="n">
        <v>0.78</v>
      </c>
      <c r="W25" t="n">
        <v>1.46</v>
      </c>
      <c r="X25" t="n">
        <v>0.19</v>
      </c>
      <c r="Y25" t="n">
        <v>0.5</v>
      </c>
      <c r="Z25" t="n">
        <v>10</v>
      </c>
      <c r="AA25" t="n">
        <v>395.1592852582583</v>
      </c>
      <c r="AB25" t="n">
        <v>540.6743672876422</v>
      </c>
      <c r="AC25" t="n">
        <v>489.0731645149493</v>
      </c>
      <c r="AD25" t="n">
        <v>395159.2852582582</v>
      </c>
      <c r="AE25" t="n">
        <v>540674.3672876422</v>
      </c>
      <c r="AF25" t="n">
        <v>2.43642933606848e-05</v>
      </c>
      <c r="AG25" t="n">
        <v>28</v>
      </c>
      <c r="AH25" t="n">
        <v>489073.1645149493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4.2417</v>
      </c>
      <c r="E26" t="n">
        <v>23.58</v>
      </c>
      <c r="F26" t="n">
        <v>20.99</v>
      </c>
      <c r="G26" t="n">
        <v>157.45</v>
      </c>
      <c r="H26" t="n">
        <v>2.28</v>
      </c>
      <c r="I26" t="n">
        <v>8</v>
      </c>
      <c r="J26" t="n">
        <v>194.62</v>
      </c>
      <c r="K26" t="n">
        <v>50.28</v>
      </c>
      <c r="L26" t="n">
        <v>25</v>
      </c>
      <c r="M26" t="n">
        <v>5</v>
      </c>
      <c r="N26" t="n">
        <v>39.34</v>
      </c>
      <c r="O26" t="n">
        <v>24237.67</v>
      </c>
      <c r="P26" t="n">
        <v>215.27</v>
      </c>
      <c r="Q26" t="n">
        <v>443.83</v>
      </c>
      <c r="R26" t="n">
        <v>47.79</v>
      </c>
      <c r="S26" t="n">
        <v>32.9</v>
      </c>
      <c r="T26" t="n">
        <v>3456.07</v>
      </c>
      <c r="U26" t="n">
        <v>0.6899999999999999</v>
      </c>
      <c r="V26" t="n">
        <v>0.78</v>
      </c>
      <c r="W26" t="n">
        <v>1.46</v>
      </c>
      <c r="X26" t="n">
        <v>0.2</v>
      </c>
      <c r="Y26" t="n">
        <v>0.5</v>
      </c>
      <c r="Z26" t="n">
        <v>10</v>
      </c>
      <c r="AA26" t="n">
        <v>393.4166302056124</v>
      </c>
      <c r="AB26" t="n">
        <v>538.2899897640972</v>
      </c>
      <c r="AC26" t="n">
        <v>486.9163486357565</v>
      </c>
      <c r="AD26" t="n">
        <v>393416.6302056124</v>
      </c>
      <c r="AE26" t="n">
        <v>538289.9897640971</v>
      </c>
      <c r="AF26" t="n">
        <v>2.435395855968345e-05</v>
      </c>
      <c r="AG26" t="n">
        <v>28</v>
      </c>
      <c r="AH26" t="n">
        <v>486916.3486357565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4.2512</v>
      </c>
      <c r="E27" t="n">
        <v>23.52</v>
      </c>
      <c r="F27" t="n">
        <v>20.97</v>
      </c>
      <c r="G27" t="n">
        <v>179.76</v>
      </c>
      <c r="H27" t="n">
        <v>2.35</v>
      </c>
      <c r="I27" t="n">
        <v>7</v>
      </c>
      <c r="J27" t="n">
        <v>196.17</v>
      </c>
      <c r="K27" t="n">
        <v>50.28</v>
      </c>
      <c r="L27" t="n">
        <v>26</v>
      </c>
      <c r="M27" t="n">
        <v>3</v>
      </c>
      <c r="N27" t="n">
        <v>39.89</v>
      </c>
      <c r="O27" t="n">
        <v>24428.62</v>
      </c>
      <c r="P27" t="n">
        <v>214.51</v>
      </c>
      <c r="Q27" t="n">
        <v>443.83</v>
      </c>
      <c r="R27" t="n">
        <v>47.13</v>
      </c>
      <c r="S27" t="n">
        <v>32.9</v>
      </c>
      <c r="T27" t="n">
        <v>3131.4</v>
      </c>
      <c r="U27" t="n">
        <v>0.7</v>
      </c>
      <c r="V27" t="n">
        <v>0.78</v>
      </c>
      <c r="W27" t="n">
        <v>1.46</v>
      </c>
      <c r="X27" t="n">
        <v>0.18</v>
      </c>
      <c r="Y27" t="n">
        <v>0.5</v>
      </c>
      <c r="Z27" t="n">
        <v>10</v>
      </c>
      <c r="AA27" t="n">
        <v>392.6470816335778</v>
      </c>
      <c r="AB27" t="n">
        <v>537.2370594577525</v>
      </c>
      <c r="AC27" t="n">
        <v>485.9639085200524</v>
      </c>
      <c r="AD27" t="n">
        <v>392647.0816335778</v>
      </c>
      <c r="AE27" t="n">
        <v>537237.0594577525</v>
      </c>
      <c r="AF27" t="n">
        <v>2.440850334274613e-05</v>
      </c>
      <c r="AG27" t="n">
        <v>28</v>
      </c>
      <c r="AH27" t="n">
        <v>485963.9085200524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4.2502</v>
      </c>
      <c r="E28" t="n">
        <v>23.53</v>
      </c>
      <c r="F28" t="n">
        <v>20.98</v>
      </c>
      <c r="G28" t="n">
        <v>179.81</v>
      </c>
      <c r="H28" t="n">
        <v>2.42</v>
      </c>
      <c r="I28" t="n">
        <v>7</v>
      </c>
      <c r="J28" t="n">
        <v>197.73</v>
      </c>
      <c r="K28" t="n">
        <v>50.28</v>
      </c>
      <c r="L28" t="n">
        <v>27</v>
      </c>
      <c r="M28" t="n">
        <v>2</v>
      </c>
      <c r="N28" t="n">
        <v>40.45</v>
      </c>
      <c r="O28" t="n">
        <v>24620.33</v>
      </c>
      <c r="P28" t="n">
        <v>214.99</v>
      </c>
      <c r="Q28" t="n">
        <v>443.83</v>
      </c>
      <c r="R28" t="n">
        <v>47.22</v>
      </c>
      <c r="S28" t="n">
        <v>32.9</v>
      </c>
      <c r="T28" t="n">
        <v>3173.85</v>
      </c>
      <c r="U28" t="n">
        <v>0.7</v>
      </c>
      <c r="V28" t="n">
        <v>0.78</v>
      </c>
      <c r="W28" t="n">
        <v>1.46</v>
      </c>
      <c r="X28" t="n">
        <v>0.18</v>
      </c>
      <c r="Y28" t="n">
        <v>0.5</v>
      </c>
      <c r="Z28" t="n">
        <v>10</v>
      </c>
      <c r="AA28" t="n">
        <v>392.9629587400264</v>
      </c>
      <c r="AB28" t="n">
        <v>537.6692564503097</v>
      </c>
      <c r="AC28" t="n">
        <v>486.3548572382323</v>
      </c>
      <c r="AD28" t="n">
        <v>392962.9587400263</v>
      </c>
      <c r="AE28" t="n">
        <v>537669.2564503098</v>
      </c>
      <c r="AF28" t="n">
        <v>2.440276178663427e-05</v>
      </c>
      <c r="AG28" t="n">
        <v>28</v>
      </c>
      <c r="AH28" t="n">
        <v>486354.8572382323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4.2514</v>
      </c>
      <c r="E29" t="n">
        <v>23.52</v>
      </c>
      <c r="F29" t="n">
        <v>20.97</v>
      </c>
      <c r="G29" t="n">
        <v>179.76</v>
      </c>
      <c r="H29" t="n">
        <v>2.49</v>
      </c>
      <c r="I29" t="n">
        <v>7</v>
      </c>
      <c r="J29" t="n">
        <v>199.29</v>
      </c>
      <c r="K29" t="n">
        <v>50.28</v>
      </c>
      <c r="L29" t="n">
        <v>28</v>
      </c>
      <c r="M29" t="n">
        <v>1</v>
      </c>
      <c r="N29" t="n">
        <v>41.01</v>
      </c>
      <c r="O29" t="n">
        <v>24812.8</v>
      </c>
      <c r="P29" t="n">
        <v>215.35</v>
      </c>
      <c r="Q29" t="n">
        <v>443.83</v>
      </c>
      <c r="R29" t="n">
        <v>46.94</v>
      </c>
      <c r="S29" t="n">
        <v>32.9</v>
      </c>
      <c r="T29" t="n">
        <v>3035.01</v>
      </c>
      <c r="U29" t="n">
        <v>0.7</v>
      </c>
      <c r="V29" t="n">
        <v>0.78</v>
      </c>
      <c r="W29" t="n">
        <v>1.46</v>
      </c>
      <c r="X29" t="n">
        <v>0.18</v>
      </c>
      <c r="Y29" t="n">
        <v>0.5</v>
      </c>
      <c r="Z29" t="n">
        <v>10</v>
      </c>
      <c r="AA29" t="n">
        <v>393.118296310247</v>
      </c>
      <c r="AB29" t="n">
        <v>537.8817961668957</v>
      </c>
      <c r="AC29" t="n">
        <v>486.5471124625686</v>
      </c>
      <c r="AD29" t="n">
        <v>393118.296310247</v>
      </c>
      <c r="AE29" t="n">
        <v>537881.7961668957</v>
      </c>
      <c r="AF29" t="n">
        <v>2.440965165396851e-05</v>
      </c>
      <c r="AG29" t="n">
        <v>28</v>
      </c>
      <c r="AH29" t="n">
        <v>486547.1124625686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4.2531</v>
      </c>
      <c r="E30" t="n">
        <v>23.51</v>
      </c>
      <c r="F30" t="n">
        <v>20.96</v>
      </c>
      <c r="G30" t="n">
        <v>179.68</v>
      </c>
      <c r="H30" t="n">
        <v>2.56</v>
      </c>
      <c r="I30" t="n">
        <v>7</v>
      </c>
      <c r="J30" t="n">
        <v>200.85</v>
      </c>
      <c r="K30" t="n">
        <v>50.28</v>
      </c>
      <c r="L30" t="n">
        <v>29</v>
      </c>
      <c r="M30" t="n">
        <v>1</v>
      </c>
      <c r="N30" t="n">
        <v>41.57</v>
      </c>
      <c r="O30" t="n">
        <v>25006.03</v>
      </c>
      <c r="P30" t="n">
        <v>216.68</v>
      </c>
      <c r="Q30" t="n">
        <v>443.83</v>
      </c>
      <c r="R30" t="n">
        <v>46.63</v>
      </c>
      <c r="S30" t="n">
        <v>32.9</v>
      </c>
      <c r="T30" t="n">
        <v>2881.89</v>
      </c>
      <c r="U30" t="n">
        <v>0.71</v>
      </c>
      <c r="V30" t="n">
        <v>0.78</v>
      </c>
      <c r="W30" t="n">
        <v>1.46</v>
      </c>
      <c r="X30" t="n">
        <v>0.17</v>
      </c>
      <c r="Y30" t="n">
        <v>0.5</v>
      </c>
      <c r="Z30" t="n">
        <v>10</v>
      </c>
      <c r="AA30" t="n">
        <v>393.8084312235698</v>
      </c>
      <c r="AB30" t="n">
        <v>538.8260692019073</v>
      </c>
      <c r="AC30" t="n">
        <v>487.4012654044144</v>
      </c>
      <c r="AD30" t="n">
        <v>393808.4312235697</v>
      </c>
      <c r="AE30" t="n">
        <v>538826.0692019074</v>
      </c>
      <c r="AF30" t="n">
        <v>2.441941229935867e-05</v>
      </c>
      <c r="AG30" t="n">
        <v>28</v>
      </c>
      <c r="AH30" t="n">
        <v>487401.2654044144</v>
      </c>
    </row>
    <row r="31">
      <c r="A31" t="n">
        <v>29</v>
      </c>
      <c r="B31" t="n">
        <v>80</v>
      </c>
      <c r="C31" t="inlineStr">
        <is>
          <t xml:space="preserve">CONCLUIDO	</t>
        </is>
      </c>
      <c r="D31" t="n">
        <v>4.2528</v>
      </c>
      <c r="E31" t="n">
        <v>23.51</v>
      </c>
      <c r="F31" t="n">
        <v>20.96</v>
      </c>
      <c r="G31" t="n">
        <v>179.69</v>
      </c>
      <c r="H31" t="n">
        <v>2.63</v>
      </c>
      <c r="I31" t="n">
        <v>7</v>
      </c>
      <c r="J31" t="n">
        <v>202.43</v>
      </c>
      <c r="K31" t="n">
        <v>50.28</v>
      </c>
      <c r="L31" t="n">
        <v>30</v>
      </c>
      <c r="M31" t="n">
        <v>0</v>
      </c>
      <c r="N31" t="n">
        <v>42.15</v>
      </c>
      <c r="O31" t="n">
        <v>25200.04</v>
      </c>
      <c r="P31" t="n">
        <v>218.48</v>
      </c>
      <c r="Q31" t="n">
        <v>443.83</v>
      </c>
      <c r="R31" t="n">
        <v>46.64</v>
      </c>
      <c r="S31" t="n">
        <v>32.9</v>
      </c>
      <c r="T31" t="n">
        <v>2882.73</v>
      </c>
      <c r="U31" t="n">
        <v>0.71</v>
      </c>
      <c r="V31" t="n">
        <v>0.78</v>
      </c>
      <c r="W31" t="n">
        <v>1.47</v>
      </c>
      <c r="X31" t="n">
        <v>0.17</v>
      </c>
      <c r="Y31" t="n">
        <v>0.5</v>
      </c>
      <c r="Z31" t="n">
        <v>10</v>
      </c>
      <c r="AA31" t="n">
        <v>394.8422040182823</v>
      </c>
      <c r="AB31" t="n">
        <v>540.2405227464701</v>
      </c>
      <c r="AC31" t="n">
        <v>488.680725487882</v>
      </c>
      <c r="AD31" t="n">
        <v>394842.2040182823</v>
      </c>
      <c r="AE31" t="n">
        <v>540240.5227464701</v>
      </c>
      <c r="AF31" t="n">
        <v>2.441768983252511e-05</v>
      </c>
      <c r="AG31" t="n">
        <v>28</v>
      </c>
      <c r="AH31" t="n">
        <v>488680.725487882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3.4329</v>
      </c>
      <c r="E2" t="n">
        <v>29.13</v>
      </c>
      <c r="F2" t="n">
        <v>24.84</v>
      </c>
      <c r="G2" t="n">
        <v>10.72</v>
      </c>
      <c r="H2" t="n">
        <v>0.22</v>
      </c>
      <c r="I2" t="n">
        <v>139</v>
      </c>
      <c r="J2" t="n">
        <v>80.84</v>
      </c>
      <c r="K2" t="n">
        <v>35.1</v>
      </c>
      <c r="L2" t="n">
        <v>1</v>
      </c>
      <c r="M2" t="n">
        <v>137</v>
      </c>
      <c r="N2" t="n">
        <v>9.74</v>
      </c>
      <c r="O2" t="n">
        <v>10204.21</v>
      </c>
      <c r="P2" t="n">
        <v>191.68</v>
      </c>
      <c r="Q2" t="n">
        <v>443.87</v>
      </c>
      <c r="R2" t="n">
        <v>173.59</v>
      </c>
      <c r="S2" t="n">
        <v>32.9</v>
      </c>
      <c r="T2" t="n">
        <v>65701.64999999999</v>
      </c>
      <c r="U2" t="n">
        <v>0.19</v>
      </c>
      <c r="V2" t="n">
        <v>0.66</v>
      </c>
      <c r="W2" t="n">
        <v>1.67</v>
      </c>
      <c r="X2" t="n">
        <v>4.05</v>
      </c>
      <c r="Y2" t="n">
        <v>0.5</v>
      </c>
      <c r="Z2" t="n">
        <v>10</v>
      </c>
      <c r="AA2" t="n">
        <v>457.3840631590234</v>
      </c>
      <c r="AB2" t="n">
        <v>625.813053574926</v>
      </c>
      <c r="AC2" t="n">
        <v>566.0863340758715</v>
      </c>
      <c r="AD2" t="n">
        <v>457384.0631590234</v>
      </c>
      <c r="AE2" t="n">
        <v>625813.053574926</v>
      </c>
      <c r="AF2" t="n">
        <v>2.751187678834412e-05</v>
      </c>
      <c r="AG2" t="n">
        <v>34</v>
      </c>
      <c r="AH2" t="n">
        <v>566086.3340758715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3.9179</v>
      </c>
      <c r="E3" t="n">
        <v>25.52</v>
      </c>
      <c r="F3" t="n">
        <v>22.56</v>
      </c>
      <c r="G3" t="n">
        <v>21.84</v>
      </c>
      <c r="H3" t="n">
        <v>0.43</v>
      </c>
      <c r="I3" t="n">
        <v>62</v>
      </c>
      <c r="J3" t="n">
        <v>82.04000000000001</v>
      </c>
      <c r="K3" t="n">
        <v>35.1</v>
      </c>
      <c r="L3" t="n">
        <v>2</v>
      </c>
      <c r="M3" t="n">
        <v>60</v>
      </c>
      <c r="N3" t="n">
        <v>9.94</v>
      </c>
      <c r="O3" t="n">
        <v>10352.53</v>
      </c>
      <c r="P3" t="n">
        <v>169.99</v>
      </c>
      <c r="Q3" t="n">
        <v>443.83</v>
      </c>
      <c r="R3" t="n">
        <v>98.98</v>
      </c>
      <c r="S3" t="n">
        <v>32.9</v>
      </c>
      <c r="T3" t="n">
        <v>28777.54</v>
      </c>
      <c r="U3" t="n">
        <v>0.33</v>
      </c>
      <c r="V3" t="n">
        <v>0.72</v>
      </c>
      <c r="W3" t="n">
        <v>1.55</v>
      </c>
      <c r="X3" t="n">
        <v>1.77</v>
      </c>
      <c r="Y3" t="n">
        <v>0.5</v>
      </c>
      <c r="Z3" t="n">
        <v>10</v>
      </c>
      <c r="AA3" t="n">
        <v>387.6672884956503</v>
      </c>
      <c r="AB3" t="n">
        <v>530.423486793472</v>
      </c>
      <c r="AC3" t="n">
        <v>479.8006136679416</v>
      </c>
      <c r="AD3" t="n">
        <v>387667.2884956503</v>
      </c>
      <c r="AE3" t="n">
        <v>530423.486793472</v>
      </c>
      <c r="AF3" t="n">
        <v>3.139875384341328e-05</v>
      </c>
      <c r="AG3" t="n">
        <v>30</v>
      </c>
      <c r="AH3" t="n">
        <v>479800.6136679416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4.084</v>
      </c>
      <c r="E4" t="n">
        <v>24.49</v>
      </c>
      <c r="F4" t="n">
        <v>21.91</v>
      </c>
      <c r="G4" t="n">
        <v>32.86</v>
      </c>
      <c r="H4" t="n">
        <v>0.63</v>
      </c>
      <c r="I4" t="n">
        <v>40</v>
      </c>
      <c r="J4" t="n">
        <v>83.25</v>
      </c>
      <c r="K4" t="n">
        <v>35.1</v>
      </c>
      <c r="L4" t="n">
        <v>3</v>
      </c>
      <c r="M4" t="n">
        <v>38</v>
      </c>
      <c r="N4" t="n">
        <v>10.15</v>
      </c>
      <c r="O4" t="n">
        <v>10501.19</v>
      </c>
      <c r="P4" t="n">
        <v>160.95</v>
      </c>
      <c r="Q4" t="n">
        <v>443.82</v>
      </c>
      <c r="R4" t="n">
        <v>77.34999999999999</v>
      </c>
      <c r="S4" t="n">
        <v>32.9</v>
      </c>
      <c r="T4" t="n">
        <v>18073.46</v>
      </c>
      <c r="U4" t="n">
        <v>0.43</v>
      </c>
      <c r="V4" t="n">
        <v>0.74</v>
      </c>
      <c r="W4" t="n">
        <v>1.52</v>
      </c>
      <c r="X4" t="n">
        <v>1.11</v>
      </c>
      <c r="Y4" t="n">
        <v>0.5</v>
      </c>
      <c r="Z4" t="n">
        <v>10</v>
      </c>
      <c r="AA4" t="n">
        <v>368.0749073887575</v>
      </c>
      <c r="AB4" t="n">
        <v>503.6163266081699</v>
      </c>
      <c r="AC4" t="n">
        <v>455.5518912266392</v>
      </c>
      <c r="AD4" t="n">
        <v>368074.9073887575</v>
      </c>
      <c r="AE4" t="n">
        <v>503616.3266081699</v>
      </c>
      <c r="AF4" t="n">
        <v>3.272990905753077e-05</v>
      </c>
      <c r="AG4" t="n">
        <v>29</v>
      </c>
      <c r="AH4" t="n">
        <v>455551.8912266392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4.1663</v>
      </c>
      <c r="E5" t="n">
        <v>24</v>
      </c>
      <c r="F5" t="n">
        <v>21.61</v>
      </c>
      <c r="G5" t="n">
        <v>44.71</v>
      </c>
      <c r="H5" t="n">
        <v>0.83</v>
      </c>
      <c r="I5" t="n">
        <v>29</v>
      </c>
      <c r="J5" t="n">
        <v>84.45999999999999</v>
      </c>
      <c r="K5" t="n">
        <v>35.1</v>
      </c>
      <c r="L5" t="n">
        <v>4</v>
      </c>
      <c r="M5" t="n">
        <v>27</v>
      </c>
      <c r="N5" t="n">
        <v>10.36</v>
      </c>
      <c r="O5" t="n">
        <v>10650.22</v>
      </c>
      <c r="P5" t="n">
        <v>154.3</v>
      </c>
      <c r="Q5" t="n">
        <v>443.82</v>
      </c>
      <c r="R5" t="n">
        <v>67.98999999999999</v>
      </c>
      <c r="S5" t="n">
        <v>32.9</v>
      </c>
      <c r="T5" t="n">
        <v>13449.08</v>
      </c>
      <c r="U5" t="n">
        <v>0.48</v>
      </c>
      <c r="V5" t="n">
        <v>0.75</v>
      </c>
      <c r="W5" t="n">
        <v>1.49</v>
      </c>
      <c r="X5" t="n">
        <v>0.82</v>
      </c>
      <c r="Y5" t="n">
        <v>0.5</v>
      </c>
      <c r="Z5" t="n">
        <v>10</v>
      </c>
      <c r="AA5" t="n">
        <v>352.9761471569341</v>
      </c>
      <c r="AB5" t="n">
        <v>482.9575367486995</v>
      </c>
      <c r="AC5" t="n">
        <v>436.8647472765629</v>
      </c>
      <c r="AD5" t="n">
        <v>352976.1471569341</v>
      </c>
      <c r="AE5" t="n">
        <v>482957.5367486995</v>
      </c>
      <c r="AF5" t="n">
        <v>3.338947602996827e-05</v>
      </c>
      <c r="AG5" t="n">
        <v>28</v>
      </c>
      <c r="AH5" t="n">
        <v>436864.7472765628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4.216</v>
      </c>
      <c r="E6" t="n">
        <v>23.72</v>
      </c>
      <c r="F6" t="n">
        <v>21.43</v>
      </c>
      <c r="G6" t="n">
        <v>55.91</v>
      </c>
      <c r="H6" t="n">
        <v>1.02</v>
      </c>
      <c r="I6" t="n">
        <v>23</v>
      </c>
      <c r="J6" t="n">
        <v>85.67</v>
      </c>
      <c r="K6" t="n">
        <v>35.1</v>
      </c>
      <c r="L6" t="n">
        <v>5</v>
      </c>
      <c r="M6" t="n">
        <v>21</v>
      </c>
      <c r="N6" t="n">
        <v>10.57</v>
      </c>
      <c r="O6" t="n">
        <v>10799.59</v>
      </c>
      <c r="P6" t="n">
        <v>148.9</v>
      </c>
      <c r="Q6" t="n">
        <v>443.84</v>
      </c>
      <c r="R6" t="n">
        <v>62.1</v>
      </c>
      <c r="S6" t="n">
        <v>32.9</v>
      </c>
      <c r="T6" t="n">
        <v>10536.6</v>
      </c>
      <c r="U6" t="n">
        <v>0.53</v>
      </c>
      <c r="V6" t="n">
        <v>0.76</v>
      </c>
      <c r="W6" t="n">
        <v>1.49</v>
      </c>
      <c r="X6" t="n">
        <v>0.64</v>
      </c>
      <c r="Y6" t="n">
        <v>0.5</v>
      </c>
      <c r="Z6" t="n">
        <v>10</v>
      </c>
      <c r="AA6" t="n">
        <v>348.5256461497619</v>
      </c>
      <c r="AB6" t="n">
        <v>476.8681649284391</v>
      </c>
      <c r="AC6" t="n">
        <v>431.3565365563411</v>
      </c>
      <c r="AD6" t="n">
        <v>348525.6461497619</v>
      </c>
      <c r="AE6" t="n">
        <v>476868.1649284391</v>
      </c>
      <c r="AF6" t="n">
        <v>3.378778075086918e-05</v>
      </c>
      <c r="AG6" t="n">
        <v>28</v>
      </c>
      <c r="AH6" t="n">
        <v>431356.5365563411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4.2583</v>
      </c>
      <c r="E7" t="n">
        <v>23.48</v>
      </c>
      <c r="F7" t="n">
        <v>21.28</v>
      </c>
      <c r="G7" t="n">
        <v>70.94</v>
      </c>
      <c r="H7" t="n">
        <v>1.21</v>
      </c>
      <c r="I7" t="n">
        <v>18</v>
      </c>
      <c r="J7" t="n">
        <v>86.88</v>
      </c>
      <c r="K7" t="n">
        <v>35.1</v>
      </c>
      <c r="L7" t="n">
        <v>6</v>
      </c>
      <c r="M7" t="n">
        <v>16</v>
      </c>
      <c r="N7" t="n">
        <v>10.78</v>
      </c>
      <c r="O7" t="n">
        <v>10949.33</v>
      </c>
      <c r="P7" t="n">
        <v>142.35</v>
      </c>
      <c r="Q7" t="n">
        <v>443.85</v>
      </c>
      <c r="R7" t="n">
        <v>57.26</v>
      </c>
      <c r="S7" t="n">
        <v>32.9</v>
      </c>
      <c r="T7" t="n">
        <v>8137.39</v>
      </c>
      <c r="U7" t="n">
        <v>0.57</v>
      </c>
      <c r="V7" t="n">
        <v>0.77</v>
      </c>
      <c r="W7" t="n">
        <v>1.48</v>
      </c>
      <c r="X7" t="n">
        <v>0.49</v>
      </c>
      <c r="Y7" t="n">
        <v>0.5</v>
      </c>
      <c r="Z7" t="n">
        <v>10</v>
      </c>
      <c r="AA7" t="n">
        <v>343.7119222015751</v>
      </c>
      <c r="AB7" t="n">
        <v>470.2818154560176</v>
      </c>
      <c r="AC7" t="n">
        <v>425.398779033568</v>
      </c>
      <c r="AD7" t="n">
        <v>343711.9222015751</v>
      </c>
      <c r="AE7" t="n">
        <v>470281.8154560176</v>
      </c>
      <c r="AF7" t="n">
        <v>3.412678054350717e-05</v>
      </c>
      <c r="AG7" t="n">
        <v>28</v>
      </c>
      <c r="AH7" t="n">
        <v>425398.779033568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4.275</v>
      </c>
      <c r="E8" t="n">
        <v>23.39</v>
      </c>
      <c r="F8" t="n">
        <v>21.22</v>
      </c>
      <c r="G8" t="n">
        <v>79.59</v>
      </c>
      <c r="H8" t="n">
        <v>1.39</v>
      </c>
      <c r="I8" t="n">
        <v>16</v>
      </c>
      <c r="J8" t="n">
        <v>88.09999999999999</v>
      </c>
      <c r="K8" t="n">
        <v>35.1</v>
      </c>
      <c r="L8" t="n">
        <v>7</v>
      </c>
      <c r="M8" t="n">
        <v>11</v>
      </c>
      <c r="N8" t="n">
        <v>11</v>
      </c>
      <c r="O8" t="n">
        <v>11099.43</v>
      </c>
      <c r="P8" t="n">
        <v>136.51</v>
      </c>
      <c r="Q8" t="n">
        <v>443.82</v>
      </c>
      <c r="R8" t="n">
        <v>55.21</v>
      </c>
      <c r="S8" t="n">
        <v>32.9</v>
      </c>
      <c r="T8" t="n">
        <v>7123.39</v>
      </c>
      <c r="U8" t="n">
        <v>0.6</v>
      </c>
      <c r="V8" t="n">
        <v>0.77</v>
      </c>
      <c r="W8" t="n">
        <v>1.48</v>
      </c>
      <c r="X8" t="n">
        <v>0.43</v>
      </c>
      <c r="Y8" t="n">
        <v>0.5</v>
      </c>
      <c r="Z8" t="n">
        <v>10</v>
      </c>
      <c r="AA8" t="n">
        <v>339.9961367149514</v>
      </c>
      <c r="AB8" t="n">
        <v>465.1977138243329</v>
      </c>
      <c r="AC8" t="n">
        <v>420.7998969260298</v>
      </c>
      <c r="AD8" t="n">
        <v>339996.1367149514</v>
      </c>
      <c r="AE8" t="n">
        <v>465197.7138243329</v>
      </c>
      <c r="AF8" t="n">
        <v>3.426061734107347e-05</v>
      </c>
      <c r="AG8" t="n">
        <v>28</v>
      </c>
      <c r="AH8" t="n">
        <v>420799.8969260298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4.2918</v>
      </c>
      <c r="E9" t="n">
        <v>23.3</v>
      </c>
      <c r="F9" t="n">
        <v>21.17</v>
      </c>
      <c r="G9" t="n">
        <v>90.72</v>
      </c>
      <c r="H9" t="n">
        <v>1.57</v>
      </c>
      <c r="I9" t="n">
        <v>14</v>
      </c>
      <c r="J9" t="n">
        <v>89.31999999999999</v>
      </c>
      <c r="K9" t="n">
        <v>35.1</v>
      </c>
      <c r="L9" t="n">
        <v>8</v>
      </c>
      <c r="M9" t="n">
        <v>4</v>
      </c>
      <c r="N9" t="n">
        <v>11.22</v>
      </c>
      <c r="O9" t="n">
        <v>11249.89</v>
      </c>
      <c r="P9" t="n">
        <v>135.05</v>
      </c>
      <c r="Q9" t="n">
        <v>443.82</v>
      </c>
      <c r="R9" t="n">
        <v>53.09</v>
      </c>
      <c r="S9" t="n">
        <v>32.9</v>
      </c>
      <c r="T9" t="n">
        <v>6077.04</v>
      </c>
      <c r="U9" t="n">
        <v>0.62</v>
      </c>
      <c r="V9" t="n">
        <v>0.77</v>
      </c>
      <c r="W9" t="n">
        <v>1.48</v>
      </c>
      <c r="X9" t="n">
        <v>0.37</v>
      </c>
      <c r="Y9" t="n">
        <v>0.5</v>
      </c>
      <c r="Z9" t="n">
        <v>10</v>
      </c>
      <c r="AA9" t="n">
        <v>329.9353572837519</v>
      </c>
      <c r="AB9" t="n">
        <v>451.4321115563025</v>
      </c>
      <c r="AC9" t="n">
        <v>408.3480644183161</v>
      </c>
      <c r="AD9" t="n">
        <v>329935.3572837519</v>
      </c>
      <c r="AE9" t="n">
        <v>451432.1115563025</v>
      </c>
      <c r="AF9" t="n">
        <v>3.439525555658927e-05</v>
      </c>
      <c r="AG9" t="n">
        <v>27</v>
      </c>
      <c r="AH9" t="n">
        <v>408348.0644183161</v>
      </c>
    </row>
    <row r="10">
      <c r="A10" t="n">
        <v>8</v>
      </c>
      <c r="B10" t="n">
        <v>35</v>
      </c>
      <c r="C10" t="inlineStr">
        <is>
          <t xml:space="preserve">CONCLUIDO	</t>
        </is>
      </c>
      <c r="D10" t="n">
        <v>4.292</v>
      </c>
      <c r="E10" t="n">
        <v>23.3</v>
      </c>
      <c r="F10" t="n">
        <v>21.17</v>
      </c>
      <c r="G10" t="n">
        <v>90.70999999999999</v>
      </c>
      <c r="H10" t="n">
        <v>1.75</v>
      </c>
      <c r="I10" t="n">
        <v>14</v>
      </c>
      <c r="J10" t="n">
        <v>90.54000000000001</v>
      </c>
      <c r="K10" t="n">
        <v>35.1</v>
      </c>
      <c r="L10" t="n">
        <v>9</v>
      </c>
      <c r="M10" t="n">
        <v>0</v>
      </c>
      <c r="N10" t="n">
        <v>11.44</v>
      </c>
      <c r="O10" t="n">
        <v>11400.71</v>
      </c>
      <c r="P10" t="n">
        <v>136.99</v>
      </c>
      <c r="Q10" t="n">
        <v>443.82</v>
      </c>
      <c r="R10" t="n">
        <v>53.09</v>
      </c>
      <c r="S10" t="n">
        <v>32.9</v>
      </c>
      <c r="T10" t="n">
        <v>6076.06</v>
      </c>
      <c r="U10" t="n">
        <v>0.62</v>
      </c>
      <c r="V10" t="n">
        <v>0.77</v>
      </c>
      <c r="W10" t="n">
        <v>1.48</v>
      </c>
      <c r="X10" t="n">
        <v>0.37</v>
      </c>
      <c r="Y10" t="n">
        <v>0.5</v>
      </c>
      <c r="Z10" t="n">
        <v>10</v>
      </c>
      <c r="AA10" t="n">
        <v>331.0243921517018</v>
      </c>
      <c r="AB10" t="n">
        <v>452.922177107459</v>
      </c>
      <c r="AC10" t="n">
        <v>409.6959202045905</v>
      </c>
      <c r="AD10" t="n">
        <v>331024.3921517018</v>
      </c>
      <c r="AE10" t="n">
        <v>452922.1771074591</v>
      </c>
      <c r="AF10" t="n">
        <v>3.439685839248826e-05</v>
      </c>
      <c r="AG10" t="n">
        <v>27</v>
      </c>
      <c r="AH10" t="n">
        <v>409695.9202045905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3.1317</v>
      </c>
      <c r="E2" t="n">
        <v>31.93</v>
      </c>
      <c r="F2" t="n">
        <v>25.96</v>
      </c>
      <c r="G2" t="n">
        <v>8.800000000000001</v>
      </c>
      <c r="H2" t="n">
        <v>0.16</v>
      </c>
      <c r="I2" t="n">
        <v>177</v>
      </c>
      <c r="J2" t="n">
        <v>107.41</v>
      </c>
      <c r="K2" t="n">
        <v>41.65</v>
      </c>
      <c r="L2" t="n">
        <v>1</v>
      </c>
      <c r="M2" t="n">
        <v>175</v>
      </c>
      <c r="N2" t="n">
        <v>14.77</v>
      </c>
      <c r="O2" t="n">
        <v>13481.73</v>
      </c>
      <c r="P2" t="n">
        <v>244.32</v>
      </c>
      <c r="Q2" t="n">
        <v>443.86</v>
      </c>
      <c r="R2" t="n">
        <v>209.72</v>
      </c>
      <c r="S2" t="n">
        <v>32.9</v>
      </c>
      <c r="T2" t="n">
        <v>83572.98</v>
      </c>
      <c r="U2" t="n">
        <v>0.16</v>
      </c>
      <c r="V2" t="n">
        <v>0.63</v>
      </c>
      <c r="W2" t="n">
        <v>1.74</v>
      </c>
      <c r="X2" t="n">
        <v>5.17</v>
      </c>
      <c r="Y2" t="n">
        <v>0.5</v>
      </c>
      <c r="Z2" t="n">
        <v>10</v>
      </c>
      <c r="AA2" t="n">
        <v>545.4578119428801</v>
      </c>
      <c r="AB2" t="n">
        <v>746.3194422005676</v>
      </c>
      <c r="AC2" t="n">
        <v>675.0917621028605</v>
      </c>
      <c r="AD2" t="n">
        <v>545457.81194288</v>
      </c>
      <c r="AE2" t="n">
        <v>746319.4422005676</v>
      </c>
      <c r="AF2" t="n">
        <v>2.17346057505691e-05</v>
      </c>
      <c r="AG2" t="n">
        <v>37</v>
      </c>
      <c r="AH2" t="n">
        <v>675091.7621028605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3.733</v>
      </c>
      <c r="E3" t="n">
        <v>26.79</v>
      </c>
      <c r="F3" t="n">
        <v>23.02</v>
      </c>
      <c r="G3" t="n">
        <v>17.71</v>
      </c>
      <c r="H3" t="n">
        <v>0.32</v>
      </c>
      <c r="I3" t="n">
        <v>78</v>
      </c>
      <c r="J3" t="n">
        <v>108.68</v>
      </c>
      <c r="K3" t="n">
        <v>41.65</v>
      </c>
      <c r="L3" t="n">
        <v>2</v>
      </c>
      <c r="M3" t="n">
        <v>76</v>
      </c>
      <c r="N3" t="n">
        <v>15.03</v>
      </c>
      <c r="O3" t="n">
        <v>13638.32</v>
      </c>
      <c r="P3" t="n">
        <v>213.58</v>
      </c>
      <c r="Q3" t="n">
        <v>443.84</v>
      </c>
      <c r="R3" t="n">
        <v>113.55</v>
      </c>
      <c r="S3" t="n">
        <v>32.9</v>
      </c>
      <c r="T3" t="n">
        <v>35984.73</v>
      </c>
      <c r="U3" t="n">
        <v>0.29</v>
      </c>
      <c r="V3" t="n">
        <v>0.71</v>
      </c>
      <c r="W3" t="n">
        <v>1.58</v>
      </c>
      <c r="X3" t="n">
        <v>2.22</v>
      </c>
      <c r="Y3" t="n">
        <v>0.5</v>
      </c>
      <c r="Z3" t="n">
        <v>10</v>
      </c>
      <c r="AA3" t="n">
        <v>443.7454721393002</v>
      </c>
      <c r="AB3" t="n">
        <v>607.1521316495703</v>
      </c>
      <c r="AC3" t="n">
        <v>549.2063843483033</v>
      </c>
      <c r="AD3" t="n">
        <v>443745.4721393002</v>
      </c>
      <c r="AE3" t="n">
        <v>607152.1316495703</v>
      </c>
      <c r="AF3" t="n">
        <v>2.590774444131764e-05</v>
      </c>
      <c r="AG3" t="n">
        <v>32</v>
      </c>
      <c r="AH3" t="n">
        <v>549206.3843483033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3.9441</v>
      </c>
      <c r="E4" t="n">
        <v>25.35</v>
      </c>
      <c r="F4" t="n">
        <v>22.21</v>
      </c>
      <c r="G4" t="n">
        <v>26.65</v>
      </c>
      <c r="H4" t="n">
        <v>0.48</v>
      </c>
      <c r="I4" t="n">
        <v>50</v>
      </c>
      <c r="J4" t="n">
        <v>109.96</v>
      </c>
      <c r="K4" t="n">
        <v>41.65</v>
      </c>
      <c r="L4" t="n">
        <v>3</v>
      </c>
      <c r="M4" t="n">
        <v>48</v>
      </c>
      <c r="N4" t="n">
        <v>15.31</v>
      </c>
      <c r="O4" t="n">
        <v>13795.21</v>
      </c>
      <c r="P4" t="n">
        <v>203.26</v>
      </c>
      <c r="Q4" t="n">
        <v>443.86</v>
      </c>
      <c r="R4" t="n">
        <v>87.39</v>
      </c>
      <c r="S4" t="n">
        <v>32.9</v>
      </c>
      <c r="T4" t="n">
        <v>23042.5</v>
      </c>
      <c r="U4" t="n">
        <v>0.38</v>
      </c>
      <c r="V4" t="n">
        <v>0.73</v>
      </c>
      <c r="W4" t="n">
        <v>1.53</v>
      </c>
      <c r="X4" t="n">
        <v>1.41</v>
      </c>
      <c r="Y4" t="n">
        <v>0.5</v>
      </c>
      <c r="Z4" t="n">
        <v>10</v>
      </c>
      <c r="AA4" t="n">
        <v>410.4845448055028</v>
      </c>
      <c r="AB4" t="n">
        <v>561.6430635029164</v>
      </c>
      <c r="AC4" t="n">
        <v>508.0406377931877</v>
      </c>
      <c r="AD4" t="n">
        <v>410484.5448055028</v>
      </c>
      <c r="AE4" t="n">
        <v>561643.0635029165</v>
      </c>
      <c r="AF4" t="n">
        <v>2.737281940825098e-05</v>
      </c>
      <c r="AG4" t="n">
        <v>30</v>
      </c>
      <c r="AH4" t="n">
        <v>508040.6377931878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4.0534</v>
      </c>
      <c r="E5" t="n">
        <v>24.67</v>
      </c>
      <c r="F5" t="n">
        <v>21.81</v>
      </c>
      <c r="G5" t="n">
        <v>35.37</v>
      </c>
      <c r="H5" t="n">
        <v>0.63</v>
      </c>
      <c r="I5" t="n">
        <v>37</v>
      </c>
      <c r="J5" t="n">
        <v>111.23</v>
      </c>
      <c r="K5" t="n">
        <v>41.65</v>
      </c>
      <c r="L5" t="n">
        <v>4</v>
      </c>
      <c r="M5" t="n">
        <v>35</v>
      </c>
      <c r="N5" t="n">
        <v>15.58</v>
      </c>
      <c r="O5" t="n">
        <v>13952.52</v>
      </c>
      <c r="P5" t="n">
        <v>196.06</v>
      </c>
      <c r="Q5" t="n">
        <v>443.85</v>
      </c>
      <c r="R5" t="n">
        <v>74.54000000000001</v>
      </c>
      <c r="S5" t="n">
        <v>32.9</v>
      </c>
      <c r="T5" t="n">
        <v>16686.96</v>
      </c>
      <c r="U5" t="n">
        <v>0.44</v>
      </c>
      <c r="V5" t="n">
        <v>0.75</v>
      </c>
      <c r="W5" t="n">
        <v>1.5</v>
      </c>
      <c r="X5" t="n">
        <v>1.02</v>
      </c>
      <c r="Y5" t="n">
        <v>0.5</v>
      </c>
      <c r="Z5" t="n">
        <v>10</v>
      </c>
      <c r="AA5" t="n">
        <v>393.1210431355073</v>
      </c>
      <c r="AB5" t="n">
        <v>537.8855544943982</v>
      </c>
      <c r="AC5" t="n">
        <v>486.5505121005692</v>
      </c>
      <c r="AD5" t="n">
        <v>393121.0431355073</v>
      </c>
      <c r="AE5" t="n">
        <v>537885.5544943982</v>
      </c>
      <c r="AF5" t="n">
        <v>2.813138261945805e-05</v>
      </c>
      <c r="AG5" t="n">
        <v>29</v>
      </c>
      <c r="AH5" t="n">
        <v>486550.5121005692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4.1155</v>
      </c>
      <c r="E6" t="n">
        <v>24.3</v>
      </c>
      <c r="F6" t="n">
        <v>21.62</v>
      </c>
      <c r="G6" t="n">
        <v>44.73</v>
      </c>
      <c r="H6" t="n">
        <v>0.78</v>
      </c>
      <c r="I6" t="n">
        <v>29</v>
      </c>
      <c r="J6" t="n">
        <v>112.51</v>
      </c>
      <c r="K6" t="n">
        <v>41.65</v>
      </c>
      <c r="L6" t="n">
        <v>5</v>
      </c>
      <c r="M6" t="n">
        <v>27</v>
      </c>
      <c r="N6" t="n">
        <v>15.86</v>
      </c>
      <c r="O6" t="n">
        <v>14110.24</v>
      </c>
      <c r="P6" t="n">
        <v>192.08</v>
      </c>
      <c r="Q6" t="n">
        <v>443.84</v>
      </c>
      <c r="R6" t="n">
        <v>68.33</v>
      </c>
      <c r="S6" t="n">
        <v>32.9</v>
      </c>
      <c r="T6" t="n">
        <v>13618.67</v>
      </c>
      <c r="U6" t="n">
        <v>0.48</v>
      </c>
      <c r="V6" t="n">
        <v>0.75</v>
      </c>
      <c r="W6" t="n">
        <v>1.49</v>
      </c>
      <c r="X6" t="n">
        <v>0.82</v>
      </c>
      <c r="Y6" t="n">
        <v>0.5</v>
      </c>
      <c r="Z6" t="n">
        <v>10</v>
      </c>
      <c r="AA6" t="n">
        <v>388.5966017850457</v>
      </c>
      <c r="AB6" t="n">
        <v>531.6950142344316</v>
      </c>
      <c r="AC6" t="n">
        <v>480.950788314536</v>
      </c>
      <c r="AD6" t="n">
        <v>388596.6017850457</v>
      </c>
      <c r="AE6" t="n">
        <v>531695.0142344316</v>
      </c>
      <c r="AF6" t="n">
        <v>2.85623686708392e-05</v>
      </c>
      <c r="AG6" t="n">
        <v>29</v>
      </c>
      <c r="AH6" t="n">
        <v>480950.788314536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4.1622</v>
      </c>
      <c r="E7" t="n">
        <v>24.03</v>
      </c>
      <c r="F7" t="n">
        <v>21.46</v>
      </c>
      <c r="G7" t="n">
        <v>53.64</v>
      </c>
      <c r="H7" t="n">
        <v>0.93</v>
      </c>
      <c r="I7" t="n">
        <v>24</v>
      </c>
      <c r="J7" t="n">
        <v>113.79</v>
      </c>
      <c r="K7" t="n">
        <v>41.65</v>
      </c>
      <c r="L7" t="n">
        <v>6</v>
      </c>
      <c r="M7" t="n">
        <v>22</v>
      </c>
      <c r="N7" t="n">
        <v>16.14</v>
      </c>
      <c r="O7" t="n">
        <v>14268.39</v>
      </c>
      <c r="P7" t="n">
        <v>188.16</v>
      </c>
      <c r="Q7" t="n">
        <v>443.85</v>
      </c>
      <c r="R7" t="n">
        <v>62.96</v>
      </c>
      <c r="S7" t="n">
        <v>32.9</v>
      </c>
      <c r="T7" t="n">
        <v>10959.07</v>
      </c>
      <c r="U7" t="n">
        <v>0.52</v>
      </c>
      <c r="V7" t="n">
        <v>0.76</v>
      </c>
      <c r="W7" t="n">
        <v>1.49</v>
      </c>
      <c r="X7" t="n">
        <v>0.66</v>
      </c>
      <c r="Y7" t="n">
        <v>0.5</v>
      </c>
      <c r="Z7" t="n">
        <v>10</v>
      </c>
      <c r="AA7" t="n">
        <v>375.8511407691558</v>
      </c>
      <c r="AB7" t="n">
        <v>514.2561121824355</v>
      </c>
      <c r="AC7" t="n">
        <v>465.1762305987296</v>
      </c>
      <c r="AD7" t="n">
        <v>375851.1407691558</v>
      </c>
      <c r="AE7" t="n">
        <v>514256.1121824355</v>
      </c>
      <c r="AF7" t="n">
        <v>2.888647573363308e-05</v>
      </c>
      <c r="AG7" t="n">
        <v>28</v>
      </c>
      <c r="AH7" t="n">
        <v>465176.2305987296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4.2007</v>
      </c>
      <c r="E8" t="n">
        <v>23.81</v>
      </c>
      <c r="F8" t="n">
        <v>21.33</v>
      </c>
      <c r="G8" t="n">
        <v>63.98</v>
      </c>
      <c r="H8" t="n">
        <v>1.07</v>
      </c>
      <c r="I8" t="n">
        <v>20</v>
      </c>
      <c r="J8" t="n">
        <v>115.08</v>
      </c>
      <c r="K8" t="n">
        <v>41.65</v>
      </c>
      <c r="L8" t="n">
        <v>7</v>
      </c>
      <c r="M8" t="n">
        <v>18</v>
      </c>
      <c r="N8" t="n">
        <v>16.43</v>
      </c>
      <c r="O8" t="n">
        <v>14426.96</v>
      </c>
      <c r="P8" t="n">
        <v>183.64</v>
      </c>
      <c r="Q8" t="n">
        <v>443.82</v>
      </c>
      <c r="R8" t="n">
        <v>58.59</v>
      </c>
      <c r="S8" t="n">
        <v>32.9</v>
      </c>
      <c r="T8" t="n">
        <v>8792.76</v>
      </c>
      <c r="U8" t="n">
        <v>0.5600000000000001</v>
      </c>
      <c r="V8" t="n">
        <v>0.76</v>
      </c>
      <c r="W8" t="n">
        <v>1.48</v>
      </c>
      <c r="X8" t="n">
        <v>0.53</v>
      </c>
      <c r="Y8" t="n">
        <v>0.5</v>
      </c>
      <c r="Z8" t="n">
        <v>10</v>
      </c>
      <c r="AA8" t="n">
        <v>371.9885464001175</v>
      </c>
      <c r="AB8" t="n">
        <v>508.9711401610803</v>
      </c>
      <c r="AC8" t="n">
        <v>460.3956488895878</v>
      </c>
      <c r="AD8" t="n">
        <v>371988.5464001175</v>
      </c>
      <c r="AE8" t="n">
        <v>508971.1401610803</v>
      </c>
      <c r="AF8" t="n">
        <v>2.915367320510126e-05</v>
      </c>
      <c r="AG8" t="n">
        <v>28</v>
      </c>
      <c r="AH8" t="n">
        <v>460395.6488895878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4.2278</v>
      </c>
      <c r="E9" t="n">
        <v>23.65</v>
      </c>
      <c r="F9" t="n">
        <v>21.24</v>
      </c>
      <c r="G9" t="n">
        <v>74.95999999999999</v>
      </c>
      <c r="H9" t="n">
        <v>1.21</v>
      </c>
      <c r="I9" t="n">
        <v>17</v>
      </c>
      <c r="J9" t="n">
        <v>116.37</v>
      </c>
      <c r="K9" t="n">
        <v>41.65</v>
      </c>
      <c r="L9" t="n">
        <v>8</v>
      </c>
      <c r="M9" t="n">
        <v>15</v>
      </c>
      <c r="N9" t="n">
        <v>16.72</v>
      </c>
      <c r="O9" t="n">
        <v>14585.96</v>
      </c>
      <c r="P9" t="n">
        <v>178.17</v>
      </c>
      <c r="Q9" t="n">
        <v>443.82</v>
      </c>
      <c r="R9" t="n">
        <v>55.93</v>
      </c>
      <c r="S9" t="n">
        <v>32.9</v>
      </c>
      <c r="T9" t="n">
        <v>7478.34</v>
      </c>
      <c r="U9" t="n">
        <v>0.59</v>
      </c>
      <c r="V9" t="n">
        <v>0.77</v>
      </c>
      <c r="W9" t="n">
        <v>1.47</v>
      </c>
      <c r="X9" t="n">
        <v>0.44</v>
      </c>
      <c r="Y9" t="n">
        <v>0.5</v>
      </c>
      <c r="Z9" t="n">
        <v>10</v>
      </c>
      <c r="AA9" t="n">
        <v>368.0038971716974</v>
      </c>
      <c r="AB9" t="n">
        <v>503.5191672964386</v>
      </c>
      <c r="AC9" t="n">
        <v>455.4640046632555</v>
      </c>
      <c r="AD9" t="n">
        <v>368003.8971716974</v>
      </c>
      <c r="AE9" t="n">
        <v>503519.1672964387</v>
      </c>
      <c r="AF9" t="n">
        <v>2.934175246423861e-05</v>
      </c>
      <c r="AG9" t="n">
        <v>28</v>
      </c>
      <c r="AH9" t="n">
        <v>455464.0046632555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4.243</v>
      </c>
      <c r="E10" t="n">
        <v>23.57</v>
      </c>
      <c r="F10" t="n">
        <v>21.2</v>
      </c>
      <c r="G10" t="n">
        <v>84.79000000000001</v>
      </c>
      <c r="H10" t="n">
        <v>1.35</v>
      </c>
      <c r="I10" t="n">
        <v>15</v>
      </c>
      <c r="J10" t="n">
        <v>117.66</v>
      </c>
      <c r="K10" t="n">
        <v>41.65</v>
      </c>
      <c r="L10" t="n">
        <v>9</v>
      </c>
      <c r="M10" t="n">
        <v>13</v>
      </c>
      <c r="N10" t="n">
        <v>17.01</v>
      </c>
      <c r="O10" t="n">
        <v>14745.39</v>
      </c>
      <c r="P10" t="n">
        <v>174.84</v>
      </c>
      <c r="Q10" t="n">
        <v>443.82</v>
      </c>
      <c r="R10" t="n">
        <v>54.52</v>
      </c>
      <c r="S10" t="n">
        <v>32.9</v>
      </c>
      <c r="T10" t="n">
        <v>6786.04</v>
      </c>
      <c r="U10" t="n">
        <v>0.6</v>
      </c>
      <c r="V10" t="n">
        <v>0.77</v>
      </c>
      <c r="W10" t="n">
        <v>1.47</v>
      </c>
      <c r="X10" t="n">
        <v>0.4</v>
      </c>
      <c r="Y10" t="n">
        <v>0.5</v>
      </c>
      <c r="Z10" t="n">
        <v>10</v>
      </c>
      <c r="AA10" t="n">
        <v>365.6500705089259</v>
      </c>
      <c r="AB10" t="n">
        <v>500.2985578129312</v>
      </c>
      <c r="AC10" t="n">
        <v>452.5507656287003</v>
      </c>
      <c r="AD10" t="n">
        <v>365650.0705089259</v>
      </c>
      <c r="AE10" t="n">
        <v>500298.5578129312</v>
      </c>
      <c r="AF10" t="n">
        <v>2.944724341401306e-05</v>
      </c>
      <c r="AG10" t="n">
        <v>28</v>
      </c>
      <c r="AH10" t="n">
        <v>452550.7656287003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4.2518</v>
      </c>
      <c r="E11" t="n">
        <v>23.52</v>
      </c>
      <c r="F11" t="n">
        <v>21.17</v>
      </c>
      <c r="G11" t="n">
        <v>90.73999999999999</v>
      </c>
      <c r="H11" t="n">
        <v>1.48</v>
      </c>
      <c r="I11" t="n">
        <v>14</v>
      </c>
      <c r="J11" t="n">
        <v>118.96</v>
      </c>
      <c r="K11" t="n">
        <v>41.65</v>
      </c>
      <c r="L11" t="n">
        <v>10</v>
      </c>
      <c r="M11" t="n">
        <v>12</v>
      </c>
      <c r="N11" t="n">
        <v>17.31</v>
      </c>
      <c r="O11" t="n">
        <v>14905.25</v>
      </c>
      <c r="P11" t="n">
        <v>172.24</v>
      </c>
      <c r="Q11" t="n">
        <v>443.82</v>
      </c>
      <c r="R11" t="n">
        <v>53.79</v>
      </c>
      <c r="S11" t="n">
        <v>32.9</v>
      </c>
      <c r="T11" t="n">
        <v>6422.34</v>
      </c>
      <c r="U11" t="n">
        <v>0.61</v>
      </c>
      <c r="V11" t="n">
        <v>0.77</v>
      </c>
      <c r="W11" t="n">
        <v>1.47</v>
      </c>
      <c r="X11" t="n">
        <v>0.38</v>
      </c>
      <c r="Y11" t="n">
        <v>0.5</v>
      </c>
      <c r="Z11" t="n">
        <v>10</v>
      </c>
      <c r="AA11" t="n">
        <v>363.9073831627165</v>
      </c>
      <c r="AB11" t="n">
        <v>497.9141361039078</v>
      </c>
      <c r="AC11" t="n">
        <v>450.3939097810291</v>
      </c>
      <c r="AD11" t="n">
        <v>363907.3831627165</v>
      </c>
      <c r="AE11" t="n">
        <v>497914.1361039078</v>
      </c>
      <c r="AF11" t="n">
        <v>2.950831712177722e-05</v>
      </c>
      <c r="AG11" t="n">
        <v>28</v>
      </c>
      <c r="AH11" t="n">
        <v>450393.9097810291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4.2714</v>
      </c>
      <c r="E12" t="n">
        <v>23.41</v>
      </c>
      <c r="F12" t="n">
        <v>21.11</v>
      </c>
      <c r="G12" t="n">
        <v>105.54</v>
      </c>
      <c r="H12" t="n">
        <v>1.61</v>
      </c>
      <c r="I12" t="n">
        <v>12</v>
      </c>
      <c r="J12" t="n">
        <v>120.26</v>
      </c>
      <c r="K12" t="n">
        <v>41.65</v>
      </c>
      <c r="L12" t="n">
        <v>11</v>
      </c>
      <c r="M12" t="n">
        <v>10</v>
      </c>
      <c r="N12" t="n">
        <v>17.61</v>
      </c>
      <c r="O12" t="n">
        <v>15065.56</v>
      </c>
      <c r="P12" t="n">
        <v>166.85</v>
      </c>
      <c r="Q12" t="n">
        <v>443.82</v>
      </c>
      <c r="R12" t="n">
        <v>51.56</v>
      </c>
      <c r="S12" t="n">
        <v>32.9</v>
      </c>
      <c r="T12" t="n">
        <v>5318.02</v>
      </c>
      <c r="U12" t="n">
        <v>0.64</v>
      </c>
      <c r="V12" t="n">
        <v>0.77</v>
      </c>
      <c r="W12" t="n">
        <v>1.47</v>
      </c>
      <c r="X12" t="n">
        <v>0.31</v>
      </c>
      <c r="Y12" t="n">
        <v>0.5</v>
      </c>
      <c r="Z12" t="n">
        <v>10</v>
      </c>
      <c r="AA12" t="n">
        <v>360.2840281722941</v>
      </c>
      <c r="AB12" t="n">
        <v>492.9565019548716</v>
      </c>
      <c r="AC12" t="n">
        <v>445.9094252770937</v>
      </c>
      <c r="AD12" t="n">
        <v>360284.0281722941</v>
      </c>
      <c r="AE12" t="n">
        <v>492956.5019548716</v>
      </c>
      <c r="AF12" t="n">
        <v>2.964434492543374e-05</v>
      </c>
      <c r="AG12" t="n">
        <v>28</v>
      </c>
      <c r="AH12" t="n">
        <v>445909.4252770937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4.2816</v>
      </c>
      <c r="E13" t="n">
        <v>23.36</v>
      </c>
      <c r="F13" t="n">
        <v>21.08</v>
      </c>
      <c r="G13" t="n">
        <v>114.96</v>
      </c>
      <c r="H13" t="n">
        <v>1.74</v>
      </c>
      <c r="I13" t="n">
        <v>11</v>
      </c>
      <c r="J13" t="n">
        <v>121.56</v>
      </c>
      <c r="K13" t="n">
        <v>41.65</v>
      </c>
      <c r="L13" t="n">
        <v>12</v>
      </c>
      <c r="M13" t="n">
        <v>6</v>
      </c>
      <c r="N13" t="n">
        <v>17.91</v>
      </c>
      <c r="O13" t="n">
        <v>15226.31</v>
      </c>
      <c r="P13" t="n">
        <v>163.22</v>
      </c>
      <c r="Q13" t="n">
        <v>443.82</v>
      </c>
      <c r="R13" t="n">
        <v>50.26</v>
      </c>
      <c r="S13" t="n">
        <v>32.9</v>
      </c>
      <c r="T13" t="n">
        <v>4674.66</v>
      </c>
      <c r="U13" t="n">
        <v>0.65</v>
      </c>
      <c r="V13" t="n">
        <v>0.77</v>
      </c>
      <c r="W13" t="n">
        <v>1.47</v>
      </c>
      <c r="X13" t="n">
        <v>0.28</v>
      </c>
      <c r="Y13" t="n">
        <v>0.5</v>
      </c>
      <c r="Z13" t="n">
        <v>10</v>
      </c>
      <c r="AA13" t="n">
        <v>357.9464349241155</v>
      </c>
      <c r="AB13" t="n">
        <v>489.7581037453779</v>
      </c>
      <c r="AC13" t="n">
        <v>443.016277703734</v>
      </c>
      <c r="AD13" t="n">
        <v>357946.4349241155</v>
      </c>
      <c r="AE13" t="n">
        <v>489758.1037453779</v>
      </c>
      <c r="AF13" t="n">
        <v>2.971513490488765e-05</v>
      </c>
      <c r="AG13" t="n">
        <v>28</v>
      </c>
      <c r="AH13" t="n">
        <v>443016.2777037341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4.2814</v>
      </c>
      <c r="E14" t="n">
        <v>23.36</v>
      </c>
      <c r="F14" t="n">
        <v>21.08</v>
      </c>
      <c r="G14" t="n">
        <v>114.96</v>
      </c>
      <c r="H14" t="n">
        <v>1.87</v>
      </c>
      <c r="I14" t="n">
        <v>11</v>
      </c>
      <c r="J14" t="n">
        <v>122.87</v>
      </c>
      <c r="K14" t="n">
        <v>41.65</v>
      </c>
      <c r="L14" t="n">
        <v>13</v>
      </c>
      <c r="M14" t="n">
        <v>3</v>
      </c>
      <c r="N14" t="n">
        <v>18.22</v>
      </c>
      <c r="O14" t="n">
        <v>15387.5</v>
      </c>
      <c r="P14" t="n">
        <v>163.63</v>
      </c>
      <c r="Q14" t="n">
        <v>443.82</v>
      </c>
      <c r="R14" t="n">
        <v>50.26</v>
      </c>
      <c r="S14" t="n">
        <v>32.9</v>
      </c>
      <c r="T14" t="n">
        <v>4675.34</v>
      </c>
      <c r="U14" t="n">
        <v>0.65</v>
      </c>
      <c r="V14" t="n">
        <v>0.77</v>
      </c>
      <c r="W14" t="n">
        <v>1.47</v>
      </c>
      <c r="X14" t="n">
        <v>0.28</v>
      </c>
      <c r="Y14" t="n">
        <v>0.5</v>
      </c>
      <c r="Z14" t="n">
        <v>10</v>
      </c>
      <c r="AA14" t="n">
        <v>358.1831179356288</v>
      </c>
      <c r="AB14" t="n">
        <v>490.0819438834479</v>
      </c>
      <c r="AC14" t="n">
        <v>443.3092109935391</v>
      </c>
      <c r="AD14" t="n">
        <v>358183.1179356289</v>
      </c>
      <c r="AE14" t="n">
        <v>490081.9438834479</v>
      </c>
      <c r="AF14" t="n">
        <v>2.971374686607483e-05</v>
      </c>
      <c r="AG14" t="n">
        <v>28</v>
      </c>
      <c r="AH14" t="n">
        <v>443309.2109935391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4.2909</v>
      </c>
      <c r="E15" t="n">
        <v>23.3</v>
      </c>
      <c r="F15" t="n">
        <v>21.05</v>
      </c>
      <c r="G15" t="n">
        <v>126.28</v>
      </c>
      <c r="H15" t="n">
        <v>1.99</v>
      </c>
      <c r="I15" t="n">
        <v>10</v>
      </c>
      <c r="J15" t="n">
        <v>124.18</v>
      </c>
      <c r="K15" t="n">
        <v>41.65</v>
      </c>
      <c r="L15" t="n">
        <v>14</v>
      </c>
      <c r="M15" t="n">
        <v>1</v>
      </c>
      <c r="N15" t="n">
        <v>18.53</v>
      </c>
      <c r="O15" t="n">
        <v>15549.15</v>
      </c>
      <c r="P15" t="n">
        <v>162.5</v>
      </c>
      <c r="Q15" t="n">
        <v>443.82</v>
      </c>
      <c r="R15" t="n">
        <v>49.23</v>
      </c>
      <c r="S15" t="n">
        <v>32.9</v>
      </c>
      <c r="T15" t="n">
        <v>4167.14</v>
      </c>
      <c r="U15" t="n">
        <v>0.67</v>
      </c>
      <c r="V15" t="n">
        <v>0.77</v>
      </c>
      <c r="W15" t="n">
        <v>1.47</v>
      </c>
      <c r="X15" t="n">
        <v>0.25</v>
      </c>
      <c r="Y15" t="n">
        <v>0.5</v>
      </c>
      <c r="Z15" t="n">
        <v>10</v>
      </c>
      <c r="AA15" t="n">
        <v>348.402764843846</v>
      </c>
      <c r="AB15" t="n">
        <v>476.7000333045443</v>
      </c>
      <c r="AC15" t="n">
        <v>431.2044511786567</v>
      </c>
      <c r="AD15" t="n">
        <v>348402.764843846</v>
      </c>
      <c r="AE15" t="n">
        <v>476700.0333045443</v>
      </c>
      <c r="AF15" t="n">
        <v>2.977967870968386e-05</v>
      </c>
      <c r="AG15" t="n">
        <v>27</v>
      </c>
      <c r="AH15" t="n">
        <v>431204.4511786567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4.2898</v>
      </c>
      <c r="E16" t="n">
        <v>23.31</v>
      </c>
      <c r="F16" t="n">
        <v>21.05</v>
      </c>
      <c r="G16" t="n">
        <v>126.32</v>
      </c>
      <c r="H16" t="n">
        <v>2.11</v>
      </c>
      <c r="I16" t="n">
        <v>10</v>
      </c>
      <c r="J16" t="n">
        <v>125.49</v>
      </c>
      <c r="K16" t="n">
        <v>41.65</v>
      </c>
      <c r="L16" t="n">
        <v>15</v>
      </c>
      <c r="M16" t="n">
        <v>0</v>
      </c>
      <c r="N16" t="n">
        <v>18.84</v>
      </c>
      <c r="O16" t="n">
        <v>15711.24</v>
      </c>
      <c r="P16" t="n">
        <v>164.19</v>
      </c>
      <c r="Q16" t="n">
        <v>443.82</v>
      </c>
      <c r="R16" t="n">
        <v>49.42</v>
      </c>
      <c r="S16" t="n">
        <v>32.9</v>
      </c>
      <c r="T16" t="n">
        <v>4260.99</v>
      </c>
      <c r="U16" t="n">
        <v>0.67</v>
      </c>
      <c r="V16" t="n">
        <v>0.77</v>
      </c>
      <c r="W16" t="n">
        <v>1.47</v>
      </c>
      <c r="X16" t="n">
        <v>0.26</v>
      </c>
      <c r="Y16" t="n">
        <v>0.5</v>
      </c>
      <c r="Z16" t="n">
        <v>10</v>
      </c>
      <c r="AA16" t="n">
        <v>349.3832473713096</v>
      </c>
      <c r="AB16" t="n">
        <v>478.0415727544564</v>
      </c>
      <c r="AC16" t="n">
        <v>432.4179559863315</v>
      </c>
      <c r="AD16" t="n">
        <v>349383.2473713096</v>
      </c>
      <c r="AE16" t="n">
        <v>478041.5727544564</v>
      </c>
      <c r="AF16" t="n">
        <v>2.977204449621334e-05</v>
      </c>
      <c r="AG16" t="n">
        <v>27</v>
      </c>
      <c r="AH16" t="n">
        <v>432417.9559863316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3.6632</v>
      </c>
      <c r="E2" t="n">
        <v>27.3</v>
      </c>
      <c r="F2" t="n">
        <v>23.98</v>
      </c>
      <c r="G2" t="n">
        <v>13.08</v>
      </c>
      <c r="H2" t="n">
        <v>0.28</v>
      </c>
      <c r="I2" t="n">
        <v>110</v>
      </c>
      <c r="J2" t="n">
        <v>61.76</v>
      </c>
      <c r="K2" t="n">
        <v>28.92</v>
      </c>
      <c r="L2" t="n">
        <v>1</v>
      </c>
      <c r="M2" t="n">
        <v>108</v>
      </c>
      <c r="N2" t="n">
        <v>6.84</v>
      </c>
      <c r="O2" t="n">
        <v>7851.41</v>
      </c>
      <c r="P2" t="n">
        <v>151.63</v>
      </c>
      <c r="Q2" t="n">
        <v>443.84</v>
      </c>
      <c r="R2" t="n">
        <v>144.85</v>
      </c>
      <c r="S2" t="n">
        <v>32.9</v>
      </c>
      <c r="T2" t="n">
        <v>51475.71</v>
      </c>
      <c r="U2" t="n">
        <v>0.23</v>
      </c>
      <c r="V2" t="n">
        <v>0.68</v>
      </c>
      <c r="W2" t="n">
        <v>1.63</v>
      </c>
      <c r="X2" t="n">
        <v>3.18</v>
      </c>
      <c r="Y2" t="n">
        <v>0.5</v>
      </c>
      <c r="Z2" t="n">
        <v>10</v>
      </c>
      <c r="AA2" t="n">
        <v>399.5506585787342</v>
      </c>
      <c r="AB2" t="n">
        <v>546.6828379984352</v>
      </c>
      <c r="AC2" t="n">
        <v>494.5081952140459</v>
      </c>
      <c r="AD2" t="n">
        <v>399550.6585787342</v>
      </c>
      <c r="AE2" t="n">
        <v>546682.8379984351</v>
      </c>
      <c r="AF2" t="n">
        <v>3.362542214207777e-05</v>
      </c>
      <c r="AG2" t="n">
        <v>32</v>
      </c>
      <c r="AH2" t="n">
        <v>494508.1952140459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4.0488</v>
      </c>
      <c r="E3" t="n">
        <v>24.7</v>
      </c>
      <c r="F3" t="n">
        <v>22.21</v>
      </c>
      <c r="G3" t="n">
        <v>26.65</v>
      </c>
      <c r="H3" t="n">
        <v>0.55</v>
      </c>
      <c r="I3" t="n">
        <v>50</v>
      </c>
      <c r="J3" t="n">
        <v>62.92</v>
      </c>
      <c r="K3" t="n">
        <v>28.92</v>
      </c>
      <c r="L3" t="n">
        <v>2</v>
      </c>
      <c r="M3" t="n">
        <v>48</v>
      </c>
      <c r="N3" t="n">
        <v>7</v>
      </c>
      <c r="O3" t="n">
        <v>7994.37</v>
      </c>
      <c r="P3" t="n">
        <v>134.78</v>
      </c>
      <c r="Q3" t="n">
        <v>443.83</v>
      </c>
      <c r="R3" t="n">
        <v>87.53</v>
      </c>
      <c r="S3" t="n">
        <v>32.9</v>
      </c>
      <c r="T3" t="n">
        <v>23112.77</v>
      </c>
      <c r="U3" t="n">
        <v>0.38</v>
      </c>
      <c r="V3" t="n">
        <v>0.73</v>
      </c>
      <c r="W3" t="n">
        <v>1.53</v>
      </c>
      <c r="X3" t="n">
        <v>1.41</v>
      </c>
      <c r="Y3" t="n">
        <v>0.5</v>
      </c>
      <c r="Z3" t="n">
        <v>10</v>
      </c>
      <c r="AA3" t="n">
        <v>350.8448761873465</v>
      </c>
      <c r="AB3" t="n">
        <v>480.0414377830705</v>
      </c>
      <c r="AC3" t="n">
        <v>434.226956703443</v>
      </c>
      <c r="AD3" t="n">
        <v>350844.8761873465</v>
      </c>
      <c r="AE3" t="n">
        <v>480041.4377830705</v>
      </c>
      <c r="AF3" t="n">
        <v>3.716494026229649e-05</v>
      </c>
      <c r="AG3" t="n">
        <v>29</v>
      </c>
      <c r="AH3" t="n">
        <v>434226.956703443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4.1724</v>
      </c>
      <c r="E4" t="n">
        <v>23.97</v>
      </c>
      <c r="F4" t="n">
        <v>21.73</v>
      </c>
      <c r="G4" t="n">
        <v>40.74</v>
      </c>
      <c r="H4" t="n">
        <v>0.8100000000000001</v>
      </c>
      <c r="I4" t="n">
        <v>32</v>
      </c>
      <c r="J4" t="n">
        <v>64.08</v>
      </c>
      <c r="K4" t="n">
        <v>28.92</v>
      </c>
      <c r="L4" t="n">
        <v>3</v>
      </c>
      <c r="M4" t="n">
        <v>30</v>
      </c>
      <c r="N4" t="n">
        <v>7.16</v>
      </c>
      <c r="O4" t="n">
        <v>8137.65</v>
      </c>
      <c r="P4" t="n">
        <v>126.14</v>
      </c>
      <c r="Q4" t="n">
        <v>443.82</v>
      </c>
      <c r="R4" t="n">
        <v>71.7</v>
      </c>
      <c r="S4" t="n">
        <v>32.9</v>
      </c>
      <c r="T4" t="n">
        <v>15291.09</v>
      </c>
      <c r="U4" t="n">
        <v>0.46</v>
      </c>
      <c r="V4" t="n">
        <v>0.75</v>
      </c>
      <c r="W4" t="n">
        <v>1.5</v>
      </c>
      <c r="X4" t="n">
        <v>0.93</v>
      </c>
      <c r="Y4" t="n">
        <v>0.5</v>
      </c>
      <c r="Z4" t="n">
        <v>10</v>
      </c>
      <c r="AA4" t="n">
        <v>333.9391571626358</v>
      </c>
      <c r="AB4" t="n">
        <v>456.9102871857759</v>
      </c>
      <c r="AC4" t="n">
        <v>413.3034106543803</v>
      </c>
      <c r="AD4" t="n">
        <v>333939.1571626358</v>
      </c>
      <c r="AE4" t="n">
        <v>456910.2871857759</v>
      </c>
      <c r="AF4" t="n">
        <v>3.829949534439978e-05</v>
      </c>
      <c r="AG4" t="n">
        <v>28</v>
      </c>
      <c r="AH4" t="n">
        <v>413303.4106543803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4.243</v>
      </c>
      <c r="E5" t="n">
        <v>23.57</v>
      </c>
      <c r="F5" t="n">
        <v>21.45</v>
      </c>
      <c r="G5" t="n">
        <v>55.96</v>
      </c>
      <c r="H5" t="n">
        <v>1.07</v>
      </c>
      <c r="I5" t="n">
        <v>23</v>
      </c>
      <c r="J5" t="n">
        <v>65.25</v>
      </c>
      <c r="K5" t="n">
        <v>28.92</v>
      </c>
      <c r="L5" t="n">
        <v>4</v>
      </c>
      <c r="M5" t="n">
        <v>19</v>
      </c>
      <c r="N5" t="n">
        <v>7.33</v>
      </c>
      <c r="O5" t="n">
        <v>8281.25</v>
      </c>
      <c r="P5" t="n">
        <v>117.94</v>
      </c>
      <c r="Q5" t="n">
        <v>443.82</v>
      </c>
      <c r="R5" t="n">
        <v>62.51</v>
      </c>
      <c r="S5" t="n">
        <v>32.9</v>
      </c>
      <c r="T5" t="n">
        <v>10742.11</v>
      </c>
      <c r="U5" t="n">
        <v>0.53</v>
      </c>
      <c r="V5" t="n">
        <v>0.76</v>
      </c>
      <c r="W5" t="n">
        <v>1.5</v>
      </c>
      <c r="X5" t="n">
        <v>0.66</v>
      </c>
      <c r="Y5" t="n">
        <v>0.5</v>
      </c>
      <c r="Z5" t="n">
        <v>10</v>
      </c>
      <c r="AA5" t="n">
        <v>327.6674723867173</v>
      </c>
      <c r="AB5" t="n">
        <v>448.3290913881596</v>
      </c>
      <c r="AC5" t="n">
        <v>405.5411921399045</v>
      </c>
      <c r="AD5" t="n">
        <v>327667.4723867173</v>
      </c>
      <c r="AE5" t="n">
        <v>448329.0913881595</v>
      </c>
      <c r="AF5" t="n">
        <v>3.894755026993776e-05</v>
      </c>
      <c r="AG5" t="n">
        <v>28</v>
      </c>
      <c r="AH5" t="n">
        <v>405541.1921399045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4.2781</v>
      </c>
      <c r="E6" t="n">
        <v>23.37</v>
      </c>
      <c r="F6" t="n">
        <v>21.32</v>
      </c>
      <c r="G6" t="n">
        <v>67.31</v>
      </c>
      <c r="H6" t="n">
        <v>1.31</v>
      </c>
      <c r="I6" t="n">
        <v>19</v>
      </c>
      <c r="J6" t="n">
        <v>66.42</v>
      </c>
      <c r="K6" t="n">
        <v>28.92</v>
      </c>
      <c r="L6" t="n">
        <v>5</v>
      </c>
      <c r="M6" t="n">
        <v>3</v>
      </c>
      <c r="N6" t="n">
        <v>7.49</v>
      </c>
      <c r="O6" t="n">
        <v>8425.16</v>
      </c>
      <c r="P6" t="n">
        <v>113.91</v>
      </c>
      <c r="Q6" t="n">
        <v>443.82</v>
      </c>
      <c r="R6" t="n">
        <v>57.74</v>
      </c>
      <c r="S6" t="n">
        <v>32.9</v>
      </c>
      <c r="T6" t="n">
        <v>8372.6</v>
      </c>
      <c r="U6" t="n">
        <v>0.57</v>
      </c>
      <c r="V6" t="n">
        <v>0.76</v>
      </c>
      <c r="W6" t="n">
        <v>1.5</v>
      </c>
      <c r="X6" t="n">
        <v>0.52</v>
      </c>
      <c r="Y6" t="n">
        <v>0.5</v>
      </c>
      <c r="Z6" t="n">
        <v>10</v>
      </c>
      <c r="AA6" t="n">
        <v>324.6582457498986</v>
      </c>
      <c r="AB6" t="n">
        <v>444.2117347459545</v>
      </c>
      <c r="AC6" t="n">
        <v>401.8167902368853</v>
      </c>
      <c r="AD6" t="n">
        <v>324658.2457498987</v>
      </c>
      <c r="AE6" t="n">
        <v>444211.7347459545</v>
      </c>
      <c r="AF6" t="n">
        <v>3.926974188305933e-05</v>
      </c>
      <c r="AG6" t="n">
        <v>28</v>
      </c>
      <c r="AH6" t="n">
        <v>401816.7902368853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4.2754</v>
      </c>
      <c r="E7" t="n">
        <v>23.39</v>
      </c>
      <c r="F7" t="n">
        <v>21.33</v>
      </c>
      <c r="G7" t="n">
        <v>67.36</v>
      </c>
      <c r="H7" t="n">
        <v>1.55</v>
      </c>
      <c r="I7" t="n">
        <v>19</v>
      </c>
      <c r="J7" t="n">
        <v>67.59</v>
      </c>
      <c r="K7" t="n">
        <v>28.92</v>
      </c>
      <c r="L7" t="n">
        <v>6</v>
      </c>
      <c r="M7" t="n">
        <v>0</v>
      </c>
      <c r="N7" t="n">
        <v>7.66</v>
      </c>
      <c r="O7" t="n">
        <v>8569.4</v>
      </c>
      <c r="P7" t="n">
        <v>115.8</v>
      </c>
      <c r="Q7" t="n">
        <v>443.82</v>
      </c>
      <c r="R7" t="n">
        <v>58.19</v>
      </c>
      <c r="S7" t="n">
        <v>32.9</v>
      </c>
      <c r="T7" t="n">
        <v>8599.5</v>
      </c>
      <c r="U7" t="n">
        <v>0.57</v>
      </c>
      <c r="V7" t="n">
        <v>0.76</v>
      </c>
      <c r="W7" t="n">
        <v>1.5</v>
      </c>
      <c r="X7" t="n">
        <v>0.54</v>
      </c>
      <c r="Y7" t="n">
        <v>0.5</v>
      </c>
      <c r="Z7" t="n">
        <v>10</v>
      </c>
      <c r="AA7" t="n">
        <v>325.7817966496025</v>
      </c>
      <c r="AB7" t="n">
        <v>445.7490266544968</v>
      </c>
      <c r="AC7" t="n">
        <v>403.207365163279</v>
      </c>
      <c r="AD7" t="n">
        <v>325781.7966496025</v>
      </c>
      <c r="AE7" t="n">
        <v>445749.0266544968</v>
      </c>
      <c r="AF7" t="n">
        <v>3.924495791281921e-05</v>
      </c>
      <c r="AG7" t="n">
        <v>28</v>
      </c>
      <c r="AH7" t="n">
        <v>403207.365163279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2.5069</v>
      </c>
      <c r="E2" t="n">
        <v>39.89</v>
      </c>
      <c r="F2" t="n">
        <v>28.6</v>
      </c>
      <c r="G2" t="n">
        <v>6.53</v>
      </c>
      <c r="H2" t="n">
        <v>0.11</v>
      </c>
      <c r="I2" t="n">
        <v>263</v>
      </c>
      <c r="J2" t="n">
        <v>167.88</v>
      </c>
      <c r="K2" t="n">
        <v>51.39</v>
      </c>
      <c r="L2" t="n">
        <v>1</v>
      </c>
      <c r="M2" t="n">
        <v>261</v>
      </c>
      <c r="N2" t="n">
        <v>30.49</v>
      </c>
      <c r="O2" t="n">
        <v>20939.59</v>
      </c>
      <c r="P2" t="n">
        <v>362.33</v>
      </c>
      <c r="Q2" t="n">
        <v>443.9</v>
      </c>
      <c r="R2" t="n">
        <v>296.38</v>
      </c>
      <c r="S2" t="n">
        <v>32.9</v>
      </c>
      <c r="T2" t="n">
        <v>126474.7</v>
      </c>
      <c r="U2" t="n">
        <v>0.11</v>
      </c>
      <c r="V2" t="n">
        <v>0.57</v>
      </c>
      <c r="W2" t="n">
        <v>1.88</v>
      </c>
      <c r="X2" t="n">
        <v>7.8</v>
      </c>
      <c r="Y2" t="n">
        <v>0.5</v>
      </c>
      <c r="Z2" t="n">
        <v>10</v>
      </c>
      <c r="AA2" t="n">
        <v>817.1617057671908</v>
      </c>
      <c r="AB2" t="n">
        <v>1118.076696460804</v>
      </c>
      <c r="AC2" t="n">
        <v>1011.369025781083</v>
      </c>
      <c r="AD2" t="n">
        <v>817161.7057671908</v>
      </c>
      <c r="AE2" t="n">
        <v>1118076.696460804</v>
      </c>
      <c r="AF2" t="n">
        <v>1.40457692697752e-05</v>
      </c>
      <c r="AG2" t="n">
        <v>47</v>
      </c>
      <c r="AH2" t="n">
        <v>1011369.025781083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3.3261</v>
      </c>
      <c r="E3" t="n">
        <v>30.06</v>
      </c>
      <c r="F3" t="n">
        <v>23.96</v>
      </c>
      <c r="G3" t="n">
        <v>13.07</v>
      </c>
      <c r="H3" t="n">
        <v>0.21</v>
      </c>
      <c r="I3" t="n">
        <v>110</v>
      </c>
      <c r="J3" t="n">
        <v>169.33</v>
      </c>
      <c r="K3" t="n">
        <v>51.39</v>
      </c>
      <c r="L3" t="n">
        <v>2</v>
      </c>
      <c r="M3" t="n">
        <v>108</v>
      </c>
      <c r="N3" t="n">
        <v>30.94</v>
      </c>
      <c r="O3" t="n">
        <v>21118.46</v>
      </c>
      <c r="P3" t="n">
        <v>301.71</v>
      </c>
      <c r="Q3" t="n">
        <v>443.83</v>
      </c>
      <c r="R3" t="n">
        <v>144.93</v>
      </c>
      <c r="S3" t="n">
        <v>32.9</v>
      </c>
      <c r="T3" t="n">
        <v>51516.4</v>
      </c>
      <c r="U3" t="n">
        <v>0.23</v>
      </c>
      <c r="V3" t="n">
        <v>0.68</v>
      </c>
      <c r="W3" t="n">
        <v>1.62</v>
      </c>
      <c r="X3" t="n">
        <v>3.17</v>
      </c>
      <c r="Y3" t="n">
        <v>0.5</v>
      </c>
      <c r="Z3" t="n">
        <v>10</v>
      </c>
      <c r="AA3" t="n">
        <v>562.5403782938974</v>
      </c>
      <c r="AB3" t="n">
        <v>769.6925631116685</v>
      </c>
      <c r="AC3" t="n">
        <v>696.234185158587</v>
      </c>
      <c r="AD3" t="n">
        <v>562540.3782938975</v>
      </c>
      <c r="AE3" t="n">
        <v>769692.5631116685</v>
      </c>
      <c r="AF3" t="n">
        <v>1.8635618958953e-05</v>
      </c>
      <c r="AG3" t="n">
        <v>35</v>
      </c>
      <c r="AH3" t="n">
        <v>696234.1851585871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3.6335</v>
      </c>
      <c r="E4" t="n">
        <v>27.52</v>
      </c>
      <c r="F4" t="n">
        <v>22.78</v>
      </c>
      <c r="G4" t="n">
        <v>19.52</v>
      </c>
      <c r="H4" t="n">
        <v>0.31</v>
      </c>
      <c r="I4" t="n">
        <v>70</v>
      </c>
      <c r="J4" t="n">
        <v>170.79</v>
      </c>
      <c r="K4" t="n">
        <v>51.39</v>
      </c>
      <c r="L4" t="n">
        <v>3</v>
      </c>
      <c r="M4" t="n">
        <v>68</v>
      </c>
      <c r="N4" t="n">
        <v>31.4</v>
      </c>
      <c r="O4" t="n">
        <v>21297.94</v>
      </c>
      <c r="P4" t="n">
        <v>285.22</v>
      </c>
      <c r="Q4" t="n">
        <v>443.83</v>
      </c>
      <c r="R4" t="n">
        <v>105.82</v>
      </c>
      <c r="S4" t="n">
        <v>32.9</v>
      </c>
      <c r="T4" t="n">
        <v>32162</v>
      </c>
      <c r="U4" t="n">
        <v>0.31</v>
      </c>
      <c r="V4" t="n">
        <v>0.71</v>
      </c>
      <c r="W4" t="n">
        <v>1.57</v>
      </c>
      <c r="X4" t="n">
        <v>1.98</v>
      </c>
      <c r="Y4" t="n">
        <v>0.5</v>
      </c>
      <c r="Z4" t="n">
        <v>10</v>
      </c>
      <c r="AA4" t="n">
        <v>502.3703447313615</v>
      </c>
      <c r="AB4" t="n">
        <v>687.365268676872</v>
      </c>
      <c r="AC4" t="n">
        <v>621.7640921575643</v>
      </c>
      <c r="AD4" t="n">
        <v>502370.3447313615</v>
      </c>
      <c r="AE4" t="n">
        <v>687365.268676872</v>
      </c>
      <c r="AF4" t="n">
        <v>2.035793316116645e-05</v>
      </c>
      <c r="AG4" t="n">
        <v>32</v>
      </c>
      <c r="AH4" t="n">
        <v>621764.0921575642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3.7971</v>
      </c>
      <c r="E5" t="n">
        <v>26.34</v>
      </c>
      <c r="F5" t="n">
        <v>22.23</v>
      </c>
      <c r="G5" t="n">
        <v>26.16</v>
      </c>
      <c r="H5" t="n">
        <v>0.41</v>
      </c>
      <c r="I5" t="n">
        <v>51</v>
      </c>
      <c r="J5" t="n">
        <v>172.25</v>
      </c>
      <c r="K5" t="n">
        <v>51.39</v>
      </c>
      <c r="L5" t="n">
        <v>4</v>
      </c>
      <c r="M5" t="n">
        <v>49</v>
      </c>
      <c r="N5" t="n">
        <v>31.86</v>
      </c>
      <c r="O5" t="n">
        <v>21478.05</v>
      </c>
      <c r="P5" t="n">
        <v>276.67</v>
      </c>
      <c r="Q5" t="n">
        <v>443.82</v>
      </c>
      <c r="R5" t="n">
        <v>88.43000000000001</v>
      </c>
      <c r="S5" t="n">
        <v>32.9</v>
      </c>
      <c r="T5" t="n">
        <v>23558.81</v>
      </c>
      <c r="U5" t="n">
        <v>0.37</v>
      </c>
      <c r="V5" t="n">
        <v>0.73</v>
      </c>
      <c r="W5" t="n">
        <v>1.53</v>
      </c>
      <c r="X5" t="n">
        <v>1.44</v>
      </c>
      <c r="Y5" t="n">
        <v>0.5</v>
      </c>
      <c r="Z5" t="n">
        <v>10</v>
      </c>
      <c r="AA5" t="n">
        <v>478.1101417020884</v>
      </c>
      <c r="AB5" t="n">
        <v>654.1713886075999</v>
      </c>
      <c r="AC5" t="n">
        <v>591.7381894142002</v>
      </c>
      <c r="AD5" t="n">
        <v>478110.1417020884</v>
      </c>
      <c r="AE5" t="n">
        <v>654171.3886075999</v>
      </c>
      <c r="AF5" t="n">
        <v>2.127455841647588e-05</v>
      </c>
      <c r="AG5" t="n">
        <v>31</v>
      </c>
      <c r="AH5" t="n">
        <v>591738.1894142001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3.8998</v>
      </c>
      <c r="E6" t="n">
        <v>25.64</v>
      </c>
      <c r="F6" t="n">
        <v>21.91</v>
      </c>
      <c r="G6" t="n">
        <v>32.87</v>
      </c>
      <c r="H6" t="n">
        <v>0.51</v>
      </c>
      <c r="I6" t="n">
        <v>40</v>
      </c>
      <c r="J6" t="n">
        <v>173.71</v>
      </c>
      <c r="K6" t="n">
        <v>51.39</v>
      </c>
      <c r="L6" t="n">
        <v>5</v>
      </c>
      <c r="M6" t="n">
        <v>38</v>
      </c>
      <c r="N6" t="n">
        <v>32.32</v>
      </c>
      <c r="O6" t="n">
        <v>21658.78</v>
      </c>
      <c r="P6" t="n">
        <v>271.52</v>
      </c>
      <c r="Q6" t="n">
        <v>443.85</v>
      </c>
      <c r="R6" t="n">
        <v>77.90000000000001</v>
      </c>
      <c r="S6" t="n">
        <v>32.9</v>
      </c>
      <c r="T6" t="n">
        <v>18347.44</v>
      </c>
      <c r="U6" t="n">
        <v>0.42</v>
      </c>
      <c r="V6" t="n">
        <v>0.74</v>
      </c>
      <c r="W6" t="n">
        <v>1.51</v>
      </c>
      <c r="X6" t="n">
        <v>1.12</v>
      </c>
      <c r="Y6" t="n">
        <v>0.5</v>
      </c>
      <c r="Z6" t="n">
        <v>10</v>
      </c>
      <c r="AA6" t="n">
        <v>460.3715531536705</v>
      </c>
      <c r="AB6" t="n">
        <v>629.9006691843589</v>
      </c>
      <c r="AC6" t="n">
        <v>569.7838333885446</v>
      </c>
      <c r="AD6" t="n">
        <v>460371.5531536705</v>
      </c>
      <c r="AE6" t="n">
        <v>629900.6691843589</v>
      </c>
      <c r="AF6" t="n">
        <v>2.184997048078077e-05</v>
      </c>
      <c r="AG6" t="n">
        <v>30</v>
      </c>
      <c r="AH6" t="n">
        <v>569783.8333885446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3.9692</v>
      </c>
      <c r="E7" t="n">
        <v>25.19</v>
      </c>
      <c r="F7" t="n">
        <v>21.7</v>
      </c>
      <c r="G7" t="n">
        <v>39.46</v>
      </c>
      <c r="H7" t="n">
        <v>0.61</v>
      </c>
      <c r="I7" t="n">
        <v>33</v>
      </c>
      <c r="J7" t="n">
        <v>175.18</v>
      </c>
      <c r="K7" t="n">
        <v>51.39</v>
      </c>
      <c r="L7" t="n">
        <v>6</v>
      </c>
      <c r="M7" t="n">
        <v>31</v>
      </c>
      <c r="N7" t="n">
        <v>32.79</v>
      </c>
      <c r="O7" t="n">
        <v>21840.16</v>
      </c>
      <c r="P7" t="n">
        <v>266.9</v>
      </c>
      <c r="Q7" t="n">
        <v>443.82</v>
      </c>
      <c r="R7" t="n">
        <v>71.03</v>
      </c>
      <c r="S7" t="n">
        <v>32.9</v>
      </c>
      <c r="T7" t="n">
        <v>14948.45</v>
      </c>
      <c r="U7" t="n">
        <v>0.46</v>
      </c>
      <c r="V7" t="n">
        <v>0.75</v>
      </c>
      <c r="W7" t="n">
        <v>1.5</v>
      </c>
      <c r="X7" t="n">
        <v>0.91</v>
      </c>
      <c r="Y7" t="n">
        <v>0.5</v>
      </c>
      <c r="Z7" t="n">
        <v>10</v>
      </c>
      <c r="AA7" t="n">
        <v>453.9943623768563</v>
      </c>
      <c r="AB7" t="n">
        <v>621.1751154217208</v>
      </c>
      <c r="AC7" t="n">
        <v>561.891034230621</v>
      </c>
      <c r="AD7" t="n">
        <v>453994.3623768563</v>
      </c>
      <c r="AE7" t="n">
        <v>621175.1154217208</v>
      </c>
      <c r="AF7" t="n">
        <v>2.223880784458563e-05</v>
      </c>
      <c r="AG7" t="n">
        <v>30</v>
      </c>
      <c r="AH7" t="n">
        <v>561891.0342306211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4.0196</v>
      </c>
      <c r="E8" t="n">
        <v>24.88</v>
      </c>
      <c r="F8" t="n">
        <v>21.56</v>
      </c>
      <c r="G8" t="n">
        <v>46.19</v>
      </c>
      <c r="H8" t="n">
        <v>0.7</v>
      </c>
      <c r="I8" t="n">
        <v>28</v>
      </c>
      <c r="J8" t="n">
        <v>176.66</v>
      </c>
      <c r="K8" t="n">
        <v>51.39</v>
      </c>
      <c r="L8" t="n">
        <v>7</v>
      </c>
      <c r="M8" t="n">
        <v>26</v>
      </c>
      <c r="N8" t="n">
        <v>33.27</v>
      </c>
      <c r="O8" t="n">
        <v>22022.17</v>
      </c>
      <c r="P8" t="n">
        <v>263.91</v>
      </c>
      <c r="Q8" t="n">
        <v>443.86</v>
      </c>
      <c r="R8" t="n">
        <v>65.90000000000001</v>
      </c>
      <c r="S8" t="n">
        <v>32.9</v>
      </c>
      <c r="T8" t="n">
        <v>12410.27</v>
      </c>
      <c r="U8" t="n">
        <v>0.5</v>
      </c>
      <c r="V8" t="n">
        <v>0.76</v>
      </c>
      <c r="W8" t="n">
        <v>1.5</v>
      </c>
      <c r="X8" t="n">
        <v>0.76</v>
      </c>
      <c r="Y8" t="n">
        <v>0.5</v>
      </c>
      <c r="Z8" t="n">
        <v>10</v>
      </c>
      <c r="AA8" t="n">
        <v>440.7953297178767</v>
      </c>
      <c r="AB8" t="n">
        <v>603.1156166374807</v>
      </c>
      <c r="AC8" t="n">
        <v>545.5551086636831</v>
      </c>
      <c r="AD8" t="n">
        <v>440795.3297178767</v>
      </c>
      <c r="AE8" t="n">
        <v>603115.6166374807</v>
      </c>
      <c r="AF8" t="n">
        <v>2.252119117507215e-05</v>
      </c>
      <c r="AG8" t="n">
        <v>29</v>
      </c>
      <c r="AH8" t="n">
        <v>545555.1086636831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4.047</v>
      </c>
      <c r="E9" t="n">
        <v>24.71</v>
      </c>
      <c r="F9" t="n">
        <v>21.49</v>
      </c>
      <c r="G9" t="n">
        <v>51.58</v>
      </c>
      <c r="H9" t="n">
        <v>0.8</v>
      </c>
      <c r="I9" t="n">
        <v>25</v>
      </c>
      <c r="J9" t="n">
        <v>178.14</v>
      </c>
      <c r="K9" t="n">
        <v>51.39</v>
      </c>
      <c r="L9" t="n">
        <v>8</v>
      </c>
      <c r="M9" t="n">
        <v>23</v>
      </c>
      <c r="N9" t="n">
        <v>33.75</v>
      </c>
      <c r="O9" t="n">
        <v>22204.83</v>
      </c>
      <c r="P9" t="n">
        <v>261.38</v>
      </c>
      <c r="Q9" t="n">
        <v>443.82</v>
      </c>
      <c r="R9" t="n">
        <v>63.92</v>
      </c>
      <c r="S9" t="n">
        <v>32.9</v>
      </c>
      <c r="T9" t="n">
        <v>11435.03</v>
      </c>
      <c r="U9" t="n">
        <v>0.51</v>
      </c>
      <c r="V9" t="n">
        <v>0.76</v>
      </c>
      <c r="W9" t="n">
        <v>1.49</v>
      </c>
      <c r="X9" t="n">
        <v>0.6899999999999999</v>
      </c>
      <c r="Y9" t="n">
        <v>0.5</v>
      </c>
      <c r="Z9" t="n">
        <v>10</v>
      </c>
      <c r="AA9" t="n">
        <v>437.989083894923</v>
      </c>
      <c r="AB9" t="n">
        <v>599.2759872996871</v>
      </c>
      <c r="AC9" t="n">
        <v>542.0819281609349</v>
      </c>
      <c r="AD9" t="n">
        <v>437989.083894923</v>
      </c>
      <c r="AE9" t="n">
        <v>599275.9872996871</v>
      </c>
      <c r="AF9" t="n">
        <v>2.26747090968049e-05</v>
      </c>
      <c r="AG9" t="n">
        <v>29</v>
      </c>
      <c r="AH9" t="n">
        <v>542081.9281609349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4.0782</v>
      </c>
      <c r="E10" t="n">
        <v>24.52</v>
      </c>
      <c r="F10" t="n">
        <v>21.4</v>
      </c>
      <c r="G10" t="n">
        <v>58.37</v>
      </c>
      <c r="H10" t="n">
        <v>0.89</v>
      </c>
      <c r="I10" t="n">
        <v>22</v>
      </c>
      <c r="J10" t="n">
        <v>179.63</v>
      </c>
      <c r="K10" t="n">
        <v>51.39</v>
      </c>
      <c r="L10" t="n">
        <v>9</v>
      </c>
      <c r="M10" t="n">
        <v>20</v>
      </c>
      <c r="N10" t="n">
        <v>34.24</v>
      </c>
      <c r="O10" t="n">
        <v>22388.15</v>
      </c>
      <c r="P10" t="n">
        <v>259.07</v>
      </c>
      <c r="Q10" t="n">
        <v>443.82</v>
      </c>
      <c r="R10" t="n">
        <v>61.16</v>
      </c>
      <c r="S10" t="n">
        <v>32.9</v>
      </c>
      <c r="T10" t="n">
        <v>10067.52</v>
      </c>
      <c r="U10" t="n">
        <v>0.54</v>
      </c>
      <c r="V10" t="n">
        <v>0.76</v>
      </c>
      <c r="W10" t="n">
        <v>1.48</v>
      </c>
      <c r="X10" t="n">
        <v>0.61</v>
      </c>
      <c r="Y10" t="n">
        <v>0.5</v>
      </c>
      <c r="Z10" t="n">
        <v>10</v>
      </c>
      <c r="AA10" t="n">
        <v>435.1678213041383</v>
      </c>
      <c r="AB10" t="n">
        <v>595.4158113576544</v>
      </c>
      <c r="AC10" t="n">
        <v>538.5901619930189</v>
      </c>
      <c r="AD10" t="n">
        <v>435167.8213041383</v>
      </c>
      <c r="AE10" t="n">
        <v>595415.8113576544</v>
      </c>
      <c r="AF10" t="n">
        <v>2.284951782520133e-05</v>
      </c>
      <c r="AG10" t="n">
        <v>29</v>
      </c>
      <c r="AH10" t="n">
        <v>538590.1619930189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4.1019</v>
      </c>
      <c r="E11" t="n">
        <v>24.38</v>
      </c>
      <c r="F11" t="n">
        <v>21.33</v>
      </c>
      <c r="G11" t="n">
        <v>63.99</v>
      </c>
      <c r="H11" t="n">
        <v>0.98</v>
      </c>
      <c r="I11" t="n">
        <v>20</v>
      </c>
      <c r="J11" t="n">
        <v>181.12</v>
      </c>
      <c r="K11" t="n">
        <v>51.39</v>
      </c>
      <c r="L11" t="n">
        <v>10</v>
      </c>
      <c r="M11" t="n">
        <v>18</v>
      </c>
      <c r="N11" t="n">
        <v>34.73</v>
      </c>
      <c r="O11" t="n">
        <v>22572.13</v>
      </c>
      <c r="P11" t="n">
        <v>257.04</v>
      </c>
      <c r="Q11" t="n">
        <v>443.82</v>
      </c>
      <c r="R11" t="n">
        <v>59.06</v>
      </c>
      <c r="S11" t="n">
        <v>32.9</v>
      </c>
      <c r="T11" t="n">
        <v>9032.120000000001</v>
      </c>
      <c r="U11" t="n">
        <v>0.5600000000000001</v>
      </c>
      <c r="V11" t="n">
        <v>0.76</v>
      </c>
      <c r="W11" t="n">
        <v>1.47</v>
      </c>
      <c r="X11" t="n">
        <v>0.53</v>
      </c>
      <c r="Y11" t="n">
        <v>0.5</v>
      </c>
      <c r="Z11" t="n">
        <v>10</v>
      </c>
      <c r="AA11" t="n">
        <v>432.8894800145266</v>
      </c>
      <c r="AB11" t="n">
        <v>592.2984842918838</v>
      </c>
      <c r="AC11" t="n">
        <v>535.7703482472094</v>
      </c>
      <c r="AD11" t="n">
        <v>432889.4800145266</v>
      </c>
      <c r="AE11" t="n">
        <v>592298.4842918838</v>
      </c>
      <c r="AF11" t="n">
        <v>2.29823052246563e-05</v>
      </c>
      <c r="AG11" t="n">
        <v>29</v>
      </c>
      <c r="AH11" t="n">
        <v>535770.3482472094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4.1228</v>
      </c>
      <c r="E12" t="n">
        <v>24.26</v>
      </c>
      <c r="F12" t="n">
        <v>21.27</v>
      </c>
      <c r="G12" t="n">
        <v>70.91</v>
      </c>
      <c r="H12" t="n">
        <v>1.07</v>
      </c>
      <c r="I12" t="n">
        <v>18</v>
      </c>
      <c r="J12" t="n">
        <v>182.62</v>
      </c>
      <c r="K12" t="n">
        <v>51.39</v>
      </c>
      <c r="L12" t="n">
        <v>11</v>
      </c>
      <c r="M12" t="n">
        <v>16</v>
      </c>
      <c r="N12" t="n">
        <v>35.22</v>
      </c>
      <c r="O12" t="n">
        <v>22756.91</v>
      </c>
      <c r="P12" t="n">
        <v>254.83</v>
      </c>
      <c r="Q12" t="n">
        <v>443.82</v>
      </c>
      <c r="R12" t="n">
        <v>57.14</v>
      </c>
      <c r="S12" t="n">
        <v>32.9</v>
      </c>
      <c r="T12" t="n">
        <v>8079.21</v>
      </c>
      <c r="U12" t="n">
        <v>0.58</v>
      </c>
      <c r="V12" t="n">
        <v>0.77</v>
      </c>
      <c r="W12" t="n">
        <v>1.47</v>
      </c>
      <c r="X12" t="n">
        <v>0.48</v>
      </c>
      <c r="Y12" t="n">
        <v>0.5</v>
      </c>
      <c r="Z12" t="n">
        <v>10</v>
      </c>
      <c r="AA12" t="n">
        <v>430.6574647802714</v>
      </c>
      <c r="AB12" t="n">
        <v>589.2445425788133</v>
      </c>
      <c r="AC12" t="n">
        <v>533.0078704450002</v>
      </c>
      <c r="AD12" t="n">
        <v>430657.4647802713</v>
      </c>
      <c r="AE12" t="n">
        <v>589244.5425788133</v>
      </c>
      <c r="AF12" t="n">
        <v>2.309940466130647e-05</v>
      </c>
      <c r="AG12" t="n">
        <v>29</v>
      </c>
      <c r="AH12" t="n">
        <v>533007.8704450002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4.1304</v>
      </c>
      <c r="E13" t="n">
        <v>24.21</v>
      </c>
      <c r="F13" t="n">
        <v>21.26</v>
      </c>
      <c r="G13" t="n">
        <v>75.04000000000001</v>
      </c>
      <c r="H13" t="n">
        <v>1.16</v>
      </c>
      <c r="I13" t="n">
        <v>17</v>
      </c>
      <c r="J13" t="n">
        <v>184.12</v>
      </c>
      <c r="K13" t="n">
        <v>51.39</v>
      </c>
      <c r="L13" t="n">
        <v>12</v>
      </c>
      <c r="M13" t="n">
        <v>15</v>
      </c>
      <c r="N13" t="n">
        <v>35.73</v>
      </c>
      <c r="O13" t="n">
        <v>22942.24</v>
      </c>
      <c r="P13" t="n">
        <v>252.42</v>
      </c>
      <c r="Q13" t="n">
        <v>443.82</v>
      </c>
      <c r="R13" t="n">
        <v>56.71</v>
      </c>
      <c r="S13" t="n">
        <v>32.9</v>
      </c>
      <c r="T13" t="n">
        <v>7869.13</v>
      </c>
      <c r="U13" t="n">
        <v>0.58</v>
      </c>
      <c r="V13" t="n">
        <v>0.77</v>
      </c>
      <c r="W13" t="n">
        <v>1.47</v>
      </c>
      <c r="X13" t="n">
        <v>0.47</v>
      </c>
      <c r="Y13" t="n">
        <v>0.5</v>
      </c>
      <c r="Z13" t="n">
        <v>10</v>
      </c>
      <c r="AA13" t="n">
        <v>428.9224735268789</v>
      </c>
      <c r="AB13" t="n">
        <v>586.8706510035097</v>
      </c>
      <c r="AC13" t="n">
        <v>530.8605397498659</v>
      </c>
      <c r="AD13" t="n">
        <v>428922.4735268789</v>
      </c>
      <c r="AE13" t="n">
        <v>586870.6510035096</v>
      </c>
      <c r="AF13" t="n">
        <v>2.31419862746338e-05</v>
      </c>
      <c r="AG13" t="n">
        <v>29</v>
      </c>
      <c r="AH13" t="n">
        <v>530860.5397498659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4.152</v>
      </c>
      <c r="E14" t="n">
        <v>24.08</v>
      </c>
      <c r="F14" t="n">
        <v>21.2</v>
      </c>
      <c r="G14" t="n">
        <v>84.81999999999999</v>
      </c>
      <c r="H14" t="n">
        <v>1.24</v>
      </c>
      <c r="I14" t="n">
        <v>15</v>
      </c>
      <c r="J14" t="n">
        <v>185.63</v>
      </c>
      <c r="K14" t="n">
        <v>51.39</v>
      </c>
      <c r="L14" t="n">
        <v>13</v>
      </c>
      <c r="M14" t="n">
        <v>13</v>
      </c>
      <c r="N14" t="n">
        <v>36.24</v>
      </c>
      <c r="O14" t="n">
        <v>23128.27</v>
      </c>
      <c r="P14" t="n">
        <v>250.51</v>
      </c>
      <c r="Q14" t="n">
        <v>443.83</v>
      </c>
      <c r="R14" t="n">
        <v>54.81</v>
      </c>
      <c r="S14" t="n">
        <v>32.9</v>
      </c>
      <c r="T14" t="n">
        <v>6929.97</v>
      </c>
      <c r="U14" t="n">
        <v>0.6</v>
      </c>
      <c r="V14" t="n">
        <v>0.77</v>
      </c>
      <c r="W14" t="n">
        <v>1.47</v>
      </c>
      <c r="X14" t="n">
        <v>0.41</v>
      </c>
      <c r="Y14" t="n">
        <v>0.5</v>
      </c>
      <c r="Z14" t="n">
        <v>10</v>
      </c>
      <c r="AA14" t="n">
        <v>417.9341910120429</v>
      </c>
      <c r="AB14" t="n">
        <v>571.8359980978998</v>
      </c>
      <c r="AC14" t="n">
        <v>517.2607730162995</v>
      </c>
      <c r="AD14" t="n">
        <v>417934.1910120429</v>
      </c>
      <c r="AE14" t="n">
        <v>571835.9980978998</v>
      </c>
      <c r="AF14" t="n">
        <v>2.326300770198517e-05</v>
      </c>
      <c r="AG14" t="n">
        <v>28</v>
      </c>
      <c r="AH14" t="n">
        <v>517260.7730162995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4.1666</v>
      </c>
      <c r="E15" t="n">
        <v>24</v>
      </c>
      <c r="F15" t="n">
        <v>21.15</v>
      </c>
      <c r="G15" t="n">
        <v>90.66</v>
      </c>
      <c r="H15" t="n">
        <v>1.33</v>
      </c>
      <c r="I15" t="n">
        <v>14</v>
      </c>
      <c r="J15" t="n">
        <v>187.14</v>
      </c>
      <c r="K15" t="n">
        <v>51.39</v>
      </c>
      <c r="L15" t="n">
        <v>14</v>
      </c>
      <c r="M15" t="n">
        <v>12</v>
      </c>
      <c r="N15" t="n">
        <v>36.75</v>
      </c>
      <c r="O15" t="n">
        <v>23314.98</v>
      </c>
      <c r="P15" t="n">
        <v>249.36</v>
      </c>
      <c r="Q15" t="n">
        <v>443.82</v>
      </c>
      <c r="R15" t="n">
        <v>53.12</v>
      </c>
      <c r="S15" t="n">
        <v>32.9</v>
      </c>
      <c r="T15" t="n">
        <v>6091.11</v>
      </c>
      <c r="U15" t="n">
        <v>0.62</v>
      </c>
      <c r="V15" t="n">
        <v>0.77</v>
      </c>
      <c r="W15" t="n">
        <v>1.47</v>
      </c>
      <c r="X15" t="n">
        <v>0.36</v>
      </c>
      <c r="Y15" t="n">
        <v>0.5</v>
      </c>
      <c r="Z15" t="n">
        <v>10</v>
      </c>
      <c r="AA15" t="n">
        <v>416.633139404415</v>
      </c>
      <c r="AB15" t="n">
        <v>570.0558418899975</v>
      </c>
      <c r="AC15" t="n">
        <v>515.6505124184143</v>
      </c>
      <c r="AD15" t="n">
        <v>416633.139404415</v>
      </c>
      <c r="AE15" t="n">
        <v>570055.8418899975</v>
      </c>
      <c r="AF15" t="n">
        <v>2.334480922232452e-05</v>
      </c>
      <c r="AG15" t="n">
        <v>28</v>
      </c>
      <c r="AH15" t="n">
        <v>515650.5124184143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4.1714</v>
      </c>
      <c r="E16" t="n">
        <v>23.97</v>
      </c>
      <c r="F16" t="n">
        <v>21.16</v>
      </c>
      <c r="G16" t="n">
        <v>97.66</v>
      </c>
      <c r="H16" t="n">
        <v>1.41</v>
      </c>
      <c r="I16" t="n">
        <v>13</v>
      </c>
      <c r="J16" t="n">
        <v>188.66</v>
      </c>
      <c r="K16" t="n">
        <v>51.39</v>
      </c>
      <c r="L16" t="n">
        <v>15</v>
      </c>
      <c r="M16" t="n">
        <v>11</v>
      </c>
      <c r="N16" t="n">
        <v>37.27</v>
      </c>
      <c r="O16" t="n">
        <v>23502.4</v>
      </c>
      <c r="P16" t="n">
        <v>247.92</v>
      </c>
      <c r="Q16" t="n">
        <v>443.82</v>
      </c>
      <c r="R16" t="n">
        <v>53.25</v>
      </c>
      <c r="S16" t="n">
        <v>32.9</v>
      </c>
      <c r="T16" t="n">
        <v>6159.47</v>
      </c>
      <c r="U16" t="n">
        <v>0.62</v>
      </c>
      <c r="V16" t="n">
        <v>0.77</v>
      </c>
      <c r="W16" t="n">
        <v>1.47</v>
      </c>
      <c r="X16" t="n">
        <v>0.37</v>
      </c>
      <c r="Y16" t="n">
        <v>0.5</v>
      </c>
      <c r="Z16" t="n">
        <v>10</v>
      </c>
      <c r="AA16" t="n">
        <v>415.6175678936623</v>
      </c>
      <c r="AB16" t="n">
        <v>568.6662921451325</v>
      </c>
      <c r="AC16" t="n">
        <v>514.393579350954</v>
      </c>
      <c r="AD16" t="n">
        <v>415617.5678936623</v>
      </c>
      <c r="AE16" t="n">
        <v>568666.2921451326</v>
      </c>
      <c r="AF16" t="n">
        <v>2.337170287284705e-05</v>
      </c>
      <c r="AG16" t="n">
        <v>28</v>
      </c>
      <c r="AH16" t="n">
        <v>514393.5793509541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4.1892</v>
      </c>
      <c r="E17" t="n">
        <v>23.87</v>
      </c>
      <c r="F17" t="n">
        <v>21.09</v>
      </c>
      <c r="G17" t="n">
        <v>105.46</v>
      </c>
      <c r="H17" t="n">
        <v>1.49</v>
      </c>
      <c r="I17" t="n">
        <v>12</v>
      </c>
      <c r="J17" t="n">
        <v>190.19</v>
      </c>
      <c r="K17" t="n">
        <v>51.39</v>
      </c>
      <c r="L17" t="n">
        <v>16</v>
      </c>
      <c r="M17" t="n">
        <v>10</v>
      </c>
      <c r="N17" t="n">
        <v>37.79</v>
      </c>
      <c r="O17" t="n">
        <v>23690.52</v>
      </c>
      <c r="P17" t="n">
        <v>244.72</v>
      </c>
      <c r="Q17" t="n">
        <v>443.82</v>
      </c>
      <c r="R17" t="n">
        <v>51.18</v>
      </c>
      <c r="S17" t="n">
        <v>32.9</v>
      </c>
      <c r="T17" t="n">
        <v>5128.86</v>
      </c>
      <c r="U17" t="n">
        <v>0.64</v>
      </c>
      <c r="V17" t="n">
        <v>0.77</v>
      </c>
      <c r="W17" t="n">
        <v>1.46</v>
      </c>
      <c r="X17" t="n">
        <v>0.3</v>
      </c>
      <c r="Y17" t="n">
        <v>0.5</v>
      </c>
      <c r="Z17" t="n">
        <v>10</v>
      </c>
      <c r="AA17" t="n">
        <v>413.0028861142434</v>
      </c>
      <c r="AB17" t="n">
        <v>565.0887691829128</v>
      </c>
      <c r="AC17" t="n">
        <v>511.1574901591636</v>
      </c>
      <c r="AD17" t="n">
        <v>413002.8861142434</v>
      </c>
      <c r="AE17" t="n">
        <v>565088.7691829128</v>
      </c>
      <c r="AF17" t="n">
        <v>2.347143349353475e-05</v>
      </c>
      <c r="AG17" t="n">
        <v>28</v>
      </c>
      <c r="AH17" t="n">
        <v>511157.4901591635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4.1861</v>
      </c>
      <c r="E18" t="n">
        <v>23.89</v>
      </c>
      <c r="F18" t="n">
        <v>21.11</v>
      </c>
      <c r="G18" t="n">
        <v>105.55</v>
      </c>
      <c r="H18" t="n">
        <v>1.57</v>
      </c>
      <c r="I18" t="n">
        <v>12</v>
      </c>
      <c r="J18" t="n">
        <v>191.72</v>
      </c>
      <c r="K18" t="n">
        <v>51.39</v>
      </c>
      <c r="L18" t="n">
        <v>17</v>
      </c>
      <c r="M18" t="n">
        <v>10</v>
      </c>
      <c r="N18" t="n">
        <v>38.33</v>
      </c>
      <c r="O18" t="n">
        <v>23879.37</v>
      </c>
      <c r="P18" t="n">
        <v>242.82</v>
      </c>
      <c r="Q18" t="n">
        <v>443.82</v>
      </c>
      <c r="R18" t="n">
        <v>51.73</v>
      </c>
      <c r="S18" t="n">
        <v>32.9</v>
      </c>
      <c r="T18" t="n">
        <v>5404.48</v>
      </c>
      <c r="U18" t="n">
        <v>0.64</v>
      </c>
      <c r="V18" t="n">
        <v>0.77</v>
      </c>
      <c r="W18" t="n">
        <v>1.47</v>
      </c>
      <c r="X18" t="n">
        <v>0.32</v>
      </c>
      <c r="Y18" t="n">
        <v>0.5</v>
      </c>
      <c r="Z18" t="n">
        <v>10</v>
      </c>
      <c r="AA18" t="n">
        <v>412.0444933695737</v>
      </c>
      <c r="AB18" t="n">
        <v>563.7774539483518</v>
      </c>
      <c r="AC18" t="n">
        <v>509.9713250101466</v>
      </c>
      <c r="AD18" t="n">
        <v>412044.4933695737</v>
      </c>
      <c r="AE18" t="n">
        <v>563777.4539483518</v>
      </c>
      <c r="AF18" t="n">
        <v>2.345406467757228e-05</v>
      </c>
      <c r="AG18" t="n">
        <v>28</v>
      </c>
      <c r="AH18" t="n">
        <v>509971.3250101466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4.1988</v>
      </c>
      <c r="E19" t="n">
        <v>23.82</v>
      </c>
      <c r="F19" t="n">
        <v>21.07</v>
      </c>
      <c r="G19" t="n">
        <v>114.93</v>
      </c>
      <c r="H19" t="n">
        <v>1.65</v>
      </c>
      <c r="I19" t="n">
        <v>11</v>
      </c>
      <c r="J19" t="n">
        <v>193.26</v>
      </c>
      <c r="K19" t="n">
        <v>51.39</v>
      </c>
      <c r="L19" t="n">
        <v>18</v>
      </c>
      <c r="M19" t="n">
        <v>9</v>
      </c>
      <c r="N19" t="n">
        <v>38.86</v>
      </c>
      <c r="O19" t="n">
        <v>24068.93</v>
      </c>
      <c r="P19" t="n">
        <v>242.01</v>
      </c>
      <c r="Q19" t="n">
        <v>443.82</v>
      </c>
      <c r="R19" t="n">
        <v>50.4</v>
      </c>
      <c r="S19" t="n">
        <v>32.9</v>
      </c>
      <c r="T19" t="n">
        <v>4743.75</v>
      </c>
      <c r="U19" t="n">
        <v>0.65</v>
      </c>
      <c r="V19" t="n">
        <v>0.77</v>
      </c>
      <c r="W19" t="n">
        <v>1.46</v>
      </c>
      <c r="X19" t="n">
        <v>0.28</v>
      </c>
      <c r="Y19" t="n">
        <v>0.5</v>
      </c>
      <c r="Z19" t="n">
        <v>10</v>
      </c>
      <c r="AA19" t="n">
        <v>411.0522935196726</v>
      </c>
      <c r="AB19" t="n">
        <v>562.419882340949</v>
      </c>
      <c r="AC19" t="n">
        <v>508.7433181315907</v>
      </c>
      <c r="AD19" t="n">
        <v>411052.2935196726</v>
      </c>
      <c r="AE19" t="n">
        <v>562419.882340949</v>
      </c>
      <c r="AF19" t="n">
        <v>2.35252207945798e-05</v>
      </c>
      <c r="AG19" t="n">
        <v>28</v>
      </c>
      <c r="AH19" t="n">
        <v>508743.3181315907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4.199</v>
      </c>
      <c r="E20" t="n">
        <v>23.82</v>
      </c>
      <c r="F20" t="n">
        <v>21.07</v>
      </c>
      <c r="G20" t="n">
        <v>114.93</v>
      </c>
      <c r="H20" t="n">
        <v>1.73</v>
      </c>
      <c r="I20" t="n">
        <v>11</v>
      </c>
      <c r="J20" t="n">
        <v>194.8</v>
      </c>
      <c r="K20" t="n">
        <v>51.39</v>
      </c>
      <c r="L20" t="n">
        <v>19</v>
      </c>
      <c r="M20" t="n">
        <v>9</v>
      </c>
      <c r="N20" t="n">
        <v>39.41</v>
      </c>
      <c r="O20" t="n">
        <v>24259.23</v>
      </c>
      <c r="P20" t="n">
        <v>239.82</v>
      </c>
      <c r="Q20" t="n">
        <v>443.82</v>
      </c>
      <c r="R20" t="n">
        <v>50.18</v>
      </c>
      <c r="S20" t="n">
        <v>32.9</v>
      </c>
      <c r="T20" t="n">
        <v>4632.55</v>
      </c>
      <c r="U20" t="n">
        <v>0.66</v>
      </c>
      <c r="V20" t="n">
        <v>0.77</v>
      </c>
      <c r="W20" t="n">
        <v>1.47</v>
      </c>
      <c r="X20" t="n">
        <v>0.28</v>
      </c>
      <c r="Y20" t="n">
        <v>0.5</v>
      </c>
      <c r="Z20" t="n">
        <v>10</v>
      </c>
      <c r="AA20" t="n">
        <v>409.7832241947723</v>
      </c>
      <c r="AB20" t="n">
        <v>560.6834857032331</v>
      </c>
      <c r="AC20" t="n">
        <v>507.1726407519304</v>
      </c>
      <c r="AD20" t="n">
        <v>409783.2241947723</v>
      </c>
      <c r="AE20" t="n">
        <v>560683.4857032332</v>
      </c>
      <c r="AF20" t="n">
        <v>2.352634136335157e-05</v>
      </c>
      <c r="AG20" t="n">
        <v>28</v>
      </c>
      <c r="AH20" t="n">
        <v>507172.6407519304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4.208</v>
      </c>
      <c r="E21" t="n">
        <v>23.76</v>
      </c>
      <c r="F21" t="n">
        <v>21.05</v>
      </c>
      <c r="G21" t="n">
        <v>126.32</v>
      </c>
      <c r="H21" t="n">
        <v>1.81</v>
      </c>
      <c r="I21" t="n">
        <v>10</v>
      </c>
      <c r="J21" t="n">
        <v>196.35</v>
      </c>
      <c r="K21" t="n">
        <v>51.39</v>
      </c>
      <c r="L21" t="n">
        <v>20</v>
      </c>
      <c r="M21" t="n">
        <v>8</v>
      </c>
      <c r="N21" t="n">
        <v>39.96</v>
      </c>
      <c r="O21" t="n">
        <v>24450.27</v>
      </c>
      <c r="P21" t="n">
        <v>238.42</v>
      </c>
      <c r="Q21" t="n">
        <v>443.82</v>
      </c>
      <c r="R21" t="n">
        <v>49.78</v>
      </c>
      <c r="S21" t="n">
        <v>32.9</v>
      </c>
      <c r="T21" t="n">
        <v>4438.46</v>
      </c>
      <c r="U21" t="n">
        <v>0.66</v>
      </c>
      <c r="V21" t="n">
        <v>0.77</v>
      </c>
      <c r="W21" t="n">
        <v>1.46</v>
      </c>
      <c r="X21" t="n">
        <v>0.26</v>
      </c>
      <c r="Y21" t="n">
        <v>0.5</v>
      </c>
      <c r="Z21" t="n">
        <v>10</v>
      </c>
      <c r="AA21" t="n">
        <v>408.619815356154</v>
      </c>
      <c r="AB21" t="n">
        <v>559.0916584042602</v>
      </c>
      <c r="AC21" t="n">
        <v>505.7327352162276</v>
      </c>
      <c r="AD21" t="n">
        <v>408619.815356154</v>
      </c>
      <c r="AE21" t="n">
        <v>559091.6584042602</v>
      </c>
      <c r="AF21" t="n">
        <v>2.357676695808131e-05</v>
      </c>
      <c r="AG21" t="n">
        <v>28</v>
      </c>
      <c r="AH21" t="n">
        <v>505732.7352162277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4.2213</v>
      </c>
      <c r="E22" t="n">
        <v>23.69</v>
      </c>
      <c r="F22" t="n">
        <v>21.01</v>
      </c>
      <c r="G22" t="n">
        <v>140.08</v>
      </c>
      <c r="H22" t="n">
        <v>1.88</v>
      </c>
      <c r="I22" t="n">
        <v>9</v>
      </c>
      <c r="J22" t="n">
        <v>197.9</v>
      </c>
      <c r="K22" t="n">
        <v>51.39</v>
      </c>
      <c r="L22" t="n">
        <v>21</v>
      </c>
      <c r="M22" t="n">
        <v>7</v>
      </c>
      <c r="N22" t="n">
        <v>40.51</v>
      </c>
      <c r="O22" t="n">
        <v>24642.07</v>
      </c>
      <c r="P22" t="n">
        <v>234.43</v>
      </c>
      <c r="Q22" t="n">
        <v>443.82</v>
      </c>
      <c r="R22" t="n">
        <v>48.45</v>
      </c>
      <c r="S22" t="n">
        <v>32.9</v>
      </c>
      <c r="T22" t="n">
        <v>3779.74</v>
      </c>
      <c r="U22" t="n">
        <v>0.68</v>
      </c>
      <c r="V22" t="n">
        <v>0.77</v>
      </c>
      <c r="W22" t="n">
        <v>1.46</v>
      </c>
      <c r="X22" t="n">
        <v>0.22</v>
      </c>
      <c r="Y22" t="n">
        <v>0.5</v>
      </c>
      <c r="Z22" t="n">
        <v>10</v>
      </c>
      <c r="AA22" t="n">
        <v>405.798801795486</v>
      </c>
      <c r="AB22" t="n">
        <v>555.2318231962195</v>
      </c>
      <c r="AC22" t="n">
        <v>502.2412772631296</v>
      </c>
      <c r="AD22" t="n">
        <v>405798.801795486</v>
      </c>
      <c r="AE22" t="n">
        <v>555231.8231962195</v>
      </c>
      <c r="AF22" t="n">
        <v>2.365128478140414e-05</v>
      </c>
      <c r="AG22" t="n">
        <v>28</v>
      </c>
      <c r="AH22" t="n">
        <v>502241.2772631297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4.2198</v>
      </c>
      <c r="E23" t="n">
        <v>23.7</v>
      </c>
      <c r="F23" t="n">
        <v>21.02</v>
      </c>
      <c r="G23" t="n">
        <v>140.14</v>
      </c>
      <c r="H23" t="n">
        <v>1.96</v>
      </c>
      <c r="I23" t="n">
        <v>9</v>
      </c>
      <c r="J23" t="n">
        <v>199.46</v>
      </c>
      <c r="K23" t="n">
        <v>51.39</v>
      </c>
      <c r="L23" t="n">
        <v>22</v>
      </c>
      <c r="M23" t="n">
        <v>7</v>
      </c>
      <c r="N23" t="n">
        <v>41.07</v>
      </c>
      <c r="O23" t="n">
        <v>24834.62</v>
      </c>
      <c r="P23" t="n">
        <v>235.56</v>
      </c>
      <c r="Q23" t="n">
        <v>443.82</v>
      </c>
      <c r="R23" t="n">
        <v>48.74</v>
      </c>
      <c r="S23" t="n">
        <v>32.9</v>
      </c>
      <c r="T23" t="n">
        <v>3922.28</v>
      </c>
      <c r="U23" t="n">
        <v>0.68</v>
      </c>
      <c r="V23" t="n">
        <v>0.77</v>
      </c>
      <c r="W23" t="n">
        <v>1.46</v>
      </c>
      <c r="X23" t="n">
        <v>0.23</v>
      </c>
      <c r="Y23" t="n">
        <v>0.5</v>
      </c>
      <c r="Z23" t="n">
        <v>10</v>
      </c>
      <c r="AA23" t="n">
        <v>406.5111400977583</v>
      </c>
      <c r="AB23" t="n">
        <v>556.2064758875363</v>
      </c>
      <c r="AC23" t="n">
        <v>503.1229104695209</v>
      </c>
      <c r="AD23" t="n">
        <v>406511.1400977583</v>
      </c>
      <c r="AE23" t="n">
        <v>556206.4758875363</v>
      </c>
      <c r="AF23" t="n">
        <v>2.364288051561585e-05</v>
      </c>
      <c r="AG23" t="n">
        <v>28</v>
      </c>
      <c r="AH23" t="n">
        <v>503122.910469521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4.2195</v>
      </c>
      <c r="E24" t="n">
        <v>23.7</v>
      </c>
      <c r="F24" t="n">
        <v>21.02</v>
      </c>
      <c r="G24" t="n">
        <v>140.15</v>
      </c>
      <c r="H24" t="n">
        <v>2.03</v>
      </c>
      <c r="I24" t="n">
        <v>9</v>
      </c>
      <c r="J24" t="n">
        <v>201.03</v>
      </c>
      <c r="K24" t="n">
        <v>51.39</v>
      </c>
      <c r="L24" t="n">
        <v>23</v>
      </c>
      <c r="M24" t="n">
        <v>7</v>
      </c>
      <c r="N24" t="n">
        <v>41.64</v>
      </c>
      <c r="O24" t="n">
        <v>25027.94</v>
      </c>
      <c r="P24" t="n">
        <v>232.56</v>
      </c>
      <c r="Q24" t="n">
        <v>443.82</v>
      </c>
      <c r="R24" t="n">
        <v>48.98</v>
      </c>
      <c r="S24" t="n">
        <v>32.9</v>
      </c>
      <c r="T24" t="n">
        <v>4042.27</v>
      </c>
      <c r="U24" t="n">
        <v>0.67</v>
      </c>
      <c r="V24" t="n">
        <v>0.77</v>
      </c>
      <c r="W24" t="n">
        <v>1.46</v>
      </c>
      <c r="X24" t="n">
        <v>0.23</v>
      </c>
      <c r="Y24" t="n">
        <v>0.5</v>
      </c>
      <c r="Z24" t="n">
        <v>10</v>
      </c>
      <c r="AA24" t="n">
        <v>404.8025648004847</v>
      </c>
      <c r="AB24" t="n">
        <v>553.8687277887842</v>
      </c>
      <c r="AC24" t="n">
        <v>501.0082737682636</v>
      </c>
      <c r="AD24" t="n">
        <v>404802.5648004847</v>
      </c>
      <c r="AE24" t="n">
        <v>553868.7277887842</v>
      </c>
      <c r="AF24" t="n">
        <v>2.364119966245819e-05</v>
      </c>
      <c r="AG24" t="n">
        <v>28</v>
      </c>
      <c r="AH24" t="n">
        <v>501008.2737682636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4.2324</v>
      </c>
      <c r="E25" t="n">
        <v>23.63</v>
      </c>
      <c r="F25" t="n">
        <v>20.98</v>
      </c>
      <c r="G25" t="n">
        <v>157.38</v>
      </c>
      <c r="H25" t="n">
        <v>2.1</v>
      </c>
      <c r="I25" t="n">
        <v>8</v>
      </c>
      <c r="J25" t="n">
        <v>202.61</v>
      </c>
      <c r="K25" t="n">
        <v>51.39</v>
      </c>
      <c r="L25" t="n">
        <v>24</v>
      </c>
      <c r="M25" t="n">
        <v>6</v>
      </c>
      <c r="N25" t="n">
        <v>42.21</v>
      </c>
      <c r="O25" t="n">
        <v>25222.04</v>
      </c>
      <c r="P25" t="n">
        <v>230.56</v>
      </c>
      <c r="Q25" t="n">
        <v>443.82</v>
      </c>
      <c r="R25" t="n">
        <v>47.63</v>
      </c>
      <c r="S25" t="n">
        <v>32.9</v>
      </c>
      <c r="T25" t="n">
        <v>3372.6</v>
      </c>
      <c r="U25" t="n">
        <v>0.6899999999999999</v>
      </c>
      <c r="V25" t="n">
        <v>0.78</v>
      </c>
      <c r="W25" t="n">
        <v>1.46</v>
      </c>
      <c r="X25" t="n">
        <v>0.19</v>
      </c>
      <c r="Y25" t="n">
        <v>0.5</v>
      </c>
      <c r="Z25" t="n">
        <v>10</v>
      </c>
      <c r="AA25" t="n">
        <v>403.152673454093</v>
      </c>
      <c r="AB25" t="n">
        <v>551.611273660582</v>
      </c>
      <c r="AC25" t="n">
        <v>498.9662678937003</v>
      </c>
      <c r="AD25" t="n">
        <v>403152.673454093</v>
      </c>
      <c r="AE25" t="n">
        <v>551611.273660582</v>
      </c>
      <c r="AF25" t="n">
        <v>2.371347634823748e-05</v>
      </c>
      <c r="AG25" t="n">
        <v>28</v>
      </c>
      <c r="AH25" t="n">
        <v>498966.2678937003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4.2302</v>
      </c>
      <c r="E26" t="n">
        <v>23.64</v>
      </c>
      <c r="F26" t="n">
        <v>21</v>
      </c>
      <c r="G26" t="n">
        <v>157.47</v>
      </c>
      <c r="H26" t="n">
        <v>2.17</v>
      </c>
      <c r="I26" t="n">
        <v>8</v>
      </c>
      <c r="J26" t="n">
        <v>204.19</v>
      </c>
      <c r="K26" t="n">
        <v>51.39</v>
      </c>
      <c r="L26" t="n">
        <v>25</v>
      </c>
      <c r="M26" t="n">
        <v>6</v>
      </c>
      <c r="N26" t="n">
        <v>42.79</v>
      </c>
      <c r="O26" t="n">
        <v>25417.05</v>
      </c>
      <c r="P26" t="n">
        <v>229.89</v>
      </c>
      <c r="Q26" t="n">
        <v>443.82</v>
      </c>
      <c r="R26" t="n">
        <v>47.91</v>
      </c>
      <c r="S26" t="n">
        <v>32.9</v>
      </c>
      <c r="T26" t="n">
        <v>3514.43</v>
      </c>
      <c r="U26" t="n">
        <v>0.6899999999999999</v>
      </c>
      <c r="V26" t="n">
        <v>0.78</v>
      </c>
      <c r="W26" t="n">
        <v>1.46</v>
      </c>
      <c r="X26" t="n">
        <v>0.2</v>
      </c>
      <c r="Y26" t="n">
        <v>0.5</v>
      </c>
      <c r="Z26" t="n">
        <v>10</v>
      </c>
      <c r="AA26" t="n">
        <v>402.8679735758158</v>
      </c>
      <c r="AB26" t="n">
        <v>551.2217347270511</v>
      </c>
      <c r="AC26" t="n">
        <v>498.6139060092643</v>
      </c>
      <c r="AD26" t="n">
        <v>402867.9735758158</v>
      </c>
      <c r="AE26" t="n">
        <v>551221.7347270511</v>
      </c>
      <c r="AF26" t="n">
        <v>2.370115009174799e-05</v>
      </c>
      <c r="AG26" t="n">
        <v>28</v>
      </c>
      <c r="AH26" t="n">
        <v>498613.9060092643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4.2316</v>
      </c>
      <c r="E27" t="n">
        <v>23.63</v>
      </c>
      <c r="F27" t="n">
        <v>20.99</v>
      </c>
      <c r="G27" t="n">
        <v>157.41</v>
      </c>
      <c r="H27" t="n">
        <v>2.24</v>
      </c>
      <c r="I27" t="n">
        <v>8</v>
      </c>
      <c r="J27" t="n">
        <v>205.77</v>
      </c>
      <c r="K27" t="n">
        <v>51.39</v>
      </c>
      <c r="L27" t="n">
        <v>26</v>
      </c>
      <c r="M27" t="n">
        <v>6</v>
      </c>
      <c r="N27" t="n">
        <v>43.38</v>
      </c>
      <c r="O27" t="n">
        <v>25612.75</v>
      </c>
      <c r="P27" t="n">
        <v>227.63</v>
      </c>
      <c r="Q27" t="n">
        <v>443.82</v>
      </c>
      <c r="R27" t="n">
        <v>47.62</v>
      </c>
      <c r="S27" t="n">
        <v>32.9</v>
      </c>
      <c r="T27" t="n">
        <v>3371.39</v>
      </c>
      <c r="U27" t="n">
        <v>0.6899999999999999</v>
      </c>
      <c r="V27" t="n">
        <v>0.78</v>
      </c>
      <c r="W27" t="n">
        <v>1.46</v>
      </c>
      <c r="X27" t="n">
        <v>0.19</v>
      </c>
      <c r="Y27" t="n">
        <v>0.5</v>
      </c>
      <c r="Z27" t="n">
        <v>10</v>
      </c>
      <c r="AA27" t="n">
        <v>401.5163740223079</v>
      </c>
      <c r="AB27" t="n">
        <v>549.3724165895777</v>
      </c>
      <c r="AC27" t="n">
        <v>496.9410841992969</v>
      </c>
      <c r="AD27" t="n">
        <v>401516.3740223079</v>
      </c>
      <c r="AE27" t="n">
        <v>549372.4165895777</v>
      </c>
      <c r="AF27" t="n">
        <v>2.37089940731504e-05</v>
      </c>
      <c r="AG27" t="n">
        <v>28</v>
      </c>
      <c r="AH27" t="n">
        <v>496941.0841992969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4.2386</v>
      </c>
      <c r="E28" t="n">
        <v>23.59</v>
      </c>
      <c r="F28" t="n">
        <v>20.98</v>
      </c>
      <c r="G28" t="n">
        <v>179.85</v>
      </c>
      <c r="H28" t="n">
        <v>2.31</v>
      </c>
      <c r="I28" t="n">
        <v>7</v>
      </c>
      <c r="J28" t="n">
        <v>207.37</v>
      </c>
      <c r="K28" t="n">
        <v>51.39</v>
      </c>
      <c r="L28" t="n">
        <v>27</v>
      </c>
      <c r="M28" t="n">
        <v>5</v>
      </c>
      <c r="N28" t="n">
        <v>43.97</v>
      </c>
      <c r="O28" t="n">
        <v>25809.25</v>
      </c>
      <c r="P28" t="n">
        <v>224.94</v>
      </c>
      <c r="Q28" t="n">
        <v>443.82</v>
      </c>
      <c r="R28" t="n">
        <v>47.52</v>
      </c>
      <c r="S28" t="n">
        <v>32.9</v>
      </c>
      <c r="T28" t="n">
        <v>3326.49</v>
      </c>
      <c r="U28" t="n">
        <v>0.6899999999999999</v>
      </c>
      <c r="V28" t="n">
        <v>0.78</v>
      </c>
      <c r="W28" t="n">
        <v>1.46</v>
      </c>
      <c r="X28" t="n">
        <v>0.19</v>
      </c>
      <c r="Y28" t="n">
        <v>0.5</v>
      </c>
      <c r="Z28" t="n">
        <v>10</v>
      </c>
      <c r="AA28" t="n">
        <v>399.7234089191874</v>
      </c>
      <c r="AB28" t="n">
        <v>546.9192026354505</v>
      </c>
      <c r="AC28" t="n">
        <v>494.7220015418442</v>
      </c>
      <c r="AD28" t="n">
        <v>399723.4089191874</v>
      </c>
      <c r="AE28" t="n">
        <v>546919.2026354504</v>
      </c>
      <c r="AF28" t="n">
        <v>2.374821398016241e-05</v>
      </c>
      <c r="AG28" t="n">
        <v>28</v>
      </c>
      <c r="AH28" t="n">
        <v>494722.0015418442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4.2408</v>
      </c>
      <c r="E29" t="n">
        <v>23.58</v>
      </c>
      <c r="F29" t="n">
        <v>20.97</v>
      </c>
      <c r="G29" t="n">
        <v>179.75</v>
      </c>
      <c r="H29" t="n">
        <v>2.38</v>
      </c>
      <c r="I29" t="n">
        <v>7</v>
      </c>
      <c r="J29" t="n">
        <v>208.97</v>
      </c>
      <c r="K29" t="n">
        <v>51.39</v>
      </c>
      <c r="L29" t="n">
        <v>28</v>
      </c>
      <c r="M29" t="n">
        <v>2</v>
      </c>
      <c r="N29" t="n">
        <v>44.57</v>
      </c>
      <c r="O29" t="n">
        <v>26006.56</v>
      </c>
      <c r="P29" t="n">
        <v>225.08</v>
      </c>
      <c r="Q29" t="n">
        <v>443.82</v>
      </c>
      <c r="R29" t="n">
        <v>47.04</v>
      </c>
      <c r="S29" t="n">
        <v>32.9</v>
      </c>
      <c r="T29" t="n">
        <v>3084.83</v>
      </c>
      <c r="U29" t="n">
        <v>0.7</v>
      </c>
      <c r="V29" t="n">
        <v>0.78</v>
      </c>
      <c r="W29" t="n">
        <v>1.46</v>
      </c>
      <c r="X29" t="n">
        <v>0.18</v>
      </c>
      <c r="Y29" t="n">
        <v>0.5</v>
      </c>
      <c r="Z29" t="n">
        <v>10</v>
      </c>
      <c r="AA29" t="n">
        <v>399.7165382671085</v>
      </c>
      <c r="AB29" t="n">
        <v>546.9098019061643</v>
      </c>
      <c r="AC29" t="n">
        <v>494.7134980049671</v>
      </c>
      <c r="AD29" t="n">
        <v>399716.5382671085</v>
      </c>
      <c r="AE29" t="n">
        <v>546909.8019061643</v>
      </c>
      <c r="AF29" t="n">
        <v>2.37605402366519e-05</v>
      </c>
      <c r="AG29" t="n">
        <v>28</v>
      </c>
      <c r="AH29" t="n">
        <v>494713.4980049671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4.2411</v>
      </c>
      <c r="E30" t="n">
        <v>23.58</v>
      </c>
      <c r="F30" t="n">
        <v>20.97</v>
      </c>
      <c r="G30" t="n">
        <v>179.73</v>
      </c>
      <c r="H30" t="n">
        <v>2.45</v>
      </c>
      <c r="I30" t="n">
        <v>7</v>
      </c>
      <c r="J30" t="n">
        <v>210.57</v>
      </c>
      <c r="K30" t="n">
        <v>51.39</v>
      </c>
      <c r="L30" t="n">
        <v>29</v>
      </c>
      <c r="M30" t="n">
        <v>2</v>
      </c>
      <c r="N30" t="n">
        <v>45.18</v>
      </c>
      <c r="O30" t="n">
        <v>26204.71</v>
      </c>
      <c r="P30" t="n">
        <v>226.58</v>
      </c>
      <c r="Q30" t="n">
        <v>443.82</v>
      </c>
      <c r="R30" t="n">
        <v>47.01</v>
      </c>
      <c r="S30" t="n">
        <v>32.9</v>
      </c>
      <c r="T30" t="n">
        <v>3070.09</v>
      </c>
      <c r="U30" t="n">
        <v>0.7</v>
      </c>
      <c r="V30" t="n">
        <v>0.78</v>
      </c>
      <c r="W30" t="n">
        <v>1.46</v>
      </c>
      <c r="X30" t="n">
        <v>0.17</v>
      </c>
      <c r="Y30" t="n">
        <v>0.5</v>
      </c>
      <c r="Z30" t="n">
        <v>10</v>
      </c>
      <c r="AA30" t="n">
        <v>400.5614604498967</v>
      </c>
      <c r="AB30" t="n">
        <v>548.065861711991</v>
      </c>
      <c r="AC30" t="n">
        <v>495.7592250854659</v>
      </c>
      <c r="AD30" t="n">
        <v>400561.4604498968</v>
      </c>
      <c r="AE30" t="n">
        <v>548065.861711991</v>
      </c>
      <c r="AF30" t="n">
        <v>2.376222108980956e-05</v>
      </c>
      <c r="AG30" t="n">
        <v>28</v>
      </c>
      <c r="AH30" t="n">
        <v>495759.2250854659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4.2409</v>
      </c>
      <c r="E31" t="n">
        <v>23.58</v>
      </c>
      <c r="F31" t="n">
        <v>20.97</v>
      </c>
      <c r="G31" t="n">
        <v>179.74</v>
      </c>
      <c r="H31" t="n">
        <v>2.51</v>
      </c>
      <c r="I31" t="n">
        <v>7</v>
      </c>
      <c r="J31" t="n">
        <v>212.19</v>
      </c>
      <c r="K31" t="n">
        <v>51.39</v>
      </c>
      <c r="L31" t="n">
        <v>30</v>
      </c>
      <c r="M31" t="n">
        <v>2</v>
      </c>
      <c r="N31" t="n">
        <v>45.79</v>
      </c>
      <c r="O31" t="n">
        <v>26403.69</v>
      </c>
      <c r="P31" t="n">
        <v>226.55</v>
      </c>
      <c r="Q31" t="n">
        <v>443.82</v>
      </c>
      <c r="R31" t="n">
        <v>46.98</v>
      </c>
      <c r="S31" t="n">
        <v>32.9</v>
      </c>
      <c r="T31" t="n">
        <v>3054.04</v>
      </c>
      <c r="U31" t="n">
        <v>0.7</v>
      </c>
      <c r="V31" t="n">
        <v>0.78</v>
      </c>
      <c r="W31" t="n">
        <v>1.46</v>
      </c>
      <c r="X31" t="n">
        <v>0.18</v>
      </c>
      <c r="Y31" t="n">
        <v>0.5</v>
      </c>
      <c r="Z31" t="n">
        <v>10</v>
      </c>
      <c r="AA31" t="n">
        <v>400.5513976823812</v>
      </c>
      <c r="AB31" t="n">
        <v>548.0520933895383</v>
      </c>
      <c r="AC31" t="n">
        <v>495.7467707923842</v>
      </c>
      <c r="AD31" t="n">
        <v>400551.3976823812</v>
      </c>
      <c r="AE31" t="n">
        <v>548052.0933895383</v>
      </c>
      <c r="AF31" t="n">
        <v>2.376110052103779e-05</v>
      </c>
      <c r="AG31" t="n">
        <v>28</v>
      </c>
      <c r="AH31" t="n">
        <v>495746.7707923842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4.2405</v>
      </c>
      <c r="E32" t="n">
        <v>23.58</v>
      </c>
      <c r="F32" t="n">
        <v>20.97</v>
      </c>
      <c r="G32" t="n">
        <v>179.76</v>
      </c>
      <c r="H32" t="n">
        <v>2.58</v>
      </c>
      <c r="I32" t="n">
        <v>7</v>
      </c>
      <c r="J32" t="n">
        <v>213.81</v>
      </c>
      <c r="K32" t="n">
        <v>51.39</v>
      </c>
      <c r="L32" t="n">
        <v>31</v>
      </c>
      <c r="M32" t="n">
        <v>2</v>
      </c>
      <c r="N32" t="n">
        <v>46.41</v>
      </c>
      <c r="O32" t="n">
        <v>26603.52</v>
      </c>
      <c r="P32" t="n">
        <v>225.84</v>
      </c>
      <c r="Q32" t="n">
        <v>443.82</v>
      </c>
      <c r="R32" t="n">
        <v>47.04</v>
      </c>
      <c r="S32" t="n">
        <v>32.9</v>
      </c>
      <c r="T32" t="n">
        <v>3082.43</v>
      </c>
      <c r="U32" t="n">
        <v>0.7</v>
      </c>
      <c r="V32" t="n">
        <v>0.78</v>
      </c>
      <c r="W32" t="n">
        <v>1.46</v>
      </c>
      <c r="X32" t="n">
        <v>0.18</v>
      </c>
      <c r="Y32" t="n">
        <v>0.5</v>
      </c>
      <c r="Z32" t="n">
        <v>10</v>
      </c>
      <c r="AA32" t="n">
        <v>400.1605296785118</v>
      </c>
      <c r="AB32" t="n">
        <v>547.517290542765</v>
      </c>
      <c r="AC32" t="n">
        <v>495.2630087787062</v>
      </c>
      <c r="AD32" t="n">
        <v>400160.5296785118</v>
      </c>
      <c r="AE32" t="n">
        <v>547517.2905427649</v>
      </c>
      <c r="AF32" t="n">
        <v>2.375885938349424e-05</v>
      </c>
      <c r="AG32" t="n">
        <v>28</v>
      </c>
      <c r="AH32" t="n">
        <v>495263.0087787062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4.2408</v>
      </c>
      <c r="E33" t="n">
        <v>23.58</v>
      </c>
      <c r="F33" t="n">
        <v>20.97</v>
      </c>
      <c r="G33" t="n">
        <v>179.75</v>
      </c>
      <c r="H33" t="n">
        <v>2.64</v>
      </c>
      <c r="I33" t="n">
        <v>7</v>
      </c>
      <c r="J33" t="n">
        <v>215.43</v>
      </c>
      <c r="K33" t="n">
        <v>51.39</v>
      </c>
      <c r="L33" t="n">
        <v>32</v>
      </c>
      <c r="M33" t="n">
        <v>1</v>
      </c>
      <c r="N33" t="n">
        <v>47.04</v>
      </c>
      <c r="O33" t="n">
        <v>26804.21</v>
      </c>
      <c r="P33" t="n">
        <v>226.79</v>
      </c>
      <c r="Q33" t="n">
        <v>443.82</v>
      </c>
      <c r="R33" t="n">
        <v>46.99</v>
      </c>
      <c r="S33" t="n">
        <v>32.9</v>
      </c>
      <c r="T33" t="n">
        <v>3059.41</v>
      </c>
      <c r="U33" t="n">
        <v>0.7</v>
      </c>
      <c r="V33" t="n">
        <v>0.78</v>
      </c>
      <c r="W33" t="n">
        <v>1.46</v>
      </c>
      <c r="X33" t="n">
        <v>0.18</v>
      </c>
      <c r="Y33" t="n">
        <v>0.5</v>
      </c>
      <c r="Z33" t="n">
        <v>10</v>
      </c>
      <c r="AA33" t="n">
        <v>400.6917996590366</v>
      </c>
      <c r="AB33" t="n">
        <v>548.2441975680962</v>
      </c>
      <c r="AC33" t="n">
        <v>495.9205408177604</v>
      </c>
      <c r="AD33" t="n">
        <v>400691.7996590366</v>
      </c>
      <c r="AE33" t="n">
        <v>548244.1975680962</v>
      </c>
      <c r="AF33" t="n">
        <v>2.37605402366519e-05</v>
      </c>
      <c r="AG33" t="n">
        <v>28</v>
      </c>
      <c r="AH33" t="n">
        <v>495920.5408177604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4.2405</v>
      </c>
      <c r="E34" t="n">
        <v>23.58</v>
      </c>
      <c r="F34" t="n">
        <v>20.97</v>
      </c>
      <c r="G34" t="n">
        <v>179.76</v>
      </c>
      <c r="H34" t="n">
        <v>2.7</v>
      </c>
      <c r="I34" t="n">
        <v>7</v>
      </c>
      <c r="J34" t="n">
        <v>217.07</v>
      </c>
      <c r="K34" t="n">
        <v>51.39</v>
      </c>
      <c r="L34" t="n">
        <v>33</v>
      </c>
      <c r="M34" t="n">
        <v>0</v>
      </c>
      <c r="N34" t="n">
        <v>47.68</v>
      </c>
      <c r="O34" t="n">
        <v>27005.77</v>
      </c>
      <c r="P34" t="n">
        <v>227.77</v>
      </c>
      <c r="Q34" t="n">
        <v>443.82</v>
      </c>
      <c r="R34" t="n">
        <v>47.08</v>
      </c>
      <c r="S34" t="n">
        <v>32.9</v>
      </c>
      <c r="T34" t="n">
        <v>3103.68</v>
      </c>
      <c r="U34" t="n">
        <v>0.7</v>
      </c>
      <c r="V34" t="n">
        <v>0.78</v>
      </c>
      <c r="W34" t="n">
        <v>1.46</v>
      </c>
      <c r="X34" t="n">
        <v>0.18</v>
      </c>
      <c r="Y34" t="n">
        <v>0.5</v>
      </c>
      <c r="Z34" t="n">
        <v>10</v>
      </c>
      <c r="AA34" t="n">
        <v>401.2613411692144</v>
      </c>
      <c r="AB34" t="n">
        <v>549.0234693887196</v>
      </c>
      <c r="AC34" t="n">
        <v>496.6254400295384</v>
      </c>
      <c r="AD34" t="n">
        <v>401261.3411692144</v>
      </c>
      <c r="AE34" t="n">
        <v>549023.4693887196</v>
      </c>
      <c r="AF34" t="n">
        <v>2.375885938349424e-05</v>
      </c>
      <c r="AG34" t="n">
        <v>28</v>
      </c>
      <c r="AH34" t="n">
        <v>496625.4400295384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3.7882</v>
      </c>
      <c r="E2" t="n">
        <v>26.4</v>
      </c>
      <c r="F2" t="n">
        <v>23.5</v>
      </c>
      <c r="G2" t="n">
        <v>15</v>
      </c>
      <c r="H2" t="n">
        <v>0.34</v>
      </c>
      <c r="I2" t="n">
        <v>94</v>
      </c>
      <c r="J2" t="n">
        <v>51.33</v>
      </c>
      <c r="K2" t="n">
        <v>24.83</v>
      </c>
      <c r="L2" t="n">
        <v>1</v>
      </c>
      <c r="M2" t="n">
        <v>92</v>
      </c>
      <c r="N2" t="n">
        <v>5.51</v>
      </c>
      <c r="O2" t="n">
        <v>6564.78</v>
      </c>
      <c r="P2" t="n">
        <v>128.74</v>
      </c>
      <c r="Q2" t="n">
        <v>443.84</v>
      </c>
      <c r="R2" t="n">
        <v>129.78</v>
      </c>
      <c r="S2" t="n">
        <v>32.9</v>
      </c>
      <c r="T2" t="n">
        <v>44017.7</v>
      </c>
      <c r="U2" t="n">
        <v>0.25</v>
      </c>
      <c r="V2" t="n">
        <v>0.6899999999999999</v>
      </c>
      <c r="W2" t="n">
        <v>1.6</v>
      </c>
      <c r="X2" t="n">
        <v>2.71</v>
      </c>
      <c r="Y2" t="n">
        <v>0.5</v>
      </c>
      <c r="Z2" t="n">
        <v>10</v>
      </c>
      <c r="AA2" t="n">
        <v>370.1313111963557</v>
      </c>
      <c r="AB2" t="n">
        <v>506.429989019859</v>
      </c>
      <c r="AC2" t="n">
        <v>458.0970216467566</v>
      </c>
      <c r="AD2" t="n">
        <v>370131.3111963557</v>
      </c>
      <c r="AE2" t="n">
        <v>506429.9890198589</v>
      </c>
      <c r="AF2" t="n">
        <v>3.804814725464261e-05</v>
      </c>
      <c r="AG2" t="n">
        <v>31</v>
      </c>
      <c r="AH2" t="n">
        <v>458097.0216467566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4.1298</v>
      </c>
      <c r="E3" t="n">
        <v>24.21</v>
      </c>
      <c r="F3" t="n">
        <v>21.95</v>
      </c>
      <c r="G3" t="n">
        <v>31.36</v>
      </c>
      <c r="H3" t="n">
        <v>0.66</v>
      </c>
      <c r="I3" t="n">
        <v>42</v>
      </c>
      <c r="J3" t="n">
        <v>52.47</v>
      </c>
      <c r="K3" t="n">
        <v>24.83</v>
      </c>
      <c r="L3" t="n">
        <v>2</v>
      </c>
      <c r="M3" t="n">
        <v>40</v>
      </c>
      <c r="N3" t="n">
        <v>5.64</v>
      </c>
      <c r="O3" t="n">
        <v>6705.1</v>
      </c>
      <c r="P3" t="n">
        <v>113.27</v>
      </c>
      <c r="Q3" t="n">
        <v>443.84</v>
      </c>
      <c r="R3" t="n">
        <v>79.45999999999999</v>
      </c>
      <c r="S3" t="n">
        <v>32.9</v>
      </c>
      <c r="T3" t="n">
        <v>19118.16</v>
      </c>
      <c r="U3" t="n">
        <v>0.41</v>
      </c>
      <c r="V3" t="n">
        <v>0.74</v>
      </c>
      <c r="W3" t="n">
        <v>1.5</v>
      </c>
      <c r="X3" t="n">
        <v>1.16</v>
      </c>
      <c r="Y3" t="n">
        <v>0.5</v>
      </c>
      <c r="Z3" t="n">
        <v>10</v>
      </c>
      <c r="AA3" t="n">
        <v>334.6389706267819</v>
      </c>
      <c r="AB3" t="n">
        <v>457.8678028410116</v>
      </c>
      <c r="AC3" t="n">
        <v>414.169542359362</v>
      </c>
      <c r="AD3" t="n">
        <v>334638.9706267819</v>
      </c>
      <c r="AE3" t="n">
        <v>457867.8028410116</v>
      </c>
      <c r="AF3" t="n">
        <v>4.147912954232169e-05</v>
      </c>
      <c r="AG3" t="n">
        <v>29</v>
      </c>
      <c r="AH3" t="n">
        <v>414169.542359362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4.2434</v>
      </c>
      <c r="E4" t="n">
        <v>23.57</v>
      </c>
      <c r="F4" t="n">
        <v>21.5</v>
      </c>
      <c r="G4" t="n">
        <v>49.62</v>
      </c>
      <c r="H4" t="n">
        <v>0.97</v>
      </c>
      <c r="I4" t="n">
        <v>26</v>
      </c>
      <c r="J4" t="n">
        <v>53.61</v>
      </c>
      <c r="K4" t="n">
        <v>24.83</v>
      </c>
      <c r="L4" t="n">
        <v>3</v>
      </c>
      <c r="M4" t="n">
        <v>18</v>
      </c>
      <c r="N4" t="n">
        <v>5.78</v>
      </c>
      <c r="O4" t="n">
        <v>6845.59</v>
      </c>
      <c r="P4" t="n">
        <v>103.26</v>
      </c>
      <c r="Q4" t="n">
        <v>443.83</v>
      </c>
      <c r="R4" t="n">
        <v>64.09999999999999</v>
      </c>
      <c r="S4" t="n">
        <v>32.9</v>
      </c>
      <c r="T4" t="n">
        <v>11521.47</v>
      </c>
      <c r="U4" t="n">
        <v>0.51</v>
      </c>
      <c r="V4" t="n">
        <v>0.76</v>
      </c>
      <c r="W4" t="n">
        <v>1.5</v>
      </c>
      <c r="X4" t="n">
        <v>0.71</v>
      </c>
      <c r="Y4" t="n">
        <v>0.5</v>
      </c>
      <c r="Z4" t="n">
        <v>10</v>
      </c>
      <c r="AA4" t="n">
        <v>317.787475150146</v>
      </c>
      <c r="AB4" t="n">
        <v>434.810843294367</v>
      </c>
      <c r="AC4" t="n">
        <v>393.3131066712032</v>
      </c>
      <c r="AD4" t="n">
        <v>317787.4751501459</v>
      </c>
      <c r="AE4" t="n">
        <v>434810.843294367</v>
      </c>
      <c r="AF4" t="n">
        <v>4.26201119424398e-05</v>
      </c>
      <c r="AG4" t="n">
        <v>28</v>
      </c>
      <c r="AH4" t="n">
        <v>393313.1066712032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4.255</v>
      </c>
      <c r="E5" t="n">
        <v>23.5</v>
      </c>
      <c r="F5" t="n">
        <v>21.46</v>
      </c>
      <c r="G5" t="n">
        <v>53.65</v>
      </c>
      <c r="H5" t="n">
        <v>1.27</v>
      </c>
      <c r="I5" t="n">
        <v>24</v>
      </c>
      <c r="J5" t="n">
        <v>54.75</v>
      </c>
      <c r="K5" t="n">
        <v>24.83</v>
      </c>
      <c r="L5" t="n">
        <v>4</v>
      </c>
      <c r="M5" t="n">
        <v>0</v>
      </c>
      <c r="N5" t="n">
        <v>5.92</v>
      </c>
      <c r="O5" t="n">
        <v>6986.39</v>
      </c>
      <c r="P5" t="n">
        <v>101.94</v>
      </c>
      <c r="Q5" t="n">
        <v>443.82</v>
      </c>
      <c r="R5" t="n">
        <v>62.22</v>
      </c>
      <c r="S5" t="n">
        <v>32.9</v>
      </c>
      <c r="T5" t="n">
        <v>10592.07</v>
      </c>
      <c r="U5" t="n">
        <v>0.53</v>
      </c>
      <c r="V5" t="n">
        <v>0.76</v>
      </c>
      <c r="W5" t="n">
        <v>1.51</v>
      </c>
      <c r="X5" t="n">
        <v>0.67</v>
      </c>
      <c r="Y5" t="n">
        <v>0.5</v>
      </c>
      <c r="Z5" t="n">
        <v>10</v>
      </c>
      <c r="AA5" t="n">
        <v>316.8237833513533</v>
      </c>
      <c r="AB5" t="n">
        <v>433.4922776601772</v>
      </c>
      <c r="AC5" t="n">
        <v>392.120383090522</v>
      </c>
      <c r="AD5" t="n">
        <v>316823.7833513533</v>
      </c>
      <c r="AE5" t="n">
        <v>433492.2776601772</v>
      </c>
      <c r="AF5" t="n">
        <v>4.273662070864904e-05</v>
      </c>
      <c r="AG5" t="n">
        <v>28</v>
      </c>
      <c r="AH5" t="n">
        <v>392120.383090522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2.8481</v>
      </c>
      <c r="E2" t="n">
        <v>35.11</v>
      </c>
      <c r="F2" t="n">
        <v>27.1</v>
      </c>
      <c r="G2" t="n">
        <v>7.6</v>
      </c>
      <c r="H2" t="n">
        <v>0.13</v>
      </c>
      <c r="I2" t="n">
        <v>214</v>
      </c>
      <c r="J2" t="n">
        <v>133.21</v>
      </c>
      <c r="K2" t="n">
        <v>46.47</v>
      </c>
      <c r="L2" t="n">
        <v>1</v>
      </c>
      <c r="M2" t="n">
        <v>212</v>
      </c>
      <c r="N2" t="n">
        <v>20.75</v>
      </c>
      <c r="O2" t="n">
        <v>16663.42</v>
      </c>
      <c r="P2" t="n">
        <v>294.89</v>
      </c>
      <c r="Q2" t="n">
        <v>443.85</v>
      </c>
      <c r="R2" t="n">
        <v>246.9</v>
      </c>
      <c r="S2" t="n">
        <v>32.9</v>
      </c>
      <c r="T2" t="n">
        <v>101979.49</v>
      </c>
      <c r="U2" t="n">
        <v>0.13</v>
      </c>
      <c r="V2" t="n">
        <v>0.6</v>
      </c>
      <c r="W2" t="n">
        <v>1.81</v>
      </c>
      <c r="X2" t="n">
        <v>6.31</v>
      </c>
      <c r="Y2" t="n">
        <v>0.5</v>
      </c>
      <c r="Z2" t="n">
        <v>10</v>
      </c>
      <c r="AA2" t="n">
        <v>651.3803757407238</v>
      </c>
      <c r="AB2" t="n">
        <v>891.2473669624899</v>
      </c>
      <c r="AC2" t="n">
        <v>806.187969133125</v>
      </c>
      <c r="AD2" t="n">
        <v>651380.3757407238</v>
      </c>
      <c r="AE2" t="n">
        <v>891247.3669624899</v>
      </c>
      <c r="AF2" t="n">
        <v>1.778124229958005e-05</v>
      </c>
      <c r="AG2" t="n">
        <v>41</v>
      </c>
      <c r="AH2" t="n">
        <v>806187.9691331249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3.5536</v>
      </c>
      <c r="E3" t="n">
        <v>28.14</v>
      </c>
      <c r="F3" t="n">
        <v>23.46</v>
      </c>
      <c r="G3" t="n">
        <v>15.3</v>
      </c>
      <c r="H3" t="n">
        <v>0.26</v>
      </c>
      <c r="I3" t="n">
        <v>92</v>
      </c>
      <c r="J3" t="n">
        <v>134.55</v>
      </c>
      <c r="K3" t="n">
        <v>46.47</v>
      </c>
      <c r="L3" t="n">
        <v>2</v>
      </c>
      <c r="M3" t="n">
        <v>90</v>
      </c>
      <c r="N3" t="n">
        <v>21.09</v>
      </c>
      <c r="O3" t="n">
        <v>16828.84</v>
      </c>
      <c r="P3" t="n">
        <v>252.88</v>
      </c>
      <c r="Q3" t="n">
        <v>443.89</v>
      </c>
      <c r="R3" t="n">
        <v>127.55</v>
      </c>
      <c r="S3" t="n">
        <v>32.9</v>
      </c>
      <c r="T3" t="n">
        <v>42915.12</v>
      </c>
      <c r="U3" t="n">
        <v>0.26</v>
      </c>
      <c r="V3" t="n">
        <v>0.6899999999999999</v>
      </c>
      <c r="W3" t="n">
        <v>1.61</v>
      </c>
      <c r="X3" t="n">
        <v>2.66</v>
      </c>
      <c r="Y3" t="n">
        <v>0.5</v>
      </c>
      <c r="Z3" t="n">
        <v>10</v>
      </c>
      <c r="AA3" t="n">
        <v>491.129501952916</v>
      </c>
      <c r="AB3" t="n">
        <v>671.9850516764193</v>
      </c>
      <c r="AC3" t="n">
        <v>607.8517414813646</v>
      </c>
      <c r="AD3" t="n">
        <v>491129.501952916</v>
      </c>
      <c r="AE3" t="n">
        <v>671985.0516764193</v>
      </c>
      <c r="AF3" t="n">
        <v>2.218581603026146e-05</v>
      </c>
      <c r="AG3" t="n">
        <v>33</v>
      </c>
      <c r="AH3" t="n">
        <v>607851.7414813646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3.8075</v>
      </c>
      <c r="E4" t="n">
        <v>26.26</v>
      </c>
      <c r="F4" t="n">
        <v>22.48</v>
      </c>
      <c r="G4" t="n">
        <v>22.86</v>
      </c>
      <c r="H4" t="n">
        <v>0.39</v>
      </c>
      <c r="I4" t="n">
        <v>59</v>
      </c>
      <c r="J4" t="n">
        <v>135.9</v>
      </c>
      <c r="K4" t="n">
        <v>46.47</v>
      </c>
      <c r="L4" t="n">
        <v>3</v>
      </c>
      <c r="M4" t="n">
        <v>57</v>
      </c>
      <c r="N4" t="n">
        <v>21.43</v>
      </c>
      <c r="O4" t="n">
        <v>16994.64</v>
      </c>
      <c r="P4" t="n">
        <v>239.93</v>
      </c>
      <c r="Q4" t="n">
        <v>443.84</v>
      </c>
      <c r="R4" t="n">
        <v>95.93000000000001</v>
      </c>
      <c r="S4" t="n">
        <v>32.9</v>
      </c>
      <c r="T4" t="n">
        <v>27270.53</v>
      </c>
      <c r="U4" t="n">
        <v>0.34</v>
      </c>
      <c r="V4" t="n">
        <v>0.72</v>
      </c>
      <c r="W4" t="n">
        <v>1.55</v>
      </c>
      <c r="X4" t="n">
        <v>1.68</v>
      </c>
      <c r="Y4" t="n">
        <v>0.5</v>
      </c>
      <c r="Z4" t="n">
        <v>10</v>
      </c>
      <c r="AA4" t="n">
        <v>451.0533215974324</v>
      </c>
      <c r="AB4" t="n">
        <v>617.151053677751</v>
      </c>
      <c r="AC4" t="n">
        <v>558.2510232916895</v>
      </c>
      <c r="AD4" t="n">
        <v>451053.3215974324</v>
      </c>
      <c r="AE4" t="n">
        <v>617151.053677751</v>
      </c>
      <c r="AF4" t="n">
        <v>2.377096311774553e-05</v>
      </c>
      <c r="AG4" t="n">
        <v>31</v>
      </c>
      <c r="AH4" t="n">
        <v>558251.0232916896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3.9405</v>
      </c>
      <c r="E5" t="n">
        <v>25.38</v>
      </c>
      <c r="F5" t="n">
        <v>22.03</v>
      </c>
      <c r="G5" t="n">
        <v>30.74</v>
      </c>
      <c r="H5" t="n">
        <v>0.52</v>
      </c>
      <c r="I5" t="n">
        <v>43</v>
      </c>
      <c r="J5" t="n">
        <v>137.25</v>
      </c>
      <c r="K5" t="n">
        <v>46.47</v>
      </c>
      <c r="L5" t="n">
        <v>4</v>
      </c>
      <c r="M5" t="n">
        <v>41</v>
      </c>
      <c r="N5" t="n">
        <v>21.78</v>
      </c>
      <c r="O5" t="n">
        <v>17160.92</v>
      </c>
      <c r="P5" t="n">
        <v>233.12</v>
      </c>
      <c r="Q5" t="n">
        <v>443.83</v>
      </c>
      <c r="R5" t="n">
        <v>81.41</v>
      </c>
      <c r="S5" t="n">
        <v>32.9</v>
      </c>
      <c r="T5" t="n">
        <v>20090.97</v>
      </c>
      <c r="U5" t="n">
        <v>0.4</v>
      </c>
      <c r="V5" t="n">
        <v>0.74</v>
      </c>
      <c r="W5" t="n">
        <v>1.52</v>
      </c>
      <c r="X5" t="n">
        <v>1.23</v>
      </c>
      <c r="Y5" t="n">
        <v>0.5</v>
      </c>
      <c r="Z5" t="n">
        <v>10</v>
      </c>
      <c r="AA5" t="n">
        <v>431.6724946337611</v>
      </c>
      <c r="AB5" t="n">
        <v>590.6333512043147</v>
      </c>
      <c r="AC5" t="n">
        <v>534.264133124489</v>
      </c>
      <c r="AD5" t="n">
        <v>431672.4946337611</v>
      </c>
      <c r="AE5" t="n">
        <v>590633.3512043147</v>
      </c>
      <c r="AF5" t="n">
        <v>2.46013079883063e-05</v>
      </c>
      <c r="AG5" t="n">
        <v>30</v>
      </c>
      <c r="AH5" t="n">
        <v>534264.133124489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4.0238</v>
      </c>
      <c r="E6" t="n">
        <v>24.85</v>
      </c>
      <c r="F6" t="n">
        <v>21.75</v>
      </c>
      <c r="G6" t="n">
        <v>38.38</v>
      </c>
      <c r="H6" t="n">
        <v>0.64</v>
      </c>
      <c r="I6" t="n">
        <v>34</v>
      </c>
      <c r="J6" t="n">
        <v>138.6</v>
      </c>
      <c r="K6" t="n">
        <v>46.47</v>
      </c>
      <c r="L6" t="n">
        <v>5</v>
      </c>
      <c r="M6" t="n">
        <v>32</v>
      </c>
      <c r="N6" t="n">
        <v>22.13</v>
      </c>
      <c r="O6" t="n">
        <v>17327.69</v>
      </c>
      <c r="P6" t="n">
        <v>227.92</v>
      </c>
      <c r="Q6" t="n">
        <v>443.82</v>
      </c>
      <c r="R6" t="n">
        <v>72.37</v>
      </c>
      <c r="S6" t="n">
        <v>32.9</v>
      </c>
      <c r="T6" t="n">
        <v>15613.45</v>
      </c>
      <c r="U6" t="n">
        <v>0.45</v>
      </c>
      <c r="V6" t="n">
        <v>0.75</v>
      </c>
      <c r="W6" t="n">
        <v>1.5</v>
      </c>
      <c r="X6" t="n">
        <v>0.95</v>
      </c>
      <c r="Y6" t="n">
        <v>0.5</v>
      </c>
      <c r="Z6" t="n">
        <v>10</v>
      </c>
      <c r="AA6" t="n">
        <v>415.9979565461009</v>
      </c>
      <c r="AB6" t="n">
        <v>569.186756680962</v>
      </c>
      <c r="AC6" t="n">
        <v>514.8643714819606</v>
      </c>
      <c r="AD6" t="n">
        <v>415997.9565461009</v>
      </c>
      <c r="AE6" t="n">
        <v>569186.756680962</v>
      </c>
      <c r="AF6" t="n">
        <v>2.5121366091447e-05</v>
      </c>
      <c r="AG6" t="n">
        <v>29</v>
      </c>
      <c r="AH6" t="n">
        <v>514864.3714819606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4.0807</v>
      </c>
      <c r="E7" t="n">
        <v>24.51</v>
      </c>
      <c r="F7" t="n">
        <v>21.56</v>
      </c>
      <c r="G7" t="n">
        <v>46.21</v>
      </c>
      <c r="H7" t="n">
        <v>0.76</v>
      </c>
      <c r="I7" t="n">
        <v>28</v>
      </c>
      <c r="J7" t="n">
        <v>139.95</v>
      </c>
      <c r="K7" t="n">
        <v>46.47</v>
      </c>
      <c r="L7" t="n">
        <v>6</v>
      </c>
      <c r="M7" t="n">
        <v>26</v>
      </c>
      <c r="N7" t="n">
        <v>22.49</v>
      </c>
      <c r="O7" t="n">
        <v>17494.97</v>
      </c>
      <c r="P7" t="n">
        <v>224.04</v>
      </c>
      <c r="Q7" t="n">
        <v>443.82</v>
      </c>
      <c r="R7" t="n">
        <v>66.39</v>
      </c>
      <c r="S7" t="n">
        <v>32.9</v>
      </c>
      <c r="T7" t="n">
        <v>12654.68</v>
      </c>
      <c r="U7" t="n">
        <v>0.5</v>
      </c>
      <c r="V7" t="n">
        <v>0.76</v>
      </c>
      <c r="W7" t="n">
        <v>1.49</v>
      </c>
      <c r="X7" t="n">
        <v>0.77</v>
      </c>
      <c r="Y7" t="n">
        <v>0.5</v>
      </c>
      <c r="Z7" t="n">
        <v>10</v>
      </c>
      <c r="AA7" t="n">
        <v>411.3408258049707</v>
      </c>
      <c r="AB7" t="n">
        <v>562.8146649428401</v>
      </c>
      <c r="AC7" t="n">
        <v>509.100423236038</v>
      </c>
      <c r="AD7" t="n">
        <v>411340.8258049708</v>
      </c>
      <c r="AE7" t="n">
        <v>562814.6649428401</v>
      </c>
      <c r="AF7" t="n">
        <v>2.547660385937864e-05</v>
      </c>
      <c r="AG7" t="n">
        <v>29</v>
      </c>
      <c r="AH7" t="n">
        <v>509100.423236038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4.1175</v>
      </c>
      <c r="E8" t="n">
        <v>24.29</v>
      </c>
      <c r="F8" t="n">
        <v>21.45</v>
      </c>
      <c r="G8" t="n">
        <v>53.63</v>
      </c>
      <c r="H8" t="n">
        <v>0.88</v>
      </c>
      <c r="I8" t="n">
        <v>24</v>
      </c>
      <c r="J8" t="n">
        <v>141.31</v>
      </c>
      <c r="K8" t="n">
        <v>46.47</v>
      </c>
      <c r="L8" t="n">
        <v>7</v>
      </c>
      <c r="M8" t="n">
        <v>22</v>
      </c>
      <c r="N8" t="n">
        <v>22.85</v>
      </c>
      <c r="O8" t="n">
        <v>17662.75</v>
      </c>
      <c r="P8" t="n">
        <v>221</v>
      </c>
      <c r="Q8" t="n">
        <v>443.82</v>
      </c>
      <c r="R8" t="n">
        <v>62.65</v>
      </c>
      <c r="S8" t="n">
        <v>32.9</v>
      </c>
      <c r="T8" t="n">
        <v>10804.56</v>
      </c>
      <c r="U8" t="n">
        <v>0.53</v>
      </c>
      <c r="V8" t="n">
        <v>0.76</v>
      </c>
      <c r="W8" t="n">
        <v>1.49</v>
      </c>
      <c r="X8" t="n">
        <v>0.66</v>
      </c>
      <c r="Y8" t="n">
        <v>0.5</v>
      </c>
      <c r="Z8" t="n">
        <v>10</v>
      </c>
      <c r="AA8" t="n">
        <v>408.0971619397189</v>
      </c>
      <c r="AB8" t="n">
        <v>558.3765409420522</v>
      </c>
      <c r="AC8" t="n">
        <v>505.0858675609392</v>
      </c>
      <c r="AD8" t="n">
        <v>408097.1619397189</v>
      </c>
      <c r="AE8" t="n">
        <v>558376.5409420521</v>
      </c>
      <c r="AF8" t="n">
        <v>2.570635341754884e-05</v>
      </c>
      <c r="AG8" t="n">
        <v>29</v>
      </c>
      <c r="AH8" t="n">
        <v>505085.8675609392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4.1475</v>
      </c>
      <c r="E9" t="n">
        <v>24.11</v>
      </c>
      <c r="F9" t="n">
        <v>21.36</v>
      </c>
      <c r="G9" t="n">
        <v>61.03</v>
      </c>
      <c r="H9" t="n">
        <v>0.99</v>
      </c>
      <c r="I9" t="n">
        <v>21</v>
      </c>
      <c r="J9" t="n">
        <v>142.68</v>
      </c>
      <c r="K9" t="n">
        <v>46.47</v>
      </c>
      <c r="L9" t="n">
        <v>8</v>
      </c>
      <c r="M9" t="n">
        <v>19</v>
      </c>
      <c r="N9" t="n">
        <v>23.21</v>
      </c>
      <c r="O9" t="n">
        <v>17831.04</v>
      </c>
      <c r="P9" t="n">
        <v>217.22</v>
      </c>
      <c r="Q9" t="n">
        <v>443.82</v>
      </c>
      <c r="R9" t="n">
        <v>59.96</v>
      </c>
      <c r="S9" t="n">
        <v>32.9</v>
      </c>
      <c r="T9" t="n">
        <v>9475.889999999999</v>
      </c>
      <c r="U9" t="n">
        <v>0.55</v>
      </c>
      <c r="V9" t="n">
        <v>0.76</v>
      </c>
      <c r="W9" t="n">
        <v>1.47</v>
      </c>
      <c r="X9" t="n">
        <v>0.5600000000000001</v>
      </c>
      <c r="Y9" t="n">
        <v>0.5</v>
      </c>
      <c r="Z9" t="n">
        <v>10</v>
      </c>
      <c r="AA9" t="n">
        <v>395.8289659430423</v>
      </c>
      <c r="AB9" t="n">
        <v>541.5906539447903</v>
      </c>
      <c r="AC9" t="n">
        <v>489.9020020595557</v>
      </c>
      <c r="AD9" t="n">
        <v>395828.9659430423</v>
      </c>
      <c r="AE9" t="n">
        <v>541590.6539447904</v>
      </c>
      <c r="AF9" t="n">
        <v>2.589364925301368e-05</v>
      </c>
      <c r="AG9" t="n">
        <v>28</v>
      </c>
      <c r="AH9" t="n">
        <v>489902.0020595557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4.1777</v>
      </c>
      <c r="E10" t="n">
        <v>23.94</v>
      </c>
      <c r="F10" t="n">
        <v>21.27</v>
      </c>
      <c r="G10" t="n">
        <v>70.89</v>
      </c>
      <c r="H10" t="n">
        <v>1.11</v>
      </c>
      <c r="I10" t="n">
        <v>18</v>
      </c>
      <c r="J10" t="n">
        <v>144.05</v>
      </c>
      <c r="K10" t="n">
        <v>46.47</v>
      </c>
      <c r="L10" t="n">
        <v>9</v>
      </c>
      <c r="M10" t="n">
        <v>16</v>
      </c>
      <c r="N10" t="n">
        <v>23.58</v>
      </c>
      <c r="O10" t="n">
        <v>17999.83</v>
      </c>
      <c r="P10" t="n">
        <v>213.75</v>
      </c>
      <c r="Q10" t="n">
        <v>443.84</v>
      </c>
      <c r="R10" t="n">
        <v>56.86</v>
      </c>
      <c r="S10" t="n">
        <v>32.9</v>
      </c>
      <c r="T10" t="n">
        <v>7941.37</v>
      </c>
      <c r="U10" t="n">
        <v>0.58</v>
      </c>
      <c r="V10" t="n">
        <v>0.77</v>
      </c>
      <c r="W10" t="n">
        <v>1.47</v>
      </c>
      <c r="X10" t="n">
        <v>0.47</v>
      </c>
      <c r="Y10" t="n">
        <v>0.5</v>
      </c>
      <c r="Z10" t="n">
        <v>10</v>
      </c>
      <c r="AA10" t="n">
        <v>392.6887926669781</v>
      </c>
      <c r="AB10" t="n">
        <v>537.2941303338117</v>
      </c>
      <c r="AC10" t="n">
        <v>486.0155326318001</v>
      </c>
      <c r="AD10" t="n">
        <v>392688.7926669781</v>
      </c>
      <c r="AE10" t="n">
        <v>537294.1303338117</v>
      </c>
      <c r="AF10" t="n">
        <v>2.608219372738161e-05</v>
      </c>
      <c r="AG10" t="n">
        <v>28</v>
      </c>
      <c r="AH10" t="n">
        <v>486015.5326318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4.1822</v>
      </c>
      <c r="E11" t="n">
        <v>23.91</v>
      </c>
      <c r="F11" t="n">
        <v>21.27</v>
      </c>
      <c r="G11" t="n">
        <v>75.06</v>
      </c>
      <c r="H11" t="n">
        <v>1.22</v>
      </c>
      <c r="I11" t="n">
        <v>17</v>
      </c>
      <c r="J11" t="n">
        <v>145.42</v>
      </c>
      <c r="K11" t="n">
        <v>46.47</v>
      </c>
      <c r="L11" t="n">
        <v>10</v>
      </c>
      <c r="M11" t="n">
        <v>15</v>
      </c>
      <c r="N11" t="n">
        <v>23.95</v>
      </c>
      <c r="O11" t="n">
        <v>18169.15</v>
      </c>
      <c r="P11" t="n">
        <v>211.3</v>
      </c>
      <c r="Q11" t="n">
        <v>443.82</v>
      </c>
      <c r="R11" t="n">
        <v>56.8</v>
      </c>
      <c r="S11" t="n">
        <v>32.9</v>
      </c>
      <c r="T11" t="n">
        <v>7915.76</v>
      </c>
      <c r="U11" t="n">
        <v>0.58</v>
      </c>
      <c r="V11" t="n">
        <v>0.77</v>
      </c>
      <c r="W11" t="n">
        <v>1.48</v>
      </c>
      <c r="X11" t="n">
        <v>0.47</v>
      </c>
      <c r="Y11" t="n">
        <v>0.5</v>
      </c>
      <c r="Z11" t="n">
        <v>10</v>
      </c>
      <c r="AA11" t="n">
        <v>391.1186667697179</v>
      </c>
      <c r="AB11" t="n">
        <v>535.1458148121145</v>
      </c>
      <c r="AC11" t="n">
        <v>484.0722493283139</v>
      </c>
      <c r="AD11" t="n">
        <v>391118.6667697179</v>
      </c>
      <c r="AE11" t="n">
        <v>535145.8148121145</v>
      </c>
      <c r="AF11" t="n">
        <v>2.611028810270134e-05</v>
      </c>
      <c r="AG11" t="n">
        <v>28</v>
      </c>
      <c r="AH11" t="n">
        <v>484072.2493283139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4.205</v>
      </c>
      <c r="E12" t="n">
        <v>23.78</v>
      </c>
      <c r="F12" t="n">
        <v>21.19</v>
      </c>
      <c r="G12" t="n">
        <v>84.77</v>
      </c>
      <c r="H12" t="n">
        <v>1.33</v>
      </c>
      <c r="I12" t="n">
        <v>15</v>
      </c>
      <c r="J12" t="n">
        <v>146.8</v>
      </c>
      <c r="K12" t="n">
        <v>46.47</v>
      </c>
      <c r="L12" t="n">
        <v>11</v>
      </c>
      <c r="M12" t="n">
        <v>13</v>
      </c>
      <c r="N12" t="n">
        <v>24.33</v>
      </c>
      <c r="O12" t="n">
        <v>18338.99</v>
      </c>
      <c r="P12" t="n">
        <v>208.84</v>
      </c>
      <c r="Q12" t="n">
        <v>443.82</v>
      </c>
      <c r="R12" t="n">
        <v>54.27</v>
      </c>
      <c r="S12" t="n">
        <v>32.9</v>
      </c>
      <c r="T12" t="n">
        <v>6657.66</v>
      </c>
      <c r="U12" t="n">
        <v>0.61</v>
      </c>
      <c r="V12" t="n">
        <v>0.77</v>
      </c>
      <c r="W12" t="n">
        <v>1.47</v>
      </c>
      <c r="X12" t="n">
        <v>0.4</v>
      </c>
      <c r="Y12" t="n">
        <v>0.5</v>
      </c>
      <c r="Z12" t="n">
        <v>10</v>
      </c>
      <c r="AA12" t="n">
        <v>388.8702363402589</v>
      </c>
      <c r="AB12" t="n">
        <v>532.069413104779</v>
      </c>
      <c r="AC12" t="n">
        <v>481.2894550821695</v>
      </c>
      <c r="AD12" t="n">
        <v>388870.236340259</v>
      </c>
      <c r="AE12" t="n">
        <v>532069.413104779</v>
      </c>
      <c r="AF12" t="n">
        <v>2.625263293765462e-05</v>
      </c>
      <c r="AG12" t="n">
        <v>28</v>
      </c>
      <c r="AH12" t="n">
        <v>481289.4550821695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4.2129</v>
      </c>
      <c r="E13" t="n">
        <v>23.74</v>
      </c>
      <c r="F13" t="n">
        <v>21.18</v>
      </c>
      <c r="G13" t="n">
        <v>90.75</v>
      </c>
      <c r="H13" t="n">
        <v>1.43</v>
      </c>
      <c r="I13" t="n">
        <v>14</v>
      </c>
      <c r="J13" t="n">
        <v>148.18</v>
      </c>
      <c r="K13" t="n">
        <v>46.47</v>
      </c>
      <c r="L13" t="n">
        <v>12</v>
      </c>
      <c r="M13" t="n">
        <v>12</v>
      </c>
      <c r="N13" t="n">
        <v>24.71</v>
      </c>
      <c r="O13" t="n">
        <v>18509.36</v>
      </c>
      <c r="P13" t="n">
        <v>206.58</v>
      </c>
      <c r="Q13" t="n">
        <v>443.82</v>
      </c>
      <c r="R13" t="n">
        <v>53.86</v>
      </c>
      <c r="S13" t="n">
        <v>32.9</v>
      </c>
      <c r="T13" t="n">
        <v>6460.18</v>
      </c>
      <c r="U13" t="n">
        <v>0.61</v>
      </c>
      <c r="V13" t="n">
        <v>0.77</v>
      </c>
      <c r="W13" t="n">
        <v>1.47</v>
      </c>
      <c r="X13" t="n">
        <v>0.38</v>
      </c>
      <c r="Y13" t="n">
        <v>0.5</v>
      </c>
      <c r="Z13" t="n">
        <v>10</v>
      </c>
      <c r="AA13" t="n">
        <v>387.3041479420476</v>
      </c>
      <c r="AB13" t="n">
        <v>529.9266218674021</v>
      </c>
      <c r="AC13" t="n">
        <v>479.3511688330615</v>
      </c>
      <c r="AD13" t="n">
        <v>387304.1479420476</v>
      </c>
      <c r="AE13" t="n">
        <v>529926.6218674021</v>
      </c>
      <c r="AF13" t="n">
        <v>2.630195417432702e-05</v>
      </c>
      <c r="AG13" t="n">
        <v>28</v>
      </c>
      <c r="AH13" t="n">
        <v>479351.1688330615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4.2248</v>
      </c>
      <c r="E14" t="n">
        <v>23.67</v>
      </c>
      <c r="F14" t="n">
        <v>21.14</v>
      </c>
      <c r="G14" t="n">
        <v>97.55</v>
      </c>
      <c r="H14" t="n">
        <v>1.54</v>
      </c>
      <c r="I14" t="n">
        <v>13</v>
      </c>
      <c r="J14" t="n">
        <v>149.56</v>
      </c>
      <c r="K14" t="n">
        <v>46.47</v>
      </c>
      <c r="L14" t="n">
        <v>13</v>
      </c>
      <c r="M14" t="n">
        <v>11</v>
      </c>
      <c r="N14" t="n">
        <v>25.1</v>
      </c>
      <c r="O14" t="n">
        <v>18680.25</v>
      </c>
      <c r="P14" t="n">
        <v>204.53</v>
      </c>
      <c r="Q14" t="n">
        <v>443.82</v>
      </c>
      <c r="R14" t="n">
        <v>52.38</v>
      </c>
      <c r="S14" t="n">
        <v>32.9</v>
      </c>
      <c r="T14" t="n">
        <v>5723.88</v>
      </c>
      <c r="U14" t="n">
        <v>0.63</v>
      </c>
      <c r="V14" t="n">
        <v>0.77</v>
      </c>
      <c r="W14" t="n">
        <v>1.47</v>
      </c>
      <c r="X14" t="n">
        <v>0.34</v>
      </c>
      <c r="Y14" t="n">
        <v>0.5</v>
      </c>
      <c r="Z14" t="n">
        <v>10</v>
      </c>
      <c r="AA14" t="n">
        <v>385.7098360304186</v>
      </c>
      <c r="AB14" t="n">
        <v>527.7452139738341</v>
      </c>
      <c r="AC14" t="n">
        <v>477.3779514472303</v>
      </c>
      <c r="AD14" t="n">
        <v>385709.8360304186</v>
      </c>
      <c r="AE14" t="n">
        <v>527745.2139738341</v>
      </c>
      <c r="AF14" t="n">
        <v>2.637624818906141e-05</v>
      </c>
      <c r="AG14" t="n">
        <v>28</v>
      </c>
      <c r="AH14" t="n">
        <v>477377.9514472303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4.2337</v>
      </c>
      <c r="E15" t="n">
        <v>23.62</v>
      </c>
      <c r="F15" t="n">
        <v>21.11</v>
      </c>
      <c r="G15" t="n">
        <v>105.57</v>
      </c>
      <c r="H15" t="n">
        <v>1.64</v>
      </c>
      <c r="I15" t="n">
        <v>12</v>
      </c>
      <c r="J15" t="n">
        <v>150.95</v>
      </c>
      <c r="K15" t="n">
        <v>46.47</v>
      </c>
      <c r="L15" t="n">
        <v>14</v>
      </c>
      <c r="M15" t="n">
        <v>10</v>
      </c>
      <c r="N15" t="n">
        <v>25.49</v>
      </c>
      <c r="O15" t="n">
        <v>18851.69</v>
      </c>
      <c r="P15" t="n">
        <v>199.97</v>
      </c>
      <c r="Q15" t="n">
        <v>443.82</v>
      </c>
      <c r="R15" t="n">
        <v>51.7</v>
      </c>
      <c r="S15" t="n">
        <v>32.9</v>
      </c>
      <c r="T15" t="n">
        <v>5391.87</v>
      </c>
      <c r="U15" t="n">
        <v>0.64</v>
      </c>
      <c r="V15" t="n">
        <v>0.77</v>
      </c>
      <c r="W15" t="n">
        <v>1.47</v>
      </c>
      <c r="X15" t="n">
        <v>0.32</v>
      </c>
      <c r="Y15" t="n">
        <v>0.5</v>
      </c>
      <c r="Z15" t="n">
        <v>10</v>
      </c>
      <c r="AA15" t="n">
        <v>382.7940683113852</v>
      </c>
      <c r="AB15" t="n">
        <v>523.7557319460594</v>
      </c>
      <c r="AC15" t="n">
        <v>473.7692199849133</v>
      </c>
      <c r="AD15" t="n">
        <v>382794.0683113852</v>
      </c>
      <c r="AE15" t="n">
        <v>523755.7319460594</v>
      </c>
      <c r="AF15" t="n">
        <v>2.643181262024931e-05</v>
      </c>
      <c r="AG15" t="n">
        <v>28</v>
      </c>
      <c r="AH15" t="n">
        <v>473769.2199849132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4.2463</v>
      </c>
      <c r="E16" t="n">
        <v>23.55</v>
      </c>
      <c r="F16" t="n">
        <v>21.07</v>
      </c>
      <c r="G16" t="n">
        <v>114.93</v>
      </c>
      <c r="H16" t="n">
        <v>1.74</v>
      </c>
      <c r="I16" t="n">
        <v>11</v>
      </c>
      <c r="J16" t="n">
        <v>152.35</v>
      </c>
      <c r="K16" t="n">
        <v>46.47</v>
      </c>
      <c r="L16" t="n">
        <v>15</v>
      </c>
      <c r="M16" t="n">
        <v>9</v>
      </c>
      <c r="N16" t="n">
        <v>25.88</v>
      </c>
      <c r="O16" t="n">
        <v>19023.66</v>
      </c>
      <c r="P16" t="n">
        <v>198.75</v>
      </c>
      <c r="Q16" t="n">
        <v>443.82</v>
      </c>
      <c r="R16" t="n">
        <v>50.26</v>
      </c>
      <c r="S16" t="n">
        <v>32.9</v>
      </c>
      <c r="T16" t="n">
        <v>4675.21</v>
      </c>
      <c r="U16" t="n">
        <v>0.65</v>
      </c>
      <c r="V16" t="n">
        <v>0.77</v>
      </c>
      <c r="W16" t="n">
        <v>1.47</v>
      </c>
      <c r="X16" t="n">
        <v>0.28</v>
      </c>
      <c r="Y16" t="n">
        <v>0.5</v>
      </c>
      <c r="Z16" t="n">
        <v>10</v>
      </c>
      <c r="AA16" t="n">
        <v>381.6713805550302</v>
      </c>
      <c r="AB16" t="n">
        <v>522.2196210283261</v>
      </c>
      <c r="AC16" t="n">
        <v>472.3797133372233</v>
      </c>
      <c r="AD16" t="n">
        <v>381671.3805550302</v>
      </c>
      <c r="AE16" t="n">
        <v>522219.6210283261</v>
      </c>
      <c r="AF16" t="n">
        <v>2.651047687114454e-05</v>
      </c>
      <c r="AG16" t="n">
        <v>28</v>
      </c>
      <c r="AH16" t="n">
        <v>472379.7133372233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4.2541</v>
      </c>
      <c r="E17" t="n">
        <v>23.51</v>
      </c>
      <c r="F17" t="n">
        <v>21.05</v>
      </c>
      <c r="G17" t="n">
        <v>126.33</v>
      </c>
      <c r="H17" t="n">
        <v>1.84</v>
      </c>
      <c r="I17" t="n">
        <v>10</v>
      </c>
      <c r="J17" t="n">
        <v>153.75</v>
      </c>
      <c r="K17" t="n">
        <v>46.47</v>
      </c>
      <c r="L17" t="n">
        <v>16</v>
      </c>
      <c r="M17" t="n">
        <v>8</v>
      </c>
      <c r="N17" t="n">
        <v>26.28</v>
      </c>
      <c r="O17" t="n">
        <v>19196.18</v>
      </c>
      <c r="P17" t="n">
        <v>194.12</v>
      </c>
      <c r="Q17" t="n">
        <v>443.83</v>
      </c>
      <c r="R17" t="n">
        <v>49.91</v>
      </c>
      <c r="S17" t="n">
        <v>32.9</v>
      </c>
      <c r="T17" t="n">
        <v>4503.92</v>
      </c>
      <c r="U17" t="n">
        <v>0.66</v>
      </c>
      <c r="V17" t="n">
        <v>0.77</v>
      </c>
      <c r="W17" t="n">
        <v>1.46</v>
      </c>
      <c r="X17" t="n">
        <v>0.26</v>
      </c>
      <c r="Y17" t="n">
        <v>0.5</v>
      </c>
      <c r="Z17" t="n">
        <v>10</v>
      </c>
      <c r="AA17" t="n">
        <v>378.7808438488188</v>
      </c>
      <c r="AB17" t="n">
        <v>518.2646611854083</v>
      </c>
      <c r="AC17" t="n">
        <v>468.8022093108925</v>
      </c>
      <c r="AD17" t="n">
        <v>378780.8438488188</v>
      </c>
      <c r="AE17" t="n">
        <v>518264.6611854082</v>
      </c>
      <c r="AF17" t="n">
        <v>2.65591737883654e-05</v>
      </c>
      <c r="AG17" t="n">
        <v>28</v>
      </c>
      <c r="AH17" t="n">
        <v>468802.2093108925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4.2671</v>
      </c>
      <c r="E18" t="n">
        <v>23.44</v>
      </c>
      <c r="F18" t="n">
        <v>21.01</v>
      </c>
      <c r="G18" t="n">
        <v>140.07</v>
      </c>
      <c r="H18" t="n">
        <v>1.94</v>
      </c>
      <c r="I18" t="n">
        <v>9</v>
      </c>
      <c r="J18" t="n">
        <v>155.15</v>
      </c>
      <c r="K18" t="n">
        <v>46.47</v>
      </c>
      <c r="L18" t="n">
        <v>17</v>
      </c>
      <c r="M18" t="n">
        <v>7</v>
      </c>
      <c r="N18" t="n">
        <v>26.68</v>
      </c>
      <c r="O18" t="n">
        <v>19369.26</v>
      </c>
      <c r="P18" t="n">
        <v>189.99</v>
      </c>
      <c r="Q18" t="n">
        <v>443.82</v>
      </c>
      <c r="R18" t="n">
        <v>48.42</v>
      </c>
      <c r="S18" t="n">
        <v>32.9</v>
      </c>
      <c r="T18" t="n">
        <v>3762.68</v>
      </c>
      <c r="U18" t="n">
        <v>0.68</v>
      </c>
      <c r="V18" t="n">
        <v>0.78</v>
      </c>
      <c r="W18" t="n">
        <v>1.46</v>
      </c>
      <c r="X18" t="n">
        <v>0.22</v>
      </c>
      <c r="Y18" t="n">
        <v>0.5</v>
      </c>
      <c r="Z18" t="n">
        <v>10</v>
      </c>
      <c r="AA18" t="n">
        <v>376.0140059892258</v>
      </c>
      <c r="AB18" t="n">
        <v>514.4789515616417</v>
      </c>
      <c r="AC18" t="n">
        <v>465.3778025003414</v>
      </c>
      <c r="AD18" t="n">
        <v>376014.0059892258</v>
      </c>
      <c r="AE18" t="n">
        <v>514478.9515616416</v>
      </c>
      <c r="AF18" t="n">
        <v>2.664033531706683e-05</v>
      </c>
      <c r="AG18" t="n">
        <v>28</v>
      </c>
      <c r="AH18" t="n">
        <v>465377.8025003414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4.2637</v>
      </c>
      <c r="E19" t="n">
        <v>23.45</v>
      </c>
      <c r="F19" t="n">
        <v>21.03</v>
      </c>
      <c r="G19" t="n">
        <v>140.19</v>
      </c>
      <c r="H19" t="n">
        <v>2.04</v>
      </c>
      <c r="I19" t="n">
        <v>9</v>
      </c>
      <c r="J19" t="n">
        <v>156.56</v>
      </c>
      <c r="K19" t="n">
        <v>46.47</v>
      </c>
      <c r="L19" t="n">
        <v>18</v>
      </c>
      <c r="M19" t="n">
        <v>7</v>
      </c>
      <c r="N19" t="n">
        <v>27.09</v>
      </c>
      <c r="O19" t="n">
        <v>19542.89</v>
      </c>
      <c r="P19" t="n">
        <v>190.91</v>
      </c>
      <c r="Q19" t="n">
        <v>443.82</v>
      </c>
      <c r="R19" t="n">
        <v>49.05</v>
      </c>
      <c r="S19" t="n">
        <v>32.9</v>
      </c>
      <c r="T19" t="n">
        <v>4077.26</v>
      </c>
      <c r="U19" t="n">
        <v>0.67</v>
      </c>
      <c r="V19" t="n">
        <v>0.77</v>
      </c>
      <c r="W19" t="n">
        <v>1.46</v>
      </c>
      <c r="X19" t="n">
        <v>0.23</v>
      </c>
      <c r="Y19" t="n">
        <v>0.5</v>
      </c>
      <c r="Z19" t="n">
        <v>10</v>
      </c>
      <c r="AA19" t="n">
        <v>376.6533658100344</v>
      </c>
      <c r="AB19" t="n">
        <v>515.3537518750364</v>
      </c>
      <c r="AC19" t="n">
        <v>466.1691130996157</v>
      </c>
      <c r="AD19" t="n">
        <v>376653.3658100343</v>
      </c>
      <c r="AE19" t="n">
        <v>515353.7518750364</v>
      </c>
      <c r="AF19" t="n">
        <v>2.661910845571415e-05</v>
      </c>
      <c r="AG19" t="n">
        <v>28</v>
      </c>
      <c r="AH19" t="n">
        <v>466169.1130996157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4.2638</v>
      </c>
      <c r="E20" t="n">
        <v>23.45</v>
      </c>
      <c r="F20" t="n">
        <v>21.03</v>
      </c>
      <c r="G20" t="n">
        <v>140.19</v>
      </c>
      <c r="H20" t="n">
        <v>2.13</v>
      </c>
      <c r="I20" t="n">
        <v>9</v>
      </c>
      <c r="J20" t="n">
        <v>157.97</v>
      </c>
      <c r="K20" t="n">
        <v>46.47</v>
      </c>
      <c r="L20" t="n">
        <v>19</v>
      </c>
      <c r="M20" t="n">
        <v>2</v>
      </c>
      <c r="N20" t="n">
        <v>27.5</v>
      </c>
      <c r="O20" t="n">
        <v>19717.08</v>
      </c>
      <c r="P20" t="n">
        <v>188.55</v>
      </c>
      <c r="Q20" t="n">
        <v>443.82</v>
      </c>
      <c r="R20" t="n">
        <v>48.82</v>
      </c>
      <c r="S20" t="n">
        <v>32.9</v>
      </c>
      <c r="T20" t="n">
        <v>3967.06</v>
      </c>
      <c r="U20" t="n">
        <v>0.67</v>
      </c>
      <c r="V20" t="n">
        <v>0.77</v>
      </c>
      <c r="W20" t="n">
        <v>1.47</v>
      </c>
      <c r="X20" t="n">
        <v>0.23</v>
      </c>
      <c r="Y20" t="n">
        <v>0.5</v>
      </c>
      <c r="Z20" t="n">
        <v>10</v>
      </c>
      <c r="AA20" t="n">
        <v>375.3116874050135</v>
      </c>
      <c r="AB20" t="n">
        <v>513.5180082906132</v>
      </c>
      <c r="AC20" t="n">
        <v>464.5085703064075</v>
      </c>
      <c r="AD20" t="n">
        <v>375311.6874050135</v>
      </c>
      <c r="AE20" t="n">
        <v>513518.0082906132</v>
      </c>
      <c r="AF20" t="n">
        <v>2.661973277516569e-05</v>
      </c>
      <c r="AG20" t="n">
        <v>28</v>
      </c>
      <c r="AH20" t="n">
        <v>464508.5703064075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4.2645</v>
      </c>
      <c r="E21" t="n">
        <v>23.45</v>
      </c>
      <c r="F21" t="n">
        <v>21.02</v>
      </c>
      <c r="G21" t="n">
        <v>140.16</v>
      </c>
      <c r="H21" t="n">
        <v>2.22</v>
      </c>
      <c r="I21" t="n">
        <v>9</v>
      </c>
      <c r="J21" t="n">
        <v>159.39</v>
      </c>
      <c r="K21" t="n">
        <v>46.47</v>
      </c>
      <c r="L21" t="n">
        <v>20</v>
      </c>
      <c r="M21" t="n">
        <v>2</v>
      </c>
      <c r="N21" t="n">
        <v>27.92</v>
      </c>
      <c r="O21" t="n">
        <v>19891.97</v>
      </c>
      <c r="P21" t="n">
        <v>188.65</v>
      </c>
      <c r="Q21" t="n">
        <v>443.84</v>
      </c>
      <c r="R21" t="n">
        <v>48.69</v>
      </c>
      <c r="S21" t="n">
        <v>32.9</v>
      </c>
      <c r="T21" t="n">
        <v>3901.05</v>
      </c>
      <c r="U21" t="n">
        <v>0.68</v>
      </c>
      <c r="V21" t="n">
        <v>0.77</v>
      </c>
      <c r="W21" t="n">
        <v>1.47</v>
      </c>
      <c r="X21" t="n">
        <v>0.23</v>
      </c>
      <c r="Y21" t="n">
        <v>0.5</v>
      </c>
      <c r="Z21" t="n">
        <v>10</v>
      </c>
      <c r="AA21" t="n">
        <v>375.3392782449293</v>
      </c>
      <c r="AB21" t="n">
        <v>513.5557592950078</v>
      </c>
      <c r="AC21" t="n">
        <v>464.5427184079265</v>
      </c>
      <c r="AD21" t="n">
        <v>375339.2782449293</v>
      </c>
      <c r="AE21" t="n">
        <v>513555.7592950078</v>
      </c>
      <c r="AF21" t="n">
        <v>2.662410301132654e-05</v>
      </c>
      <c r="AG21" t="n">
        <v>28</v>
      </c>
      <c r="AH21" t="n">
        <v>464542.7184079266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4.2762</v>
      </c>
      <c r="E22" t="n">
        <v>23.39</v>
      </c>
      <c r="F22" t="n">
        <v>20.99</v>
      </c>
      <c r="G22" t="n">
        <v>157.4</v>
      </c>
      <c r="H22" t="n">
        <v>2.31</v>
      </c>
      <c r="I22" t="n">
        <v>8</v>
      </c>
      <c r="J22" t="n">
        <v>160.81</v>
      </c>
      <c r="K22" t="n">
        <v>46.47</v>
      </c>
      <c r="L22" t="n">
        <v>21</v>
      </c>
      <c r="M22" t="n">
        <v>1</v>
      </c>
      <c r="N22" t="n">
        <v>28.34</v>
      </c>
      <c r="O22" t="n">
        <v>20067.32</v>
      </c>
      <c r="P22" t="n">
        <v>188.53</v>
      </c>
      <c r="Q22" t="n">
        <v>443.82</v>
      </c>
      <c r="R22" t="n">
        <v>47.47</v>
      </c>
      <c r="S22" t="n">
        <v>32.9</v>
      </c>
      <c r="T22" t="n">
        <v>3295.03</v>
      </c>
      <c r="U22" t="n">
        <v>0.6899999999999999</v>
      </c>
      <c r="V22" t="n">
        <v>0.78</v>
      </c>
      <c r="W22" t="n">
        <v>1.47</v>
      </c>
      <c r="X22" t="n">
        <v>0.19</v>
      </c>
      <c r="Y22" t="n">
        <v>0.5</v>
      </c>
      <c r="Z22" t="n">
        <v>10</v>
      </c>
      <c r="AA22" t="n">
        <v>374.9034734682494</v>
      </c>
      <c r="AB22" t="n">
        <v>512.9594719732047</v>
      </c>
      <c r="AC22" t="n">
        <v>464.0033399112218</v>
      </c>
      <c r="AD22" t="n">
        <v>374903.4734682494</v>
      </c>
      <c r="AE22" t="n">
        <v>512959.4719732047</v>
      </c>
      <c r="AF22" t="n">
        <v>2.669714838715783e-05</v>
      </c>
      <c r="AG22" t="n">
        <v>28</v>
      </c>
      <c r="AH22" t="n">
        <v>464003.3399112218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4.2758</v>
      </c>
      <c r="E23" t="n">
        <v>23.39</v>
      </c>
      <c r="F23" t="n">
        <v>20.99</v>
      </c>
      <c r="G23" t="n">
        <v>157.42</v>
      </c>
      <c r="H23" t="n">
        <v>2.4</v>
      </c>
      <c r="I23" t="n">
        <v>8</v>
      </c>
      <c r="J23" t="n">
        <v>162.24</v>
      </c>
      <c r="K23" t="n">
        <v>46.47</v>
      </c>
      <c r="L23" t="n">
        <v>22</v>
      </c>
      <c r="M23" t="n">
        <v>0</v>
      </c>
      <c r="N23" t="n">
        <v>28.77</v>
      </c>
      <c r="O23" t="n">
        <v>20243.25</v>
      </c>
      <c r="P23" t="n">
        <v>190.16</v>
      </c>
      <c r="Q23" t="n">
        <v>443.82</v>
      </c>
      <c r="R23" t="n">
        <v>47.55</v>
      </c>
      <c r="S23" t="n">
        <v>32.9</v>
      </c>
      <c r="T23" t="n">
        <v>3333.01</v>
      </c>
      <c r="U23" t="n">
        <v>0.6899999999999999</v>
      </c>
      <c r="V23" t="n">
        <v>0.78</v>
      </c>
      <c r="W23" t="n">
        <v>1.46</v>
      </c>
      <c r="X23" t="n">
        <v>0.2</v>
      </c>
      <c r="Y23" t="n">
        <v>0.5</v>
      </c>
      <c r="Z23" t="n">
        <v>10</v>
      </c>
      <c r="AA23" t="n">
        <v>375.8371585630617</v>
      </c>
      <c r="AB23" t="n">
        <v>514.2369811112062</v>
      </c>
      <c r="AC23" t="n">
        <v>465.1589253700878</v>
      </c>
      <c r="AD23" t="n">
        <v>375837.1585630617</v>
      </c>
      <c r="AE23" t="n">
        <v>514236.9811112062</v>
      </c>
      <c r="AF23" t="n">
        <v>2.669465110935163e-05</v>
      </c>
      <c r="AG23" t="n">
        <v>28</v>
      </c>
      <c r="AH23" t="n">
        <v>465158.9253700878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2.6748</v>
      </c>
      <c r="E2" t="n">
        <v>37.39</v>
      </c>
      <c r="F2" t="n">
        <v>27.84</v>
      </c>
      <c r="G2" t="n">
        <v>7.02</v>
      </c>
      <c r="H2" t="n">
        <v>0.12</v>
      </c>
      <c r="I2" t="n">
        <v>238</v>
      </c>
      <c r="J2" t="n">
        <v>150.44</v>
      </c>
      <c r="K2" t="n">
        <v>49.1</v>
      </c>
      <c r="L2" t="n">
        <v>1</v>
      </c>
      <c r="M2" t="n">
        <v>236</v>
      </c>
      <c r="N2" t="n">
        <v>25.34</v>
      </c>
      <c r="O2" t="n">
        <v>18787.76</v>
      </c>
      <c r="P2" t="n">
        <v>328.24</v>
      </c>
      <c r="Q2" t="n">
        <v>443.89</v>
      </c>
      <c r="R2" t="n">
        <v>271.15</v>
      </c>
      <c r="S2" t="n">
        <v>32.9</v>
      </c>
      <c r="T2" t="n">
        <v>113983.58</v>
      </c>
      <c r="U2" t="n">
        <v>0.12</v>
      </c>
      <c r="V2" t="n">
        <v>0.59</v>
      </c>
      <c r="W2" t="n">
        <v>1.84</v>
      </c>
      <c r="X2" t="n">
        <v>7.04</v>
      </c>
      <c r="Y2" t="n">
        <v>0.5</v>
      </c>
      <c r="Z2" t="n">
        <v>10</v>
      </c>
      <c r="AA2" t="n">
        <v>730.739022663696</v>
      </c>
      <c r="AB2" t="n">
        <v>999.8293687389106</v>
      </c>
      <c r="AC2" t="n">
        <v>904.4070570558007</v>
      </c>
      <c r="AD2" t="n">
        <v>730739.022663696</v>
      </c>
      <c r="AE2" t="n">
        <v>999829.3687389106</v>
      </c>
      <c r="AF2" t="n">
        <v>1.576259493075571e-05</v>
      </c>
      <c r="AG2" t="n">
        <v>44</v>
      </c>
      <c r="AH2" t="n">
        <v>904407.0570558007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3.4399</v>
      </c>
      <c r="E3" t="n">
        <v>29.07</v>
      </c>
      <c r="F3" t="n">
        <v>23.71</v>
      </c>
      <c r="G3" t="n">
        <v>14.08</v>
      </c>
      <c r="H3" t="n">
        <v>0.23</v>
      </c>
      <c r="I3" t="n">
        <v>101</v>
      </c>
      <c r="J3" t="n">
        <v>151.83</v>
      </c>
      <c r="K3" t="n">
        <v>49.1</v>
      </c>
      <c r="L3" t="n">
        <v>2</v>
      </c>
      <c r="M3" t="n">
        <v>99</v>
      </c>
      <c r="N3" t="n">
        <v>25.73</v>
      </c>
      <c r="O3" t="n">
        <v>18959.54</v>
      </c>
      <c r="P3" t="n">
        <v>277.54</v>
      </c>
      <c r="Q3" t="n">
        <v>443.84</v>
      </c>
      <c r="R3" t="n">
        <v>136.38</v>
      </c>
      <c r="S3" t="n">
        <v>32.9</v>
      </c>
      <c r="T3" t="n">
        <v>47286.94</v>
      </c>
      <c r="U3" t="n">
        <v>0.24</v>
      </c>
      <c r="V3" t="n">
        <v>0.6899999999999999</v>
      </c>
      <c r="W3" t="n">
        <v>1.61</v>
      </c>
      <c r="X3" t="n">
        <v>2.91</v>
      </c>
      <c r="Y3" t="n">
        <v>0.5</v>
      </c>
      <c r="Z3" t="n">
        <v>10</v>
      </c>
      <c r="AA3" t="n">
        <v>526.1837942220308</v>
      </c>
      <c r="AB3" t="n">
        <v>719.9478808452515</v>
      </c>
      <c r="AC3" t="n">
        <v>651.2370655505769</v>
      </c>
      <c r="AD3" t="n">
        <v>526183.7942220308</v>
      </c>
      <c r="AE3" t="n">
        <v>719947.8808452515</v>
      </c>
      <c r="AF3" t="n">
        <v>2.027132881049297e-05</v>
      </c>
      <c r="AG3" t="n">
        <v>34</v>
      </c>
      <c r="AH3" t="n">
        <v>651237.0655505769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3.7268</v>
      </c>
      <c r="E4" t="n">
        <v>26.83</v>
      </c>
      <c r="F4" t="n">
        <v>22.6</v>
      </c>
      <c r="G4" t="n">
        <v>21.19</v>
      </c>
      <c r="H4" t="n">
        <v>0.35</v>
      </c>
      <c r="I4" t="n">
        <v>64</v>
      </c>
      <c r="J4" t="n">
        <v>153.23</v>
      </c>
      <c r="K4" t="n">
        <v>49.1</v>
      </c>
      <c r="L4" t="n">
        <v>3</v>
      </c>
      <c r="M4" t="n">
        <v>62</v>
      </c>
      <c r="N4" t="n">
        <v>26.13</v>
      </c>
      <c r="O4" t="n">
        <v>19131.85</v>
      </c>
      <c r="P4" t="n">
        <v>262.52</v>
      </c>
      <c r="Q4" t="n">
        <v>443.86</v>
      </c>
      <c r="R4" t="n">
        <v>100.37</v>
      </c>
      <c r="S4" t="n">
        <v>32.9</v>
      </c>
      <c r="T4" t="n">
        <v>29464.1</v>
      </c>
      <c r="U4" t="n">
        <v>0.33</v>
      </c>
      <c r="V4" t="n">
        <v>0.72</v>
      </c>
      <c r="W4" t="n">
        <v>1.54</v>
      </c>
      <c r="X4" t="n">
        <v>1.8</v>
      </c>
      <c r="Y4" t="n">
        <v>0.5</v>
      </c>
      <c r="Z4" t="n">
        <v>10</v>
      </c>
      <c r="AA4" t="n">
        <v>480.3479985778119</v>
      </c>
      <c r="AB4" t="n">
        <v>657.2333231122421</v>
      </c>
      <c r="AC4" t="n">
        <v>594.5078971871715</v>
      </c>
      <c r="AD4" t="n">
        <v>480347.9985778119</v>
      </c>
      <c r="AE4" t="n">
        <v>657233.3231122422</v>
      </c>
      <c r="AF4" t="n">
        <v>2.19620303529013e-05</v>
      </c>
      <c r="AG4" t="n">
        <v>32</v>
      </c>
      <c r="AH4" t="n">
        <v>594507.8971871715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3.8683</v>
      </c>
      <c r="E5" t="n">
        <v>25.85</v>
      </c>
      <c r="F5" t="n">
        <v>22.14</v>
      </c>
      <c r="G5" t="n">
        <v>28.26</v>
      </c>
      <c r="H5" t="n">
        <v>0.46</v>
      </c>
      <c r="I5" t="n">
        <v>47</v>
      </c>
      <c r="J5" t="n">
        <v>154.63</v>
      </c>
      <c r="K5" t="n">
        <v>49.1</v>
      </c>
      <c r="L5" t="n">
        <v>4</v>
      </c>
      <c r="M5" t="n">
        <v>45</v>
      </c>
      <c r="N5" t="n">
        <v>26.53</v>
      </c>
      <c r="O5" t="n">
        <v>19304.72</v>
      </c>
      <c r="P5" t="n">
        <v>255.62</v>
      </c>
      <c r="Q5" t="n">
        <v>443.82</v>
      </c>
      <c r="R5" t="n">
        <v>84.84999999999999</v>
      </c>
      <c r="S5" t="n">
        <v>32.9</v>
      </c>
      <c r="T5" t="n">
        <v>21791.38</v>
      </c>
      <c r="U5" t="n">
        <v>0.39</v>
      </c>
      <c r="V5" t="n">
        <v>0.74</v>
      </c>
      <c r="W5" t="n">
        <v>1.53</v>
      </c>
      <c r="X5" t="n">
        <v>1.34</v>
      </c>
      <c r="Y5" t="n">
        <v>0.5</v>
      </c>
      <c r="Z5" t="n">
        <v>10</v>
      </c>
      <c r="AA5" t="n">
        <v>450.6312560826213</v>
      </c>
      <c r="AB5" t="n">
        <v>616.5735650201702</v>
      </c>
      <c r="AC5" t="n">
        <v>557.7286493410779</v>
      </c>
      <c r="AD5" t="n">
        <v>450631.2560826213</v>
      </c>
      <c r="AE5" t="n">
        <v>616573.5650201702</v>
      </c>
      <c r="AF5" t="n">
        <v>2.279588977517659e-05</v>
      </c>
      <c r="AG5" t="n">
        <v>30</v>
      </c>
      <c r="AH5" t="n">
        <v>557728.6493410779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3.9603</v>
      </c>
      <c r="E6" t="n">
        <v>25.25</v>
      </c>
      <c r="F6" t="n">
        <v>21.84</v>
      </c>
      <c r="G6" t="n">
        <v>35.42</v>
      </c>
      <c r="H6" t="n">
        <v>0.57</v>
      </c>
      <c r="I6" t="n">
        <v>37</v>
      </c>
      <c r="J6" t="n">
        <v>156.03</v>
      </c>
      <c r="K6" t="n">
        <v>49.1</v>
      </c>
      <c r="L6" t="n">
        <v>5</v>
      </c>
      <c r="M6" t="n">
        <v>35</v>
      </c>
      <c r="N6" t="n">
        <v>26.94</v>
      </c>
      <c r="O6" t="n">
        <v>19478.15</v>
      </c>
      <c r="P6" t="n">
        <v>250.13</v>
      </c>
      <c r="Q6" t="n">
        <v>443.83</v>
      </c>
      <c r="R6" t="n">
        <v>75.38</v>
      </c>
      <c r="S6" t="n">
        <v>32.9</v>
      </c>
      <c r="T6" t="n">
        <v>17103</v>
      </c>
      <c r="U6" t="n">
        <v>0.44</v>
      </c>
      <c r="V6" t="n">
        <v>0.75</v>
      </c>
      <c r="W6" t="n">
        <v>1.51</v>
      </c>
      <c r="X6" t="n">
        <v>1.05</v>
      </c>
      <c r="Y6" t="n">
        <v>0.5</v>
      </c>
      <c r="Z6" t="n">
        <v>10</v>
      </c>
      <c r="AA6" t="n">
        <v>442.7546403971858</v>
      </c>
      <c r="AB6" t="n">
        <v>605.796431947598</v>
      </c>
      <c r="AC6" t="n">
        <v>547.9800707231508</v>
      </c>
      <c r="AD6" t="n">
        <v>442754.6403971858</v>
      </c>
      <c r="AE6" t="n">
        <v>605796.431947598</v>
      </c>
      <c r="AF6" t="n">
        <v>2.333804572464179e-05</v>
      </c>
      <c r="AG6" t="n">
        <v>30</v>
      </c>
      <c r="AH6" t="n">
        <v>547980.0707231507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4.0185</v>
      </c>
      <c r="E7" t="n">
        <v>24.88</v>
      </c>
      <c r="F7" t="n">
        <v>21.66</v>
      </c>
      <c r="G7" t="n">
        <v>41.92</v>
      </c>
      <c r="H7" t="n">
        <v>0.67</v>
      </c>
      <c r="I7" t="n">
        <v>31</v>
      </c>
      <c r="J7" t="n">
        <v>157.44</v>
      </c>
      <c r="K7" t="n">
        <v>49.1</v>
      </c>
      <c r="L7" t="n">
        <v>6</v>
      </c>
      <c r="M7" t="n">
        <v>29</v>
      </c>
      <c r="N7" t="n">
        <v>27.35</v>
      </c>
      <c r="O7" t="n">
        <v>19652.13</v>
      </c>
      <c r="P7" t="n">
        <v>246.09</v>
      </c>
      <c r="Q7" t="n">
        <v>443.82</v>
      </c>
      <c r="R7" t="n">
        <v>69.45</v>
      </c>
      <c r="S7" t="n">
        <v>32.9</v>
      </c>
      <c r="T7" t="n">
        <v>14171.62</v>
      </c>
      <c r="U7" t="n">
        <v>0.47</v>
      </c>
      <c r="V7" t="n">
        <v>0.75</v>
      </c>
      <c r="W7" t="n">
        <v>1.5</v>
      </c>
      <c r="X7" t="n">
        <v>0.87</v>
      </c>
      <c r="Y7" t="n">
        <v>0.5</v>
      </c>
      <c r="Z7" t="n">
        <v>10</v>
      </c>
      <c r="AA7" t="n">
        <v>428.7029976308812</v>
      </c>
      <c r="AB7" t="n">
        <v>586.5703544000127</v>
      </c>
      <c r="AC7" t="n">
        <v>530.5889030327376</v>
      </c>
      <c r="AD7" t="n">
        <v>428702.9976308812</v>
      </c>
      <c r="AE7" t="n">
        <v>586570.3544000126</v>
      </c>
      <c r="AF7" t="n">
        <v>2.368101829267304e-05</v>
      </c>
      <c r="AG7" t="n">
        <v>29</v>
      </c>
      <c r="AH7" t="n">
        <v>530588.9030327376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4.0689</v>
      </c>
      <c r="E8" t="n">
        <v>24.58</v>
      </c>
      <c r="F8" t="n">
        <v>21.51</v>
      </c>
      <c r="G8" t="n">
        <v>49.63</v>
      </c>
      <c r="H8" t="n">
        <v>0.78</v>
      </c>
      <c r="I8" t="n">
        <v>26</v>
      </c>
      <c r="J8" t="n">
        <v>158.86</v>
      </c>
      <c r="K8" t="n">
        <v>49.1</v>
      </c>
      <c r="L8" t="n">
        <v>7</v>
      </c>
      <c r="M8" t="n">
        <v>24</v>
      </c>
      <c r="N8" t="n">
        <v>27.77</v>
      </c>
      <c r="O8" t="n">
        <v>19826.68</v>
      </c>
      <c r="P8" t="n">
        <v>242.98</v>
      </c>
      <c r="Q8" t="n">
        <v>443.82</v>
      </c>
      <c r="R8" t="n">
        <v>64.19</v>
      </c>
      <c r="S8" t="n">
        <v>32.9</v>
      </c>
      <c r="T8" t="n">
        <v>11566.89</v>
      </c>
      <c r="U8" t="n">
        <v>0.51</v>
      </c>
      <c r="V8" t="n">
        <v>0.76</v>
      </c>
      <c r="W8" t="n">
        <v>1.5</v>
      </c>
      <c r="X8" t="n">
        <v>0.71</v>
      </c>
      <c r="Y8" t="n">
        <v>0.5</v>
      </c>
      <c r="Z8" t="n">
        <v>10</v>
      </c>
      <c r="AA8" t="n">
        <v>424.6170496771588</v>
      </c>
      <c r="AB8" t="n">
        <v>580.9797801504279</v>
      </c>
      <c r="AC8" t="n">
        <v>525.531885343113</v>
      </c>
      <c r="AD8" t="n">
        <v>424617.0496771588</v>
      </c>
      <c r="AE8" t="n">
        <v>580979.7801504279</v>
      </c>
      <c r="AF8" t="n">
        <v>2.397802546498876e-05</v>
      </c>
      <c r="AG8" t="n">
        <v>29</v>
      </c>
      <c r="AH8" t="n">
        <v>525531.885343113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4.101</v>
      </c>
      <c r="E9" t="n">
        <v>24.38</v>
      </c>
      <c r="F9" t="n">
        <v>21.41</v>
      </c>
      <c r="G9" t="n">
        <v>55.84</v>
      </c>
      <c r="H9" t="n">
        <v>0.88</v>
      </c>
      <c r="I9" t="n">
        <v>23</v>
      </c>
      <c r="J9" t="n">
        <v>160.28</v>
      </c>
      <c r="K9" t="n">
        <v>49.1</v>
      </c>
      <c r="L9" t="n">
        <v>8</v>
      </c>
      <c r="M9" t="n">
        <v>21</v>
      </c>
      <c r="N9" t="n">
        <v>28.19</v>
      </c>
      <c r="O9" t="n">
        <v>20001.93</v>
      </c>
      <c r="P9" t="n">
        <v>239.76</v>
      </c>
      <c r="Q9" t="n">
        <v>443.83</v>
      </c>
      <c r="R9" t="n">
        <v>61.46</v>
      </c>
      <c r="S9" t="n">
        <v>32.9</v>
      </c>
      <c r="T9" t="n">
        <v>10216.25</v>
      </c>
      <c r="U9" t="n">
        <v>0.54</v>
      </c>
      <c r="V9" t="n">
        <v>0.76</v>
      </c>
      <c r="W9" t="n">
        <v>1.48</v>
      </c>
      <c r="X9" t="n">
        <v>0.61</v>
      </c>
      <c r="Y9" t="n">
        <v>0.5</v>
      </c>
      <c r="Z9" t="n">
        <v>10</v>
      </c>
      <c r="AA9" t="n">
        <v>421.3319534383731</v>
      </c>
      <c r="AB9" t="n">
        <v>576.4849665483039</v>
      </c>
      <c r="AC9" t="n">
        <v>521.4660504426653</v>
      </c>
      <c r="AD9" t="n">
        <v>421331.9534383732</v>
      </c>
      <c r="AE9" t="n">
        <v>576484.9665483038</v>
      </c>
      <c r="AF9" t="n">
        <v>2.416719074735651e-05</v>
      </c>
      <c r="AG9" t="n">
        <v>29</v>
      </c>
      <c r="AH9" t="n">
        <v>521466.0504426652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4.1288</v>
      </c>
      <c r="E10" t="n">
        <v>24.22</v>
      </c>
      <c r="F10" t="n">
        <v>21.33</v>
      </c>
      <c r="G10" t="n">
        <v>64</v>
      </c>
      <c r="H10" t="n">
        <v>0.99</v>
      </c>
      <c r="I10" t="n">
        <v>20</v>
      </c>
      <c r="J10" t="n">
        <v>161.71</v>
      </c>
      <c r="K10" t="n">
        <v>49.1</v>
      </c>
      <c r="L10" t="n">
        <v>9</v>
      </c>
      <c r="M10" t="n">
        <v>18</v>
      </c>
      <c r="N10" t="n">
        <v>28.61</v>
      </c>
      <c r="O10" t="n">
        <v>20177.64</v>
      </c>
      <c r="P10" t="n">
        <v>237.28</v>
      </c>
      <c r="Q10" t="n">
        <v>443.82</v>
      </c>
      <c r="R10" t="n">
        <v>58.79</v>
      </c>
      <c r="S10" t="n">
        <v>32.9</v>
      </c>
      <c r="T10" t="n">
        <v>8892.4</v>
      </c>
      <c r="U10" t="n">
        <v>0.5600000000000001</v>
      </c>
      <c r="V10" t="n">
        <v>0.76</v>
      </c>
      <c r="W10" t="n">
        <v>1.48</v>
      </c>
      <c r="X10" t="n">
        <v>0.54</v>
      </c>
      <c r="Y10" t="n">
        <v>0.5</v>
      </c>
      <c r="Z10" t="n">
        <v>10</v>
      </c>
      <c r="AA10" t="n">
        <v>418.715220056781</v>
      </c>
      <c r="AB10" t="n">
        <v>572.9046364934803</v>
      </c>
      <c r="AC10" t="n">
        <v>518.2274220632492</v>
      </c>
      <c r="AD10" t="n">
        <v>418715.220056781</v>
      </c>
      <c r="AE10" t="n">
        <v>572904.6364934803</v>
      </c>
      <c r="AF10" t="n">
        <v>2.433101613208621e-05</v>
      </c>
      <c r="AG10" t="n">
        <v>29</v>
      </c>
      <c r="AH10" t="n">
        <v>518227.4220632492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4.146</v>
      </c>
      <c r="E11" t="n">
        <v>24.12</v>
      </c>
      <c r="F11" t="n">
        <v>21.29</v>
      </c>
      <c r="G11" t="n">
        <v>70.98</v>
      </c>
      <c r="H11" t="n">
        <v>1.09</v>
      </c>
      <c r="I11" t="n">
        <v>18</v>
      </c>
      <c r="J11" t="n">
        <v>163.13</v>
      </c>
      <c r="K11" t="n">
        <v>49.1</v>
      </c>
      <c r="L11" t="n">
        <v>10</v>
      </c>
      <c r="M11" t="n">
        <v>16</v>
      </c>
      <c r="N11" t="n">
        <v>29.04</v>
      </c>
      <c r="O11" t="n">
        <v>20353.94</v>
      </c>
      <c r="P11" t="n">
        <v>234.92</v>
      </c>
      <c r="Q11" t="n">
        <v>443.82</v>
      </c>
      <c r="R11" t="n">
        <v>57.56</v>
      </c>
      <c r="S11" t="n">
        <v>32.9</v>
      </c>
      <c r="T11" t="n">
        <v>8287.24</v>
      </c>
      <c r="U11" t="n">
        <v>0.57</v>
      </c>
      <c r="V11" t="n">
        <v>0.76</v>
      </c>
      <c r="W11" t="n">
        <v>1.48</v>
      </c>
      <c r="X11" t="n">
        <v>0.5</v>
      </c>
      <c r="Y11" t="n">
        <v>0.5</v>
      </c>
      <c r="Z11" t="n">
        <v>10</v>
      </c>
      <c r="AA11" t="n">
        <v>407.7177922490823</v>
      </c>
      <c r="AB11" t="n">
        <v>557.8574705947136</v>
      </c>
      <c r="AC11" t="n">
        <v>504.6163365590308</v>
      </c>
      <c r="AD11" t="n">
        <v>407717.7922490822</v>
      </c>
      <c r="AE11" t="n">
        <v>557857.4705947136</v>
      </c>
      <c r="AF11" t="n">
        <v>2.44323757226384e-05</v>
      </c>
      <c r="AG11" t="n">
        <v>28</v>
      </c>
      <c r="AH11" t="n">
        <v>504616.3365590308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4.1554</v>
      </c>
      <c r="E12" t="n">
        <v>24.06</v>
      </c>
      <c r="F12" t="n">
        <v>21.27</v>
      </c>
      <c r="G12" t="n">
        <v>75.06999999999999</v>
      </c>
      <c r="H12" t="n">
        <v>1.18</v>
      </c>
      <c r="I12" t="n">
        <v>17</v>
      </c>
      <c r="J12" t="n">
        <v>164.57</v>
      </c>
      <c r="K12" t="n">
        <v>49.1</v>
      </c>
      <c r="L12" t="n">
        <v>11</v>
      </c>
      <c r="M12" t="n">
        <v>15</v>
      </c>
      <c r="N12" t="n">
        <v>29.47</v>
      </c>
      <c r="O12" t="n">
        <v>20530.82</v>
      </c>
      <c r="P12" t="n">
        <v>232.32</v>
      </c>
      <c r="Q12" t="n">
        <v>443.83</v>
      </c>
      <c r="R12" t="n">
        <v>56.85</v>
      </c>
      <c r="S12" t="n">
        <v>32.9</v>
      </c>
      <c r="T12" t="n">
        <v>7937.85</v>
      </c>
      <c r="U12" t="n">
        <v>0.58</v>
      </c>
      <c r="V12" t="n">
        <v>0.77</v>
      </c>
      <c r="W12" t="n">
        <v>1.47</v>
      </c>
      <c r="X12" t="n">
        <v>0.47</v>
      </c>
      <c r="Y12" t="n">
        <v>0.5</v>
      </c>
      <c r="Z12" t="n">
        <v>10</v>
      </c>
      <c r="AA12" t="n">
        <v>405.8306202081488</v>
      </c>
      <c r="AB12" t="n">
        <v>555.275358552154</v>
      </c>
      <c r="AC12" t="n">
        <v>502.2806576657961</v>
      </c>
      <c r="AD12" t="n">
        <v>405830.6202081488</v>
      </c>
      <c r="AE12" t="n">
        <v>555275.358552154</v>
      </c>
      <c r="AF12" t="n">
        <v>2.448776991747506e-05</v>
      </c>
      <c r="AG12" t="n">
        <v>28</v>
      </c>
      <c r="AH12" t="n">
        <v>502280.6576657961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4.1781</v>
      </c>
      <c r="E13" t="n">
        <v>23.93</v>
      </c>
      <c r="F13" t="n">
        <v>21.2</v>
      </c>
      <c r="G13" t="n">
        <v>84.8</v>
      </c>
      <c r="H13" t="n">
        <v>1.28</v>
      </c>
      <c r="I13" t="n">
        <v>15</v>
      </c>
      <c r="J13" t="n">
        <v>166.01</v>
      </c>
      <c r="K13" t="n">
        <v>49.1</v>
      </c>
      <c r="L13" t="n">
        <v>12</v>
      </c>
      <c r="M13" t="n">
        <v>13</v>
      </c>
      <c r="N13" t="n">
        <v>29.91</v>
      </c>
      <c r="O13" t="n">
        <v>20708.3</v>
      </c>
      <c r="P13" t="n">
        <v>230.02</v>
      </c>
      <c r="Q13" t="n">
        <v>443.82</v>
      </c>
      <c r="R13" t="n">
        <v>54.65</v>
      </c>
      <c r="S13" t="n">
        <v>32.9</v>
      </c>
      <c r="T13" t="n">
        <v>6849.07</v>
      </c>
      <c r="U13" t="n">
        <v>0.6</v>
      </c>
      <c r="V13" t="n">
        <v>0.77</v>
      </c>
      <c r="W13" t="n">
        <v>1.47</v>
      </c>
      <c r="X13" t="n">
        <v>0.41</v>
      </c>
      <c r="Y13" t="n">
        <v>0.5</v>
      </c>
      <c r="Z13" t="n">
        <v>10</v>
      </c>
      <c r="AA13" t="n">
        <v>403.5913646561747</v>
      </c>
      <c r="AB13" t="n">
        <v>552.2115103169602</v>
      </c>
      <c r="AC13" t="n">
        <v>499.5092188060313</v>
      </c>
      <c r="AD13" t="n">
        <v>403591.3646561747</v>
      </c>
      <c r="AE13" t="n">
        <v>552211.5103169603</v>
      </c>
      <c r="AF13" t="n">
        <v>2.462154100500615e-05</v>
      </c>
      <c r="AG13" t="n">
        <v>28</v>
      </c>
      <c r="AH13" t="n">
        <v>499509.2188060313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4.1912</v>
      </c>
      <c r="E14" t="n">
        <v>23.86</v>
      </c>
      <c r="F14" t="n">
        <v>21.16</v>
      </c>
      <c r="G14" t="n">
        <v>90.67</v>
      </c>
      <c r="H14" t="n">
        <v>1.38</v>
      </c>
      <c r="I14" t="n">
        <v>14</v>
      </c>
      <c r="J14" t="n">
        <v>167.45</v>
      </c>
      <c r="K14" t="n">
        <v>49.1</v>
      </c>
      <c r="L14" t="n">
        <v>13</v>
      </c>
      <c r="M14" t="n">
        <v>12</v>
      </c>
      <c r="N14" t="n">
        <v>30.36</v>
      </c>
      <c r="O14" t="n">
        <v>20886.38</v>
      </c>
      <c r="P14" t="n">
        <v>228.37</v>
      </c>
      <c r="Q14" t="n">
        <v>443.82</v>
      </c>
      <c r="R14" t="n">
        <v>53.22</v>
      </c>
      <c r="S14" t="n">
        <v>32.9</v>
      </c>
      <c r="T14" t="n">
        <v>6137.27</v>
      </c>
      <c r="U14" t="n">
        <v>0.62</v>
      </c>
      <c r="V14" t="n">
        <v>0.77</v>
      </c>
      <c r="W14" t="n">
        <v>1.47</v>
      </c>
      <c r="X14" t="n">
        <v>0.36</v>
      </c>
      <c r="Y14" t="n">
        <v>0.5</v>
      </c>
      <c r="Z14" t="n">
        <v>10</v>
      </c>
      <c r="AA14" t="n">
        <v>402.1242970505618</v>
      </c>
      <c r="AB14" t="n">
        <v>550.2042036965058</v>
      </c>
      <c r="AC14" t="n">
        <v>497.6934867121604</v>
      </c>
      <c r="AD14" t="n">
        <v>402124.2970505618</v>
      </c>
      <c r="AE14" t="n">
        <v>550204.2036965059</v>
      </c>
      <c r="AF14" t="n">
        <v>2.469873929781044e-05</v>
      </c>
      <c r="AG14" t="n">
        <v>28</v>
      </c>
      <c r="AH14" t="n">
        <v>497693.4867121604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4.1993</v>
      </c>
      <c r="E15" t="n">
        <v>23.81</v>
      </c>
      <c r="F15" t="n">
        <v>21.14</v>
      </c>
      <c r="G15" t="n">
        <v>97.56999999999999</v>
      </c>
      <c r="H15" t="n">
        <v>1.47</v>
      </c>
      <c r="I15" t="n">
        <v>13</v>
      </c>
      <c r="J15" t="n">
        <v>168.9</v>
      </c>
      <c r="K15" t="n">
        <v>49.1</v>
      </c>
      <c r="L15" t="n">
        <v>14</v>
      </c>
      <c r="M15" t="n">
        <v>11</v>
      </c>
      <c r="N15" t="n">
        <v>30.81</v>
      </c>
      <c r="O15" t="n">
        <v>21065.06</v>
      </c>
      <c r="P15" t="n">
        <v>226.47</v>
      </c>
      <c r="Q15" t="n">
        <v>443.82</v>
      </c>
      <c r="R15" t="n">
        <v>52.61</v>
      </c>
      <c r="S15" t="n">
        <v>32.9</v>
      </c>
      <c r="T15" t="n">
        <v>5839.77</v>
      </c>
      <c r="U15" t="n">
        <v>0.63</v>
      </c>
      <c r="V15" t="n">
        <v>0.77</v>
      </c>
      <c r="W15" t="n">
        <v>1.47</v>
      </c>
      <c r="X15" t="n">
        <v>0.35</v>
      </c>
      <c r="Y15" t="n">
        <v>0.5</v>
      </c>
      <c r="Z15" t="n">
        <v>10</v>
      </c>
      <c r="AA15" t="n">
        <v>400.7194203820657</v>
      </c>
      <c r="AB15" t="n">
        <v>548.281989459885</v>
      </c>
      <c r="AC15" t="n">
        <v>495.9547259044381</v>
      </c>
      <c r="AD15" t="n">
        <v>400719.4203820657</v>
      </c>
      <c r="AE15" t="n">
        <v>548281.9894598851</v>
      </c>
      <c r="AF15" t="n">
        <v>2.474647259336118e-05</v>
      </c>
      <c r="AG15" t="n">
        <v>28</v>
      </c>
      <c r="AH15" t="n">
        <v>495954.7259044381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4.212</v>
      </c>
      <c r="E16" t="n">
        <v>23.74</v>
      </c>
      <c r="F16" t="n">
        <v>21.1</v>
      </c>
      <c r="G16" t="n">
        <v>105.49</v>
      </c>
      <c r="H16" t="n">
        <v>1.56</v>
      </c>
      <c r="I16" t="n">
        <v>12</v>
      </c>
      <c r="J16" t="n">
        <v>170.35</v>
      </c>
      <c r="K16" t="n">
        <v>49.1</v>
      </c>
      <c r="L16" t="n">
        <v>15</v>
      </c>
      <c r="M16" t="n">
        <v>10</v>
      </c>
      <c r="N16" t="n">
        <v>31.26</v>
      </c>
      <c r="O16" t="n">
        <v>21244.37</v>
      </c>
      <c r="P16" t="n">
        <v>224.02</v>
      </c>
      <c r="Q16" t="n">
        <v>443.82</v>
      </c>
      <c r="R16" t="n">
        <v>51.4</v>
      </c>
      <c r="S16" t="n">
        <v>32.9</v>
      </c>
      <c r="T16" t="n">
        <v>5239.35</v>
      </c>
      <c r="U16" t="n">
        <v>0.64</v>
      </c>
      <c r="V16" t="n">
        <v>0.77</v>
      </c>
      <c r="W16" t="n">
        <v>1.46</v>
      </c>
      <c r="X16" t="n">
        <v>0.3</v>
      </c>
      <c r="Y16" t="n">
        <v>0.5</v>
      </c>
      <c r="Z16" t="n">
        <v>10</v>
      </c>
      <c r="AA16" t="n">
        <v>398.8233921859359</v>
      </c>
      <c r="AB16" t="n">
        <v>545.6877600350798</v>
      </c>
      <c r="AC16" t="n">
        <v>493.6080860949123</v>
      </c>
      <c r="AD16" t="n">
        <v>398823.3921859359</v>
      </c>
      <c r="AE16" t="n">
        <v>545687.7600350798</v>
      </c>
      <c r="AF16" t="n">
        <v>2.482131368638518e-05</v>
      </c>
      <c r="AG16" t="n">
        <v>28</v>
      </c>
      <c r="AH16" t="n">
        <v>493608.0860949123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4.2211</v>
      </c>
      <c r="E17" t="n">
        <v>23.69</v>
      </c>
      <c r="F17" t="n">
        <v>21.08</v>
      </c>
      <c r="G17" t="n">
        <v>114.97</v>
      </c>
      <c r="H17" t="n">
        <v>1.65</v>
      </c>
      <c r="I17" t="n">
        <v>11</v>
      </c>
      <c r="J17" t="n">
        <v>171.81</v>
      </c>
      <c r="K17" t="n">
        <v>49.1</v>
      </c>
      <c r="L17" t="n">
        <v>16</v>
      </c>
      <c r="M17" t="n">
        <v>9</v>
      </c>
      <c r="N17" t="n">
        <v>31.72</v>
      </c>
      <c r="O17" t="n">
        <v>21424.29</v>
      </c>
      <c r="P17" t="n">
        <v>219.94</v>
      </c>
      <c r="Q17" t="n">
        <v>443.82</v>
      </c>
      <c r="R17" t="n">
        <v>50.39</v>
      </c>
      <c r="S17" t="n">
        <v>32.9</v>
      </c>
      <c r="T17" t="n">
        <v>4740.86</v>
      </c>
      <c r="U17" t="n">
        <v>0.65</v>
      </c>
      <c r="V17" t="n">
        <v>0.77</v>
      </c>
      <c r="W17" t="n">
        <v>1.47</v>
      </c>
      <c r="X17" t="n">
        <v>0.28</v>
      </c>
      <c r="Y17" t="n">
        <v>0.5</v>
      </c>
      <c r="Z17" t="n">
        <v>10</v>
      </c>
      <c r="AA17" t="n">
        <v>396.1479009108921</v>
      </c>
      <c r="AB17" t="n">
        <v>542.0270348382202</v>
      </c>
      <c r="AC17" t="n">
        <v>490.2967353729811</v>
      </c>
      <c r="AD17" t="n">
        <v>396147.9009108921</v>
      </c>
      <c r="AE17" t="n">
        <v>542027.0348382202</v>
      </c>
      <c r="AF17" t="n">
        <v>2.487493998138663e-05</v>
      </c>
      <c r="AG17" t="n">
        <v>28</v>
      </c>
      <c r="AH17" t="n">
        <v>490296.7353729811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4.2223</v>
      </c>
      <c r="E18" t="n">
        <v>23.68</v>
      </c>
      <c r="F18" t="n">
        <v>21.07</v>
      </c>
      <c r="G18" t="n">
        <v>114.93</v>
      </c>
      <c r="H18" t="n">
        <v>1.74</v>
      </c>
      <c r="I18" t="n">
        <v>11</v>
      </c>
      <c r="J18" t="n">
        <v>173.28</v>
      </c>
      <c r="K18" t="n">
        <v>49.1</v>
      </c>
      <c r="L18" t="n">
        <v>17</v>
      </c>
      <c r="M18" t="n">
        <v>9</v>
      </c>
      <c r="N18" t="n">
        <v>32.18</v>
      </c>
      <c r="O18" t="n">
        <v>21604.83</v>
      </c>
      <c r="P18" t="n">
        <v>219.72</v>
      </c>
      <c r="Q18" t="n">
        <v>443.82</v>
      </c>
      <c r="R18" t="n">
        <v>50.36</v>
      </c>
      <c r="S18" t="n">
        <v>32.9</v>
      </c>
      <c r="T18" t="n">
        <v>4724.16</v>
      </c>
      <c r="U18" t="n">
        <v>0.65</v>
      </c>
      <c r="V18" t="n">
        <v>0.77</v>
      </c>
      <c r="W18" t="n">
        <v>1.47</v>
      </c>
      <c r="X18" t="n">
        <v>0.28</v>
      </c>
      <c r="Y18" t="n">
        <v>0.5</v>
      </c>
      <c r="Z18" t="n">
        <v>10</v>
      </c>
      <c r="AA18" t="n">
        <v>395.9713462410585</v>
      </c>
      <c r="AB18" t="n">
        <v>541.7854649499116</v>
      </c>
      <c r="AC18" t="n">
        <v>490.0782205757671</v>
      </c>
      <c r="AD18" t="n">
        <v>395971.3462410585</v>
      </c>
      <c r="AE18" t="n">
        <v>541785.4649499116</v>
      </c>
      <c r="AF18" t="n">
        <v>2.488201158072748e-05</v>
      </c>
      <c r="AG18" t="n">
        <v>28</v>
      </c>
      <c r="AH18" t="n">
        <v>490078.2205757671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4.2303</v>
      </c>
      <c r="E19" t="n">
        <v>23.64</v>
      </c>
      <c r="F19" t="n">
        <v>21.06</v>
      </c>
      <c r="G19" t="n">
        <v>126.34</v>
      </c>
      <c r="H19" t="n">
        <v>1.83</v>
      </c>
      <c r="I19" t="n">
        <v>10</v>
      </c>
      <c r="J19" t="n">
        <v>174.75</v>
      </c>
      <c r="K19" t="n">
        <v>49.1</v>
      </c>
      <c r="L19" t="n">
        <v>18</v>
      </c>
      <c r="M19" t="n">
        <v>8</v>
      </c>
      <c r="N19" t="n">
        <v>32.65</v>
      </c>
      <c r="O19" t="n">
        <v>21786.02</v>
      </c>
      <c r="P19" t="n">
        <v>217.15</v>
      </c>
      <c r="Q19" t="n">
        <v>443.82</v>
      </c>
      <c r="R19" t="n">
        <v>49.89</v>
      </c>
      <c r="S19" t="n">
        <v>32.9</v>
      </c>
      <c r="T19" t="n">
        <v>4494.68</v>
      </c>
      <c r="U19" t="n">
        <v>0.66</v>
      </c>
      <c r="V19" t="n">
        <v>0.77</v>
      </c>
      <c r="W19" t="n">
        <v>1.47</v>
      </c>
      <c r="X19" t="n">
        <v>0.26</v>
      </c>
      <c r="Y19" t="n">
        <v>0.5</v>
      </c>
      <c r="Z19" t="n">
        <v>10</v>
      </c>
      <c r="AA19" t="n">
        <v>394.2180955464933</v>
      </c>
      <c r="AB19" t="n">
        <v>539.3865900016458</v>
      </c>
      <c r="AC19" t="n">
        <v>487.9082908857217</v>
      </c>
      <c r="AD19" t="n">
        <v>394218.0955464933</v>
      </c>
      <c r="AE19" t="n">
        <v>539386.5900016458</v>
      </c>
      <c r="AF19" t="n">
        <v>2.492915557633315e-05</v>
      </c>
      <c r="AG19" t="n">
        <v>28</v>
      </c>
      <c r="AH19" t="n">
        <v>487908.2908857217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4.2324</v>
      </c>
      <c r="E20" t="n">
        <v>23.63</v>
      </c>
      <c r="F20" t="n">
        <v>21.05</v>
      </c>
      <c r="G20" t="n">
        <v>126.27</v>
      </c>
      <c r="H20" t="n">
        <v>1.91</v>
      </c>
      <c r="I20" t="n">
        <v>10</v>
      </c>
      <c r="J20" t="n">
        <v>176.22</v>
      </c>
      <c r="K20" t="n">
        <v>49.1</v>
      </c>
      <c r="L20" t="n">
        <v>19</v>
      </c>
      <c r="M20" t="n">
        <v>8</v>
      </c>
      <c r="N20" t="n">
        <v>33.13</v>
      </c>
      <c r="O20" t="n">
        <v>21967.84</v>
      </c>
      <c r="P20" t="n">
        <v>213.14</v>
      </c>
      <c r="Q20" t="n">
        <v>443.82</v>
      </c>
      <c r="R20" t="n">
        <v>49.46</v>
      </c>
      <c r="S20" t="n">
        <v>32.9</v>
      </c>
      <c r="T20" t="n">
        <v>4282.12</v>
      </c>
      <c r="U20" t="n">
        <v>0.67</v>
      </c>
      <c r="V20" t="n">
        <v>0.77</v>
      </c>
      <c r="W20" t="n">
        <v>1.46</v>
      </c>
      <c r="X20" t="n">
        <v>0.25</v>
      </c>
      <c r="Y20" t="n">
        <v>0.5</v>
      </c>
      <c r="Z20" t="n">
        <v>10</v>
      </c>
      <c r="AA20" t="n">
        <v>391.8461612504734</v>
      </c>
      <c r="AB20" t="n">
        <v>536.1412048554754</v>
      </c>
      <c r="AC20" t="n">
        <v>484.972640742975</v>
      </c>
      <c r="AD20" t="n">
        <v>391846.1612504733</v>
      </c>
      <c r="AE20" t="n">
        <v>536141.2048554753</v>
      </c>
      <c r="AF20" t="n">
        <v>2.494153087517964e-05</v>
      </c>
      <c r="AG20" t="n">
        <v>28</v>
      </c>
      <c r="AH20" t="n">
        <v>484972.6407429751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4.242</v>
      </c>
      <c r="E21" t="n">
        <v>23.57</v>
      </c>
      <c r="F21" t="n">
        <v>21.02</v>
      </c>
      <c r="G21" t="n">
        <v>140.15</v>
      </c>
      <c r="H21" t="n">
        <v>2</v>
      </c>
      <c r="I21" t="n">
        <v>9</v>
      </c>
      <c r="J21" t="n">
        <v>177.7</v>
      </c>
      <c r="K21" t="n">
        <v>49.1</v>
      </c>
      <c r="L21" t="n">
        <v>20</v>
      </c>
      <c r="M21" t="n">
        <v>7</v>
      </c>
      <c r="N21" t="n">
        <v>33.61</v>
      </c>
      <c r="O21" t="n">
        <v>22150.3</v>
      </c>
      <c r="P21" t="n">
        <v>213.8</v>
      </c>
      <c r="Q21" t="n">
        <v>443.82</v>
      </c>
      <c r="R21" t="n">
        <v>48.8</v>
      </c>
      <c r="S21" t="n">
        <v>32.9</v>
      </c>
      <c r="T21" t="n">
        <v>3953.57</v>
      </c>
      <c r="U21" t="n">
        <v>0.67</v>
      </c>
      <c r="V21" t="n">
        <v>0.77</v>
      </c>
      <c r="W21" t="n">
        <v>1.46</v>
      </c>
      <c r="X21" t="n">
        <v>0.23</v>
      </c>
      <c r="Y21" t="n">
        <v>0.5</v>
      </c>
      <c r="Z21" t="n">
        <v>10</v>
      </c>
      <c r="AA21" t="n">
        <v>391.8756177310867</v>
      </c>
      <c r="AB21" t="n">
        <v>536.1815085117789</v>
      </c>
      <c r="AC21" t="n">
        <v>485.0090978748874</v>
      </c>
      <c r="AD21" t="n">
        <v>391875.6177310867</v>
      </c>
      <c r="AE21" t="n">
        <v>536181.5085117789</v>
      </c>
      <c r="AF21" t="n">
        <v>2.499810366990644e-05</v>
      </c>
      <c r="AG21" t="n">
        <v>28</v>
      </c>
      <c r="AH21" t="n">
        <v>485009.0978748874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4.2407</v>
      </c>
      <c r="E22" t="n">
        <v>23.58</v>
      </c>
      <c r="F22" t="n">
        <v>21.03</v>
      </c>
      <c r="G22" t="n">
        <v>140.2</v>
      </c>
      <c r="H22" t="n">
        <v>2.08</v>
      </c>
      <c r="I22" t="n">
        <v>9</v>
      </c>
      <c r="J22" t="n">
        <v>179.18</v>
      </c>
      <c r="K22" t="n">
        <v>49.1</v>
      </c>
      <c r="L22" t="n">
        <v>21</v>
      </c>
      <c r="M22" t="n">
        <v>7</v>
      </c>
      <c r="N22" t="n">
        <v>34.09</v>
      </c>
      <c r="O22" t="n">
        <v>22333.43</v>
      </c>
      <c r="P22" t="n">
        <v>211.09</v>
      </c>
      <c r="Q22" t="n">
        <v>443.82</v>
      </c>
      <c r="R22" t="n">
        <v>49.04</v>
      </c>
      <c r="S22" t="n">
        <v>32.9</v>
      </c>
      <c r="T22" t="n">
        <v>4076.29</v>
      </c>
      <c r="U22" t="n">
        <v>0.67</v>
      </c>
      <c r="V22" t="n">
        <v>0.77</v>
      </c>
      <c r="W22" t="n">
        <v>1.46</v>
      </c>
      <c r="X22" t="n">
        <v>0.24</v>
      </c>
      <c r="Y22" t="n">
        <v>0.5</v>
      </c>
      <c r="Z22" t="n">
        <v>10</v>
      </c>
      <c r="AA22" t="n">
        <v>390.3824246411691</v>
      </c>
      <c r="AB22" t="n">
        <v>534.1384558511237</v>
      </c>
      <c r="AC22" t="n">
        <v>483.1610312927228</v>
      </c>
      <c r="AD22" t="n">
        <v>390382.4246411691</v>
      </c>
      <c r="AE22" t="n">
        <v>534138.4558511237</v>
      </c>
      <c r="AF22" t="n">
        <v>2.499044277062052e-05</v>
      </c>
      <c r="AG22" t="n">
        <v>28</v>
      </c>
      <c r="AH22" t="n">
        <v>483161.0312927228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4.253</v>
      </c>
      <c r="E23" t="n">
        <v>23.51</v>
      </c>
      <c r="F23" t="n">
        <v>20.99</v>
      </c>
      <c r="G23" t="n">
        <v>157.44</v>
      </c>
      <c r="H23" t="n">
        <v>2.16</v>
      </c>
      <c r="I23" t="n">
        <v>8</v>
      </c>
      <c r="J23" t="n">
        <v>180.67</v>
      </c>
      <c r="K23" t="n">
        <v>49.1</v>
      </c>
      <c r="L23" t="n">
        <v>22</v>
      </c>
      <c r="M23" t="n">
        <v>6</v>
      </c>
      <c r="N23" t="n">
        <v>34.58</v>
      </c>
      <c r="O23" t="n">
        <v>22517.21</v>
      </c>
      <c r="P23" t="n">
        <v>208.21</v>
      </c>
      <c r="Q23" t="n">
        <v>443.82</v>
      </c>
      <c r="R23" t="n">
        <v>47.8</v>
      </c>
      <c r="S23" t="n">
        <v>32.9</v>
      </c>
      <c r="T23" t="n">
        <v>3460.28</v>
      </c>
      <c r="U23" t="n">
        <v>0.6899999999999999</v>
      </c>
      <c r="V23" t="n">
        <v>0.78</v>
      </c>
      <c r="W23" t="n">
        <v>1.46</v>
      </c>
      <c r="X23" t="n">
        <v>0.2</v>
      </c>
      <c r="Y23" t="n">
        <v>0.5</v>
      </c>
      <c r="Z23" t="n">
        <v>10</v>
      </c>
      <c r="AA23" t="n">
        <v>388.3041398199376</v>
      </c>
      <c r="AB23" t="n">
        <v>531.2948548712595</v>
      </c>
      <c r="AC23" t="n">
        <v>480.5888195993578</v>
      </c>
      <c r="AD23" t="n">
        <v>388304.1398199376</v>
      </c>
      <c r="AE23" t="n">
        <v>531294.8548712595</v>
      </c>
      <c r="AF23" t="n">
        <v>2.506292666386424e-05</v>
      </c>
      <c r="AG23" t="n">
        <v>28</v>
      </c>
      <c r="AH23" t="n">
        <v>480588.8195993578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4.2535</v>
      </c>
      <c r="E24" t="n">
        <v>23.51</v>
      </c>
      <c r="F24" t="n">
        <v>20.99</v>
      </c>
      <c r="G24" t="n">
        <v>157.42</v>
      </c>
      <c r="H24" t="n">
        <v>2.24</v>
      </c>
      <c r="I24" t="n">
        <v>8</v>
      </c>
      <c r="J24" t="n">
        <v>182.17</v>
      </c>
      <c r="K24" t="n">
        <v>49.1</v>
      </c>
      <c r="L24" t="n">
        <v>23</v>
      </c>
      <c r="M24" t="n">
        <v>4</v>
      </c>
      <c r="N24" t="n">
        <v>35.08</v>
      </c>
      <c r="O24" t="n">
        <v>22701.78</v>
      </c>
      <c r="P24" t="n">
        <v>206.85</v>
      </c>
      <c r="Q24" t="n">
        <v>443.82</v>
      </c>
      <c r="R24" t="n">
        <v>47.58</v>
      </c>
      <c r="S24" t="n">
        <v>32.9</v>
      </c>
      <c r="T24" t="n">
        <v>3351.25</v>
      </c>
      <c r="U24" t="n">
        <v>0.6899999999999999</v>
      </c>
      <c r="V24" t="n">
        <v>0.78</v>
      </c>
      <c r="W24" t="n">
        <v>1.46</v>
      </c>
      <c r="X24" t="n">
        <v>0.2</v>
      </c>
      <c r="Y24" t="n">
        <v>0.5</v>
      </c>
      <c r="Z24" t="n">
        <v>10</v>
      </c>
      <c r="AA24" t="n">
        <v>387.5146363803962</v>
      </c>
      <c r="AB24" t="n">
        <v>530.2146214348454</v>
      </c>
      <c r="AC24" t="n">
        <v>479.6116821259978</v>
      </c>
      <c r="AD24" t="n">
        <v>387514.6363803962</v>
      </c>
      <c r="AE24" t="n">
        <v>530214.6214348454</v>
      </c>
      <c r="AF24" t="n">
        <v>2.506587316358959e-05</v>
      </c>
      <c r="AG24" t="n">
        <v>28</v>
      </c>
      <c r="AH24" t="n">
        <v>479611.6821259978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4.2518</v>
      </c>
      <c r="E25" t="n">
        <v>23.52</v>
      </c>
      <c r="F25" t="n">
        <v>21</v>
      </c>
      <c r="G25" t="n">
        <v>157.49</v>
      </c>
      <c r="H25" t="n">
        <v>2.32</v>
      </c>
      <c r="I25" t="n">
        <v>8</v>
      </c>
      <c r="J25" t="n">
        <v>183.67</v>
      </c>
      <c r="K25" t="n">
        <v>49.1</v>
      </c>
      <c r="L25" t="n">
        <v>24</v>
      </c>
      <c r="M25" t="n">
        <v>3</v>
      </c>
      <c r="N25" t="n">
        <v>35.58</v>
      </c>
      <c r="O25" t="n">
        <v>22886.92</v>
      </c>
      <c r="P25" t="n">
        <v>203.24</v>
      </c>
      <c r="Q25" t="n">
        <v>443.84</v>
      </c>
      <c r="R25" t="n">
        <v>47.9</v>
      </c>
      <c r="S25" t="n">
        <v>32.9</v>
      </c>
      <c r="T25" t="n">
        <v>3509.87</v>
      </c>
      <c r="U25" t="n">
        <v>0.6899999999999999</v>
      </c>
      <c r="V25" t="n">
        <v>0.78</v>
      </c>
      <c r="W25" t="n">
        <v>1.46</v>
      </c>
      <c r="X25" t="n">
        <v>0.2</v>
      </c>
      <c r="Y25" t="n">
        <v>0.5</v>
      </c>
      <c r="Z25" t="n">
        <v>10</v>
      </c>
      <c r="AA25" t="n">
        <v>385.5249098094349</v>
      </c>
      <c r="AB25" t="n">
        <v>527.492189759915</v>
      </c>
      <c r="AC25" t="n">
        <v>477.1490755091661</v>
      </c>
      <c r="AD25" t="n">
        <v>385524.9098094349</v>
      </c>
      <c r="AE25" t="n">
        <v>527492.189759915</v>
      </c>
      <c r="AF25" t="n">
        <v>2.505585506452339e-05</v>
      </c>
      <c r="AG25" t="n">
        <v>28</v>
      </c>
      <c r="AH25" t="n">
        <v>477149.0755091661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4.2621</v>
      </c>
      <c r="E26" t="n">
        <v>23.46</v>
      </c>
      <c r="F26" t="n">
        <v>20.97</v>
      </c>
      <c r="G26" t="n">
        <v>179.76</v>
      </c>
      <c r="H26" t="n">
        <v>2.4</v>
      </c>
      <c r="I26" t="n">
        <v>7</v>
      </c>
      <c r="J26" t="n">
        <v>185.18</v>
      </c>
      <c r="K26" t="n">
        <v>49.1</v>
      </c>
      <c r="L26" t="n">
        <v>25</v>
      </c>
      <c r="M26" t="n">
        <v>1</v>
      </c>
      <c r="N26" t="n">
        <v>36.08</v>
      </c>
      <c r="O26" t="n">
        <v>23072.73</v>
      </c>
      <c r="P26" t="n">
        <v>201.94</v>
      </c>
      <c r="Q26" t="n">
        <v>443.82</v>
      </c>
      <c r="R26" t="n">
        <v>46.98</v>
      </c>
      <c r="S26" t="n">
        <v>32.9</v>
      </c>
      <c r="T26" t="n">
        <v>3056.75</v>
      </c>
      <c r="U26" t="n">
        <v>0.7</v>
      </c>
      <c r="V26" t="n">
        <v>0.78</v>
      </c>
      <c r="W26" t="n">
        <v>1.46</v>
      </c>
      <c r="X26" t="n">
        <v>0.18</v>
      </c>
      <c r="Y26" t="n">
        <v>0.5</v>
      </c>
      <c r="Z26" t="n">
        <v>10</v>
      </c>
      <c r="AA26" t="n">
        <v>384.4340685648295</v>
      </c>
      <c r="AB26" t="n">
        <v>525.9996526445267</v>
      </c>
      <c r="AC26" t="n">
        <v>475.7989840412813</v>
      </c>
      <c r="AD26" t="n">
        <v>384434.0685648295</v>
      </c>
      <c r="AE26" t="n">
        <v>525999.6526445267</v>
      </c>
      <c r="AF26" t="n">
        <v>2.511655295886569e-05</v>
      </c>
      <c r="AG26" t="n">
        <v>28</v>
      </c>
      <c r="AH26" t="n">
        <v>475798.9840412813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4.2609</v>
      </c>
      <c r="E27" t="n">
        <v>23.47</v>
      </c>
      <c r="F27" t="n">
        <v>20.98</v>
      </c>
      <c r="G27" t="n">
        <v>179.82</v>
      </c>
      <c r="H27" t="n">
        <v>2.47</v>
      </c>
      <c r="I27" t="n">
        <v>7</v>
      </c>
      <c r="J27" t="n">
        <v>186.69</v>
      </c>
      <c r="K27" t="n">
        <v>49.1</v>
      </c>
      <c r="L27" t="n">
        <v>26</v>
      </c>
      <c r="M27" t="n">
        <v>0</v>
      </c>
      <c r="N27" t="n">
        <v>36.6</v>
      </c>
      <c r="O27" t="n">
        <v>23259.24</v>
      </c>
      <c r="P27" t="n">
        <v>203.36</v>
      </c>
      <c r="Q27" t="n">
        <v>443.83</v>
      </c>
      <c r="R27" t="n">
        <v>47.1</v>
      </c>
      <c r="S27" t="n">
        <v>32.9</v>
      </c>
      <c r="T27" t="n">
        <v>3116.8</v>
      </c>
      <c r="U27" t="n">
        <v>0.7</v>
      </c>
      <c r="V27" t="n">
        <v>0.78</v>
      </c>
      <c r="W27" t="n">
        <v>1.47</v>
      </c>
      <c r="X27" t="n">
        <v>0.18</v>
      </c>
      <c r="Y27" t="n">
        <v>0.5</v>
      </c>
      <c r="Z27" t="n">
        <v>10</v>
      </c>
      <c r="AA27" t="n">
        <v>385.286890289348</v>
      </c>
      <c r="AB27" t="n">
        <v>527.166520951852</v>
      </c>
      <c r="AC27" t="n">
        <v>476.8544880750655</v>
      </c>
      <c r="AD27" t="n">
        <v>385286.890289348</v>
      </c>
      <c r="AE27" t="n">
        <v>527166.520951852</v>
      </c>
      <c r="AF27" t="n">
        <v>2.510948135952484e-05</v>
      </c>
      <c r="AG27" t="n">
        <v>28</v>
      </c>
      <c r="AH27" t="n">
        <v>476854.4880750655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2.3494</v>
      </c>
      <c r="E2" t="n">
        <v>42.56</v>
      </c>
      <c r="F2" t="n">
        <v>29.38</v>
      </c>
      <c r="G2" t="n">
        <v>6.12</v>
      </c>
      <c r="H2" t="n">
        <v>0.1</v>
      </c>
      <c r="I2" t="n">
        <v>288</v>
      </c>
      <c r="J2" t="n">
        <v>185.69</v>
      </c>
      <c r="K2" t="n">
        <v>53.44</v>
      </c>
      <c r="L2" t="n">
        <v>1</v>
      </c>
      <c r="M2" t="n">
        <v>286</v>
      </c>
      <c r="N2" t="n">
        <v>36.26</v>
      </c>
      <c r="O2" t="n">
        <v>23136.14</v>
      </c>
      <c r="P2" t="n">
        <v>397.2</v>
      </c>
      <c r="Q2" t="n">
        <v>443.86</v>
      </c>
      <c r="R2" t="n">
        <v>321.6</v>
      </c>
      <c r="S2" t="n">
        <v>32.9</v>
      </c>
      <c r="T2" t="n">
        <v>138960.52</v>
      </c>
      <c r="U2" t="n">
        <v>0.1</v>
      </c>
      <c r="V2" t="n">
        <v>0.55</v>
      </c>
      <c r="W2" t="n">
        <v>1.92</v>
      </c>
      <c r="X2" t="n">
        <v>8.58</v>
      </c>
      <c r="Y2" t="n">
        <v>0.5</v>
      </c>
      <c r="Z2" t="n">
        <v>10</v>
      </c>
      <c r="AA2" t="n">
        <v>910.8328856691331</v>
      </c>
      <c r="AB2" t="n">
        <v>1246.241737283443</v>
      </c>
      <c r="AC2" t="n">
        <v>1127.302174988374</v>
      </c>
      <c r="AD2" t="n">
        <v>910832.8856691332</v>
      </c>
      <c r="AE2" t="n">
        <v>1246241.737283443</v>
      </c>
      <c r="AF2" t="n">
        <v>1.258575798458184e-05</v>
      </c>
      <c r="AG2" t="n">
        <v>50</v>
      </c>
      <c r="AH2" t="n">
        <v>1127302.174988374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3.2203</v>
      </c>
      <c r="E3" t="n">
        <v>31.05</v>
      </c>
      <c r="F3" t="n">
        <v>24.19</v>
      </c>
      <c r="G3" t="n">
        <v>12.3</v>
      </c>
      <c r="H3" t="n">
        <v>0.19</v>
      </c>
      <c r="I3" t="n">
        <v>118</v>
      </c>
      <c r="J3" t="n">
        <v>187.21</v>
      </c>
      <c r="K3" t="n">
        <v>53.44</v>
      </c>
      <c r="L3" t="n">
        <v>2</v>
      </c>
      <c r="M3" t="n">
        <v>116</v>
      </c>
      <c r="N3" t="n">
        <v>36.77</v>
      </c>
      <c r="O3" t="n">
        <v>23322.88</v>
      </c>
      <c r="P3" t="n">
        <v>325.49</v>
      </c>
      <c r="Q3" t="n">
        <v>443.85</v>
      </c>
      <c r="R3" t="n">
        <v>152.01</v>
      </c>
      <c r="S3" t="n">
        <v>32.9</v>
      </c>
      <c r="T3" t="n">
        <v>55016.4</v>
      </c>
      <c r="U3" t="n">
        <v>0.22</v>
      </c>
      <c r="V3" t="n">
        <v>0.67</v>
      </c>
      <c r="W3" t="n">
        <v>1.64</v>
      </c>
      <c r="X3" t="n">
        <v>3.4</v>
      </c>
      <c r="Y3" t="n">
        <v>0.5</v>
      </c>
      <c r="Z3" t="n">
        <v>10</v>
      </c>
      <c r="AA3" t="n">
        <v>599.7161350957784</v>
      </c>
      <c r="AB3" t="n">
        <v>820.5580736466409</v>
      </c>
      <c r="AC3" t="n">
        <v>742.2451627582942</v>
      </c>
      <c r="AD3" t="n">
        <v>599716.1350957784</v>
      </c>
      <c r="AE3" t="n">
        <v>820558.0736466409</v>
      </c>
      <c r="AF3" t="n">
        <v>1.725117750819311e-05</v>
      </c>
      <c r="AG3" t="n">
        <v>36</v>
      </c>
      <c r="AH3" t="n">
        <v>742245.1627582943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3.5476</v>
      </c>
      <c r="E4" t="n">
        <v>28.19</v>
      </c>
      <c r="F4" t="n">
        <v>22.93</v>
      </c>
      <c r="G4" t="n">
        <v>18.34</v>
      </c>
      <c r="H4" t="n">
        <v>0.28</v>
      </c>
      <c r="I4" t="n">
        <v>75</v>
      </c>
      <c r="J4" t="n">
        <v>188.73</v>
      </c>
      <c r="K4" t="n">
        <v>53.44</v>
      </c>
      <c r="L4" t="n">
        <v>3</v>
      </c>
      <c r="M4" t="n">
        <v>73</v>
      </c>
      <c r="N4" t="n">
        <v>37.29</v>
      </c>
      <c r="O4" t="n">
        <v>23510.33</v>
      </c>
      <c r="P4" t="n">
        <v>307.04</v>
      </c>
      <c r="Q4" t="n">
        <v>443.82</v>
      </c>
      <c r="R4" t="n">
        <v>111.09</v>
      </c>
      <c r="S4" t="n">
        <v>32.9</v>
      </c>
      <c r="T4" t="n">
        <v>34771</v>
      </c>
      <c r="U4" t="n">
        <v>0.3</v>
      </c>
      <c r="V4" t="n">
        <v>0.71</v>
      </c>
      <c r="W4" t="n">
        <v>1.56</v>
      </c>
      <c r="X4" t="n">
        <v>2.13</v>
      </c>
      <c r="Y4" t="n">
        <v>0.5</v>
      </c>
      <c r="Z4" t="n">
        <v>10</v>
      </c>
      <c r="AA4" t="n">
        <v>533.2469102689945</v>
      </c>
      <c r="AB4" t="n">
        <v>729.6119478233954</v>
      </c>
      <c r="AC4" t="n">
        <v>659.9788075399301</v>
      </c>
      <c r="AD4" t="n">
        <v>533246.9102689945</v>
      </c>
      <c r="AE4" t="n">
        <v>729611.9478233955</v>
      </c>
      <c r="AF4" t="n">
        <v>1.900452669877523e-05</v>
      </c>
      <c r="AG4" t="n">
        <v>33</v>
      </c>
      <c r="AH4" t="n">
        <v>659978.8075399301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3.7217</v>
      </c>
      <c r="E5" t="n">
        <v>26.87</v>
      </c>
      <c r="F5" t="n">
        <v>22.35</v>
      </c>
      <c r="G5" t="n">
        <v>24.39</v>
      </c>
      <c r="H5" t="n">
        <v>0.37</v>
      </c>
      <c r="I5" t="n">
        <v>55</v>
      </c>
      <c r="J5" t="n">
        <v>190.25</v>
      </c>
      <c r="K5" t="n">
        <v>53.44</v>
      </c>
      <c r="L5" t="n">
        <v>4</v>
      </c>
      <c r="M5" t="n">
        <v>53</v>
      </c>
      <c r="N5" t="n">
        <v>37.82</v>
      </c>
      <c r="O5" t="n">
        <v>23698.48</v>
      </c>
      <c r="P5" t="n">
        <v>298.19</v>
      </c>
      <c r="Q5" t="n">
        <v>443.83</v>
      </c>
      <c r="R5" t="n">
        <v>91.78</v>
      </c>
      <c r="S5" t="n">
        <v>32.9</v>
      </c>
      <c r="T5" t="n">
        <v>25214.7</v>
      </c>
      <c r="U5" t="n">
        <v>0.36</v>
      </c>
      <c r="V5" t="n">
        <v>0.73</v>
      </c>
      <c r="W5" t="n">
        <v>1.54</v>
      </c>
      <c r="X5" t="n">
        <v>1.56</v>
      </c>
      <c r="Y5" t="n">
        <v>0.5</v>
      </c>
      <c r="Z5" t="n">
        <v>10</v>
      </c>
      <c r="AA5" t="n">
        <v>506.7925443609412</v>
      </c>
      <c r="AB5" t="n">
        <v>693.4159173037416</v>
      </c>
      <c r="AC5" t="n">
        <v>627.2372753716242</v>
      </c>
      <c r="AD5" t="n">
        <v>506792.5443609412</v>
      </c>
      <c r="AE5" t="n">
        <v>693415.9173037416</v>
      </c>
      <c r="AF5" t="n">
        <v>1.993718204274207e-05</v>
      </c>
      <c r="AG5" t="n">
        <v>32</v>
      </c>
      <c r="AH5" t="n">
        <v>627237.2753716242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3.8352</v>
      </c>
      <c r="E6" t="n">
        <v>26.07</v>
      </c>
      <c r="F6" t="n">
        <v>22</v>
      </c>
      <c r="G6" t="n">
        <v>30.7</v>
      </c>
      <c r="H6" t="n">
        <v>0.46</v>
      </c>
      <c r="I6" t="n">
        <v>43</v>
      </c>
      <c r="J6" t="n">
        <v>191.78</v>
      </c>
      <c r="K6" t="n">
        <v>53.44</v>
      </c>
      <c r="L6" t="n">
        <v>5</v>
      </c>
      <c r="M6" t="n">
        <v>41</v>
      </c>
      <c r="N6" t="n">
        <v>38.35</v>
      </c>
      <c r="O6" t="n">
        <v>23887.36</v>
      </c>
      <c r="P6" t="n">
        <v>292.13</v>
      </c>
      <c r="Q6" t="n">
        <v>443.85</v>
      </c>
      <c r="R6" t="n">
        <v>80.51000000000001</v>
      </c>
      <c r="S6" t="n">
        <v>32.9</v>
      </c>
      <c r="T6" t="n">
        <v>19639.36</v>
      </c>
      <c r="U6" t="n">
        <v>0.41</v>
      </c>
      <c r="V6" t="n">
        <v>0.74</v>
      </c>
      <c r="W6" t="n">
        <v>1.53</v>
      </c>
      <c r="X6" t="n">
        <v>1.21</v>
      </c>
      <c r="Y6" t="n">
        <v>0.5</v>
      </c>
      <c r="Z6" t="n">
        <v>10</v>
      </c>
      <c r="AA6" t="n">
        <v>487.1340624643419</v>
      </c>
      <c r="AB6" t="n">
        <v>666.5183151018022</v>
      </c>
      <c r="AC6" t="n">
        <v>602.9067425728158</v>
      </c>
      <c r="AD6" t="n">
        <v>487134.0624643419</v>
      </c>
      <c r="AE6" t="n">
        <v>666518.3151018021</v>
      </c>
      <c r="AF6" t="n">
        <v>2.054520261448381e-05</v>
      </c>
      <c r="AG6" t="n">
        <v>31</v>
      </c>
      <c r="AH6" t="n">
        <v>602906.7425728159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3.9027</v>
      </c>
      <c r="E7" t="n">
        <v>25.62</v>
      </c>
      <c r="F7" t="n">
        <v>21.82</v>
      </c>
      <c r="G7" t="n">
        <v>36.36</v>
      </c>
      <c r="H7" t="n">
        <v>0.55</v>
      </c>
      <c r="I7" t="n">
        <v>36</v>
      </c>
      <c r="J7" t="n">
        <v>193.32</v>
      </c>
      <c r="K7" t="n">
        <v>53.44</v>
      </c>
      <c r="L7" t="n">
        <v>6</v>
      </c>
      <c r="M7" t="n">
        <v>34</v>
      </c>
      <c r="N7" t="n">
        <v>38.89</v>
      </c>
      <c r="O7" t="n">
        <v>24076.95</v>
      </c>
      <c r="P7" t="n">
        <v>288.57</v>
      </c>
      <c r="Q7" t="n">
        <v>443.84</v>
      </c>
      <c r="R7" t="n">
        <v>74.58</v>
      </c>
      <c r="S7" t="n">
        <v>32.9</v>
      </c>
      <c r="T7" t="n">
        <v>16710.57</v>
      </c>
      <c r="U7" t="n">
        <v>0.44</v>
      </c>
      <c r="V7" t="n">
        <v>0.75</v>
      </c>
      <c r="W7" t="n">
        <v>1.51</v>
      </c>
      <c r="X7" t="n">
        <v>1.02</v>
      </c>
      <c r="Y7" t="n">
        <v>0.5</v>
      </c>
      <c r="Z7" t="n">
        <v>10</v>
      </c>
      <c r="AA7" t="n">
        <v>472.1680811065214</v>
      </c>
      <c r="AB7" t="n">
        <v>646.041199155533</v>
      </c>
      <c r="AC7" t="n">
        <v>584.3839338326459</v>
      </c>
      <c r="AD7" t="n">
        <v>472168.0811065214</v>
      </c>
      <c r="AE7" t="n">
        <v>646041.199155533</v>
      </c>
      <c r="AF7" t="n">
        <v>2.090680075186325e-05</v>
      </c>
      <c r="AG7" t="n">
        <v>30</v>
      </c>
      <c r="AH7" t="n">
        <v>584383.9338326459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3.9557</v>
      </c>
      <c r="E8" t="n">
        <v>25.28</v>
      </c>
      <c r="F8" t="n">
        <v>21.66</v>
      </c>
      <c r="G8" t="n">
        <v>41.92</v>
      </c>
      <c r="H8" t="n">
        <v>0.64</v>
      </c>
      <c r="I8" t="n">
        <v>31</v>
      </c>
      <c r="J8" t="n">
        <v>194.86</v>
      </c>
      <c r="K8" t="n">
        <v>53.44</v>
      </c>
      <c r="L8" t="n">
        <v>7</v>
      </c>
      <c r="M8" t="n">
        <v>29</v>
      </c>
      <c r="N8" t="n">
        <v>39.43</v>
      </c>
      <c r="O8" t="n">
        <v>24267.28</v>
      </c>
      <c r="P8" t="n">
        <v>284.85</v>
      </c>
      <c r="Q8" t="n">
        <v>443.82</v>
      </c>
      <c r="R8" t="n">
        <v>69.38</v>
      </c>
      <c r="S8" t="n">
        <v>32.9</v>
      </c>
      <c r="T8" t="n">
        <v>14136.5</v>
      </c>
      <c r="U8" t="n">
        <v>0.47</v>
      </c>
      <c r="V8" t="n">
        <v>0.75</v>
      </c>
      <c r="W8" t="n">
        <v>1.5</v>
      </c>
      <c r="X8" t="n">
        <v>0.86</v>
      </c>
      <c r="Y8" t="n">
        <v>0.5</v>
      </c>
      <c r="Z8" t="n">
        <v>10</v>
      </c>
      <c r="AA8" t="n">
        <v>467.004371400272</v>
      </c>
      <c r="AB8" t="n">
        <v>638.9759837286482</v>
      </c>
      <c r="AC8" t="n">
        <v>577.9930126500108</v>
      </c>
      <c r="AD8" t="n">
        <v>467004.3714002719</v>
      </c>
      <c r="AE8" t="n">
        <v>638975.9837286482</v>
      </c>
      <c r="AF8" t="n">
        <v>2.119072225232416e-05</v>
      </c>
      <c r="AG8" t="n">
        <v>30</v>
      </c>
      <c r="AH8" t="n">
        <v>577993.0126500108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3.9972</v>
      </c>
      <c r="E9" t="n">
        <v>25.02</v>
      </c>
      <c r="F9" t="n">
        <v>21.54</v>
      </c>
      <c r="G9" t="n">
        <v>47.88</v>
      </c>
      <c r="H9" t="n">
        <v>0.72</v>
      </c>
      <c r="I9" t="n">
        <v>27</v>
      </c>
      <c r="J9" t="n">
        <v>196.41</v>
      </c>
      <c r="K9" t="n">
        <v>53.44</v>
      </c>
      <c r="L9" t="n">
        <v>8</v>
      </c>
      <c r="M9" t="n">
        <v>25</v>
      </c>
      <c r="N9" t="n">
        <v>39.98</v>
      </c>
      <c r="O9" t="n">
        <v>24458.36</v>
      </c>
      <c r="P9" t="n">
        <v>282.7</v>
      </c>
      <c r="Q9" t="n">
        <v>443.82</v>
      </c>
      <c r="R9" t="n">
        <v>65.77</v>
      </c>
      <c r="S9" t="n">
        <v>32.9</v>
      </c>
      <c r="T9" t="n">
        <v>12351.05</v>
      </c>
      <c r="U9" t="n">
        <v>0.5</v>
      </c>
      <c r="V9" t="n">
        <v>0.76</v>
      </c>
      <c r="W9" t="n">
        <v>1.49</v>
      </c>
      <c r="X9" t="n">
        <v>0.75</v>
      </c>
      <c r="Y9" t="n">
        <v>0.5</v>
      </c>
      <c r="Z9" t="n">
        <v>10</v>
      </c>
      <c r="AA9" t="n">
        <v>454.5717479571339</v>
      </c>
      <c r="AB9" t="n">
        <v>621.9651198451107</v>
      </c>
      <c r="AC9" t="n">
        <v>562.6056417406207</v>
      </c>
      <c r="AD9" t="n">
        <v>454571.7479571339</v>
      </c>
      <c r="AE9" t="n">
        <v>621965.1198451107</v>
      </c>
      <c r="AF9" t="n">
        <v>2.141303814419448e-05</v>
      </c>
      <c r="AG9" t="n">
        <v>29</v>
      </c>
      <c r="AH9" t="n">
        <v>562605.6417406207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4.0299</v>
      </c>
      <c r="E10" t="n">
        <v>24.81</v>
      </c>
      <c r="F10" t="n">
        <v>21.45</v>
      </c>
      <c r="G10" t="n">
        <v>53.63</v>
      </c>
      <c r="H10" t="n">
        <v>0.8100000000000001</v>
      </c>
      <c r="I10" t="n">
        <v>24</v>
      </c>
      <c r="J10" t="n">
        <v>197.97</v>
      </c>
      <c r="K10" t="n">
        <v>53.44</v>
      </c>
      <c r="L10" t="n">
        <v>9</v>
      </c>
      <c r="M10" t="n">
        <v>22</v>
      </c>
      <c r="N10" t="n">
        <v>40.53</v>
      </c>
      <c r="O10" t="n">
        <v>24650.18</v>
      </c>
      <c r="P10" t="n">
        <v>280.59</v>
      </c>
      <c r="Q10" t="n">
        <v>443.83</v>
      </c>
      <c r="R10" t="n">
        <v>62.67</v>
      </c>
      <c r="S10" t="n">
        <v>32.9</v>
      </c>
      <c r="T10" t="n">
        <v>10814.64</v>
      </c>
      <c r="U10" t="n">
        <v>0.52</v>
      </c>
      <c r="V10" t="n">
        <v>0.76</v>
      </c>
      <c r="W10" t="n">
        <v>1.49</v>
      </c>
      <c r="X10" t="n">
        <v>0.66</v>
      </c>
      <c r="Y10" t="n">
        <v>0.5</v>
      </c>
      <c r="Z10" t="n">
        <v>10</v>
      </c>
      <c r="AA10" t="n">
        <v>451.6350179152704</v>
      </c>
      <c r="AB10" t="n">
        <v>617.9469562424474</v>
      </c>
      <c r="AC10" t="n">
        <v>558.9709660326677</v>
      </c>
      <c r="AD10" t="n">
        <v>451635.0179152704</v>
      </c>
      <c r="AE10" t="n">
        <v>617946.9562424474</v>
      </c>
      <c r="AF10" t="n">
        <v>2.158821235296941e-05</v>
      </c>
      <c r="AG10" t="n">
        <v>29</v>
      </c>
      <c r="AH10" t="n">
        <v>558970.9660326677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4.0655</v>
      </c>
      <c r="E11" t="n">
        <v>24.6</v>
      </c>
      <c r="F11" t="n">
        <v>21.35</v>
      </c>
      <c r="G11" t="n">
        <v>60.99</v>
      </c>
      <c r="H11" t="n">
        <v>0.89</v>
      </c>
      <c r="I11" t="n">
        <v>21</v>
      </c>
      <c r="J11" t="n">
        <v>199.53</v>
      </c>
      <c r="K11" t="n">
        <v>53.44</v>
      </c>
      <c r="L11" t="n">
        <v>10</v>
      </c>
      <c r="M11" t="n">
        <v>19</v>
      </c>
      <c r="N11" t="n">
        <v>41.1</v>
      </c>
      <c r="O11" t="n">
        <v>24842.77</v>
      </c>
      <c r="P11" t="n">
        <v>277.26</v>
      </c>
      <c r="Q11" t="n">
        <v>443.82</v>
      </c>
      <c r="R11" t="n">
        <v>59.34</v>
      </c>
      <c r="S11" t="n">
        <v>32.9</v>
      </c>
      <c r="T11" t="n">
        <v>9167.049999999999</v>
      </c>
      <c r="U11" t="n">
        <v>0.55</v>
      </c>
      <c r="V11" t="n">
        <v>0.76</v>
      </c>
      <c r="W11" t="n">
        <v>1.48</v>
      </c>
      <c r="X11" t="n">
        <v>0.55</v>
      </c>
      <c r="Y11" t="n">
        <v>0.5</v>
      </c>
      <c r="Z11" t="n">
        <v>10</v>
      </c>
      <c r="AA11" t="n">
        <v>447.8749562537602</v>
      </c>
      <c r="AB11" t="n">
        <v>612.802273994956</v>
      </c>
      <c r="AC11" t="n">
        <v>554.3172850382698</v>
      </c>
      <c r="AD11" t="n">
        <v>447874.9562537601</v>
      </c>
      <c r="AE11" t="n">
        <v>612802.2739949559</v>
      </c>
      <c r="AF11" t="n">
        <v>2.177892188912806e-05</v>
      </c>
      <c r="AG11" t="n">
        <v>29</v>
      </c>
      <c r="AH11" t="n">
        <v>554317.2850382698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4.0828</v>
      </c>
      <c r="E12" t="n">
        <v>24.49</v>
      </c>
      <c r="F12" t="n">
        <v>21.32</v>
      </c>
      <c r="G12" t="n">
        <v>67.31999999999999</v>
      </c>
      <c r="H12" t="n">
        <v>0.97</v>
      </c>
      <c r="I12" t="n">
        <v>19</v>
      </c>
      <c r="J12" t="n">
        <v>201.1</v>
      </c>
      <c r="K12" t="n">
        <v>53.44</v>
      </c>
      <c r="L12" t="n">
        <v>11</v>
      </c>
      <c r="M12" t="n">
        <v>17</v>
      </c>
      <c r="N12" t="n">
        <v>41.66</v>
      </c>
      <c r="O12" t="n">
        <v>25036.12</v>
      </c>
      <c r="P12" t="n">
        <v>275.62</v>
      </c>
      <c r="Q12" t="n">
        <v>443.82</v>
      </c>
      <c r="R12" t="n">
        <v>58.4</v>
      </c>
      <c r="S12" t="n">
        <v>32.9</v>
      </c>
      <c r="T12" t="n">
        <v>8703.15</v>
      </c>
      <c r="U12" t="n">
        <v>0.5600000000000001</v>
      </c>
      <c r="V12" t="n">
        <v>0.76</v>
      </c>
      <c r="W12" t="n">
        <v>1.48</v>
      </c>
      <c r="X12" t="n">
        <v>0.52</v>
      </c>
      <c r="Y12" t="n">
        <v>0.5</v>
      </c>
      <c r="Z12" t="n">
        <v>10</v>
      </c>
      <c r="AA12" t="n">
        <v>446.0779802116899</v>
      </c>
      <c r="AB12" t="n">
        <v>610.3435720972075</v>
      </c>
      <c r="AC12" t="n">
        <v>552.0932381988326</v>
      </c>
      <c r="AD12" t="n">
        <v>446077.9802116898</v>
      </c>
      <c r="AE12" t="n">
        <v>610343.5720972074</v>
      </c>
      <c r="AF12" t="n">
        <v>2.187159815248605e-05</v>
      </c>
      <c r="AG12" t="n">
        <v>29</v>
      </c>
      <c r="AH12" t="n">
        <v>552093.2381988326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4.0966</v>
      </c>
      <c r="E13" t="n">
        <v>24.41</v>
      </c>
      <c r="F13" t="n">
        <v>21.27</v>
      </c>
      <c r="G13" t="n">
        <v>70.91</v>
      </c>
      <c r="H13" t="n">
        <v>1.05</v>
      </c>
      <c r="I13" t="n">
        <v>18</v>
      </c>
      <c r="J13" t="n">
        <v>202.67</v>
      </c>
      <c r="K13" t="n">
        <v>53.44</v>
      </c>
      <c r="L13" t="n">
        <v>12</v>
      </c>
      <c r="M13" t="n">
        <v>16</v>
      </c>
      <c r="N13" t="n">
        <v>42.24</v>
      </c>
      <c r="O13" t="n">
        <v>25230.25</v>
      </c>
      <c r="P13" t="n">
        <v>273.98</v>
      </c>
      <c r="Q13" t="n">
        <v>443.83</v>
      </c>
      <c r="R13" t="n">
        <v>57.18</v>
      </c>
      <c r="S13" t="n">
        <v>32.9</v>
      </c>
      <c r="T13" t="n">
        <v>8101.21</v>
      </c>
      <c r="U13" t="n">
        <v>0.58</v>
      </c>
      <c r="V13" t="n">
        <v>0.77</v>
      </c>
      <c r="W13" t="n">
        <v>1.47</v>
      </c>
      <c r="X13" t="n">
        <v>0.48</v>
      </c>
      <c r="Y13" t="n">
        <v>0.5</v>
      </c>
      <c r="Z13" t="n">
        <v>10</v>
      </c>
      <c r="AA13" t="n">
        <v>444.4323468392264</v>
      </c>
      <c r="AB13" t="n">
        <v>608.0919439167824</v>
      </c>
      <c r="AC13" t="n">
        <v>550.0565022517676</v>
      </c>
      <c r="AD13" t="n">
        <v>444432.3468392264</v>
      </c>
      <c r="AE13" t="n">
        <v>608091.9439167824</v>
      </c>
      <c r="AF13" t="n">
        <v>2.194552488279473e-05</v>
      </c>
      <c r="AG13" t="n">
        <v>29</v>
      </c>
      <c r="AH13" t="n">
        <v>550056.5022517676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4.1143</v>
      </c>
      <c r="E14" t="n">
        <v>24.31</v>
      </c>
      <c r="F14" t="n">
        <v>21.24</v>
      </c>
      <c r="G14" t="n">
        <v>79.65000000000001</v>
      </c>
      <c r="H14" t="n">
        <v>1.13</v>
      </c>
      <c r="I14" t="n">
        <v>16</v>
      </c>
      <c r="J14" t="n">
        <v>204.25</v>
      </c>
      <c r="K14" t="n">
        <v>53.44</v>
      </c>
      <c r="L14" t="n">
        <v>13</v>
      </c>
      <c r="M14" t="n">
        <v>14</v>
      </c>
      <c r="N14" t="n">
        <v>42.82</v>
      </c>
      <c r="O14" t="n">
        <v>25425.3</v>
      </c>
      <c r="P14" t="n">
        <v>272.05</v>
      </c>
      <c r="Q14" t="n">
        <v>443.82</v>
      </c>
      <c r="R14" t="n">
        <v>55.79</v>
      </c>
      <c r="S14" t="n">
        <v>32.9</v>
      </c>
      <c r="T14" t="n">
        <v>7415.96</v>
      </c>
      <c r="U14" t="n">
        <v>0.59</v>
      </c>
      <c r="V14" t="n">
        <v>0.77</v>
      </c>
      <c r="W14" t="n">
        <v>1.48</v>
      </c>
      <c r="X14" t="n">
        <v>0.45</v>
      </c>
      <c r="Y14" t="n">
        <v>0.5</v>
      </c>
      <c r="Z14" t="n">
        <v>10</v>
      </c>
      <c r="AA14" t="n">
        <v>442.4752400165453</v>
      </c>
      <c r="AB14" t="n">
        <v>605.4141440205309</v>
      </c>
      <c r="AC14" t="n">
        <v>547.6342678192983</v>
      </c>
      <c r="AD14" t="n">
        <v>442475.2400165453</v>
      </c>
      <c r="AE14" t="n">
        <v>605414.1440205309</v>
      </c>
      <c r="AF14" t="n">
        <v>2.204034394992979e-05</v>
      </c>
      <c r="AG14" t="n">
        <v>29</v>
      </c>
      <c r="AH14" t="n">
        <v>547634.2678192983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4.1282</v>
      </c>
      <c r="E15" t="n">
        <v>24.22</v>
      </c>
      <c r="F15" t="n">
        <v>21.2</v>
      </c>
      <c r="G15" t="n">
        <v>84.79000000000001</v>
      </c>
      <c r="H15" t="n">
        <v>1.21</v>
      </c>
      <c r="I15" t="n">
        <v>15</v>
      </c>
      <c r="J15" t="n">
        <v>205.84</v>
      </c>
      <c r="K15" t="n">
        <v>53.44</v>
      </c>
      <c r="L15" t="n">
        <v>14</v>
      </c>
      <c r="M15" t="n">
        <v>13</v>
      </c>
      <c r="N15" t="n">
        <v>43.4</v>
      </c>
      <c r="O15" t="n">
        <v>25621.03</v>
      </c>
      <c r="P15" t="n">
        <v>270.21</v>
      </c>
      <c r="Q15" t="n">
        <v>443.82</v>
      </c>
      <c r="R15" t="n">
        <v>54.59</v>
      </c>
      <c r="S15" t="n">
        <v>32.9</v>
      </c>
      <c r="T15" t="n">
        <v>6819.75</v>
      </c>
      <c r="U15" t="n">
        <v>0.6</v>
      </c>
      <c r="V15" t="n">
        <v>0.77</v>
      </c>
      <c r="W15" t="n">
        <v>1.47</v>
      </c>
      <c r="X15" t="n">
        <v>0.4</v>
      </c>
      <c r="Y15" t="n">
        <v>0.5</v>
      </c>
      <c r="Z15" t="n">
        <v>10</v>
      </c>
      <c r="AA15" t="n">
        <v>440.7430146413028</v>
      </c>
      <c r="AB15" t="n">
        <v>603.0440368417339</v>
      </c>
      <c r="AC15" t="n">
        <v>545.4903603431795</v>
      </c>
      <c r="AD15" t="n">
        <v>440743.0146413028</v>
      </c>
      <c r="AE15" t="n">
        <v>603044.036841734</v>
      </c>
      <c r="AF15" t="n">
        <v>2.211480638118274e-05</v>
      </c>
      <c r="AG15" t="n">
        <v>29</v>
      </c>
      <c r="AH15" t="n">
        <v>545490.3603431795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4.1424</v>
      </c>
      <c r="E16" t="n">
        <v>24.14</v>
      </c>
      <c r="F16" t="n">
        <v>21.15</v>
      </c>
      <c r="G16" t="n">
        <v>90.65000000000001</v>
      </c>
      <c r="H16" t="n">
        <v>1.28</v>
      </c>
      <c r="I16" t="n">
        <v>14</v>
      </c>
      <c r="J16" t="n">
        <v>207.43</v>
      </c>
      <c r="K16" t="n">
        <v>53.44</v>
      </c>
      <c r="L16" t="n">
        <v>15</v>
      </c>
      <c r="M16" t="n">
        <v>12</v>
      </c>
      <c r="N16" t="n">
        <v>44</v>
      </c>
      <c r="O16" t="n">
        <v>25817.56</v>
      </c>
      <c r="P16" t="n">
        <v>269.41</v>
      </c>
      <c r="Q16" t="n">
        <v>443.82</v>
      </c>
      <c r="R16" t="n">
        <v>53.04</v>
      </c>
      <c r="S16" t="n">
        <v>32.9</v>
      </c>
      <c r="T16" t="n">
        <v>6050.67</v>
      </c>
      <c r="U16" t="n">
        <v>0.62</v>
      </c>
      <c r="V16" t="n">
        <v>0.77</v>
      </c>
      <c r="W16" t="n">
        <v>1.47</v>
      </c>
      <c r="X16" t="n">
        <v>0.36</v>
      </c>
      <c r="Y16" t="n">
        <v>0.5</v>
      </c>
      <c r="Z16" t="n">
        <v>10</v>
      </c>
      <c r="AA16" t="n">
        <v>430.6542412578812</v>
      </c>
      <c r="AB16" t="n">
        <v>589.2401320132674</v>
      </c>
      <c r="AC16" t="n">
        <v>533.0038808176398</v>
      </c>
      <c r="AD16" t="n">
        <v>430654.2412578812</v>
      </c>
      <c r="AE16" t="n">
        <v>589240.1320132674</v>
      </c>
      <c r="AF16" t="n">
        <v>2.219087591526849e-05</v>
      </c>
      <c r="AG16" t="n">
        <v>28</v>
      </c>
      <c r="AH16" t="n">
        <v>533003.8808176398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4.1506</v>
      </c>
      <c r="E17" t="n">
        <v>24.09</v>
      </c>
      <c r="F17" t="n">
        <v>21.14</v>
      </c>
      <c r="G17" t="n">
        <v>97.56999999999999</v>
      </c>
      <c r="H17" t="n">
        <v>1.36</v>
      </c>
      <c r="I17" t="n">
        <v>13</v>
      </c>
      <c r="J17" t="n">
        <v>209.03</v>
      </c>
      <c r="K17" t="n">
        <v>53.44</v>
      </c>
      <c r="L17" t="n">
        <v>16</v>
      </c>
      <c r="M17" t="n">
        <v>11</v>
      </c>
      <c r="N17" t="n">
        <v>44.6</v>
      </c>
      <c r="O17" t="n">
        <v>26014.91</v>
      </c>
      <c r="P17" t="n">
        <v>267.37</v>
      </c>
      <c r="Q17" t="n">
        <v>443.82</v>
      </c>
      <c r="R17" t="n">
        <v>52.7</v>
      </c>
      <c r="S17" t="n">
        <v>32.9</v>
      </c>
      <c r="T17" t="n">
        <v>5886.62</v>
      </c>
      <c r="U17" t="n">
        <v>0.62</v>
      </c>
      <c r="V17" t="n">
        <v>0.77</v>
      </c>
      <c r="W17" t="n">
        <v>1.47</v>
      </c>
      <c r="X17" t="n">
        <v>0.35</v>
      </c>
      <c r="Y17" t="n">
        <v>0.5</v>
      </c>
      <c r="Z17" t="n">
        <v>10</v>
      </c>
      <c r="AA17" t="n">
        <v>429.1013094041571</v>
      </c>
      <c r="AB17" t="n">
        <v>587.1153421404839</v>
      </c>
      <c r="AC17" t="n">
        <v>531.0818779081535</v>
      </c>
      <c r="AD17" t="n">
        <v>429101.309404157</v>
      </c>
      <c r="AE17" t="n">
        <v>587115.3421404839</v>
      </c>
      <c r="AF17" t="n">
        <v>2.223480339269829e-05</v>
      </c>
      <c r="AG17" t="n">
        <v>28</v>
      </c>
      <c r="AH17" t="n">
        <v>531081.8779081535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4.1518</v>
      </c>
      <c r="E18" t="n">
        <v>24.09</v>
      </c>
      <c r="F18" t="n">
        <v>21.13</v>
      </c>
      <c r="G18" t="n">
        <v>97.54000000000001</v>
      </c>
      <c r="H18" t="n">
        <v>1.43</v>
      </c>
      <c r="I18" t="n">
        <v>13</v>
      </c>
      <c r="J18" t="n">
        <v>210.64</v>
      </c>
      <c r="K18" t="n">
        <v>53.44</v>
      </c>
      <c r="L18" t="n">
        <v>17</v>
      </c>
      <c r="M18" t="n">
        <v>11</v>
      </c>
      <c r="N18" t="n">
        <v>45.21</v>
      </c>
      <c r="O18" t="n">
        <v>26213.09</v>
      </c>
      <c r="P18" t="n">
        <v>267.25</v>
      </c>
      <c r="Q18" t="n">
        <v>443.82</v>
      </c>
      <c r="R18" t="n">
        <v>52.4</v>
      </c>
      <c r="S18" t="n">
        <v>32.9</v>
      </c>
      <c r="T18" t="n">
        <v>5735.22</v>
      </c>
      <c r="U18" t="n">
        <v>0.63</v>
      </c>
      <c r="V18" t="n">
        <v>0.77</v>
      </c>
      <c r="W18" t="n">
        <v>1.47</v>
      </c>
      <c r="X18" t="n">
        <v>0.34</v>
      </c>
      <c r="Y18" t="n">
        <v>0.5</v>
      </c>
      <c r="Z18" t="n">
        <v>10</v>
      </c>
      <c r="AA18" t="n">
        <v>428.9697849985121</v>
      </c>
      <c r="AB18" t="n">
        <v>586.9353846462334</v>
      </c>
      <c r="AC18" t="n">
        <v>530.9190953045821</v>
      </c>
      <c r="AD18" t="n">
        <v>428969.7849985121</v>
      </c>
      <c r="AE18" t="n">
        <v>586935.3846462334</v>
      </c>
      <c r="AF18" t="n">
        <v>2.224123180402948e-05</v>
      </c>
      <c r="AG18" t="n">
        <v>28</v>
      </c>
      <c r="AH18" t="n">
        <v>530919.0953045822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4.1628</v>
      </c>
      <c r="E19" t="n">
        <v>24.02</v>
      </c>
      <c r="F19" t="n">
        <v>21.11</v>
      </c>
      <c r="G19" t="n">
        <v>105.54</v>
      </c>
      <c r="H19" t="n">
        <v>1.51</v>
      </c>
      <c r="I19" t="n">
        <v>12</v>
      </c>
      <c r="J19" t="n">
        <v>212.25</v>
      </c>
      <c r="K19" t="n">
        <v>53.44</v>
      </c>
      <c r="L19" t="n">
        <v>18</v>
      </c>
      <c r="M19" t="n">
        <v>10</v>
      </c>
      <c r="N19" t="n">
        <v>45.82</v>
      </c>
      <c r="O19" t="n">
        <v>26412.11</v>
      </c>
      <c r="P19" t="n">
        <v>265.55</v>
      </c>
      <c r="Q19" t="n">
        <v>443.82</v>
      </c>
      <c r="R19" t="n">
        <v>51.66</v>
      </c>
      <c r="S19" t="n">
        <v>32.9</v>
      </c>
      <c r="T19" t="n">
        <v>5371.26</v>
      </c>
      <c r="U19" t="n">
        <v>0.64</v>
      </c>
      <c r="V19" t="n">
        <v>0.77</v>
      </c>
      <c r="W19" t="n">
        <v>1.46</v>
      </c>
      <c r="X19" t="n">
        <v>0.31</v>
      </c>
      <c r="Y19" t="n">
        <v>0.5</v>
      </c>
      <c r="Z19" t="n">
        <v>10</v>
      </c>
      <c r="AA19" t="n">
        <v>427.4926502265703</v>
      </c>
      <c r="AB19" t="n">
        <v>584.9143036846756</v>
      </c>
      <c r="AC19" t="n">
        <v>529.0909034733905</v>
      </c>
      <c r="AD19" t="n">
        <v>427492.6502265703</v>
      </c>
      <c r="AE19" t="n">
        <v>584914.3036846756</v>
      </c>
      <c r="AF19" t="n">
        <v>2.230015890789872e-05</v>
      </c>
      <c r="AG19" t="n">
        <v>28</v>
      </c>
      <c r="AH19" t="n">
        <v>529090.9034733905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4.1755</v>
      </c>
      <c r="E20" t="n">
        <v>23.95</v>
      </c>
      <c r="F20" t="n">
        <v>21.07</v>
      </c>
      <c r="G20" t="n">
        <v>114.93</v>
      </c>
      <c r="H20" t="n">
        <v>1.58</v>
      </c>
      <c r="I20" t="n">
        <v>11</v>
      </c>
      <c r="J20" t="n">
        <v>213.87</v>
      </c>
      <c r="K20" t="n">
        <v>53.44</v>
      </c>
      <c r="L20" t="n">
        <v>19</v>
      </c>
      <c r="M20" t="n">
        <v>9</v>
      </c>
      <c r="N20" t="n">
        <v>46.44</v>
      </c>
      <c r="O20" t="n">
        <v>26611.98</v>
      </c>
      <c r="P20" t="n">
        <v>262.28</v>
      </c>
      <c r="Q20" t="n">
        <v>443.82</v>
      </c>
      <c r="R20" t="n">
        <v>50.44</v>
      </c>
      <c r="S20" t="n">
        <v>32.9</v>
      </c>
      <c r="T20" t="n">
        <v>4764.07</v>
      </c>
      <c r="U20" t="n">
        <v>0.65</v>
      </c>
      <c r="V20" t="n">
        <v>0.77</v>
      </c>
      <c r="W20" t="n">
        <v>1.46</v>
      </c>
      <c r="X20" t="n">
        <v>0.28</v>
      </c>
      <c r="Y20" t="n">
        <v>0.5</v>
      </c>
      <c r="Z20" t="n">
        <v>10</v>
      </c>
      <c r="AA20" t="n">
        <v>425.0223683605843</v>
      </c>
      <c r="AB20" t="n">
        <v>581.5343550544891</v>
      </c>
      <c r="AC20" t="n">
        <v>526.0335323966813</v>
      </c>
      <c r="AD20" t="n">
        <v>425022.3683605843</v>
      </c>
      <c r="AE20" t="n">
        <v>581534.3550544891</v>
      </c>
      <c r="AF20" t="n">
        <v>2.236819292782049e-05</v>
      </c>
      <c r="AG20" t="n">
        <v>28</v>
      </c>
      <c r="AH20" t="n">
        <v>526033.5323966813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4.1755</v>
      </c>
      <c r="E21" t="n">
        <v>23.95</v>
      </c>
      <c r="F21" t="n">
        <v>21.07</v>
      </c>
      <c r="G21" t="n">
        <v>114.93</v>
      </c>
      <c r="H21" t="n">
        <v>1.65</v>
      </c>
      <c r="I21" t="n">
        <v>11</v>
      </c>
      <c r="J21" t="n">
        <v>215.5</v>
      </c>
      <c r="K21" t="n">
        <v>53.44</v>
      </c>
      <c r="L21" t="n">
        <v>20</v>
      </c>
      <c r="M21" t="n">
        <v>9</v>
      </c>
      <c r="N21" t="n">
        <v>47.07</v>
      </c>
      <c r="O21" t="n">
        <v>26812.71</v>
      </c>
      <c r="P21" t="n">
        <v>263.21</v>
      </c>
      <c r="Q21" t="n">
        <v>443.83</v>
      </c>
      <c r="R21" t="n">
        <v>50.32</v>
      </c>
      <c r="S21" t="n">
        <v>32.9</v>
      </c>
      <c r="T21" t="n">
        <v>4703.28</v>
      </c>
      <c r="U21" t="n">
        <v>0.65</v>
      </c>
      <c r="V21" t="n">
        <v>0.77</v>
      </c>
      <c r="W21" t="n">
        <v>1.47</v>
      </c>
      <c r="X21" t="n">
        <v>0.28</v>
      </c>
      <c r="Y21" t="n">
        <v>0.5</v>
      </c>
      <c r="Z21" t="n">
        <v>10</v>
      </c>
      <c r="AA21" t="n">
        <v>425.5610686059065</v>
      </c>
      <c r="AB21" t="n">
        <v>582.2714284959166</v>
      </c>
      <c r="AC21" t="n">
        <v>526.700260583348</v>
      </c>
      <c r="AD21" t="n">
        <v>425561.0686059066</v>
      </c>
      <c r="AE21" t="n">
        <v>582271.4284959165</v>
      </c>
      <c r="AF21" t="n">
        <v>2.236819292782049e-05</v>
      </c>
      <c r="AG21" t="n">
        <v>28</v>
      </c>
      <c r="AH21" t="n">
        <v>526700.260583348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4.1875</v>
      </c>
      <c r="E22" t="n">
        <v>23.88</v>
      </c>
      <c r="F22" t="n">
        <v>21.04</v>
      </c>
      <c r="G22" t="n">
        <v>126.24</v>
      </c>
      <c r="H22" t="n">
        <v>1.72</v>
      </c>
      <c r="I22" t="n">
        <v>10</v>
      </c>
      <c r="J22" t="n">
        <v>217.14</v>
      </c>
      <c r="K22" t="n">
        <v>53.44</v>
      </c>
      <c r="L22" t="n">
        <v>21</v>
      </c>
      <c r="M22" t="n">
        <v>8</v>
      </c>
      <c r="N22" t="n">
        <v>47.7</v>
      </c>
      <c r="O22" t="n">
        <v>27014.3</v>
      </c>
      <c r="P22" t="n">
        <v>260.31</v>
      </c>
      <c r="Q22" t="n">
        <v>443.82</v>
      </c>
      <c r="R22" t="n">
        <v>49.38</v>
      </c>
      <c r="S22" t="n">
        <v>32.9</v>
      </c>
      <c r="T22" t="n">
        <v>4237.56</v>
      </c>
      <c r="U22" t="n">
        <v>0.67</v>
      </c>
      <c r="V22" t="n">
        <v>0.77</v>
      </c>
      <c r="W22" t="n">
        <v>1.46</v>
      </c>
      <c r="X22" t="n">
        <v>0.25</v>
      </c>
      <c r="Y22" t="n">
        <v>0.5</v>
      </c>
      <c r="Z22" t="n">
        <v>10</v>
      </c>
      <c r="AA22" t="n">
        <v>423.3567296351196</v>
      </c>
      <c r="AB22" t="n">
        <v>579.2553546675139</v>
      </c>
      <c r="AC22" t="n">
        <v>523.9720366080419</v>
      </c>
      <c r="AD22" t="n">
        <v>423356.7296351196</v>
      </c>
      <c r="AE22" t="n">
        <v>579255.3546675139</v>
      </c>
      <c r="AF22" t="n">
        <v>2.243247704113239e-05</v>
      </c>
      <c r="AG22" t="n">
        <v>28</v>
      </c>
      <c r="AH22" t="n">
        <v>523972.0366080418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4.1843</v>
      </c>
      <c r="E23" t="n">
        <v>23.9</v>
      </c>
      <c r="F23" t="n">
        <v>21.06</v>
      </c>
      <c r="G23" t="n">
        <v>126.35</v>
      </c>
      <c r="H23" t="n">
        <v>1.79</v>
      </c>
      <c r="I23" t="n">
        <v>10</v>
      </c>
      <c r="J23" t="n">
        <v>218.78</v>
      </c>
      <c r="K23" t="n">
        <v>53.44</v>
      </c>
      <c r="L23" t="n">
        <v>22</v>
      </c>
      <c r="M23" t="n">
        <v>8</v>
      </c>
      <c r="N23" t="n">
        <v>48.34</v>
      </c>
      <c r="O23" t="n">
        <v>27216.79</v>
      </c>
      <c r="P23" t="n">
        <v>259.8</v>
      </c>
      <c r="Q23" t="n">
        <v>443.82</v>
      </c>
      <c r="R23" t="n">
        <v>49.97</v>
      </c>
      <c r="S23" t="n">
        <v>32.9</v>
      </c>
      <c r="T23" t="n">
        <v>4536.69</v>
      </c>
      <c r="U23" t="n">
        <v>0.66</v>
      </c>
      <c r="V23" t="n">
        <v>0.77</v>
      </c>
      <c r="W23" t="n">
        <v>1.46</v>
      </c>
      <c r="X23" t="n">
        <v>0.26</v>
      </c>
      <c r="Y23" t="n">
        <v>0.5</v>
      </c>
      <c r="Z23" t="n">
        <v>10</v>
      </c>
      <c r="AA23" t="n">
        <v>423.2137700093424</v>
      </c>
      <c r="AB23" t="n">
        <v>579.059751000592</v>
      </c>
      <c r="AC23" t="n">
        <v>523.7951010805596</v>
      </c>
      <c r="AD23" t="n">
        <v>423213.7700093424</v>
      </c>
      <c r="AE23" t="n">
        <v>579059.751000592</v>
      </c>
      <c r="AF23" t="n">
        <v>2.241533461091588e-05</v>
      </c>
      <c r="AG23" t="n">
        <v>28</v>
      </c>
      <c r="AH23" t="n">
        <v>523795.1010805595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4.2004</v>
      </c>
      <c r="E24" t="n">
        <v>23.81</v>
      </c>
      <c r="F24" t="n">
        <v>21</v>
      </c>
      <c r="G24" t="n">
        <v>140.02</v>
      </c>
      <c r="H24" t="n">
        <v>1.85</v>
      </c>
      <c r="I24" t="n">
        <v>9</v>
      </c>
      <c r="J24" t="n">
        <v>220.43</v>
      </c>
      <c r="K24" t="n">
        <v>53.44</v>
      </c>
      <c r="L24" t="n">
        <v>23</v>
      </c>
      <c r="M24" t="n">
        <v>7</v>
      </c>
      <c r="N24" t="n">
        <v>48.99</v>
      </c>
      <c r="O24" t="n">
        <v>27420.16</v>
      </c>
      <c r="P24" t="n">
        <v>255.88</v>
      </c>
      <c r="Q24" t="n">
        <v>443.82</v>
      </c>
      <c r="R24" t="n">
        <v>48.26</v>
      </c>
      <c r="S24" t="n">
        <v>32.9</v>
      </c>
      <c r="T24" t="n">
        <v>3683.03</v>
      </c>
      <c r="U24" t="n">
        <v>0.68</v>
      </c>
      <c r="V24" t="n">
        <v>0.78</v>
      </c>
      <c r="W24" t="n">
        <v>1.46</v>
      </c>
      <c r="X24" t="n">
        <v>0.21</v>
      </c>
      <c r="Y24" t="n">
        <v>0.5</v>
      </c>
      <c r="Z24" t="n">
        <v>10</v>
      </c>
      <c r="AA24" t="n">
        <v>420.2374712304185</v>
      </c>
      <c r="AB24" t="n">
        <v>574.9874477062332</v>
      </c>
      <c r="AC24" t="n">
        <v>520.1114526971007</v>
      </c>
      <c r="AD24" t="n">
        <v>420237.4712304185</v>
      </c>
      <c r="AE24" t="n">
        <v>574987.4477062331</v>
      </c>
      <c r="AF24" t="n">
        <v>2.250158246294268e-05</v>
      </c>
      <c r="AG24" t="n">
        <v>28</v>
      </c>
      <c r="AH24" t="n">
        <v>520111.4526971007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4.1976</v>
      </c>
      <c r="E25" t="n">
        <v>23.82</v>
      </c>
      <c r="F25" t="n">
        <v>21.02</v>
      </c>
      <c r="G25" t="n">
        <v>140.13</v>
      </c>
      <c r="H25" t="n">
        <v>1.92</v>
      </c>
      <c r="I25" t="n">
        <v>9</v>
      </c>
      <c r="J25" t="n">
        <v>222.08</v>
      </c>
      <c r="K25" t="n">
        <v>53.44</v>
      </c>
      <c r="L25" t="n">
        <v>24</v>
      </c>
      <c r="M25" t="n">
        <v>7</v>
      </c>
      <c r="N25" t="n">
        <v>49.65</v>
      </c>
      <c r="O25" t="n">
        <v>27624.44</v>
      </c>
      <c r="P25" t="n">
        <v>257.21</v>
      </c>
      <c r="Q25" t="n">
        <v>443.82</v>
      </c>
      <c r="R25" t="n">
        <v>48.68</v>
      </c>
      <c r="S25" t="n">
        <v>32.9</v>
      </c>
      <c r="T25" t="n">
        <v>3896.76</v>
      </c>
      <c r="U25" t="n">
        <v>0.68</v>
      </c>
      <c r="V25" t="n">
        <v>0.77</v>
      </c>
      <c r="W25" t="n">
        <v>1.46</v>
      </c>
      <c r="X25" t="n">
        <v>0.23</v>
      </c>
      <c r="Y25" t="n">
        <v>0.5</v>
      </c>
      <c r="Z25" t="n">
        <v>10</v>
      </c>
      <c r="AA25" t="n">
        <v>421.1367142064485</v>
      </c>
      <c r="AB25" t="n">
        <v>576.2178316178376</v>
      </c>
      <c r="AC25" t="n">
        <v>521.2244104950364</v>
      </c>
      <c r="AD25" t="n">
        <v>421136.7142064485</v>
      </c>
      <c r="AE25" t="n">
        <v>576217.8316178377</v>
      </c>
      <c r="AF25" t="n">
        <v>2.248658283650324e-05</v>
      </c>
      <c r="AG25" t="n">
        <v>28</v>
      </c>
      <c r="AH25" t="n">
        <v>521224.4104950364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4.1969</v>
      </c>
      <c r="E26" t="n">
        <v>23.83</v>
      </c>
      <c r="F26" t="n">
        <v>21.02</v>
      </c>
      <c r="G26" t="n">
        <v>140.16</v>
      </c>
      <c r="H26" t="n">
        <v>1.99</v>
      </c>
      <c r="I26" t="n">
        <v>9</v>
      </c>
      <c r="J26" t="n">
        <v>223.75</v>
      </c>
      <c r="K26" t="n">
        <v>53.44</v>
      </c>
      <c r="L26" t="n">
        <v>25</v>
      </c>
      <c r="M26" t="n">
        <v>7</v>
      </c>
      <c r="N26" t="n">
        <v>50.31</v>
      </c>
      <c r="O26" t="n">
        <v>27829.77</v>
      </c>
      <c r="P26" t="n">
        <v>255.31</v>
      </c>
      <c r="Q26" t="n">
        <v>443.82</v>
      </c>
      <c r="R26" t="n">
        <v>48.91</v>
      </c>
      <c r="S26" t="n">
        <v>32.9</v>
      </c>
      <c r="T26" t="n">
        <v>4011.2</v>
      </c>
      <c r="U26" t="n">
        <v>0.67</v>
      </c>
      <c r="V26" t="n">
        <v>0.77</v>
      </c>
      <c r="W26" t="n">
        <v>1.46</v>
      </c>
      <c r="X26" t="n">
        <v>0.23</v>
      </c>
      <c r="Y26" t="n">
        <v>0.5</v>
      </c>
      <c r="Z26" t="n">
        <v>10</v>
      </c>
      <c r="AA26" t="n">
        <v>420.0700442425626</v>
      </c>
      <c r="AB26" t="n">
        <v>574.7583667150913</v>
      </c>
      <c r="AC26" t="n">
        <v>519.9042348742363</v>
      </c>
      <c r="AD26" t="n">
        <v>420070.0442425626</v>
      </c>
      <c r="AE26" t="n">
        <v>574758.3667150913</v>
      </c>
      <c r="AF26" t="n">
        <v>2.248283292989338e-05</v>
      </c>
      <c r="AG26" t="n">
        <v>28</v>
      </c>
      <c r="AH26" t="n">
        <v>519904.2348742363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4.209</v>
      </c>
      <c r="E27" t="n">
        <v>23.76</v>
      </c>
      <c r="F27" t="n">
        <v>20.99</v>
      </c>
      <c r="G27" t="n">
        <v>157.44</v>
      </c>
      <c r="H27" t="n">
        <v>2.05</v>
      </c>
      <c r="I27" t="n">
        <v>8</v>
      </c>
      <c r="J27" t="n">
        <v>225.42</v>
      </c>
      <c r="K27" t="n">
        <v>53.44</v>
      </c>
      <c r="L27" t="n">
        <v>26</v>
      </c>
      <c r="M27" t="n">
        <v>6</v>
      </c>
      <c r="N27" t="n">
        <v>50.98</v>
      </c>
      <c r="O27" t="n">
        <v>28035.92</v>
      </c>
      <c r="P27" t="n">
        <v>252.57</v>
      </c>
      <c r="Q27" t="n">
        <v>443.82</v>
      </c>
      <c r="R27" t="n">
        <v>47.78</v>
      </c>
      <c r="S27" t="n">
        <v>32.9</v>
      </c>
      <c r="T27" t="n">
        <v>3449.38</v>
      </c>
      <c r="U27" t="n">
        <v>0.6899999999999999</v>
      </c>
      <c r="V27" t="n">
        <v>0.78</v>
      </c>
      <c r="W27" t="n">
        <v>1.46</v>
      </c>
      <c r="X27" t="n">
        <v>0.2</v>
      </c>
      <c r="Y27" t="n">
        <v>0.5</v>
      </c>
      <c r="Z27" t="n">
        <v>10</v>
      </c>
      <c r="AA27" t="n">
        <v>417.9805580452708</v>
      </c>
      <c r="AB27" t="n">
        <v>571.8994395183314</v>
      </c>
      <c r="AC27" t="n">
        <v>517.3181596766055</v>
      </c>
      <c r="AD27" t="n">
        <v>417980.5580452707</v>
      </c>
      <c r="AE27" t="n">
        <v>571899.4395183314</v>
      </c>
      <c r="AF27" t="n">
        <v>2.254765274414955e-05</v>
      </c>
      <c r="AG27" t="n">
        <v>28</v>
      </c>
      <c r="AH27" t="n">
        <v>517318.1596766056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4.2106</v>
      </c>
      <c r="E28" t="n">
        <v>23.75</v>
      </c>
      <c r="F28" t="n">
        <v>20.98</v>
      </c>
      <c r="G28" t="n">
        <v>157.37</v>
      </c>
      <c r="H28" t="n">
        <v>2.11</v>
      </c>
      <c r="I28" t="n">
        <v>8</v>
      </c>
      <c r="J28" t="n">
        <v>227.1</v>
      </c>
      <c r="K28" t="n">
        <v>53.44</v>
      </c>
      <c r="L28" t="n">
        <v>27</v>
      </c>
      <c r="M28" t="n">
        <v>6</v>
      </c>
      <c r="N28" t="n">
        <v>51.66</v>
      </c>
      <c r="O28" t="n">
        <v>28243</v>
      </c>
      <c r="P28" t="n">
        <v>252.66</v>
      </c>
      <c r="Q28" t="n">
        <v>443.82</v>
      </c>
      <c r="R28" t="n">
        <v>47.53</v>
      </c>
      <c r="S28" t="n">
        <v>32.9</v>
      </c>
      <c r="T28" t="n">
        <v>3327</v>
      </c>
      <c r="U28" t="n">
        <v>0.6899999999999999</v>
      </c>
      <c r="V28" t="n">
        <v>0.78</v>
      </c>
      <c r="W28" t="n">
        <v>1.46</v>
      </c>
      <c r="X28" t="n">
        <v>0.19</v>
      </c>
      <c r="Y28" t="n">
        <v>0.5</v>
      </c>
      <c r="Z28" t="n">
        <v>10</v>
      </c>
      <c r="AA28" t="n">
        <v>417.9588551749046</v>
      </c>
      <c r="AB28" t="n">
        <v>571.8697446936334</v>
      </c>
      <c r="AC28" t="n">
        <v>517.2912988842999</v>
      </c>
      <c r="AD28" t="n">
        <v>417958.8551749046</v>
      </c>
      <c r="AE28" t="n">
        <v>571869.7446936334</v>
      </c>
      <c r="AF28" t="n">
        <v>2.25562239592578e-05</v>
      </c>
      <c r="AG28" t="n">
        <v>28</v>
      </c>
      <c r="AH28" t="n">
        <v>517291.2988842998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4.2107</v>
      </c>
      <c r="E29" t="n">
        <v>23.75</v>
      </c>
      <c r="F29" t="n">
        <v>20.98</v>
      </c>
      <c r="G29" t="n">
        <v>157.37</v>
      </c>
      <c r="H29" t="n">
        <v>2.18</v>
      </c>
      <c r="I29" t="n">
        <v>8</v>
      </c>
      <c r="J29" t="n">
        <v>228.79</v>
      </c>
      <c r="K29" t="n">
        <v>53.44</v>
      </c>
      <c r="L29" t="n">
        <v>28</v>
      </c>
      <c r="M29" t="n">
        <v>6</v>
      </c>
      <c r="N29" t="n">
        <v>52.35</v>
      </c>
      <c r="O29" t="n">
        <v>28451.04</v>
      </c>
      <c r="P29" t="n">
        <v>252.38</v>
      </c>
      <c r="Q29" t="n">
        <v>443.82</v>
      </c>
      <c r="R29" t="n">
        <v>47.55</v>
      </c>
      <c r="S29" t="n">
        <v>32.9</v>
      </c>
      <c r="T29" t="n">
        <v>3333.28</v>
      </c>
      <c r="U29" t="n">
        <v>0.6899999999999999</v>
      </c>
      <c r="V29" t="n">
        <v>0.78</v>
      </c>
      <c r="W29" t="n">
        <v>1.46</v>
      </c>
      <c r="X29" t="n">
        <v>0.19</v>
      </c>
      <c r="Y29" t="n">
        <v>0.5</v>
      </c>
      <c r="Z29" t="n">
        <v>10</v>
      </c>
      <c r="AA29" t="n">
        <v>417.7940691847946</v>
      </c>
      <c r="AB29" t="n">
        <v>571.6442772321201</v>
      </c>
      <c r="AC29" t="n">
        <v>517.0873497208677</v>
      </c>
      <c r="AD29" t="n">
        <v>417794.0691847946</v>
      </c>
      <c r="AE29" t="n">
        <v>571644.27723212</v>
      </c>
      <c r="AF29" t="n">
        <v>2.255675966020207e-05</v>
      </c>
      <c r="AG29" t="n">
        <v>28</v>
      </c>
      <c r="AH29" t="n">
        <v>517087.3497208677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4.209</v>
      </c>
      <c r="E30" t="n">
        <v>23.76</v>
      </c>
      <c r="F30" t="n">
        <v>20.99</v>
      </c>
      <c r="G30" t="n">
        <v>157.44</v>
      </c>
      <c r="H30" t="n">
        <v>2.24</v>
      </c>
      <c r="I30" t="n">
        <v>8</v>
      </c>
      <c r="J30" t="n">
        <v>230.48</v>
      </c>
      <c r="K30" t="n">
        <v>53.44</v>
      </c>
      <c r="L30" t="n">
        <v>29</v>
      </c>
      <c r="M30" t="n">
        <v>6</v>
      </c>
      <c r="N30" t="n">
        <v>53.05</v>
      </c>
      <c r="O30" t="n">
        <v>28660.06</v>
      </c>
      <c r="P30" t="n">
        <v>249.23</v>
      </c>
      <c r="Q30" t="n">
        <v>443.82</v>
      </c>
      <c r="R30" t="n">
        <v>47.93</v>
      </c>
      <c r="S30" t="n">
        <v>32.9</v>
      </c>
      <c r="T30" t="n">
        <v>3525.66</v>
      </c>
      <c r="U30" t="n">
        <v>0.6899999999999999</v>
      </c>
      <c r="V30" t="n">
        <v>0.78</v>
      </c>
      <c r="W30" t="n">
        <v>1.46</v>
      </c>
      <c r="X30" t="n">
        <v>0.2</v>
      </c>
      <c r="Y30" t="n">
        <v>0.5</v>
      </c>
      <c r="Z30" t="n">
        <v>10</v>
      </c>
      <c r="AA30" t="n">
        <v>416.0612695773167</v>
      </c>
      <c r="AB30" t="n">
        <v>569.2733843634454</v>
      </c>
      <c r="AC30" t="n">
        <v>514.9427315400104</v>
      </c>
      <c r="AD30" t="n">
        <v>416061.2695773167</v>
      </c>
      <c r="AE30" t="n">
        <v>569273.3843634455</v>
      </c>
      <c r="AF30" t="n">
        <v>2.254765274414955e-05</v>
      </c>
      <c r="AG30" t="n">
        <v>28</v>
      </c>
      <c r="AH30" t="n">
        <v>514942.7315400104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4.2188</v>
      </c>
      <c r="E31" t="n">
        <v>23.7</v>
      </c>
      <c r="F31" t="n">
        <v>20.97</v>
      </c>
      <c r="G31" t="n">
        <v>179.78</v>
      </c>
      <c r="H31" t="n">
        <v>2.3</v>
      </c>
      <c r="I31" t="n">
        <v>7</v>
      </c>
      <c r="J31" t="n">
        <v>232.18</v>
      </c>
      <c r="K31" t="n">
        <v>53.44</v>
      </c>
      <c r="L31" t="n">
        <v>30</v>
      </c>
      <c r="M31" t="n">
        <v>5</v>
      </c>
      <c r="N31" t="n">
        <v>53.75</v>
      </c>
      <c r="O31" t="n">
        <v>28870.05</v>
      </c>
      <c r="P31" t="n">
        <v>247.87</v>
      </c>
      <c r="Q31" t="n">
        <v>443.82</v>
      </c>
      <c r="R31" t="n">
        <v>47.16</v>
      </c>
      <c r="S31" t="n">
        <v>32.9</v>
      </c>
      <c r="T31" t="n">
        <v>3145.06</v>
      </c>
      <c r="U31" t="n">
        <v>0.7</v>
      </c>
      <c r="V31" t="n">
        <v>0.78</v>
      </c>
      <c r="W31" t="n">
        <v>1.46</v>
      </c>
      <c r="X31" t="n">
        <v>0.18</v>
      </c>
      <c r="Y31" t="n">
        <v>0.5</v>
      </c>
      <c r="Z31" t="n">
        <v>10</v>
      </c>
      <c r="AA31" t="n">
        <v>414.8791217248391</v>
      </c>
      <c r="AB31" t="n">
        <v>567.6559175190031</v>
      </c>
      <c r="AC31" t="n">
        <v>513.4796334610726</v>
      </c>
      <c r="AD31" t="n">
        <v>414879.1217248391</v>
      </c>
      <c r="AE31" t="n">
        <v>567655.917519003</v>
      </c>
      <c r="AF31" t="n">
        <v>2.26001514366876e-05</v>
      </c>
      <c r="AG31" t="n">
        <v>28</v>
      </c>
      <c r="AH31" t="n">
        <v>513479.6334610726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4.2215</v>
      </c>
      <c r="E32" t="n">
        <v>23.69</v>
      </c>
      <c r="F32" t="n">
        <v>20.96</v>
      </c>
      <c r="G32" t="n">
        <v>179.65</v>
      </c>
      <c r="H32" t="n">
        <v>2.36</v>
      </c>
      <c r="I32" t="n">
        <v>7</v>
      </c>
      <c r="J32" t="n">
        <v>233.89</v>
      </c>
      <c r="K32" t="n">
        <v>53.44</v>
      </c>
      <c r="L32" t="n">
        <v>31</v>
      </c>
      <c r="M32" t="n">
        <v>5</v>
      </c>
      <c r="N32" t="n">
        <v>54.46</v>
      </c>
      <c r="O32" t="n">
        <v>29081.05</v>
      </c>
      <c r="P32" t="n">
        <v>248.14</v>
      </c>
      <c r="Q32" t="n">
        <v>443.82</v>
      </c>
      <c r="R32" t="n">
        <v>46.81</v>
      </c>
      <c r="S32" t="n">
        <v>32.9</v>
      </c>
      <c r="T32" t="n">
        <v>2970.74</v>
      </c>
      <c r="U32" t="n">
        <v>0.7</v>
      </c>
      <c r="V32" t="n">
        <v>0.78</v>
      </c>
      <c r="W32" t="n">
        <v>1.46</v>
      </c>
      <c r="X32" t="n">
        <v>0.17</v>
      </c>
      <c r="Y32" t="n">
        <v>0.5</v>
      </c>
      <c r="Z32" t="n">
        <v>10</v>
      </c>
      <c r="AA32" t="n">
        <v>414.919214854363</v>
      </c>
      <c r="AB32" t="n">
        <v>567.7107747076017</v>
      </c>
      <c r="AC32" t="n">
        <v>513.529255156584</v>
      </c>
      <c r="AD32" t="n">
        <v>414919.2148543629</v>
      </c>
      <c r="AE32" t="n">
        <v>567710.7747076016</v>
      </c>
      <c r="AF32" t="n">
        <v>2.261461536218278e-05</v>
      </c>
      <c r="AG32" t="n">
        <v>28</v>
      </c>
      <c r="AH32" t="n">
        <v>513529.255156584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4.2214</v>
      </c>
      <c r="E33" t="n">
        <v>23.69</v>
      </c>
      <c r="F33" t="n">
        <v>20.96</v>
      </c>
      <c r="G33" t="n">
        <v>179.65</v>
      </c>
      <c r="H33" t="n">
        <v>2.41</v>
      </c>
      <c r="I33" t="n">
        <v>7</v>
      </c>
      <c r="J33" t="n">
        <v>235.61</v>
      </c>
      <c r="K33" t="n">
        <v>53.44</v>
      </c>
      <c r="L33" t="n">
        <v>32</v>
      </c>
      <c r="M33" t="n">
        <v>5</v>
      </c>
      <c r="N33" t="n">
        <v>55.18</v>
      </c>
      <c r="O33" t="n">
        <v>29293.06</v>
      </c>
      <c r="P33" t="n">
        <v>247.52</v>
      </c>
      <c r="Q33" t="n">
        <v>443.82</v>
      </c>
      <c r="R33" t="n">
        <v>46.83</v>
      </c>
      <c r="S33" t="n">
        <v>32.9</v>
      </c>
      <c r="T33" t="n">
        <v>2981.28</v>
      </c>
      <c r="U33" t="n">
        <v>0.7</v>
      </c>
      <c r="V33" t="n">
        <v>0.78</v>
      </c>
      <c r="W33" t="n">
        <v>1.46</v>
      </c>
      <c r="X33" t="n">
        <v>0.17</v>
      </c>
      <c r="Y33" t="n">
        <v>0.5</v>
      </c>
      <c r="Z33" t="n">
        <v>10</v>
      </c>
      <c r="AA33" t="n">
        <v>414.5678567688323</v>
      </c>
      <c r="AB33" t="n">
        <v>567.2300310741539</v>
      </c>
      <c r="AC33" t="n">
        <v>513.0943930207845</v>
      </c>
      <c r="AD33" t="n">
        <v>414567.8567688323</v>
      </c>
      <c r="AE33" t="n">
        <v>567230.0310741538</v>
      </c>
      <c r="AF33" t="n">
        <v>2.261407966123851e-05</v>
      </c>
      <c r="AG33" t="n">
        <v>28</v>
      </c>
      <c r="AH33" t="n">
        <v>513094.3930207845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4.2214</v>
      </c>
      <c r="E34" t="n">
        <v>23.69</v>
      </c>
      <c r="F34" t="n">
        <v>20.96</v>
      </c>
      <c r="G34" t="n">
        <v>179.65</v>
      </c>
      <c r="H34" t="n">
        <v>2.47</v>
      </c>
      <c r="I34" t="n">
        <v>7</v>
      </c>
      <c r="J34" t="n">
        <v>237.34</v>
      </c>
      <c r="K34" t="n">
        <v>53.44</v>
      </c>
      <c r="L34" t="n">
        <v>33</v>
      </c>
      <c r="M34" t="n">
        <v>5</v>
      </c>
      <c r="N34" t="n">
        <v>55.91</v>
      </c>
      <c r="O34" t="n">
        <v>29506.09</v>
      </c>
      <c r="P34" t="n">
        <v>245.39</v>
      </c>
      <c r="Q34" t="n">
        <v>443.82</v>
      </c>
      <c r="R34" t="n">
        <v>46.67</v>
      </c>
      <c r="S34" t="n">
        <v>32.9</v>
      </c>
      <c r="T34" t="n">
        <v>2900.31</v>
      </c>
      <c r="U34" t="n">
        <v>0.7</v>
      </c>
      <c r="V34" t="n">
        <v>0.78</v>
      </c>
      <c r="W34" t="n">
        <v>1.46</v>
      </c>
      <c r="X34" t="n">
        <v>0.17</v>
      </c>
      <c r="Y34" t="n">
        <v>0.5</v>
      </c>
      <c r="Z34" t="n">
        <v>10</v>
      </c>
      <c r="AA34" t="n">
        <v>413.3474747209996</v>
      </c>
      <c r="AB34" t="n">
        <v>565.5602505168531</v>
      </c>
      <c r="AC34" t="n">
        <v>511.5839739763207</v>
      </c>
      <c r="AD34" t="n">
        <v>413347.4747209996</v>
      </c>
      <c r="AE34" t="n">
        <v>565560.2505168531</v>
      </c>
      <c r="AF34" t="n">
        <v>2.261407966123851e-05</v>
      </c>
      <c r="AG34" t="n">
        <v>28</v>
      </c>
      <c r="AH34" t="n">
        <v>511583.9739763207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4.22</v>
      </c>
      <c r="E35" t="n">
        <v>23.7</v>
      </c>
      <c r="F35" t="n">
        <v>20.97</v>
      </c>
      <c r="G35" t="n">
        <v>179.72</v>
      </c>
      <c r="H35" t="n">
        <v>2.53</v>
      </c>
      <c r="I35" t="n">
        <v>7</v>
      </c>
      <c r="J35" t="n">
        <v>239.08</v>
      </c>
      <c r="K35" t="n">
        <v>53.44</v>
      </c>
      <c r="L35" t="n">
        <v>34</v>
      </c>
      <c r="M35" t="n">
        <v>5</v>
      </c>
      <c r="N35" t="n">
        <v>56.64</v>
      </c>
      <c r="O35" t="n">
        <v>29720.17</v>
      </c>
      <c r="P35" t="n">
        <v>242.77</v>
      </c>
      <c r="Q35" t="n">
        <v>443.82</v>
      </c>
      <c r="R35" t="n">
        <v>47.03</v>
      </c>
      <c r="S35" t="n">
        <v>32.9</v>
      </c>
      <c r="T35" t="n">
        <v>3079.19</v>
      </c>
      <c r="U35" t="n">
        <v>0.7</v>
      </c>
      <c r="V35" t="n">
        <v>0.78</v>
      </c>
      <c r="W35" t="n">
        <v>1.46</v>
      </c>
      <c r="X35" t="n">
        <v>0.17</v>
      </c>
      <c r="Y35" t="n">
        <v>0.5</v>
      </c>
      <c r="Z35" t="n">
        <v>10</v>
      </c>
      <c r="AA35" t="n">
        <v>411.9096608952222</v>
      </c>
      <c r="AB35" t="n">
        <v>563.5929702085552</v>
      </c>
      <c r="AC35" t="n">
        <v>509.8044481395515</v>
      </c>
      <c r="AD35" t="n">
        <v>411909.6608952222</v>
      </c>
      <c r="AE35" t="n">
        <v>563592.9702085552</v>
      </c>
      <c r="AF35" t="n">
        <v>2.260657984801879e-05</v>
      </c>
      <c r="AG35" t="n">
        <v>28</v>
      </c>
      <c r="AH35" t="n">
        <v>509804.4481395516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4.2314</v>
      </c>
      <c r="E36" t="n">
        <v>23.63</v>
      </c>
      <c r="F36" t="n">
        <v>20.94</v>
      </c>
      <c r="G36" t="n">
        <v>209.41</v>
      </c>
      <c r="H36" t="n">
        <v>2.58</v>
      </c>
      <c r="I36" t="n">
        <v>6</v>
      </c>
      <c r="J36" t="n">
        <v>240.82</v>
      </c>
      <c r="K36" t="n">
        <v>53.44</v>
      </c>
      <c r="L36" t="n">
        <v>35</v>
      </c>
      <c r="M36" t="n">
        <v>3</v>
      </c>
      <c r="N36" t="n">
        <v>57.39</v>
      </c>
      <c r="O36" t="n">
        <v>29935.43</v>
      </c>
      <c r="P36" t="n">
        <v>240.85</v>
      </c>
      <c r="Q36" t="n">
        <v>443.82</v>
      </c>
      <c r="R36" t="n">
        <v>46.02</v>
      </c>
      <c r="S36" t="n">
        <v>32.9</v>
      </c>
      <c r="T36" t="n">
        <v>2582.19</v>
      </c>
      <c r="U36" t="n">
        <v>0.71</v>
      </c>
      <c r="V36" t="n">
        <v>0.78</v>
      </c>
      <c r="W36" t="n">
        <v>1.46</v>
      </c>
      <c r="X36" t="n">
        <v>0.15</v>
      </c>
      <c r="Y36" t="n">
        <v>0.5</v>
      </c>
      <c r="Z36" t="n">
        <v>10</v>
      </c>
      <c r="AA36" t="n">
        <v>410.3498108150455</v>
      </c>
      <c r="AB36" t="n">
        <v>561.4587145131286</v>
      </c>
      <c r="AC36" t="n">
        <v>507.8738828122498</v>
      </c>
      <c r="AD36" t="n">
        <v>410349.8108150455</v>
      </c>
      <c r="AE36" t="n">
        <v>561458.7145131286</v>
      </c>
      <c r="AF36" t="n">
        <v>2.26676497556651e-05</v>
      </c>
      <c r="AG36" t="n">
        <v>28</v>
      </c>
      <c r="AH36" t="n">
        <v>507873.8828122498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4.2323</v>
      </c>
      <c r="E37" t="n">
        <v>23.63</v>
      </c>
      <c r="F37" t="n">
        <v>20.94</v>
      </c>
      <c r="G37" t="n">
        <v>209.36</v>
      </c>
      <c r="H37" t="n">
        <v>2.64</v>
      </c>
      <c r="I37" t="n">
        <v>6</v>
      </c>
      <c r="J37" t="n">
        <v>242.57</v>
      </c>
      <c r="K37" t="n">
        <v>53.44</v>
      </c>
      <c r="L37" t="n">
        <v>36</v>
      </c>
      <c r="M37" t="n">
        <v>2</v>
      </c>
      <c r="N37" t="n">
        <v>58.14</v>
      </c>
      <c r="O37" t="n">
        <v>30151.65</v>
      </c>
      <c r="P37" t="n">
        <v>241.81</v>
      </c>
      <c r="Q37" t="n">
        <v>443.84</v>
      </c>
      <c r="R37" t="n">
        <v>45.89</v>
      </c>
      <c r="S37" t="n">
        <v>32.9</v>
      </c>
      <c r="T37" t="n">
        <v>2512.92</v>
      </c>
      <c r="U37" t="n">
        <v>0.72</v>
      </c>
      <c r="V37" t="n">
        <v>0.78</v>
      </c>
      <c r="W37" t="n">
        <v>1.46</v>
      </c>
      <c r="X37" t="n">
        <v>0.14</v>
      </c>
      <c r="Y37" t="n">
        <v>0.5</v>
      </c>
      <c r="Z37" t="n">
        <v>10</v>
      </c>
      <c r="AA37" t="n">
        <v>410.8646525653499</v>
      </c>
      <c r="AB37" t="n">
        <v>562.16314370911</v>
      </c>
      <c r="AC37" t="n">
        <v>508.5110822744394</v>
      </c>
      <c r="AD37" t="n">
        <v>410864.6525653499</v>
      </c>
      <c r="AE37" t="n">
        <v>562163.1437091101</v>
      </c>
      <c r="AF37" t="n">
        <v>2.267247106416349e-05</v>
      </c>
      <c r="AG37" t="n">
        <v>28</v>
      </c>
      <c r="AH37" t="n">
        <v>508511.0822744394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4.2306</v>
      </c>
      <c r="E38" t="n">
        <v>23.64</v>
      </c>
      <c r="F38" t="n">
        <v>20.95</v>
      </c>
      <c r="G38" t="n">
        <v>209.46</v>
      </c>
      <c r="H38" t="n">
        <v>2.69</v>
      </c>
      <c r="I38" t="n">
        <v>6</v>
      </c>
      <c r="J38" t="n">
        <v>244.34</v>
      </c>
      <c r="K38" t="n">
        <v>53.44</v>
      </c>
      <c r="L38" t="n">
        <v>37</v>
      </c>
      <c r="M38" t="n">
        <v>0</v>
      </c>
      <c r="N38" t="n">
        <v>58.9</v>
      </c>
      <c r="O38" t="n">
        <v>30368.96</v>
      </c>
      <c r="P38" t="n">
        <v>243.49</v>
      </c>
      <c r="Q38" t="n">
        <v>443.82</v>
      </c>
      <c r="R38" t="n">
        <v>45.99</v>
      </c>
      <c r="S38" t="n">
        <v>32.9</v>
      </c>
      <c r="T38" t="n">
        <v>2565.56</v>
      </c>
      <c r="U38" t="n">
        <v>0.72</v>
      </c>
      <c r="V38" t="n">
        <v>0.78</v>
      </c>
      <c r="W38" t="n">
        <v>1.47</v>
      </c>
      <c r="X38" t="n">
        <v>0.15</v>
      </c>
      <c r="Y38" t="n">
        <v>0.5</v>
      </c>
      <c r="Z38" t="n">
        <v>10</v>
      </c>
      <c r="AA38" t="n">
        <v>411.8992428128192</v>
      </c>
      <c r="AB38" t="n">
        <v>563.578715728598</v>
      </c>
      <c r="AC38" t="n">
        <v>509.7915540871551</v>
      </c>
      <c r="AD38" t="n">
        <v>411899.2428128192</v>
      </c>
      <c r="AE38" t="n">
        <v>563578.7157285981</v>
      </c>
      <c r="AF38" t="n">
        <v>2.266336414811097e-05</v>
      </c>
      <c r="AG38" t="n">
        <v>28</v>
      </c>
      <c r="AH38" t="n">
        <v>509791.5540871551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3.0294</v>
      </c>
      <c r="E2" t="n">
        <v>33.01</v>
      </c>
      <c r="F2" t="n">
        <v>26.39</v>
      </c>
      <c r="G2" t="n">
        <v>8.33</v>
      </c>
      <c r="H2" t="n">
        <v>0.15</v>
      </c>
      <c r="I2" t="n">
        <v>190</v>
      </c>
      <c r="J2" t="n">
        <v>116.05</v>
      </c>
      <c r="K2" t="n">
        <v>43.4</v>
      </c>
      <c r="L2" t="n">
        <v>1</v>
      </c>
      <c r="M2" t="n">
        <v>188</v>
      </c>
      <c r="N2" t="n">
        <v>16.65</v>
      </c>
      <c r="O2" t="n">
        <v>14546.17</v>
      </c>
      <c r="P2" t="n">
        <v>261.79</v>
      </c>
      <c r="Q2" t="n">
        <v>443.93</v>
      </c>
      <c r="R2" t="n">
        <v>223.54</v>
      </c>
      <c r="S2" t="n">
        <v>32.9</v>
      </c>
      <c r="T2" t="n">
        <v>90422.03</v>
      </c>
      <c r="U2" t="n">
        <v>0.15</v>
      </c>
      <c r="V2" t="n">
        <v>0.62</v>
      </c>
      <c r="W2" t="n">
        <v>1.77</v>
      </c>
      <c r="X2" t="n">
        <v>5.59</v>
      </c>
      <c r="Y2" t="n">
        <v>0.5</v>
      </c>
      <c r="Z2" t="n">
        <v>10</v>
      </c>
      <c r="AA2" t="n">
        <v>586.429979435597</v>
      </c>
      <c r="AB2" t="n">
        <v>802.379369328561</v>
      </c>
      <c r="AC2" t="n">
        <v>725.8014084663603</v>
      </c>
      <c r="AD2" t="n">
        <v>586429.9794355971</v>
      </c>
      <c r="AE2" t="n">
        <v>802379.369328561</v>
      </c>
      <c r="AF2" t="n">
        <v>2.023160915119263e-05</v>
      </c>
      <c r="AG2" t="n">
        <v>39</v>
      </c>
      <c r="AH2" t="n">
        <v>725801.4084663603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3.6724</v>
      </c>
      <c r="E3" t="n">
        <v>27.23</v>
      </c>
      <c r="F3" t="n">
        <v>23.16</v>
      </c>
      <c r="G3" t="n">
        <v>16.74</v>
      </c>
      <c r="H3" t="n">
        <v>0.3</v>
      </c>
      <c r="I3" t="n">
        <v>83</v>
      </c>
      <c r="J3" t="n">
        <v>117.34</v>
      </c>
      <c r="K3" t="n">
        <v>43.4</v>
      </c>
      <c r="L3" t="n">
        <v>2</v>
      </c>
      <c r="M3" t="n">
        <v>81</v>
      </c>
      <c r="N3" t="n">
        <v>16.94</v>
      </c>
      <c r="O3" t="n">
        <v>14705.49</v>
      </c>
      <c r="P3" t="n">
        <v>227.14</v>
      </c>
      <c r="Q3" t="n">
        <v>443.83</v>
      </c>
      <c r="R3" t="n">
        <v>118.75</v>
      </c>
      <c r="S3" t="n">
        <v>32.9</v>
      </c>
      <c r="T3" t="n">
        <v>38560.97</v>
      </c>
      <c r="U3" t="n">
        <v>0.28</v>
      </c>
      <c r="V3" t="n">
        <v>0.7</v>
      </c>
      <c r="W3" t="n">
        <v>1.58</v>
      </c>
      <c r="X3" t="n">
        <v>2.37</v>
      </c>
      <c r="Y3" t="n">
        <v>0.5</v>
      </c>
      <c r="Z3" t="n">
        <v>10</v>
      </c>
      <c r="AA3" t="n">
        <v>456.5439844411953</v>
      </c>
      <c r="AB3" t="n">
        <v>624.6636208115362</v>
      </c>
      <c r="AC3" t="n">
        <v>565.0466015621806</v>
      </c>
      <c r="AD3" t="n">
        <v>456543.9844411953</v>
      </c>
      <c r="AE3" t="n">
        <v>624663.6208115362</v>
      </c>
      <c r="AF3" t="n">
        <v>2.452583397598197e-05</v>
      </c>
      <c r="AG3" t="n">
        <v>32</v>
      </c>
      <c r="AH3" t="n">
        <v>565046.6015621807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3.8978</v>
      </c>
      <c r="E4" t="n">
        <v>25.66</v>
      </c>
      <c r="F4" t="n">
        <v>22.3</v>
      </c>
      <c r="G4" t="n">
        <v>25.25</v>
      </c>
      <c r="H4" t="n">
        <v>0.45</v>
      </c>
      <c r="I4" t="n">
        <v>53</v>
      </c>
      <c r="J4" t="n">
        <v>118.63</v>
      </c>
      <c r="K4" t="n">
        <v>43.4</v>
      </c>
      <c r="L4" t="n">
        <v>3</v>
      </c>
      <c r="M4" t="n">
        <v>51</v>
      </c>
      <c r="N4" t="n">
        <v>17.23</v>
      </c>
      <c r="O4" t="n">
        <v>14865.24</v>
      </c>
      <c r="P4" t="n">
        <v>215.97</v>
      </c>
      <c r="Q4" t="n">
        <v>443.87</v>
      </c>
      <c r="R4" t="n">
        <v>90.34</v>
      </c>
      <c r="S4" t="n">
        <v>32.9</v>
      </c>
      <c r="T4" t="n">
        <v>24506.46</v>
      </c>
      <c r="U4" t="n">
        <v>0.36</v>
      </c>
      <c r="V4" t="n">
        <v>0.73</v>
      </c>
      <c r="W4" t="n">
        <v>1.54</v>
      </c>
      <c r="X4" t="n">
        <v>1.51</v>
      </c>
      <c r="Y4" t="n">
        <v>0.5</v>
      </c>
      <c r="Z4" t="n">
        <v>10</v>
      </c>
      <c r="AA4" t="n">
        <v>421.1767736607721</v>
      </c>
      <c r="AB4" t="n">
        <v>576.2726427305415</v>
      </c>
      <c r="AC4" t="n">
        <v>521.2739905120718</v>
      </c>
      <c r="AD4" t="n">
        <v>421176.7736607721</v>
      </c>
      <c r="AE4" t="n">
        <v>576272.6427305415</v>
      </c>
      <c r="AF4" t="n">
        <v>2.603115011207454e-05</v>
      </c>
      <c r="AG4" t="n">
        <v>30</v>
      </c>
      <c r="AH4" t="n">
        <v>521273.9905120718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4.0153</v>
      </c>
      <c r="E5" t="n">
        <v>24.9</v>
      </c>
      <c r="F5" t="n">
        <v>21.89</v>
      </c>
      <c r="G5" t="n">
        <v>33.68</v>
      </c>
      <c r="H5" t="n">
        <v>0.59</v>
      </c>
      <c r="I5" t="n">
        <v>39</v>
      </c>
      <c r="J5" t="n">
        <v>119.93</v>
      </c>
      <c r="K5" t="n">
        <v>43.4</v>
      </c>
      <c r="L5" t="n">
        <v>4</v>
      </c>
      <c r="M5" t="n">
        <v>37</v>
      </c>
      <c r="N5" t="n">
        <v>17.53</v>
      </c>
      <c r="O5" t="n">
        <v>15025.44</v>
      </c>
      <c r="P5" t="n">
        <v>209.52</v>
      </c>
      <c r="Q5" t="n">
        <v>443.84</v>
      </c>
      <c r="R5" t="n">
        <v>76.86</v>
      </c>
      <c r="S5" t="n">
        <v>32.9</v>
      </c>
      <c r="T5" t="n">
        <v>17833.39</v>
      </c>
      <c r="U5" t="n">
        <v>0.43</v>
      </c>
      <c r="V5" t="n">
        <v>0.74</v>
      </c>
      <c r="W5" t="n">
        <v>1.52</v>
      </c>
      <c r="X5" t="n">
        <v>1.09</v>
      </c>
      <c r="Y5" t="n">
        <v>0.5</v>
      </c>
      <c r="Z5" t="n">
        <v>10</v>
      </c>
      <c r="AA5" t="n">
        <v>403.5565715866022</v>
      </c>
      <c r="AB5" t="n">
        <v>552.1639049042092</v>
      </c>
      <c r="AC5" t="n">
        <v>499.4661567870585</v>
      </c>
      <c r="AD5" t="n">
        <v>403556.5715866021</v>
      </c>
      <c r="AE5" t="n">
        <v>552163.9049042092</v>
      </c>
      <c r="AF5" t="n">
        <v>2.681586460182998e-05</v>
      </c>
      <c r="AG5" t="n">
        <v>29</v>
      </c>
      <c r="AH5" t="n">
        <v>499466.1567870585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4.0843</v>
      </c>
      <c r="E6" t="n">
        <v>24.48</v>
      </c>
      <c r="F6" t="n">
        <v>21.66</v>
      </c>
      <c r="G6" t="n">
        <v>41.92</v>
      </c>
      <c r="H6" t="n">
        <v>0.73</v>
      </c>
      <c r="I6" t="n">
        <v>31</v>
      </c>
      <c r="J6" t="n">
        <v>121.23</v>
      </c>
      <c r="K6" t="n">
        <v>43.4</v>
      </c>
      <c r="L6" t="n">
        <v>5</v>
      </c>
      <c r="M6" t="n">
        <v>29</v>
      </c>
      <c r="N6" t="n">
        <v>17.83</v>
      </c>
      <c r="O6" t="n">
        <v>15186.08</v>
      </c>
      <c r="P6" t="n">
        <v>204.02</v>
      </c>
      <c r="Q6" t="n">
        <v>443.84</v>
      </c>
      <c r="R6" t="n">
        <v>69.56</v>
      </c>
      <c r="S6" t="n">
        <v>32.9</v>
      </c>
      <c r="T6" t="n">
        <v>14225.77</v>
      </c>
      <c r="U6" t="n">
        <v>0.47</v>
      </c>
      <c r="V6" t="n">
        <v>0.75</v>
      </c>
      <c r="W6" t="n">
        <v>1.5</v>
      </c>
      <c r="X6" t="n">
        <v>0.86</v>
      </c>
      <c r="Y6" t="n">
        <v>0.5</v>
      </c>
      <c r="Z6" t="n">
        <v>10</v>
      </c>
      <c r="AA6" t="n">
        <v>397.6586417893992</v>
      </c>
      <c r="AB6" t="n">
        <v>544.0940971573773</v>
      </c>
      <c r="AC6" t="n">
        <v>492.1665201655379</v>
      </c>
      <c r="AD6" t="n">
        <v>397658.6417893991</v>
      </c>
      <c r="AE6" t="n">
        <v>544094.0971573773</v>
      </c>
      <c r="AF6" t="n">
        <v>2.727667566389914e-05</v>
      </c>
      <c r="AG6" t="n">
        <v>29</v>
      </c>
      <c r="AH6" t="n">
        <v>492166.5201655379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4.1385</v>
      </c>
      <c r="E7" t="n">
        <v>24.16</v>
      </c>
      <c r="F7" t="n">
        <v>21.48</v>
      </c>
      <c r="G7" t="n">
        <v>51.56</v>
      </c>
      <c r="H7" t="n">
        <v>0.86</v>
      </c>
      <c r="I7" t="n">
        <v>25</v>
      </c>
      <c r="J7" t="n">
        <v>122.54</v>
      </c>
      <c r="K7" t="n">
        <v>43.4</v>
      </c>
      <c r="L7" t="n">
        <v>6</v>
      </c>
      <c r="M7" t="n">
        <v>23</v>
      </c>
      <c r="N7" t="n">
        <v>18.14</v>
      </c>
      <c r="O7" t="n">
        <v>15347.16</v>
      </c>
      <c r="P7" t="n">
        <v>199.98</v>
      </c>
      <c r="Q7" t="n">
        <v>443.83</v>
      </c>
      <c r="R7" t="n">
        <v>63.65</v>
      </c>
      <c r="S7" t="n">
        <v>32.9</v>
      </c>
      <c r="T7" t="n">
        <v>11297.59</v>
      </c>
      <c r="U7" t="n">
        <v>0.52</v>
      </c>
      <c r="V7" t="n">
        <v>0.76</v>
      </c>
      <c r="W7" t="n">
        <v>1.49</v>
      </c>
      <c r="X7" t="n">
        <v>0.6899999999999999</v>
      </c>
      <c r="Y7" t="n">
        <v>0.5</v>
      </c>
      <c r="Z7" t="n">
        <v>10</v>
      </c>
      <c r="AA7" t="n">
        <v>384.4387229900813</v>
      </c>
      <c r="AB7" t="n">
        <v>526.0060210344949</v>
      </c>
      <c r="AC7" t="n">
        <v>475.8047446410491</v>
      </c>
      <c r="AD7" t="n">
        <v>384438.7229900813</v>
      </c>
      <c r="AE7" t="n">
        <v>526006.0210344949</v>
      </c>
      <c r="AF7" t="n">
        <v>2.763864609236505e-05</v>
      </c>
      <c r="AG7" t="n">
        <v>28</v>
      </c>
      <c r="AH7" t="n">
        <v>475804.7446410491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4.1666</v>
      </c>
      <c r="E8" t="n">
        <v>24</v>
      </c>
      <c r="F8" t="n">
        <v>21.39</v>
      </c>
      <c r="G8" t="n">
        <v>58.34</v>
      </c>
      <c r="H8" t="n">
        <v>1</v>
      </c>
      <c r="I8" t="n">
        <v>22</v>
      </c>
      <c r="J8" t="n">
        <v>123.85</v>
      </c>
      <c r="K8" t="n">
        <v>43.4</v>
      </c>
      <c r="L8" t="n">
        <v>7</v>
      </c>
      <c r="M8" t="n">
        <v>20</v>
      </c>
      <c r="N8" t="n">
        <v>18.45</v>
      </c>
      <c r="O8" t="n">
        <v>15508.69</v>
      </c>
      <c r="P8" t="n">
        <v>196.31</v>
      </c>
      <c r="Q8" t="n">
        <v>443.82</v>
      </c>
      <c r="R8" t="n">
        <v>60.74</v>
      </c>
      <c r="S8" t="n">
        <v>32.9</v>
      </c>
      <c r="T8" t="n">
        <v>9860.139999999999</v>
      </c>
      <c r="U8" t="n">
        <v>0.54</v>
      </c>
      <c r="V8" t="n">
        <v>0.76</v>
      </c>
      <c r="W8" t="n">
        <v>1.48</v>
      </c>
      <c r="X8" t="n">
        <v>0.6</v>
      </c>
      <c r="Y8" t="n">
        <v>0.5</v>
      </c>
      <c r="Z8" t="n">
        <v>10</v>
      </c>
      <c r="AA8" t="n">
        <v>381.3260774697561</v>
      </c>
      <c r="AB8" t="n">
        <v>521.7471621133573</v>
      </c>
      <c r="AC8" t="n">
        <v>471.9523452379988</v>
      </c>
      <c r="AD8" t="n">
        <v>381326.0774697561</v>
      </c>
      <c r="AE8" t="n">
        <v>521747.1621133572</v>
      </c>
      <c r="AF8" t="n">
        <v>2.782630972778741e-05</v>
      </c>
      <c r="AG8" t="n">
        <v>28</v>
      </c>
      <c r="AH8" t="n">
        <v>471952.3452379988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4.1928</v>
      </c>
      <c r="E9" t="n">
        <v>23.85</v>
      </c>
      <c r="F9" t="n">
        <v>21.31</v>
      </c>
      <c r="G9" t="n">
        <v>67.3</v>
      </c>
      <c r="H9" t="n">
        <v>1.13</v>
      </c>
      <c r="I9" t="n">
        <v>19</v>
      </c>
      <c r="J9" t="n">
        <v>125.16</v>
      </c>
      <c r="K9" t="n">
        <v>43.4</v>
      </c>
      <c r="L9" t="n">
        <v>8</v>
      </c>
      <c r="M9" t="n">
        <v>17</v>
      </c>
      <c r="N9" t="n">
        <v>18.76</v>
      </c>
      <c r="O9" t="n">
        <v>15670.68</v>
      </c>
      <c r="P9" t="n">
        <v>192.77</v>
      </c>
      <c r="Q9" t="n">
        <v>443.82</v>
      </c>
      <c r="R9" t="n">
        <v>58.32</v>
      </c>
      <c r="S9" t="n">
        <v>32.9</v>
      </c>
      <c r="T9" t="n">
        <v>8662.459999999999</v>
      </c>
      <c r="U9" t="n">
        <v>0.5600000000000001</v>
      </c>
      <c r="V9" t="n">
        <v>0.76</v>
      </c>
      <c r="W9" t="n">
        <v>1.48</v>
      </c>
      <c r="X9" t="n">
        <v>0.52</v>
      </c>
      <c r="Y9" t="n">
        <v>0.5</v>
      </c>
      <c r="Z9" t="n">
        <v>10</v>
      </c>
      <c r="AA9" t="n">
        <v>378.396526464996</v>
      </c>
      <c r="AB9" t="n">
        <v>517.7388211859756</v>
      </c>
      <c r="AC9" t="n">
        <v>468.3265547429846</v>
      </c>
      <c r="AD9" t="n">
        <v>378396.526464996</v>
      </c>
      <c r="AE9" t="n">
        <v>517738.8211859756</v>
      </c>
      <c r="AF9" t="n">
        <v>2.800128436294991e-05</v>
      </c>
      <c r="AG9" t="n">
        <v>28</v>
      </c>
      <c r="AH9" t="n">
        <v>468326.5547429846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4.2185</v>
      </c>
      <c r="E10" t="n">
        <v>23.71</v>
      </c>
      <c r="F10" t="n">
        <v>21.24</v>
      </c>
      <c r="G10" t="n">
        <v>79.65000000000001</v>
      </c>
      <c r="H10" t="n">
        <v>1.26</v>
      </c>
      <c r="I10" t="n">
        <v>16</v>
      </c>
      <c r="J10" t="n">
        <v>126.48</v>
      </c>
      <c r="K10" t="n">
        <v>43.4</v>
      </c>
      <c r="L10" t="n">
        <v>9</v>
      </c>
      <c r="M10" t="n">
        <v>14</v>
      </c>
      <c r="N10" t="n">
        <v>19.08</v>
      </c>
      <c r="O10" t="n">
        <v>15833.12</v>
      </c>
      <c r="P10" t="n">
        <v>188.69</v>
      </c>
      <c r="Q10" t="n">
        <v>443.82</v>
      </c>
      <c r="R10" t="n">
        <v>55.73</v>
      </c>
      <c r="S10" t="n">
        <v>32.9</v>
      </c>
      <c r="T10" t="n">
        <v>7384.43</v>
      </c>
      <c r="U10" t="n">
        <v>0.59</v>
      </c>
      <c r="V10" t="n">
        <v>0.77</v>
      </c>
      <c r="W10" t="n">
        <v>1.48</v>
      </c>
      <c r="X10" t="n">
        <v>0.44</v>
      </c>
      <c r="Y10" t="n">
        <v>0.5</v>
      </c>
      <c r="Z10" t="n">
        <v>10</v>
      </c>
      <c r="AA10" t="n">
        <v>375.2167845587747</v>
      </c>
      <c r="AB10" t="n">
        <v>513.3881580295712</v>
      </c>
      <c r="AC10" t="n">
        <v>464.3911127720333</v>
      </c>
      <c r="AD10" t="n">
        <v>375216.7845587747</v>
      </c>
      <c r="AE10" t="n">
        <v>513388.1580295711</v>
      </c>
      <c r="AF10" t="n">
        <v>2.817291978751769e-05</v>
      </c>
      <c r="AG10" t="n">
        <v>28</v>
      </c>
      <c r="AH10" t="n">
        <v>464391.1127720333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4.2328</v>
      </c>
      <c r="E11" t="n">
        <v>23.63</v>
      </c>
      <c r="F11" t="n">
        <v>21.18</v>
      </c>
      <c r="G11" t="n">
        <v>84.73</v>
      </c>
      <c r="H11" t="n">
        <v>1.38</v>
      </c>
      <c r="I11" t="n">
        <v>15</v>
      </c>
      <c r="J11" t="n">
        <v>127.8</v>
      </c>
      <c r="K11" t="n">
        <v>43.4</v>
      </c>
      <c r="L11" t="n">
        <v>10</v>
      </c>
      <c r="M11" t="n">
        <v>13</v>
      </c>
      <c r="N11" t="n">
        <v>19.4</v>
      </c>
      <c r="O11" t="n">
        <v>15996.02</v>
      </c>
      <c r="P11" t="n">
        <v>186.49</v>
      </c>
      <c r="Q11" t="n">
        <v>443.82</v>
      </c>
      <c r="R11" t="n">
        <v>54.09</v>
      </c>
      <c r="S11" t="n">
        <v>32.9</v>
      </c>
      <c r="T11" t="n">
        <v>6568.91</v>
      </c>
      <c r="U11" t="n">
        <v>0.61</v>
      </c>
      <c r="V11" t="n">
        <v>0.77</v>
      </c>
      <c r="W11" t="n">
        <v>1.47</v>
      </c>
      <c r="X11" t="n">
        <v>0.39</v>
      </c>
      <c r="Y11" t="n">
        <v>0.5</v>
      </c>
      <c r="Z11" t="n">
        <v>10</v>
      </c>
      <c r="AA11" t="n">
        <v>373.4872912656143</v>
      </c>
      <c r="AB11" t="n">
        <v>511.02178900601</v>
      </c>
      <c r="AC11" t="n">
        <v>462.2505866868611</v>
      </c>
      <c r="AD11" t="n">
        <v>373487.2912656143</v>
      </c>
      <c r="AE11" t="n">
        <v>511021.7890060099</v>
      </c>
      <c r="AF11" t="n">
        <v>2.826842121052623e-05</v>
      </c>
      <c r="AG11" t="n">
        <v>28</v>
      </c>
      <c r="AH11" t="n">
        <v>462250.5866868611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4.2464</v>
      </c>
      <c r="E12" t="n">
        <v>23.55</v>
      </c>
      <c r="F12" t="n">
        <v>21.15</v>
      </c>
      <c r="G12" t="n">
        <v>97.64</v>
      </c>
      <c r="H12" t="n">
        <v>1.5</v>
      </c>
      <c r="I12" t="n">
        <v>13</v>
      </c>
      <c r="J12" t="n">
        <v>129.13</v>
      </c>
      <c r="K12" t="n">
        <v>43.4</v>
      </c>
      <c r="L12" t="n">
        <v>11</v>
      </c>
      <c r="M12" t="n">
        <v>11</v>
      </c>
      <c r="N12" t="n">
        <v>19.73</v>
      </c>
      <c r="O12" t="n">
        <v>16159.39</v>
      </c>
      <c r="P12" t="n">
        <v>183.21</v>
      </c>
      <c r="Q12" t="n">
        <v>443.84</v>
      </c>
      <c r="R12" t="n">
        <v>53.09</v>
      </c>
      <c r="S12" t="n">
        <v>32.9</v>
      </c>
      <c r="T12" t="n">
        <v>6078.51</v>
      </c>
      <c r="U12" t="n">
        <v>0.62</v>
      </c>
      <c r="V12" t="n">
        <v>0.77</v>
      </c>
      <c r="W12" t="n">
        <v>1.47</v>
      </c>
      <c r="X12" t="n">
        <v>0.36</v>
      </c>
      <c r="Y12" t="n">
        <v>0.5</v>
      </c>
      <c r="Z12" t="n">
        <v>10</v>
      </c>
      <c r="AA12" t="n">
        <v>371.1986335231273</v>
      </c>
      <c r="AB12" t="n">
        <v>507.8903465142857</v>
      </c>
      <c r="AC12" t="n">
        <v>459.4180046715397</v>
      </c>
      <c r="AD12" t="n">
        <v>371198.6335231273</v>
      </c>
      <c r="AE12" t="n">
        <v>507890.3465142857</v>
      </c>
      <c r="AF12" t="n">
        <v>2.835924773870217e-05</v>
      </c>
      <c r="AG12" t="n">
        <v>28</v>
      </c>
      <c r="AH12" t="n">
        <v>459418.0046715398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4.2606</v>
      </c>
      <c r="E13" t="n">
        <v>23.47</v>
      </c>
      <c r="F13" t="n">
        <v>21.1</v>
      </c>
      <c r="G13" t="n">
        <v>105.5</v>
      </c>
      <c r="H13" t="n">
        <v>1.63</v>
      </c>
      <c r="I13" t="n">
        <v>12</v>
      </c>
      <c r="J13" t="n">
        <v>130.45</v>
      </c>
      <c r="K13" t="n">
        <v>43.4</v>
      </c>
      <c r="L13" t="n">
        <v>12</v>
      </c>
      <c r="M13" t="n">
        <v>10</v>
      </c>
      <c r="N13" t="n">
        <v>20.05</v>
      </c>
      <c r="O13" t="n">
        <v>16323.22</v>
      </c>
      <c r="P13" t="n">
        <v>179.64</v>
      </c>
      <c r="Q13" t="n">
        <v>443.82</v>
      </c>
      <c r="R13" t="n">
        <v>51.36</v>
      </c>
      <c r="S13" t="n">
        <v>32.9</v>
      </c>
      <c r="T13" t="n">
        <v>5221.58</v>
      </c>
      <c r="U13" t="n">
        <v>0.64</v>
      </c>
      <c r="V13" t="n">
        <v>0.77</v>
      </c>
      <c r="W13" t="n">
        <v>1.46</v>
      </c>
      <c r="X13" t="n">
        <v>0.31</v>
      </c>
      <c r="Y13" t="n">
        <v>0.5</v>
      </c>
      <c r="Z13" t="n">
        <v>10</v>
      </c>
      <c r="AA13" t="n">
        <v>368.7270892175358</v>
      </c>
      <c r="AB13" t="n">
        <v>504.5086705585361</v>
      </c>
      <c r="AC13" t="n">
        <v>456.3590711227949</v>
      </c>
      <c r="AD13" t="n">
        <v>368727.0892175358</v>
      </c>
      <c r="AE13" t="n">
        <v>504508.6705585361</v>
      </c>
      <c r="AF13" t="n">
        <v>2.845408131959177e-05</v>
      </c>
      <c r="AG13" t="n">
        <v>28</v>
      </c>
      <c r="AH13" t="n">
        <v>456359.0711227949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4.2692</v>
      </c>
      <c r="E14" t="n">
        <v>23.42</v>
      </c>
      <c r="F14" t="n">
        <v>21.08</v>
      </c>
      <c r="G14" t="n">
        <v>114.96</v>
      </c>
      <c r="H14" t="n">
        <v>1.74</v>
      </c>
      <c r="I14" t="n">
        <v>11</v>
      </c>
      <c r="J14" t="n">
        <v>131.79</v>
      </c>
      <c r="K14" t="n">
        <v>43.4</v>
      </c>
      <c r="L14" t="n">
        <v>13</v>
      </c>
      <c r="M14" t="n">
        <v>9</v>
      </c>
      <c r="N14" t="n">
        <v>20.39</v>
      </c>
      <c r="O14" t="n">
        <v>16487.53</v>
      </c>
      <c r="P14" t="n">
        <v>175.73</v>
      </c>
      <c r="Q14" t="n">
        <v>443.84</v>
      </c>
      <c r="R14" t="n">
        <v>50.46</v>
      </c>
      <c r="S14" t="n">
        <v>32.9</v>
      </c>
      <c r="T14" t="n">
        <v>4773.92</v>
      </c>
      <c r="U14" t="n">
        <v>0.65</v>
      </c>
      <c r="V14" t="n">
        <v>0.77</v>
      </c>
      <c r="W14" t="n">
        <v>1.47</v>
      </c>
      <c r="X14" t="n">
        <v>0.28</v>
      </c>
      <c r="Y14" t="n">
        <v>0.5</v>
      </c>
      <c r="Z14" t="n">
        <v>10</v>
      </c>
      <c r="AA14" t="n">
        <v>366.2562509588265</v>
      </c>
      <c r="AB14" t="n">
        <v>501.1279606472793</v>
      </c>
      <c r="AC14" t="n">
        <v>453.3010114206123</v>
      </c>
      <c r="AD14" t="n">
        <v>366256.2509588265</v>
      </c>
      <c r="AE14" t="n">
        <v>501127.9606472793</v>
      </c>
      <c r="AF14" t="n">
        <v>2.851151574182067e-05</v>
      </c>
      <c r="AG14" t="n">
        <v>28</v>
      </c>
      <c r="AH14" t="n">
        <v>453301.0114206123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4.2794</v>
      </c>
      <c r="E15" t="n">
        <v>23.37</v>
      </c>
      <c r="F15" t="n">
        <v>21.04</v>
      </c>
      <c r="G15" t="n">
        <v>126.27</v>
      </c>
      <c r="H15" t="n">
        <v>1.86</v>
      </c>
      <c r="I15" t="n">
        <v>10</v>
      </c>
      <c r="J15" t="n">
        <v>133.12</v>
      </c>
      <c r="K15" t="n">
        <v>43.4</v>
      </c>
      <c r="L15" t="n">
        <v>14</v>
      </c>
      <c r="M15" t="n">
        <v>6</v>
      </c>
      <c r="N15" t="n">
        <v>20.72</v>
      </c>
      <c r="O15" t="n">
        <v>16652.31</v>
      </c>
      <c r="P15" t="n">
        <v>172.52</v>
      </c>
      <c r="Q15" t="n">
        <v>443.82</v>
      </c>
      <c r="R15" t="n">
        <v>49.41</v>
      </c>
      <c r="S15" t="n">
        <v>32.9</v>
      </c>
      <c r="T15" t="n">
        <v>4256.31</v>
      </c>
      <c r="U15" t="n">
        <v>0.67</v>
      </c>
      <c r="V15" t="n">
        <v>0.77</v>
      </c>
      <c r="W15" t="n">
        <v>1.47</v>
      </c>
      <c r="X15" t="n">
        <v>0.25</v>
      </c>
      <c r="Y15" t="n">
        <v>0.5</v>
      </c>
      <c r="Z15" t="n">
        <v>10</v>
      </c>
      <c r="AA15" t="n">
        <v>364.1323217642285</v>
      </c>
      <c r="AB15" t="n">
        <v>498.2219070220874</v>
      </c>
      <c r="AC15" t="n">
        <v>450.6723074747368</v>
      </c>
      <c r="AD15" t="n">
        <v>364132.3217642285</v>
      </c>
      <c r="AE15" t="n">
        <v>498221.9070220874</v>
      </c>
      <c r="AF15" t="n">
        <v>2.857963563795264e-05</v>
      </c>
      <c r="AG15" t="n">
        <v>28</v>
      </c>
      <c r="AH15" t="n">
        <v>450672.3074747368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4.276</v>
      </c>
      <c r="E16" t="n">
        <v>23.39</v>
      </c>
      <c r="F16" t="n">
        <v>21.06</v>
      </c>
      <c r="G16" t="n">
        <v>126.38</v>
      </c>
      <c r="H16" t="n">
        <v>1.97</v>
      </c>
      <c r="I16" t="n">
        <v>10</v>
      </c>
      <c r="J16" t="n">
        <v>134.46</v>
      </c>
      <c r="K16" t="n">
        <v>43.4</v>
      </c>
      <c r="L16" t="n">
        <v>15</v>
      </c>
      <c r="M16" t="n">
        <v>3</v>
      </c>
      <c r="N16" t="n">
        <v>21.06</v>
      </c>
      <c r="O16" t="n">
        <v>16817.7</v>
      </c>
      <c r="P16" t="n">
        <v>171.13</v>
      </c>
      <c r="Q16" t="n">
        <v>443.83</v>
      </c>
      <c r="R16" t="n">
        <v>49.96</v>
      </c>
      <c r="S16" t="n">
        <v>32.9</v>
      </c>
      <c r="T16" t="n">
        <v>4530.7</v>
      </c>
      <c r="U16" t="n">
        <v>0.66</v>
      </c>
      <c r="V16" t="n">
        <v>0.77</v>
      </c>
      <c r="W16" t="n">
        <v>1.47</v>
      </c>
      <c r="X16" t="n">
        <v>0.27</v>
      </c>
      <c r="Y16" t="n">
        <v>0.5</v>
      </c>
      <c r="Z16" t="n">
        <v>10</v>
      </c>
      <c r="AA16" t="n">
        <v>363.4530592986347</v>
      </c>
      <c r="AB16" t="n">
        <v>497.2925101497169</v>
      </c>
      <c r="AC16" t="n">
        <v>449.8316109354487</v>
      </c>
      <c r="AD16" t="n">
        <v>363453.0592986348</v>
      </c>
      <c r="AE16" t="n">
        <v>497292.5101497169</v>
      </c>
      <c r="AF16" t="n">
        <v>2.855692900590865e-05</v>
      </c>
      <c r="AG16" t="n">
        <v>28</v>
      </c>
      <c r="AH16" t="n">
        <v>449831.6109354487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4.2775</v>
      </c>
      <c r="E17" t="n">
        <v>23.38</v>
      </c>
      <c r="F17" t="n">
        <v>21.05</v>
      </c>
      <c r="G17" t="n">
        <v>126.33</v>
      </c>
      <c r="H17" t="n">
        <v>2.08</v>
      </c>
      <c r="I17" t="n">
        <v>10</v>
      </c>
      <c r="J17" t="n">
        <v>135.81</v>
      </c>
      <c r="K17" t="n">
        <v>43.4</v>
      </c>
      <c r="L17" t="n">
        <v>16</v>
      </c>
      <c r="M17" t="n">
        <v>2</v>
      </c>
      <c r="N17" t="n">
        <v>21.41</v>
      </c>
      <c r="O17" t="n">
        <v>16983.46</v>
      </c>
      <c r="P17" t="n">
        <v>171.47</v>
      </c>
      <c r="Q17" t="n">
        <v>443.82</v>
      </c>
      <c r="R17" t="n">
        <v>49.73</v>
      </c>
      <c r="S17" t="n">
        <v>32.9</v>
      </c>
      <c r="T17" t="n">
        <v>4412.58</v>
      </c>
      <c r="U17" t="n">
        <v>0.66</v>
      </c>
      <c r="V17" t="n">
        <v>0.77</v>
      </c>
      <c r="W17" t="n">
        <v>1.47</v>
      </c>
      <c r="X17" t="n">
        <v>0.26</v>
      </c>
      <c r="Y17" t="n">
        <v>0.5</v>
      </c>
      <c r="Z17" t="n">
        <v>10</v>
      </c>
      <c r="AA17" t="n">
        <v>363.5974273071691</v>
      </c>
      <c r="AB17" t="n">
        <v>497.4900408280607</v>
      </c>
      <c r="AC17" t="n">
        <v>450.0102895630874</v>
      </c>
      <c r="AD17" t="n">
        <v>363597.4273071691</v>
      </c>
      <c r="AE17" t="n">
        <v>497490.0408280607</v>
      </c>
      <c r="AF17" t="n">
        <v>2.856694663769276e-05</v>
      </c>
      <c r="AG17" t="n">
        <v>28</v>
      </c>
      <c r="AH17" t="n">
        <v>450010.2895630874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4.2756</v>
      </c>
      <c r="E18" t="n">
        <v>23.39</v>
      </c>
      <c r="F18" t="n">
        <v>21.07</v>
      </c>
      <c r="G18" t="n">
        <v>126.39</v>
      </c>
      <c r="H18" t="n">
        <v>2.19</v>
      </c>
      <c r="I18" t="n">
        <v>10</v>
      </c>
      <c r="J18" t="n">
        <v>137.15</v>
      </c>
      <c r="K18" t="n">
        <v>43.4</v>
      </c>
      <c r="L18" t="n">
        <v>17</v>
      </c>
      <c r="M18" t="n">
        <v>0</v>
      </c>
      <c r="N18" t="n">
        <v>21.75</v>
      </c>
      <c r="O18" t="n">
        <v>17149.71</v>
      </c>
      <c r="P18" t="n">
        <v>172.06</v>
      </c>
      <c r="Q18" t="n">
        <v>443.82</v>
      </c>
      <c r="R18" t="n">
        <v>49.88</v>
      </c>
      <c r="S18" t="n">
        <v>32.9</v>
      </c>
      <c r="T18" t="n">
        <v>4490.86</v>
      </c>
      <c r="U18" t="n">
        <v>0.66</v>
      </c>
      <c r="V18" t="n">
        <v>0.77</v>
      </c>
      <c r="W18" t="n">
        <v>1.47</v>
      </c>
      <c r="X18" t="n">
        <v>0.27</v>
      </c>
      <c r="Y18" t="n">
        <v>0.5</v>
      </c>
      <c r="Z18" t="n">
        <v>10</v>
      </c>
      <c r="AA18" t="n">
        <v>363.9978013202701</v>
      </c>
      <c r="AB18" t="n">
        <v>498.0378502160403</v>
      </c>
      <c r="AC18" t="n">
        <v>450.5058167919336</v>
      </c>
      <c r="AD18" t="n">
        <v>363997.8013202701</v>
      </c>
      <c r="AE18" t="n">
        <v>498037.8502160403</v>
      </c>
      <c r="AF18" t="n">
        <v>2.855425763743289e-05</v>
      </c>
      <c r="AG18" t="n">
        <v>28</v>
      </c>
      <c r="AH18" t="n">
        <v>450505.8167919336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3.3229</v>
      </c>
      <c r="E2" t="n">
        <v>30.09</v>
      </c>
      <c r="F2" t="n">
        <v>25.26</v>
      </c>
      <c r="G2" t="n">
        <v>9.91</v>
      </c>
      <c r="H2" t="n">
        <v>0.2</v>
      </c>
      <c r="I2" t="n">
        <v>153</v>
      </c>
      <c r="J2" t="n">
        <v>89.87</v>
      </c>
      <c r="K2" t="n">
        <v>37.55</v>
      </c>
      <c r="L2" t="n">
        <v>1</v>
      </c>
      <c r="M2" t="n">
        <v>151</v>
      </c>
      <c r="N2" t="n">
        <v>11.32</v>
      </c>
      <c r="O2" t="n">
        <v>11317.98</v>
      </c>
      <c r="P2" t="n">
        <v>210.21</v>
      </c>
      <c r="Q2" t="n">
        <v>443.89</v>
      </c>
      <c r="R2" t="n">
        <v>187.06</v>
      </c>
      <c r="S2" t="n">
        <v>32.9</v>
      </c>
      <c r="T2" t="n">
        <v>72365.56</v>
      </c>
      <c r="U2" t="n">
        <v>0.18</v>
      </c>
      <c r="V2" t="n">
        <v>0.64</v>
      </c>
      <c r="W2" t="n">
        <v>1.7</v>
      </c>
      <c r="X2" t="n">
        <v>4.47</v>
      </c>
      <c r="Y2" t="n">
        <v>0.5</v>
      </c>
      <c r="Z2" t="n">
        <v>10</v>
      </c>
      <c r="AA2" t="n">
        <v>486.8475033260379</v>
      </c>
      <c r="AB2" t="n">
        <v>666.1262322466777</v>
      </c>
      <c r="AC2" t="n">
        <v>602.5520795550929</v>
      </c>
      <c r="AD2" t="n">
        <v>486847.5033260379</v>
      </c>
      <c r="AE2" t="n">
        <v>666126.2322466776</v>
      </c>
      <c r="AF2" t="n">
        <v>2.523378424973918e-05</v>
      </c>
      <c r="AG2" t="n">
        <v>35</v>
      </c>
      <c r="AH2" t="n">
        <v>602552.0795550928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3.852</v>
      </c>
      <c r="E3" t="n">
        <v>25.96</v>
      </c>
      <c r="F3" t="n">
        <v>22.74</v>
      </c>
      <c r="G3" t="n">
        <v>20.06</v>
      </c>
      <c r="H3" t="n">
        <v>0.39</v>
      </c>
      <c r="I3" t="n">
        <v>68</v>
      </c>
      <c r="J3" t="n">
        <v>91.09999999999999</v>
      </c>
      <c r="K3" t="n">
        <v>37.55</v>
      </c>
      <c r="L3" t="n">
        <v>2</v>
      </c>
      <c r="M3" t="n">
        <v>66</v>
      </c>
      <c r="N3" t="n">
        <v>11.54</v>
      </c>
      <c r="O3" t="n">
        <v>11468.97</v>
      </c>
      <c r="P3" t="n">
        <v>185.54</v>
      </c>
      <c r="Q3" t="n">
        <v>443.83</v>
      </c>
      <c r="R3" t="n">
        <v>104.28</v>
      </c>
      <c r="S3" t="n">
        <v>32.9</v>
      </c>
      <c r="T3" t="n">
        <v>31398.98</v>
      </c>
      <c r="U3" t="n">
        <v>0.32</v>
      </c>
      <c r="V3" t="n">
        <v>0.72</v>
      </c>
      <c r="W3" t="n">
        <v>1.57</v>
      </c>
      <c r="X3" t="n">
        <v>1.94</v>
      </c>
      <c r="Y3" t="n">
        <v>0.5</v>
      </c>
      <c r="Z3" t="n">
        <v>10</v>
      </c>
      <c r="AA3" t="n">
        <v>409.7857321940343</v>
      </c>
      <c r="AB3" t="n">
        <v>560.6869172584686</v>
      </c>
      <c r="AC3" t="n">
        <v>507.1757448043504</v>
      </c>
      <c r="AD3" t="n">
        <v>409785.7321940343</v>
      </c>
      <c r="AE3" t="n">
        <v>560686.9172584686</v>
      </c>
      <c r="AF3" t="n">
        <v>2.925171895934133e-05</v>
      </c>
      <c r="AG3" t="n">
        <v>31</v>
      </c>
      <c r="AH3" t="n">
        <v>507175.7448043504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4.0409</v>
      </c>
      <c r="E4" t="n">
        <v>24.75</v>
      </c>
      <c r="F4" t="n">
        <v>21.99</v>
      </c>
      <c r="G4" t="n">
        <v>30.69</v>
      </c>
      <c r="H4" t="n">
        <v>0.57</v>
      </c>
      <c r="I4" t="n">
        <v>43</v>
      </c>
      <c r="J4" t="n">
        <v>92.31999999999999</v>
      </c>
      <c r="K4" t="n">
        <v>37.55</v>
      </c>
      <c r="L4" t="n">
        <v>3</v>
      </c>
      <c r="M4" t="n">
        <v>41</v>
      </c>
      <c r="N4" t="n">
        <v>11.77</v>
      </c>
      <c r="O4" t="n">
        <v>11620.34</v>
      </c>
      <c r="P4" t="n">
        <v>175.54</v>
      </c>
      <c r="Q4" t="n">
        <v>443.85</v>
      </c>
      <c r="R4" t="n">
        <v>80.5</v>
      </c>
      <c r="S4" t="n">
        <v>32.9</v>
      </c>
      <c r="T4" t="n">
        <v>19635.18</v>
      </c>
      <c r="U4" t="n">
        <v>0.41</v>
      </c>
      <c r="V4" t="n">
        <v>0.74</v>
      </c>
      <c r="W4" t="n">
        <v>1.51</v>
      </c>
      <c r="X4" t="n">
        <v>1.2</v>
      </c>
      <c r="Y4" t="n">
        <v>0.5</v>
      </c>
      <c r="Z4" t="n">
        <v>10</v>
      </c>
      <c r="AA4" t="n">
        <v>379.2454134300004</v>
      </c>
      <c r="AB4" t="n">
        <v>518.9003057817444</v>
      </c>
      <c r="AC4" t="n">
        <v>469.3771888790871</v>
      </c>
      <c r="AD4" t="n">
        <v>379245.4134300004</v>
      </c>
      <c r="AE4" t="n">
        <v>518900.3057817443</v>
      </c>
      <c r="AF4" t="n">
        <v>3.068620746178671e-05</v>
      </c>
      <c r="AG4" t="n">
        <v>29</v>
      </c>
      <c r="AH4" t="n">
        <v>469377.1888790871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4.124</v>
      </c>
      <c r="E5" t="n">
        <v>24.25</v>
      </c>
      <c r="F5" t="n">
        <v>21.7</v>
      </c>
      <c r="G5" t="n">
        <v>40.69</v>
      </c>
      <c r="H5" t="n">
        <v>0.75</v>
      </c>
      <c r="I5" t="n">
        <v>32</v>
      </c>
      <c r="J5" t="n">
        <v>93.55</v>
      </c>
      <c r="K5" t="n">
        <v>37.55</v>
      </c>
      <c r="L5" t="n">
        <v>4</v>
      </c>
      <c r="M5" t="n">
        <v>30</v>
      </c>
      <c r="N5" t="n">
        <v>12</v>
      </c>
      <c r="O5" t="n">
        <v>11772.07</v>
      </c>
      <c r="P5" t="n">
        <v>169.63</v>
      </c>
      <c r="Q5" t="n">
        <v>443.82</v>
      </c>
      <c r="R5" t="n">
        <v>70.95</v>
      </c>
      <c r="S5" t="n">
        <v>32.9</v>
      </c>
      <c r="T5" t="n">
        <v>14913.71</v>
      </c>
      <c r="U5" t="n">
        <v>0.46</v>
      </c>
      <c r="V5" t="n">
        <v>0.75</v>
      </c>
      <c r="W5" t="n">
        <v>1.5</v>
      </c>
      <c r="X5" t="n">
        <v>0.91</v>
      </c>
      <c r="Y5" t="n">
        <v>0.5</v>
      </c>
      <c r="Z5" t="n">
        <v>10</v>
      </c>
      <c r="AA5" t="n">
        <v>373.1195215861076</v>
      </c>
      <c r="AB5" t="n">
        <v>510.5185903056557</v>
      </c>
      <c r="AC5" t="n">
        <v>461.7954125642249</v>
      </c>
      <c r="AD5" t="n">
        <v>373119.5215861076</v>
      </c>
      <c r="AE5" t="n">
        <v>510518.5903056557</v>
      </c>
      <c r="AF5" t="n">
        <v>3.131726090039554e-05</v>
      </c>
      <c r="AG5" t="n">
        <v>29</v>
      </c>
      <c r="AH5" t="n">
        <v>461795.4125642249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4.1838</v>
      </c>
      <c r="E6" t="n">
        <v>23.9</v>
      </c>
      <c r="F6" t="n">
        <v>21.49</v>
      </c>
      <c r="G6" t="n">
        <v>51.57</v>
      </c>
      <c r="H6" t="n">
        <v>0.93</v>
      </c>
      <c r="I6" t="n">
        <v>25</v>
      </c>
      <c r="J6" t="n">
        <v>94.79000000000001</v>
      </c>
      <c r="K6" t="n">
        <v>37.55</v>
      </c>
      <c r="L6" t="n">
        <v>5</v>
      </c>
      <c r="M6" t="n">
        <v>23</v>
      </c>
      <c r="N6" t="n">
        <v>12.23</v>
      </c>
      <c r="O6" t="n">
        <v>11924.18</v>
      </c>
      <c r="P6" t="n">
        <v>163.84</v>
      </c>
      <c r="Q6" t="n">
        <v>443.82</v>
      </c>
      <c r="R6" t="n">
        <v>64.03</v>
      </c>
      <c r="S6" t="n">
        <v>32.9</v>
      </c>
      <c r="T6" t="n">
        <v>11490.97</v>
      </c>
      <c r="U6" t="n">
        <v>0.51</v>
      </c>
      <c r="V6" t="n">
        <v>0.76</v>
      </c>
      <c r="W6" t="n">
        <v>1.49</v>
      </c>
      <c r="X6" t="n">
        <v>0.7</v>
      </c>
      <c r="Y6" t="n">
        <v>0.5</v>
      </c>
      <c r="Z6" t="n">
        <v>10</v>
      </c>
      <c r="AA6" t="n">
        <v>359.113654717838</v>
      </c>
      <c r="AB6" t="n">
        <v>491.355145361252</v>
      </c>
      <c r="AC6" t="n">
        <v>444.4608999092511</v>
      </c>
      <c r="AD6" t="n">
        <v>359113.654717838</v>
      </c>
      <c r="AE6" t="n">
        <v>491355.145361252</v>
      </c>
      <c r="AF6" t="n">
        <v>3.177137637125968e-05</v>
      </c>
      <c r="AG6" t="n">
        <v>28</v>
      </c>
      <c r="AH6" t="n">
        <v>444460.8999092511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4.2274</v>
      </c>
      <c r="E7" t="n">
        <v>23.66</v>
      </c>
      <c r="F7" t="n">
        <v>21.34</v>
      </c>
      <c r="G7" t="n">
        <v>64.01000000000001</v>
      </c>
      <c r="H7" t="n">
        <v>1.1</v>
      </c>
      <c r="I7" t="n">
        <v>20</v>
      </c>
      <c r="J7" t="n">
        <v>96.02</v>
      </c>
      <c r="K7" t="n">
        <v>37.55</v>
      </c>
      <c r="L7" t="n">
        <v>6</v>
      </c>
      <c r="M7" t="n">
        <v>18</v>
      </c>
      <c r="N7" t="n">
        <v>12.47</v>
      </c>
      <c r="O7" t="n">
        <v>12076.67</v>
      </c>
      <c r="P7" t="n">
        <v>159.07</v>
      </c>
      <c r="Q7" t="n">
        <v>443.82</v>
      </c>
      <c r="R7" t="n">
        <v>59.1</v>
      </c>
      <c r="S7" t="n">
        <v>32.9</v>
      </c>
      <c r="T7" t="n">
        <v>9047.639999999999</v>
      </c>
      <c r="U7" t="n">
        <v>0.5600000000000001</v>
      </c>
      <c r="V7" t="n">
        <v>0.76</v>
      </c>
      <c r="W7" t="n">
        <v>1.48</v>
      </c>
      <c r="X7" t="n">
        <v>0.54</v>
      </c>
      <c r="Y7" t="n">
        <v>0.5</v>
      </c>
      <c r="Z7" t="n">
        <v>10</v>
      </c>
      <c r="AA7" t="n">
        <v>355.1409938173572</v>
      </c>
      <c r="AB7" t="n">
        <v>485.9195754557846</v>
      </c>
      <c r="AC7" t="n">
        <v>439.5440931666911</v>
      </c>
      <c r="AD7" t="n">
        <v>355140.9938173572</v>
      </c>
      <c r="AE7" t="n">
        <v>485919.5754557846</v>
      </c>
      <c r="AF7" t="n">
        <v>3.210247059416396e-05</v>
      </c>
      <c r="AG7" t="n">
        <v>28</v>
      </c>
      <c r="AH7" t="n">
        <v>439544.0931666911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4.2543</v>
      </c>
      <c r="E8" t="n">
        <v>23.51</v>
      </c>
      <c r="F8" t="n">
        <v>21.24</v>
      </c>
      <c r="G8" t="n">
        <v>74.98</v>
      </c>
      <c r="H8" t="n">
        <v>1.27</v>
      </c>
      <c r="I8" t="n">
        <v>17</v>
      </c>
      <c r="J8" t="n">
        <v>97.26000000000001</v>
      </c>
      <c r="K8" t="n">
        <v>37.55</v>
      </c>
      <c r="L8" t="n">
        <v>7</v>
      </c>
      <c r="M8" t="n">
        <v>15</v>
      </c>
      <c r="N8" t="n">
        <v>12.71</v>
      </c>
      <c r="O8" t="n">
        <v>12229.54</v>
      </c>
      <c r="P8" t="n">
        <v>153.43</v>
      </c>
      <c r="Q8" t="n">
        <v>443.82</v>
      </c>
      <c r="R8" t="n">
        <v>55.85</v>
      </c>
      <c r="S8" t="n">
        <v>32.9</v>
      </c>
      <c r="T8" t="n">
        <v>7437.47</v>
      </c>
      <c r="U8" t="n">
        <v>0.59</v>
      </c>
      <c r="V8" t="n">
        <v>0.77</v>
      </c>
      <c r="W8" t="n">
        <v>1.48</v>
      </c>
      <c r="X8" t="n">
        <v>0.45</v>
      </c>
      <c r="Y8" t="n">
        <v>0.5</v>
      </c>
      <c r="Z8" t="n">
        <v>10</v>
      </c>
      <c r="AA8" t="n">
        <v>351.191987803427</v>
      </c>
      <c r="AB8" t="n">
        <v>480.5163712096756</v>
      </c>
      <c r="AC8" t="n">
        <v>434.6565631503861</v>
      </c>
      <c r="AD8" t="n">
        <v>351191.987803427</v>
      </c>
      <c r="AE8" t="n">
        <v>480516.3712096756</v>
      </c>
      <c r="AF8" t="n">
        <v>3.230674661701086e-05</v>
      </c>
      <c r="AG8" t="n">
        <v>28</v>
      </c>
      <c r="AH8" t="n">
        <v>434656.5631503861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4.2714</v>
      </c>
      <c r="E9" t="n">
        <v>23.41</v>
      </c>
      <c r="F9" t="n">
        <v>21.19</v>
      </c>
      <c r="G9" t="n">
        <v>84.75</v>
      </c>
      <c r="H9" t="n">
        <v>1.43</v>
      </c>
      <c r="I9" t="n">
        <v>15</v>
      </c>
      <c r="J9" t="n">
        <v>98.5</v>
      </c>
      <c r="K9" t="n">
        <v>37.55</v>
      </c>
      <c r="L9" t="n">
        <v>8</v>
      </c>
      <c r="M9" t="n">
        <v>13</v>
      </c>
      <c r="N9" t="n">
        <v>12.95</v>
      </c>
      <c r="O9" t="n">
        <v>12382.79</v>
      </c>
      <c r="P9" t="n">
        <v>149.91</v>
      </c>
      <c r="Q9" t="n">
        <v>443.82</v>
      </c>
      <c r="R9" t="n">
        <v>54.19</v>
      </c>
      <c r="S9" t="n">
        <v>32.9</v>
      </c>
      <c r="T9" t="n">
        <v>6618.38</v>
      </c>
      <c r="U9" t="n">
        <v>0.61</v>
      </c>
      <c r="V9" t="n">
        <v>0.77</v>
      </c>
      <c r="W9" t="n">
        <v>1.47</v>
      </c>
      <c r="X9" t="n">
        <v>0.39</v>
      </c>
      <c r="Y9" t="n">
        <v>0.5</v>
      </c>
      <c r="Z9" t="n">
        <v>10</v>
      </c>
      <c r="AA9" t="n">
        <v>348.7540536212508</v>
      </c>
      <c r="AB9" t="n">
        <v>477.1806821075567</v>
      </c>
      <c r="AC9" t="n">
        <v>431.6392275345044</v>
      </c>
      <c r="AD9" t="n">
        <v>348754.0536212508</v>
      </c>
      <c r="AE9" t="n">
        <v>477180.6821075567</v>
      </c>
      <c r="AF9" t="n">
        <v>3.243660237874626e-05</v>
      </c>
      <c r="AG9" t="n">
        <v>28</v>
      </c>
      <c r="AH9" t="n">
        <v>431639.2275345044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4.2853</v>
      </c>
      <c r="E10" t="n">
        <v>23.34</v>
      </c>
      <c r="F10" t="n">
        <v>21.15</v>
      </c>
      <c r="G10" t="n">
        <v>97.62</v>
      </c>
      <c r="H10" t="n">
        <v>1.59</v>
      </c>
      <c r="I10" t="n">
        <v>13</v>
      </c>
      <c r="J10" t="n">
        <v>99.75</v>
      </c>
      <c r="K10" t="n">
        <v>37.55</v>
      </c>
      <c r="L10" t="n">
        <v>9</v>
      </c>
      <c r="M10" t="n">
        <v>5</v>
      </c>
      <c r="N10" t="n">
        <v>13.2</v>
      </c>
      <c r="O10" t="n">
        <v>12536.43</v>
      </c>
      <c r="P10" t="n">
        <v>146.56</v>
      </c>
      <c r="Q10" t="n">
        <v>443.82</v>
      </c>
      <c r="R10" t="n">
        <v>52.67</v>
      </c>
      <c r="S10" t="n">
        <v>32.9</v>
      </c>
      <c r="T10" t="n">
        <v>5867.33</v>
      </c>
      <c r="U10" t="n">
        <v>0.62</v>
      </c>
      <c r="V10" t="n">
        <v>0.77</v>
      </c>
      <c r="W10" t="n">
        <v>1.48</v>
      </c>
      <c r="X10" t="n">
        <v>0.36</v>
      </c>
      <c r="Y10" t="n">
        <v>0.5</v>
      </c>
      <c r="Z10" t="n">
        <v>10</v>
      </c>
      <c r="AA10" t="n">
        <v>346.5112966914417</v>
      </c>
      <c r="AB10" t="n">
        <v>474.1120431327391</v>
      </c>
      <c r="AC10" t="n">
        <v>428.8634551565816</v>
      </c>
      <c r="AD10" t="n">
        <v>346511.2966914417</v>
      </c>
      <c r="AE10" t="n">
        <v>474112.0431327391</v>
      </c>
      <c r="AF10" t="n">
        <v>3.254215764705748e-05</v>
      </c>
      <c r="AG10" t="n">
        <v>28</v>
      </c>
      <c r="AH10" t="n">
        <v>428863.4551565816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4.2863</v>
      </c>
      <c r="E11" t="n">
        <v>23.33</v>
      </c>
      <c r="F11" t="n">
        <v>21.14</v>
      </c>
      <c r="G11" t="n">
        <v>97.59</v>
      </c>
      <c r="H11" t="n">
        <v>1.74</v>
      </c>
      <c r="I11" t="n">
        <v>13</v>
      </c>
      <c r="J11" t="n">
        <v>101</v>
      </c>
      <c r="K11" t="n">
        <v>37.55</v>
      </c>
      <c r="L11" t="n">
        <v>10</v>
      </c>
      <c r="M11" t="n">
        <v>1</v>
      </c>
      <c r="N11" t="n">
        <v>13.45</v>
      </c>
      <c r="O11" t="n">
        <v>12690.46</v>
      </c>
      <c r="P11" t="n">
        <v>145.16</v>
      </c>
      <c r="Q11" t="n">
        <v>443.82</v>
      </c>
      <c r="R11" t="n">
        <v>52.28</v>
      </c>
      <c r="S11" t="n">
        <v>32.9</v>
      </c>
      <c r="T11" t="n">
        <v>5674.07</v>
      </c>
      <c r="U11" t="n">
        <v>0.63</v>
      </c>
      <c r="V11" t="n">
        <v>0.77</v>
      </c>
      <c r="W11" t="n">
        <v>1.48</v>
      </c>
      <c r="X11" t="n">
        <v>0.35</v>
      </c>
      <c r="Y11" t="n">
        <v>0.5</v>
      </c>
      <c r="Z11" t="n">
        <v>10</v>
      </c>
      <c r="AA11" t="n">
        <v>345.6915085769234</v>
      </c>
      <c r="AB11" t="n">
        <v>472.9903728679562</v>
      </c>
      <c r="AC11" t="n">
        <v>427.8488355275954</v>
      </c>
      <c r="AD11" t="n">
        <v>345691.5085769234</v>
      </c>
      <c r="AE11" t="n">
        <v>472990.3728679562</v>
      </c>
      <c r="AF11" t="n">
        <v>3.254975155125253e-05</v>
      </c>
      <c r="AG11" t="n">
        <v>28</v>
      </c>
      <c r="AH11" t="n">
        <v>427848.8355275954</v>
      </c>
    </row>
    <row r="12">
      <c r="A12" t="n">
        <v>10</v>
      </c>
      <c r="B12" t="n">
        <v>40</v>
      </c>
      <c r="C12" t="inlineStr">
        <is>
          <t xml:space="preserve">CONCLUIDO	</t>
        </is>
      </c>
      <c r="D12" t="n">
        <v>4.2869</v>
      </c>
      <c r="E12" t="n">
        <v>23.33</v>
      </c>
      <c r="F12" t="n">
        <v>21.14</v>
      </c>
      <c r="G12" t="n">
        <v>97.56999999999999</v>
      </c>
      <c r="H12" t="n">
        <v>1.89</v>
      </c>
      <c r="I12" t="n">
        <v>13</v>
      </c>
      <c r="J12" t="n">
        <v>102.25</v>
      </c>
      <c r="K12" t="n">
        <v>37.55</v>
      </c>
      <c r="L12" t="n">
        <v>11</v>
      </c>
      <c r="M12" t="n">
        <v>0</v>
      </c>
      <c r="N12" t="n">
        <v>13.7</v>
      </c>
      <c r="O12" t="n">
        <v>12844.88</v>
      </c>
      <c r="P12" t="n">
        <v>146.61</v>
      </c>
      <c r="Q12" t="n">
        <v>443.83</v>
      </c>
      <c r="R12" t="n">
        <v>52.14</v>
      </c>
      <c r="S12" t="n">
        <v>32.9</v>
      </c>
      <c r="T12" t="n">
        <v>5602.71</v>
      </c>
      <c r="U12" t="n">
        <v>0.63</v>
      </c>
      <c r="V12" t="n">
        <v>0.77</v>
      </c>
      <c r="W12" t="n">
        <v>1.48</v>
      </c>
      <c r="X12" t="n">
        <v>0.35</v>
      </c>
      <c r="Y12" t="n">
        <v>0.5</v>
      </c>
      <c r="Z12" t="n">
        <v>10</v>
      </c>
      <c r="AA12" t="n">
        <v>346.4960460931916</v>
      </c>
      <c r="AB12" t="n">
        <v>474.0911765914045</v>
      </c>
      <c r="AC12" t="n">
        <v>428.8445800886655</v>
      </c>
      <c r="AD12" t="n">
        <v>346496.0460931916</v>
      </c>
      <c r="AE12" t="n">
        <v>474091.1765914045</v>
      </c>
      <c r="AF12" t="n">
        <v>3.255430789376957e-05</v>
      </c>
      <c r="AG12" t="n">
        <v>28</v>
      </c>
      <c r="AH12" t="n">
        <v>428844.5800886655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5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2.2688</v>
      </c>
      <c r="E2" t="n">
        <v>44.08</v>
      </c>
      <c r="F2" t="n">
        <v>29.81</v>
      </c>
      <c r="G2" t="n">
        <v>5.92</v>
      </c>
      <c r="H2" t="n">
        <v>0.09</v>
      </c>
      <c r="I2" t="n">
        <v>302</v>
      </c>
      <c r="J2" t="n">
        <v>194.77</v>
      </c>
      <c r="K2" t="n">
        <v>54.38</v>
      </c>
      <c r="L2" t="n">
        <v>1</v>
      </c>
      <c r="M2" t="n">
        <v>300</v>
      </c>
      <c r="N2" t="n">
        <v>39.4</v>
      </c>
      <c r="O2" t="n">
        <v>24256.19</v>
      </c>
      <c r="P2" t="n">
        <v>415.73</v>
      </c>
      <c r="Q2" t="n">
        <v>443.92</v>
      </c>
      <c r="R2" t="n">
        <v>336.07</v>
      </c>
      <c r="S2" t="n">
        <v>32.9</v>
      </c>
      <c r="T2" t="n">
        <v>146123.98</v>
      </c>
      <c r="U2" t="n">
        <v>0.1</v>
      </c>
      <c r="V2" t="n">
        <v>0.55</v>
      </c>
      <c r="W2" t="n">
        <v>1.95</v>
      </c>
      <c r="X2" t="n">
        <v>9.02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3.1568</v>
      </c>
      <c r="E3" t="n">
        <v>31.68</v>
      </c>
      <c r="F3" t="n">
        <v>24.38</v>
      </c>
      <c r="G3" t="n">
        <v>11.89</v>
      </c>
      <c r="H3" t="n">
        <v>0.18</v>
      </c>
      <c r="I3" t="n">
        <v>123</v>
      </c>
      <c r="J3" t="n">
        <v>196.32</v>
      </c>
      <c r="K3" t="n">
        <v>54.38</v>
      </c>
      <c r="L3" t="n">
        <v>2</v>
      </c>
      <c r="M3" t="n">
        <v>121</v>
      </c>
      <c r="N3" t="n">
        <v>39.95</v>
      </c>
      <c r="O3" t="n">
        <v>24447.22</v>
      </c>
      <c r="P3" t="n">
        <v>338.32</v>
      </c>
      <c r="Q3" t="n">
        <v>443.9</v>
      </c>
      <c r="R3" t="n">
        <v>157.45</v>
      </c>
      <c r="S3" t="n">
        <v>32.9</v>
      </c>
      <c r="T3" t="n">
        <v>57710.44</v>
      </c>
      <c r="U3" t="n">
        <v>0.21</v>
      </c>
      <c r="V3" t="n">
        <v>0.67</v>
      </c>
      <c r="W3" t="n">
        <v>1.67</v>
      </c>
      <c r="X3" t="n">
        <v>3.58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3.5088</v>
      </c>
      <c r="E4" t="n">
        <v>28.5</v>
      </c>
      <c r="F4" t="n">
        <v>22.99</v>
      </c>
      <c r="G4" t="n">
        <v>17.91</v>
      </c>
      <c r="H4" t="n">
        <v>0.27</v>
      </c>
      <c r="I4" t="n">
        <v>77</v>
      </c>
      <c r="J4" t="n">
        <v>197.88</v>
      </c>
      <c r="K4" t="n">
        <v>54.38</v>
      </c>
      <c r="L4" t="n">
        <v>3</v>
      </c>
      <c r="M4" t="n">
        <v>75</v>
      </c>
      <c r="N4" t="n">
        <v>40.5</v>
      </c>
      <c r="O4" t="n">
        <v>24639</v>
      </c>
      <c r="P4" t="n">
        <v>317.83</v>
      </c>
      <c r="Q4" t="n">
        <v>443.85</v>
      </c>
      <c r="R4" t="n">
        <v>112.62</v>
      </c>
      <c r="S4" t="n">
        <v>32.9</v>
      </c>
      <c r="T4" t="n">
        <v>35526.43</v>
      </c>
      <c r="U4" t="n">
        <v>0.29</v>
      </c>
      <c r="V4" t="n">
        <v>0.71</v>
      </c>
      <c r="W4" t="n">
        <v>1.58</v>
      </c>
      <c r="X4" t="n">
        <v>2.19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3.6855</v>
      </c>
      <c r="E5" t="n">
        <v>27.13</v>
      </c>
      <c r="F5" t="n">
        <v>22.4</v>
      </c>
      <c r="G5" t="n">
        <v>23.58</v>
      </c>
      <c r="H5" t="n">
        <v>0.36</v>
      </c>
      <c r="I5" t="n">
        <v>57</v>
      </c>
      <c r="J5" t="n">
        <v>199.44</v>
      </c>
      <c r="K5" t="n">
        <v>54.38</v>
      </c>
      <c r="L5" t="n">
        <v>4</v>
      </c>
      <c r="M5" t="n">
        <v>55</v>
      </c>
      <c r="N5" t="n">
        <v>41.06</v>
      </c>
      <c r="O5" t="n">
        <v>24831.54</v>
      </c>
      <c r="P5" t="n">
        <v>308.41</v>
      </c>
      <c r="Q5" t="n">
        <v>443.83</v>
      </c>
      <c r="R5" t="n">
        <v>93.7</v>
      </c>
      <c r="S5" t="n">
        <v>32.9</v>
      </c>
      <c r="T5" t="n">
        <v>26163.69</v>
      </c>
      <c r="U5" t="n">
        <v>0.35</v>
      </c>
      <c r="V5" t="n">
        <v>0.73</v>
      </c>
      <c r="W5" t="n">
        <v>1.54</v>
      </c>
      <c r="X5" t="n">
        <v>1.6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3.799</v>
      </c>
      <c r="E6" t="n">
        <v>26.32</v>
      </c>
      <c r="F6" t="n">
        <v>22.06</v>
      </c>
      <c r="G6" t="n">
        <v>29.41</v>
      </c>
      <c r="H6" t="n">
        <v>0.44</v>
      </c>
      <c r="I6" t="n">
        <v>45</v>
      </c>
      <c r="J6" t="n">
        <v>201.01</v>
      </c>
      <c r="K6" t="n">
        <v>54.38</v>
      </c>
      <c r="L6" t="n">
        <v>5</v>
      </c>
      <c r="M6" t="n">
        <v>43</v>
      </c>
      <c r="N6" t="n">
        <v>41.63</v>
      </c>
      <c r="O6" t="n">
        <v>25024.84</v>
      </c>
      <c r="P6" t="n">
        <v>302.71</v>
      </c>
      <c r="Q6" t="n">
        <v>443.83</v>
      </c>
      <c r="R6" t="n">
        <v>82.61</v>
      </c>
      <c r="S6" t="n">
        <v>32.9</v>
      </c>
      <c r="T6" t="n">
        <v>20678.99</v>
      </c>
      <c r="U6" t="n">
        <v>0.4</v>
      </c>
      <c r="V6" t="n">
        <v>0.74</v>
      </c>
      <c r="W6" t="n">
        <v>1.52</v>
      </c>
      <c r="X6" t="n">
        <v>1.26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3.8745</v>
      </c>
      <c r="E7" t="n">
        <v>25.81</v>
      </c>
      <c r="F7" t="n">
        <v>21.85</v>
      </c>
      <c r="G7" t="n">
        <v>35.44</v>
      </c>
      <c r="H7" t="n">
        <v>0.53</v>
      </c>
      <c r="I7" t="n">
        <v>37</v>
      </c>
      <c r="J7" t="n">
        <v>202.58</v>
      </c>
      <c r="K7" t="n">
        <v>54.38</v>
      </c>
      <c r="L7" t="n">
        <v>6</v>
      </c>
      <c r="M7" t="n">
        <v>35</v>
      </c>
      <c r="N7" t="n">
        <v>42.2</v>
      </c>
      <c r="O7" t="n">
        <v>25218.93</v>
      </c>
      <c r="P7" t="n">
        <v>298.75</v>
      </c>
      <c r="Q7" t="n">
        <v>443.86</v>
      </c>
      <c r="R7" t="n">
        <v>75.89</v>
      </c>
      <c r="S7" t="n">
        <v>32.9</v>
      </c>
      <c r="T7" t="n">
        <v>17362.18</v>
      </c>
      <c r="U7" t="n">
        <v>0.43</v>
      </c>
      <c r="V7" t="n">
        <v>0.75</v>
      </c>
      <c r="W7" t="n">
        <v>1.51</v>
      </c>
      <c r="X7" t="n">
        <v>1.06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3.9256</v>
      </c>
      <c r="E8" t="n">
        <v>25.47</v>
      </c>
      <c r="F8" t="n">
        <v>21.71</v>
      </c>
      <c r="G8" t="n">
        <v>40.71</v>
      </c>
      <c r="H8" t="n">
        <v>0.61</v>
      </c>
      <c r="I8" t="n">
        <v>32</v>
      </c>
      <c r="J8" t="n">
        <v>204.16</v>
      </c>
      <c r="K8" t="n">
        <v>54.38</v>
      </c>
      <c r="L8" t="n">
        <v>7</v>
      </c>
      <c r="M8" t="n">
        <v>30</v>
      </c>
      <c r="N8" t="n">
        <v>42.78</v>
      </c>
      <c r="O8" t="n">
        <v>25413.94</v>
      </c>
      <c r="P8" t="n">
        <v>295.7</v>
      </c>
      <c r="Q8" t="n">
        <v>443.83</v>
      </c>
      <c r="R8" t="n">
        <v>71.31</v>
      </c>
      <c r="S8" t="n">
        <v>32.9</v>
      </c>
      <c r="T8" t="n">
        <v>15096.55</v>
      </c>
      <c r="U8" t="n">
        <v>0.46</v>
      </c>
      <c r="V8" t="n">
        <v>0.75</v>
      </c>
      <c r="W8" t="n">
        <v>1.5</v>
      </c>
      <c r="X8" t="n">
        <v>0.92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3.975</v>
      </c>
      <c r="E9" t="n">
        <v>25.16</v>
      </c>
      <c r="F9" t="n">
        <v>21.55</v>
      </c>
      <c r="G9" t="n">
        <v>46.18</v>
      </c>
      <c r="H9" t="n">
        <v>0.6899999999999999</v>
      </c>
      <c r="I9" t="n">
        <v>28</v>
      </c>
      <c r="J9" t="n">
        <v>205.75</v>
      </c>
      <c r="K9" t="n">
        <v>54.38</v>
      </c>
      <c r="L9" t="n">
        <v>8</v>
      </c>
      <c r="M9" t="n">
        <v>26</v>
      </c>
      <c r="N9" t="n">
        <v>43.37</v>
      </c>
      <c r="O9" t="n">
        <v>25609.61</v>
      </c>
      <c r="P9" t="n">
        <v>292.2</v>
      </c>
      <c r="Q9" t="n">
        <v>443.82</v>
      </c>
      <c r="R9" t="n">
        <v>66.13</v>
      </c>
      <c r="S9" t="n">
        <v>32.9</v>
      </c>
      <c r="T9" t="n">
        <v>12523.7</v>
      </c>
      <c r="U9" t="n">
        <v>0.5</v>
      </c>
      <c r="V9" t="n">
        <v>0.76</v>
      </c>
      <c r="W9" t="n">
        <v>1.49</v>
      </c>
      <c r="X9" t="n">
        <v>0.76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4.0039</v>
      </c>
      <c r="E10" t="n">
        <v>24.98</v>
      </c>
      <c r="F10" t="n">
        <v>21.49</v>
      </c>
      <c r="G10" t="n">
        <v>51.57</v>
      </c>
      <c r="H10" t="n">
        <v>0.77</v>
      </c>
      <c r="I10" t="n">
        <v>25</v>
      </c>
      <c r="J10" t="n">
        <v>207.34</v>
      </c>
      <c r="K10" t="n">
        <v>54.38</v>
      </c>
      <c r="L10" t="n">
        <v>9</v>
      </c>
      <c r="M10" t="n">
        <v>23</v>
      </c>
      <c r="N10" t="n">
        <v>43.96</v>
      </c>
      <c r="O10" t="n">
        <v>25806.1</v>
      </c>
      <c r="P10" t="n">
        <v>290.07</v>
      </c>
      <c r="Q10" t="n">
        <v>443.82</v>
      </c>
      <c r="R10" t="n">
        <v>63.73</v>
      </c>
      <c r="S10" t="n">
        <v>32.9</v>
      </c>
      <c r="T10" t="n">
        <v>11341.68</v>
      </c>
      <c r="U10" t="n">
        <v>0.52</v>
      </c>
      <c r="V10" t="n">
        <v>0.76</v>
      </c>
      <c r="W10" t="n">
        <v>1.49</v>
      </c>
      <c r="X10" t="n">
        <v>0.6899999999999999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4.0355</v>
      </c>
      <c r="E11" t="n">
        <v>24.78</v>
      </c>
      <c r="F11" t="n">
        <v>21.41</v>
      </c>
      <c r="G11" t="n">
        <v>58.38</v>
      </c>
      <c r="H11" t="n">
        <v>0.85</v>
      </c>
      <c r="I11" t="n">
        <v>22</v>
      </c>
      <c r="J11" t="n">
        <v>208.94</v>
      </c>
      <c r="K11" t="n">
        <v>54.38</v>
      </c>
      <c r="L11" t="n">
        <v>10</v>
      </c>
      <c r="M11" t="n">
        <v>20</v>
      </c>
      <c r="N11" t="n">
        <v>44.56</v>
      </c>
      <c r="O11" t="n">
        <v>26003.41</v>
      </c>
      <c r="P11" t="n">
        <v>288.23</v>
      </c>
      <c r="Q11" t="n">
        <v>443.82</v>
      </c>
      <c r="R11" t="n">
        <v>61.24</v>
      </c>
      <c r="S11" t="n">
        <v>32.9</v>
      </c>
      <c r="T11" t="n">
        <v>10109.15</v>
      </c>
      <c r="U11" t="n">
        <v>0.54</v>
      </c>
      <c r="V11" t="n">
        <v>0.76</v>
      </c>
      <c r="W11" t="n">
        <v>1.49</v>
      </c>
      <c r="X11" t="n">
        <v>0.61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4.0608</v>
      </c>
      <c r="E12" t="n">
        <v>24.63</v>
      </c>
      <c r="F12" t="n">
        <v>21.33</v>
      </c>
      <c r="G12" t="n">
        <v>63.99</v>
      </c>
      <c r="H12" t="n">
        <v>0.93</v>
      </c>
      <c r="I12" t="n">
        <v>20</v>
      </c>
      <c r="J12" t="n">
        <v>210.55</v>
      </c>
      <c r="K12" t="n">
        <v>54.38</v>
      </c>
      <c r="L12" t="n">
        <v>11</v>
      </c>
      <c r="M12" t="n">
        <v>18</v>
      </c>
      <c r="N12" t="n">
        <v>45.17</v>
      </c>
      <c r="O12" t="n">
        <v>26201.54</v>
      </c>
      <c r="P12" t="n">
        <v>286.81</v>
      </c>
      <c r="Q12" t="n">
        <v>443.82</v>
      </c>
      <c r="R12" t="n">
        <v>58.74</v>
      </c>
      <c r="S12" t="n">
        <v>32.9</v>
      </c>
      <c r="T12" t="n">
        <v>8869.719999999999</v>
      </c>
      <c r="U12" t="n">
        <v>0.5600000000000001</v>
      </c>
      <c r="V12" t="n">
        <v>0.76</v>
      </c>
      <c r="W12" t="n">
        <v>1.48</v>
      </c>
      <c r="X12" t="n">
        <v>0.54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4.0819</v>
      </c>
      <c r="E13" t="n">
        <v>24.5</v>
      </c>
      <c r="F13" t="n">
        <v>21.28</v>
      </c>
      <c r="G13" t="n">
        <v>70.94</v>
      </c>
      <c r="H13" t="n">
        <v>1</v>
      </c>
      <c r="I13" t="n">
        <v>18</v>
      </c>
      <c r="J13" t="n">
        <v>212.16</v>
      </c>
      <c r="K13" t="n">
        <v>54.38</v>
      </c>
      <c r="L13" t="n">
        <v>12</v>
      </c>
      <c r="M13" t="n">
        <v>16</v>
      </c>
      <c r="N13" t="n">
        <v>45.78</v>
      </c>
      <c r="O13" t="n">
        <v>26400.51</v>
      </c>
      <c r="P13" t="n">
        <v>284.36</v>
      </c>
      <c r="Q13" t="n">
        <v>443.82</v>
      </c>
      <c r="R13" t="n">
        <v>57.13</v>
      </c>
      <c r="S13" t="n">
        <v>32.9</v>
      </c>
      <c r="T13" t="n">
        <v>8076.54</v>
      </c>
      <c r="U13" t="n">
        <v>0.58</v>
      </c>
      <c r="V13" t="n">
        <v>0.77</v>
      </c>
      <c r="W13" t="n">
        <v>1.48</v>
      </c>
      <c r="X13" t="n">
        <v>0.49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4.0948</v>
      </c>
      <c r="E14" t="n">
        <v>24.42</v>
      </c>
      <c r="F14" t="n">
        <v>21.24</v>
      </c>
      <c r="G14" t="n">
        <v>74.98</v>
      </c>
      <c r="H14" t="n">
        <v>1.08</v>
      </c>
      <c r="I14" t="n">
        <v>17</v>
      </c>
      <c r="J14" t="n">
        <v>213.78</v>
      </c>
      <c r="K14" t="n">
        <v>54.38</v>
      </c>
      <c r="L14" t="n">
        <v>13</v>
      </c>
      <c r="M14" t="n">
        <v>15</v>
      </c>
      <c r="N14" t="n">
        <v>46.4</v>
      </c>
      <c r="O14" t="n">
        <v>26600.32</v>
      </c>
      <c r="P14" t="n">
        <v>282.61</v>
      </c>
      <c r="Q14" t="n">
        <v>443.82</v>
      </c>
      <c r="R14" t="n">
        <v>55.88</v>
      </c>
      <c r="S14" t="n">
        <v>32.9</v>
      </c>
      <c r="T14" t="n">
        <v>7454.22</v>
      </c>
      <c r="U14" t="n">
        <v>0.59</v>
      </c>
      <c r="V14" t="n">
        <v>0.77</v>
      </c>
      <c r="W14" t="n">
        <v>1.48</v>
      </c>
      <c r="X14" t="n">
        <v>0.45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4.1036</v>
      </c>
      <c r="E15" t="n">
        <v>24.37</v>
      </c>
      <c r="F15" t="n">
        <v>21.23</v>
      </c>
      <c r="G15" t="n">
        <v>79.61</v>
      </c>
      <c r="H15" t="n">
        <v>1.15</v>
      </c>
      <c r="I15" t="n">
        <v>16</v>
      </c>
      <c r="J15" t="n">
        <v>215.41</v>
      </c>
      <c r="K15" t="n">
        <v>54.38</v>
      </c>
      <c r="L15" t="n">
        <v>14</v>
      </c>
      <c r="M15" t="n">
        <v>14</v>
      </c>
      <c r="N15" t="n">
        <v>47.03</v>
      </c>
      <c r="O15" t="n">
        <v>26801</v>
      </c>
      <c r="P15" t="n">
        <v>281.4</v>
      </c>
      <c r="Q15" t="n">
        <v>443.83</v>
      </c>
      <c r="R15" t="n">
        <v>55.6</v>
      </c>
      <c r="S15" t="n">
        <v>32.9</v>
      </c>
      <c r="T15" t="n">
        <v>7317.63</v>
      </c>
      <c r="U15" t="n">
        <v>0.59</v>
      </c>
      <c r="V15" t="n">
        <v>0.77</v>
      </c>
      <c r="W15" t="n">
        <v>1.47</v>
      </c>
      <c r="X15" t="n">
        <v>0.44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4.1148</v>
      </c>
      <c r="E16" t="n">
        <v>24.3</v>
      </c>
      <c r="F16" t="n">
        <v>21.2</v>
      </c>
      <c r="G16" t="n">
        <v>84.81</v>
      </c>
      <c r="H16" t="n">
        <v>1.23</v>
      </c>
      <c r="I16" t="n">
        <v>15</v>
      </c>
      <c r="J16" t="n">
        <v>217.04</v>
      </c>
      <c r="K16" t="n">
        <v>54.38</v>
      </c>
      <c r="L16" t="n">
        <v>15</v>
      </c>
      <c r="M16" t="n">
        <v>13</v>
      </c>
      <c r="N16" t="n">
        <v>47.66</v>
      </c>
      <c r="O16" t="n">
        <v>27002.55</v>
      </c>
      <c r="P16" t="n">
        <v>280.98</v>
      </c>
      <c r="Q16" t="n">
        <v>443.82</v>
      </c>
      <c r="R16" t="n">
        <v>54.5</v>
      </c>
      <c r="S16" t="n">
        <v>32.9</v>
      </c>
      <c r="T16" t="n">
        <v>6774.29</v>
      </c>
      <c r="U16" t="n">
        <v>0.6</v>
      </c>
      <c r="V16" t="n">
        <v>0.77</v>
      </c>
      <c r="W16" t="n">
        <v>1.48</v>
      </c>
      <c r="X16" t="n">
        <v>0.41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4.1294</v>
      </c>
      <c r="E17" t="n">
        <v>24.22</v>
      </c>
      <c r="F17" t="n">
        <v>21.16</v>
      </c>
      <c r="G17" t="n">
        <v>90.67</v>
      </c>
      <c r="H17" t="n">
        <v>1.3</v>
      </c>
      <c r="I17" t="n">
        <v>14</v>
      </c>
      <c r="J17" t="n">
        <v>218.68</v>
      </c>
      <c r="K17" t="n">
        <v>54.38</v>
      </c>
      <c r="L17" t="n">
        <v>16</v>
      </c>
      <c r="M17" t="n">
        <v>12</v>
      </c>
      <c r="N17" t="n">
        <v>48.31</v>
      </c>
      <c r="O17" t="n">
        <v>27204.98</v>
      </c>
      <c r="P17" t="n">
        <v>279.05</v>
      </c>
      <c r="Q17" t="n">
        <v>443.82</v>
      </c>
      <c r="R17" t="n">
        <v>53.12</v>
      </c>
      <c r="S17" t="n">
        <v>32.9</v>
      </c>
      <c r="T17" t="n">
        <v>6088.15</v>
      </c>
      <c r="U17" t="n">
        <v>0.62</v>
      </c>
      <c r="V17" t="n">
        <v>0.77</v>
      </c>
      <c r="W17" t="n">
        <v>1.47</v>
      </c>
      <c r="X17" t="n">
        <v>0.36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4.1381</v>
      </c>
      <c r="E18" t="n">
        <v>24.17</v>
      </c>
      <c r="F18" t="n">
        <v>21.14</v>
      </c>
      <c r="G18" t="n">
        <v>97.59</v>
      </c>
      <c r="H18" t="n">
        <v>1.37</v>
      </c>
      <c r="I18" t="n">
        <v>13</v>
      </c>
      <c r="J18" t="n">
        <v>220.33</v>
      </c>
      <c r="K18" t="n">
        <v>54.38</v>
      </c>
      <c r="L18" t="n">
        <v>17</v>
      </c>
      <c r="M18" t="n">
        <v>11</v>
      </c>
      <c r="N18" t="n">
        <v>48.95</v>
      </c>
      <c r="O18" t="n">
        <v>27408.3</v>
      </c>
      <c r="P18" t="n">
        <v>277.9</v>
      </c>
      <c r="Q18" t="n">
        <v>443.82</v>
      </c>
      <c r="R18" t="n">
        <v>52.84</v>
      </c>
      <c r="S18" t="n">
        <v>32.9</v>
      </c>
      <c r="T18" t="n">
        <v>5956.04</v>
      </c>
      <c r="U18" t="n">
        <v>0.62</v>
      </c>
      <c r="V18" t="n">
        <v>0.77</v>
      </c>
      <c r="W18" t="n">
        <v>1.47</v>
      </c>
      <c r="X18" t="n">
        <v>0.35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4.1527</v>
      </c>
      <c r="E19" t="n">
        <v>24.08</v>
      </c>
      <c r="F19" t="n">
        <v>21.1</v>
      </c>
      <c r="G19" t="n">
        <v>105.49</v>
      </c>
      <c r="H19" t="n">
        <v>1.44</v>
      </c>
      <c r="I19" t="n">
        <v>12</v>
      </c>
      <c r="J19" t="n">
        <v>221.99</v>
      </c>
      <c r="K19" t="n">
        <v>54.38</v>
      </c>
      <c r="L19" t="n">
        <v>18</v>
      </c>
      <c r="M19" t="n">
        <v>10</v>
      </c>
      <c r="N19" t="n">
        <v>49.61</v>
      </c>
      <c r="O19" t="n">
        <v>27612.53</v>
      </c>
      <c r="P19" t="n">
        <v>275.41</v>
      </c>
      <c r="Q19" t="n">
        <v>443.86</v>
      </c>
      <c r="R19" t="n">
        <v>51.27</v>
      </c>
      <c r="S19" t="n">
        <v>32.9</v>
      </c>
      <c r="T19" t="n">
        <v>5172.55</v>
      </c>
      <c r="U19" t="n">
        <v>0.64</v>
      </c>
      <c r="V19" t="n">
        <v>0.77</v>
      </c>
      <c r="W19" t="n">
        <v>1.46</v>
      </c>
      <c r="X19" t="n">
        <v>0.3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4.152</v>
      </c>
      <c r="E20" t="n">
        <v>24.08</v>
      </c>
      <c r="F20" t="n">
        <v>21.1</v>
      </c>
      <c r="G20" t="n">
        <v>105.51</v>
      </c>
      <c r="H20" t="n">
        <v>1.51</v>
      </c>
      <c r="I20" t="n">
        <v>12</v>
      </c>
      <c r="J20" t="n">
        <v>223.65</v>
      </c>
      <c r="K20" t="n">
        <v>54.38</v>
      </c>
      <c r="L20" t="n">
        <v>19</v>
      </c>
      <c r="M20" t="n">
        <v>10</v>
      </c>
      <c r="N20" t="n">
        <v>50.27</v>
      </c>
      <c r="O20" t="n">
        <v>27817.81</v>
      </c>
      <c r="P20" t="n">
        <v>275.15</v>
      </c>
      <c r="Q20" t="n">
        <v>443.82</v>
      </c>
      <c r="R20" t="n">
        <v>51.44</v>
      </c>
      <c r="S20" t="n">
        <v>32.9</v>
      </c>
      <c r="T20" t="n">
        <v>5261.97</v>
      </c>
      <c r="U20" t="n">
        <v>0.64</v>
      </c>
      <c r="V20" t="n">
        <v>0.77</v>
      </c>
      <c r="W20" t="n">
        <v>1.46</v>
      </c>
      <c r="X20" t="n">
        <v>0.31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4.1639</v>
      </c>
      <c r="E21" t="n">
        <v>24.02</v>
      </c>
      <c r="F21" t="n">
        <v>21.07</v>
      </c>
      <c r="G21" t="n">
        <v>114.94</v>
      </c>
      <c r="H21" t="n">
        <v>1.58</v>
      </c>
      <c r="I21" t="n">
        <v>11</v>
      </c>
      <c r="J21" t="n">
        <v>225.32</v>
      </c>
      <c r="K21" t="n">
        <v>54.38</v>
      </c>
      <c r="L21" t="n">
        <v>20</v>
      </c>
      <c r="M21" t="n">
        <v>9</v>
      </c>
      <c r="N21" t="n">
        <v>50.95</v>
      </c>
      <c r="O21" t="n">
        <v>28023.89</v>
      </c>
      <c r="P21" t="n">
        <v>272.07</v>
      </c>
      <c r="Q21" t="n">
        <v>443.82</v>
      </c>
      <c r="R21" t="n">
        <v>50.46</v>
      </c>
      <c r="S21" t="n">
        <v>32.9</v>
      </c>
      <c r="T21" t="n">
        <v>4775.86</v>
      </c>
      <c r="U21" t="n">
        <v>0.65</v>
      </c>
      <c r="V21" t="n">
        <v>0.77</v>
      </c>
      <c r="W21" t="n">
        <v>1.46</v>
      </c>
      <c r="X21" t="n">
        <v>0.28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4.1645</v>
      </c>
      <c r="E22" t="n">
        <v>24.01</v>
      </c>
      <c r="F22" t="n">
        <v>21.07</v>
      </c>
      <c r="G22" t="n">
        <v>114.92</v>
      </c>
      <c r="H22" t="n">
        <v>1.64</v>
      </c>
      <c r="I22" t="n">
        <v>11</v>
      </c>
      <c r="J22" t="n">
        <v>227</v>
      </c>
      <c r="K22" t="n">
        <v>54.38</v>
      </c>
      <c r="L22" t="n">
        <v>21</v>
      </c>
      <c r="M22" t="n">
        <v>9</v>
      </c>
      <c r="N22" t="n">
        <v>51.62</v>
      </c>
      <c r="O22" t="n">
        <v>28230.92</v>
      </c>
      <c r="P22" t="n">
        <v>273.11</v>
      </c>
      <c r="Q22" t="n">
        <v>443.82</v>
      </c>
      <c r="R22" t="n">
        <v>50.39</v>
      </c>
      <c r="S22" t="n">
        <v>32.9</v>
      </c>
      <c r="T22" t="n">
        <v>4738.16</v>
      </c>
      <c r="U22" t="n">
        <v>0.65</v>
      </c>
      <c r="V22" t="n">
        <v>0.77</v>
      </c>
      <c r="W22" t="n">
        <v>1.46</v>
      </c>
      <c r="X22" t="n">
        <v>0.27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4.1753</v>
      </c>
      <c r="E23" t="n">
        <v>23.95</v>
      </c>
      <c r="F23" t="n">
        <v>21.04</v>
      </c>
      <c r="G23" t="n">
        <v>126.27</v>
      </c>
      <c r="H23" t="n">
        <v>1.71</v>
      </c>
      <c r="I23" t="n">
        <v>10</v>
      </c>
      <c r="J23" t="n">
        <v>228.69</v>
      </c>
      <c r="K23" t="n">
        <v>54.38</v>
      </c>
      <c r="L23" t="n">
        <v>22</v>
      </c>
      <c r="M23" t="n">
        <v>8</v>
      </c>
      <c r="N23" t="n">
        <v>52.31</v>
      </c>
      <c r="O23" t="n">
        <v>28438.91</v>
      </c>
      <c r="P23" t="n">
        <v>271.18</v>
      </c>
      <c r="Q23" t="n">
        <v>443.83</v>
      </c>
      <c r="R23" t="n">
        <v>49.42</v>
      </c>
      <c r="S23" t="n">
        <v>32.9</v>
      </c>
      <c r="T23" t="n">
        <v>4258.99</v>
      </c>
      <c r="U23" t="n">
        <v>0.67</v>
      </c>
      <c r="V23" t="n">
        <v>0.77</v>
      </c>
      <c r="W23" t="n">
        <v>1.47</v>
      </c>
      <c r="X23" t="n">
        <v>0.25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4.173</v>
      </c>
      <c r="E24" t="n">
        <v>23.96</v>
      </c>
      <c r="F24" t="n">
        <v>21.06</v>
      </c>
      <c r="G24" t="n">
        <v>126.35</v>
      </c>
      <c r="H24" t="n">
        <v>1.77</v>
      </c>
      <c r="I24" t="n">
        <v>10</v>
      </c>
      <c r="J24" t="n">
        <v>230.38</v>
      </c>
      <c r="K24" t="n">
        <v>54.38</v>
      </c>
      <c r="L24" t="n">
        <v>23</v>
      </c>
      <c r="M24" t="n">
        <v>8</v>
      </c>
      <c r="N24" t="n">
        <v>53</v>
      </c>
      <c r="O24" t="n">
        <v>28647.87</v>
      </c>
      <c r="P24" t="n">
        <v>270.35</v>
      </c>
      <c r="Q24" t="n">
        <v>443.82</v>
      </c>
      <c r="R24" t="n">
        <v>50.05</v>
      </c>
      <c r="S24" t="n">
        <v>32.9</v>
      </c>
      <c r="T24" t="n">
        <v>4572.3</v>
      </c>
      <c r="U24" t="n">
        <v>0.66</v>
      </c>
      <c r="V24" t="n">
        <v>0.77</v>
      </c>
      <c r="W24" t="n">
        <v>1.46</v>
      </c>
      <c r="X24" t="n">
        <v>0.26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4.1883</v>
      </c>
      <c r="E25" t="n">
        <v>23.88</v>
      </c>
      <c r="F25" t="n">
        <v>21.01</v>
      </c>
      <c r="G25" t="n">
        <v>140.06</v>
      </c>
      <c r="H25" t="n">
        <v>1.84</v>
      </c>
      <c r="I25" t="n">
        <v>9</v>
      </c>
      <c r="J25" t="n">
        <v>232.08</v>
      </c>
      <c r="K25" t="n">
        <v>54.38</v>
      </c>
      <c r="L25" t="n">
        <v>24</v>
      </c>
      <c r="M25" t="n">
        <v>7</v>
      </c>
      <c r="N25" t="n">
        <v>53.71</v>
      </c>
      <c r="O25" t="n">
        <v>28857.81</v>
      </c>
      <c r="P25" t="n">
        <v>266.71</v>
      </c>
      <c r="Q25" t="n">
        <v>443.82</v>
      </c>
      <c r="R25" t="n">
        <v>48.34</v>
      </c>
      <c r="S25" t="n">
        <v>32.9</v>
      </c>
      <c r="T25" t="n">
        <v>3723.29</v>
      </c>
      <c r="U25" t="n">
        <v>0.68</v>
      </c>
      <c r="V25" t="n">
        <v>0.78</v>
      </c>
      <c r="W25" t="n">
        <v>1.46</v>
      </c>
      <c r="X25" t="n">
        <v>0.21</v>
      </c>
      <c r="Y25" t="n">
        <v>0.5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4.1869</v>
      </c>
      <c r="E26" t="n">
        <v>23.88</v>
      </c>
      <c r="F26" t="n">
        <v>21.02</v>
      </c>
      <c r="G26" t="n">
        <v>140.11</v>
      </c>
      <c r="H26" t="n">
        <v>1.9</v>
      </c>
      <c r="I26" t="n">
        <v>9</v>
      </c>
      <c r="J26" t="n">
        <v>233.79</v>
      </c>
      <c r="K26" t="n">
        <v>54.38</v>
      </c>
      <c r="L26" t="n">
        <v>25</v>
      </c>
      <c r="M26" t="n">
        <v>7</v>
      </c>
      <c r="N26" t="n">
        <v>54.42</v>
      </c>
      <c r="O26" t="n">
        <v>29068.74</v>
      </c>
      <c r="P26" t="n">
        <v>267.95</v>
      </c>
      <c r="Q26" t="n">
        <v>443.82</v>
      </c>
      <c r="R26" t="n">
        <v>48.68</v>
      </c>
      <c r="S26" t="n">
        <v>32.9</v>
      </c>
      <c r="T26" t="n">
        <v>3892.88</v>
      </c>
      <c r="U26" t="n">
        <v>0.68</v>
      </c>
      <c r="V26" t="n">
        <v>0.77</v>
      </c>
      <c r="W26" t="n">
        <v>1.46</v>
      </c>
      <c r="X26" t="n">
        <v>0.22</v>
      </c>
      <c r="Y26" t="n">
        <v>0.5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4.1854</v>
      </c>
      <c r="E27" t="n">
        <v>23.89</v>
      </c>
      <c r="F27" t="n">
        <v>21.03</v>
      </c>
      <c r="G27" t="n">
        <v>140.17</v>
      </c>
      <c r="H27" t="n">
        <v>1.96</v>
      </c>
      <c r="I27" t="n">
        <v>9</v>
      </c>
      <c r="J27" t="n">
        <v>235.51</v>
      </c>
      <c r="K27" t="n">
        <v>54.38</v>
      </c>
      <c r="L27" t="n">
        <v>26</v>
      </c>
      <c r="M27" t="n">
        <v>7</v>
      </c>
      <c r="N27" t="n">
        <v>55.14</v>
      </c>
      <c r="O27" t="n">
        <v>29280.69</v>
      </c>
      <c r="P27" t="n">
        <v>266.97</v>
      </c>
      <c r="Q27" t="n">
        <v>443.82</v>
      </c>
      <c r="R27" t="n">
        <v>48.9</v>
      </c>
      <c r="S27" t="n">
        <v>32.9</v>
      </c>
      <c r="T27" t="n">
        <v>4005.53</v>
      </c>
      <c r="U27" t="n">
        <v>0.67</v>
      </c>
      <c r="V27" t="n">
        <v>0.77</v>
      </c>
      <c r="W27" t="n">
        <v>1.46</v>
      </c>
      <c r="X27" t="n">
        <v>0.23</v>
      </c>
      <c r="Y27" t="n">
        <v>0.5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4.1993</v>
      </c>
      <c r="E28" t="n">
        <v>23.81</v>
      </c>
      <c r="F28" t="n">
        <v>20.99</v>
      </c>
      <c r="G28" t="n">
        <v>157.39</v>
      </c>
      <c r="H28" t="n">
        <v>2.02</v>
      </c>
      <c r="I28" t="n">
        <v>8</v>
      </c>
      <c r="J28" t="n">
        <v>237.24</v>
      </c>
      <c r="K28" t="n">
        <v>54.38</v>
      </c>
      <c r="L28" t="n">
        <v>27</v>
      </c>
      <c r="M28" t="n">
        <v>6</v>
      </c>
      <c r="N28" t="n">
        <v>55.86</v>
      </c>
      <c r="O28" t="n">
        <v>29493.67</v>
      </c>
      <c r="P28" t="n">
        <v>263.39</v>
      </c>
      <c r="Q28" t="n">
        <v>443.82</v>
      </c>
      <c r="R28" t="n">
        <v>47.6</v>
      </c>
      <c r="S28" t="n">
        <v>32.9</v>
      </c>
      <c r="T28" t="n">
        <v>3357.89</v>
      </c>
      <c r="U28" t="n">
        <v>0.6899999999999999</v>
      </c>
      <c r="V28" t="n">
        <v>0.78</v>
      </c>
      <c r="W28" t="n">
        <v>1.46</v>
      </c>
      <c r="X28" t="n">
        <v>0.19</v>
      </c>
      <c r="Y28" t="n">
        <v>0.5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4.1994</v>
      </c>
      <c r="E29" t="n">
        <v>23.81</v>
      </c>
      <c r="F29" t="n">
        <v>20.98</v>
      </c>
      <c r="G29" t="n">
        <v>157.39</v>
      </c>
      <c r="H29" t="n">
        <v>2.08</v>
      </c>
      <c r="I29" t="n">
        <v>8</v>
      </c>
      <c r="J29" t="n">
        <v>238.97</v>
      </c>
      <c r="K29" t="n">
        <v>54.38</v>
      </c>
      <c r="L29" t="n">
        <v>28</v>
      </c>
      <c r="M29" t="n">
        <v>6</v>
      </c>
      <c r="N29" t="n">
        <v>56.6</v>
      </c>
      <c r="O29" t="n">
        <v>29707.68</v>
      </c>
      <c r="P29" t="n">
        <v>264.47</v>
      </c>
      <c r="Q29" t="n">
        <v>443.82</v>
      </c>
      <c r="R29" t="n">
        <v>47.69</v>
      </c>
      <c r="S29" t="n">
        <v>32.9</v>
      </c>
      <c r="T29" t="n">
        <v>3406.94</v>
      </c>
      <c r="U29" t="n">
        <v>0.6899999999999999</v>
      </c>
      <c r="V29" t="n">
        <v>0.78</v>
      </c>
      <c r="W29" t="n">
        <v>1.46</v>
      </c>
      <c r="X29" t="n">
        <v>0.19</v>
      </c>
      <c r="Y29" t="n">
        <v>0.5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4.1992</v>
      </c>
      <c r="E30" t="n">
        <v>23.81</v>
      </c>
      <c r="F30" t="n">
        <v>20.99</v>
      </c>
      <c r="G30" t="n">
        <v>157.4</v>
      </c>
      <c r="H30" t="n">
        <v>2.14</v>
      </c>
      <c r="I30" t="n">
        <v>8</v>
      </c>
      <c r="J30" t="n">
        <v>240.72</v>
      </c>
      <c r="K30" t="n">
        <v>54.38</v>
      </c>
      <c r="L30" t="n">
        <v>29</v>
      </c>
      <c r="M30" t="n">
        <v>6</v>
      </c>
      <c r="N30" t="n">
        <v>57.34</v>
      </c>
      <c r="O30" t="n">
        <v>29922.88</v>
      </c>
      <c r="P30" t="n">
        <v>263.66</v>
      </c>
      <c r="Q30" t="n">
        <v>443.83</v>
      </c>
      <c r="R30" t="n">
        <v>47.65</v>
      </c>
      <c r="S30" t="n">
        <v>32.9</v>
      </c>
      <c r="T30" t="n">
        <v>3383.11</v>
      </c>
      <c r="U30" t="n">
        <v>0.6899999999999999</v>
      </c>
      <c r="V30" t="n">
        <v>0.78</v>
      </c>
      <c r="W30" t="n">
        <v>1.46</v>
      </c>
      <c r="X30" t="n">
        <v>0.19</v>
      </c>
      <c r="Y30" t="n">
        <v>0.5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4.1991</v>
      </c>
      <c r="E31" t="n">
        <v>23.81</v>
      </c>
      <c r="F31" t="n">
        <v>20.99</v>
      </c>
      <c r="G31" t="n">
        <v>157.4</v>
      </c>
      <c r="H31" t="n">
        <v>2.2</v>
      </c>
      <c r="I31" t="n">
        <v>8</v>
      </c>
      <c r="J31" t="n">
        <v>242.47</v>
      </c>
      <c r="K31" t="n">
        <v>54.38</v>
      </c>
      <c r="L31" t="n">
        <v>30</v>
      </c>
      <c r="M31" t="n">
        <v>6</v>
      </c>
      <c r="N31" t="n">
        <v>58.1</v>
      </c>
      <c r="O31" t="n">
        <v>30139.04</v>
      </c>
      <c r="P31" t="n">
        <v>261.8</v>
      </c>
      <c r="Q31" t="n">
        <v>443.82</v>
      </c>
      <c r="R31" t="n">
        <v>47.69</v>
      </c>
      <c r="S31" t="n">
        <v>32.9</v>
      </c>
      <c r="T31" t="n">
        <v>3404.44</v>
      </c>
      <c r="U31" t="n">
        <v>0.6899999999999999</v>
      </c>
      <c r="V31" t="n">
        <v>0.78</v>
      </c>
      <c r="W31" t="n">
        <v>1.46</v>
      </c>
      <c r="X31" t="n">
        <v>0.19</v>
      </c>
      <c r="Y31" t="n">
        <v>0.5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4.2077</v>
      </c>
      <c r="E32" t="n">
        <v>23.77</v>
      </c>
      <c r="F32" t="n">
        <v>20.98</v>
      </c>
      <c r="G32" t="n">
        <v>179.8</v>
      </c>
      <c r="H32" t="n">
        <v>2.26</v>
      </c>
      <c r="I32" t="n">
        <v>7</v>
      </c>
      <c r="J32" t="n">
        <v>244.23</v>
      </c>
      <c r="K32" t="n">
        <v>54.38</v>
      </c>
      <c r="L32" t="n">
        <v>31</v>
      </c>
      <c r="M32" t="n">
        <v>5</v>
      </c>
      <c r="N32" t="n">
        <v>58.86</v>
      </c>
      <c r="O32" t="n">
        <v>30356.28</v>
      </c>
      <c r="P32" t="n">
        <v>259.21</v>
      </c>
      <c r="Q32" t="n">
        <v>443.83</v>
      </c>
      <c r="R32" t="n">
        <v>47.39</v>
      </c>
      <c r="S32" t="n">
        <v>32.9</v>
      </c>
      <c r="T32" t="n">
        <v>3259.43</v>
      </c>
      <c r="U32" t="n">
        <v>0.6899999999999999</v>
      </c>
      <c r="V32" t="n">
        <v>0.78</v>
      </c>
      <c r="W32" t="n">
        <v>1.46</v>
      </c>
      <c r="X32" t="n">
        <v>0.18</v>
      </c>
      <c r="Y32" t="n">
        <v>0.5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4.2092</v>
      </c>
      <c r="E33" t="n">
        <v>23.76</v>
      </c>
      <c r="F33" t="n">
        <v>20.97</v>
      </c>
      <c r="G33" t="n">
        <v>179.73</v>
      </c>
      <c r="H33" t="n">
        <v>2.31</v>
      </c>
      <c r="I33" t="n">
        <v>7</v>
      </c>
      <c r="J33" t="n">
        <v>246</v>
      </c>
      <c r="K33" t="n">
        <v>54.38</v>
      </c>
      <c r="L33" t="n">
        <v>32</v>
      </c>
      <c r="M33" t="n">
        <v>5</v>
      </c>
      <c r="N33" t="n">
        <v>59.63</v>
      </c>
      <c r="O33" t="n">
        <v>30574.64</v>
      </c>
      <c r="P33" t="n">
        <v>259.7</v>
      </c>
      <c r="Q33" t="n">
        <v>443.84</v>
      </c>
      <c r="R33" t="n">
        <v>47.05</v>
      </c>
      <c r="S33" t="n">
        <v>32.9</v>
      </c>
      <c r="T33" t="n">
        <v>3092.04</v>
      </c>
      <c r="U33" t="n">
        <v>0.7</v>
      </c>
      <c r="V33" t="n">
        <v>0.78</v>
      </c>
      <c r="W33" t="n">
        <v>1.46</v>
      </c>
      <c r="X33" t="n">
        <v>0.17</v>
      </c>
      <c r="Y33" t="n">
        <v>0.5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4.2096</v>
      </c>
      <c r="E34" t="n">
        <v>23.76</v>
      </c>
      <c r="F34" t="n">
        <v>20.97</v>
      </c>
      <c r="G34" t="n">
        <v>179.71</v>
      </c>
      <c r="H34" t="n">
        <v>2.37</v>
      </c>
      <c r="I34" t="n">
        <v>7</v>
      </c>
      <c r="J34" t="n">
        <v>247.78</v>
      </c>
      <c r="K34" t="n">
        <v>54.38</v>
      </c>
      <c r="L34" t="n">
        <v>33</v>
      </c>
      <c r="M34" t="n">
        <v>5</v>
      </c>
      <c r="N34" t="n">
        <v>60.41</v>
      </c>
      <c r="O34" t="n">
        <v>30794.11</v>
      </c>
      <c r="P34" t="n">
        <v>261.08</v>
      </c>
      <c r="Q34" t="n">
        <v>443.82</v>
      </c>
      <c r="R34" t="n">
        <v>46.95</v>
      </c>
      <c r="S34" t="n">
        <v>32.9</v>
      </c>
      <c r="T34" t="n">
        <v>3040.95</v>
      </c>
      <c r="U34" t="n">
        <v>0.7</v>
      </c>
      <c r="V34" t="n">
        <v>0.78</v>
      </c>
      <c r="W34" t="n">
        <v>1.46</v>
      </c>
      <c r="X34" t="n">
        <v>0.17</v>
      </c>
      <c r="Y34" t="n">
        <v>0.5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4.2105</v>
      </c>
      <c r="E35" t="n">
        <v>23.75</v>
      </c>
      <c r="F35" t="n">
        <v>20.96</v>
      </c>
      <c r="G35" t="n">
        <v>179.67</v>
      </c>
      <c r="H35" t="n">
        <v>2.42</v>
      </c>
      <c r="I35" t="n">
        <v>7</v>
      </c>
      <c r="J35" t="n">
        <v>249.57</v>
      </c>
      <c r="K35" t="n">
        <v>54.38</v>
      </c>
      <c r="L35" t="n">
        <v>34</v>
      </c>
      <c r="M35" t="n">
        <v>5</v>
      </c>
      <c r="N35" t="n">
        <v>61.2</v>
      </c>
      <c r="O35" t="n">
        <v>31014.73</v>
      </c>
      <c r="P35" t="n">
        <v>258.2</v>
      </c>
      <c r="Q35" t="n">
        <v>443.82</v>
      </c>
      <c r="R35" t="n">
        <v>46.8</v>
      </c>
      <c r="S35" t="n">
        <v>32.9</v>
      </c>
      <c r="T35" t="n">
        <v>2963.23</v>
      </c>
      <c r="U35" t="n">
        <v>0.7</v>
      </c>
      <c r="V35" t="n">
        <v>0.78</v>
      </c>
      <c r="W35" t="n">
        <v>1.46</v>
      </c>
      <c r="X35" t="n">
        <v>0.17</v>
      </c>
      <c r="Y35" t="n">
        <v>0.5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4.2103</v>
      </c>
      <c r="E36" t="n">
        <v>23.75</v>
      </c>
      <c r="F36" t="n">
        <v>20.96</v>
      </c>
      <c r="G36" t="n">
        <v>179.68</v>
      </c>
      <c r="H36" t="n">
        <v>2.48</v>
      </c>
      <c r="I36" t="n">
        <v>7</v>
      </c>
      <c r="J36" t="n">
        <v>251.37</v>
      </c>
      <c r="K36" t="n">
        <v>54.38</v>
      </c>
      <c r="L36" t="n">
        <v>35</v>
      </c>
      <c r="M36" t="n">
        <v>5</v>
      </c>
      <c r="N36" t="n">
        <v>61.99</v>
      </c>
      <c r="O36" t="n">
        <v>31236.5</v>
      </c>
      <c r="P36" t="n">
        <v>256.47</v>
      </c>
      <c r="Q36" t="n">
        <v>443.82</v>
      </c>
      <c r="R36" t="n">
        <v>46.8</v>
      </c>
      <c r="S36" t="n">
        <v>32.9</v>
      </c>
      <c r="T36" t="n">
        <v>2964.96</v>
      </c>
      <c r="U36" t="n">
        <v>0.7</v>
      </c>
      <c r="V36" t="n">
        <v>0.78</v>
      </c>
      <c r="W36" t="n">
        <v>1.46</v>
      </c>
      <c r="X36" t="n">
        <v>0.17</v>
      </c>
      <c r="Y36" t="n">
        <v>0.5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4.2096</v>
      </c>
      <c r="E37" t="n">
        <v>23.76</v>
      </c>
      <c r="F37" t="n">
        <v>20.97</v>
      </c>
      <c r="G37" t="n">
        <v>179.71</v>
      </c>
      <c r="H37" t="n">
        <v>2.53</v>
      </c>
      <c r="I37" t="n">
        <v>7</v>
      </c>
      <c r="J37" t="n">
        <v>253.18</v>
      </c>
      <c r="K37" t="n">
        <v>54.38</v>
      </c>
      <c r="L37" t="n">
        <v>36</v>
      </c>
      <c r="M37" t="n">
        <v>5</v>
      </c>
      <c r="N37" t="n">
        <v>62.8</v>
      </c>
      <c r="O37" t="n">
        <v>31459.45</v>
      </c>
      <c r="P37" t="n">
        <v>253.85</v>
      </c>
      <c r="Q37" t="n">
        <v>443.82</v>
      </c>
      <c r="R37" t="n">
        <v>46.97</v>
      </c>
      <c r="S37" t="n">
        <v>32.9</v>
      </c>
      <c r="T37" t="n">
        <v>3050</v>
      </c>
      <c r="U37" t="n">
        <v>0.7</v>
      </c>
      <c r="V37" t="n">
        <v>0.78</v>
      </c>
      <c r="W37" t="n">
        <v>1.46</v>
      </c>
      <c r="X37" t="n">
        <v>0.17</v>
      </c>
      <c r="Y37" t="n">
        <v>0.5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4.2234</v>
      </c>
      <c r="E38" t="n">
        <v>23.68</v>
      </c>
      <c r="F38" t="n">
        <v>20.93</v>
      </c>
      <c r="G38" t="n">
        <v>209.28</v>
      </c>
      <c r="H38" t="n">
        <v>2.58</v>
      </c>
      <c r="I38" t="n">
        <v>6</v>
      </c>
      <c r="J38" t="n">
        <v>255</v>
      </c>
      <c r="K38" t="n">
        <v>54.38</v>
      </c>
      <c r="L38" t="n">
        <v>37</v>
      </c>
      <c r="M38" t="n">
        <v>4</v>
      </c>
      <c r="N38" t="n">
        <v>63.62</v>
      </c>
      <c r="O38" t="n">
        <v>31683.59</v>
      </c>
      <c r="P38" t="n">
        <v>253.22</v>
      </c>
      <c r="Q38" t="n">
        <v>443.82</v>
      </c>
      <c r="R38" t="n">
        <v>45.7</v>
      </c>
      <c r="S38" t="n">
        <v>32.9</v>
      </c>
      <c r="T38" t="n">
        <v>2420.54</v>
      </c>
      <c r="U38" t="n">
        <v>0.72</v>
      </c>
      <c r="V38" t="n">
        <v>0.78</v>
      </c>
      <c r="W38" t="n">
        <v>1.46</v>
      </c>
      <c r="X38" t="n">
        <v>0.13</v>
      </c>
      <c r="Y38" t="n">
        <v>0.5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4.2231</v>
      </c>
      <c r="E39" t="n">
        <v>23.68</v>
      </c>
      <c r="F39" t="n">
        <v>20.93</v>
      </c>
      <c r="G39" t="n">
        <v>209.29</v>
      </c>
      <c r="H39" t="n">
        <v>2.63</v>
      </c>
      <c r="I39" t="n">
        <v>6</v>
      </c>
      <c r="J39" t="n">
        <v>256.82</v>
      </c>
      <c r="K39" t="n">
        <v>54.38</v>
      </c>
      <c r="L39" t="n">
        <v>38</v>
      </c>
      <c r="M39" t="n">
        <v>3</v>
      </c>
      <c r="N39" t="n">
        <v>64.45</v>
      </c>
      <c r="O39" t="n">
        <v>31909.08</v>
      </c>
      <c r="P39" t="n">
        <v>254.22</v>
      </c>
      <c r="Q39" t="n">
        <v>443.82</v>
      </c>
      <c r="R39" t="n">
        <v>45.75</v>
      </c>
      <c r="S39" t="n">
        <v>32.9</v>
      </c>
      <c r="T39" t="n">
        <v>2443.14</v>
      </c>
      <c r="U39" t="n">
        <v>0.72</v>
      </c>
      <c r="V39" t="n">
        <v>0.78</v>
      </c>
      <c r="W39" t="n">
        <v>1.46</v>
      </c>
      <c r="X39" t="n">
        <v>0.13</v>
      </c>
      <c r="Y39" t="n">
        <v>0.5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4.2217</v>
      </c>
      <c r="E40" t="n">
        <v>23.69</v>
      </c>
      <c r="F40" t="n">
        <v>20.94</v>
      </c>
      <c r="G40" t="n">
        <v>209.37</v>
      </c>
      <c r="H40" t="n">
        <v>2.68</v>
      </c>
      <c r="I40" t="n">
        <v>6</v>
      </c>
      <c r="J40" t="n">
        <v>258.66</v>
      </c>
      <c r="K40" t="n">
        <v>54.38</v>
      </c>
      <c r="L40" t="n">
        <v>39</v>
      </c>
      <c r="M40" t="n">
        <v>1</v>
      </c>
      <c r="N40" t="n">
        <v>65.28</v>
      </c>
      <c r="O40" t="n">
        <v>32135.68</v>
      </c>
      <c r="P40" t="n">
        <v>254.58</v>
      </c>
      <c r="Q40" t="n">
        <v>443.82</v>
      </c>
      <c r="R40" t="n">
        <v>45.84</v>
      </c>
      <c r="S40" t="n">
        <v>32.9</v>
      </c>
      <c r="T40" t="n">
        <v>2490.15</v>
      </c>
      <c r="U40" t="n">
        <v>0.72</v>
      </c>
      <c r="V40" t="n">
        <v>0.78</v>
      </c>
      <c r="W40" t="n">
        <v>1.46</v>
      </c>
      <c r="X40" t="n">
        <v>0.14</v>
      </c>
      <c r="Y40" t="n">
        <v>0.5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4.2214</v>
      </c>
      <c r="E41" t="n">
        <v>23.69</v>
      </c>
      <c r="F41" t="n">
        <v>20.94</v>
      </c>
      <c r="G41" t="n">
        <v>209.39</v>
      </c>
      <c r="H41" t="n">
        <v>2.73</v>
      </c>
      <c r="I41" t="n">
        <v>6</v>
      </c>
      <c r="J41" t="n">
        <v>260.51</v>
      </c>
      <c r="K41" t="n">
        <v>54.38</v>
      </c>
      <c r="L41" t="n">
        <v>40</v>
      </c>
      <c r="M41" t="n">
        <v>1</v>
      </c>
      <c r="N41" t="n">
        <v>66.13</v>
      </c>
      <c r="O41" t="n">
        <v>32363.54</v>
      </c>
      <c r="P41" t="n">
        <v>255.78</v>
      </c>
      <c r="Q41" t="n">
        <v>443.82</v>
      </c>
      <c r="R41" t="n">
        <v>45.89</v>
      </c>
      <c r="S41" t="n">
        <v>32.9</v>
      </c>
      <c r="T41" t="n">
        <v>2512.48</v>
      </c>
      <c r="U41" t="n">
        <v>0.72</v>
      </c>
      <c r="V41" t="n">
        <v>0.78</v>
      </c>
      <c r="W41" t="n">
        <v>1.46</v>
      </c>
      <c r="X41" t="n">
        <v>0.14</v>
      </c>
      <c r="Y41" t="n">
        <v>0.5</v>
      </c>
      <c r="Z41" t="n">
        <v>10</v>
      </c>
    </row>
    <row r="42">
      <c r="A42" t="n">
        <v>0</v>
      </c>
      <c r="B42" t="n">
        <v>40</v>
      </c>
      <c r="C42" t="inlineStr">
        <is>
          <t xml:space="preserve">CONCLUIDO	</t>
        </is>
      </c>
      <c r="D42" t="n">
        <v>3.3229</v>
      </c>
      <c r="E42" t="n">
        <v>30.09</v>
      </c>
      <c r="F42" t="n">
        <v>25.26</v>
      </c>
      <c r="G42" t="n">
        <v>9.91</v>
      </c>
      <c r="H42" t="n">
        <v>0.2</v>
      </c>
      <c r="I42" t="n">
        <v>153</v>
      </c>
      <c r="J42" t="n">
        <v>89.87</v>
      </c>
      <c r="K42" t="n">
        <v>37.55</v>
      </c>
      <c r="L42" t="n">
        <v>1</v>
      </c>
      <c r="M42" t="n">
        <v>151</v>
      </c>
      <c r="N42" t="n">
        <v>11.32</v>
      </c>
      <c r="O42" t="n">
        <v>11317.98</v>
      </c>
      <c r="P42" t="n">
        <v>210.21</v>
      </c>
      <c r="Q42" t="n">
        <v>443.89</v>
      </c>
      <c r="R42" t="n">
        <v>187.06</v>
      </c>
      <c r="S42" t="n">
        <v>32.9</v>
      </c>
      <c r="T42" t="n">
        <v>72365.56</v>
      </c>
      <c r="U42" t="n">
        <v>0.18</v>
      </c>
      <c r="V42" t="n">
        <v>0.64</v>
      </c>
      <c r="W42" t="n">
        <v>1.7</v>
      </c>
      <c r="X42" t="n">
        <v>4.47</v>
      </c>
      <c r="Y42" t="n">
        <v>0.5</v>
      </c>
      <c r="Z42" t="n">
        <v>10</v>
      </c>
    </row>
    <row r="43">
      <c r="A43" t="n">
        <v>1</v>
      </c>
      <c r="B43" t="n">
        <v>40</v>
      </c>
      <c r="C43" t="inlineStr">
        <is>
          <t xml:space="preserve">CONCLUIDO	</t>
        </is>
      </c>
      <c r="D43" t="n">
        <v>3.852</v>
      </c>
      <c r="E43" t="n">
        <v>25.96</v>
      </c>
      <c r="F43" t="n">
        <v>22.74</v>
      </c>
      <c r="G43" t="n">
        <v>20.06</v>
      </c>
      <c r="H43" t="n">
        <v>0.39</v>
      </c>
      <c r="I43" t="n">
        <v>68</v>
      </c>
      <c r="J43" t="n">
        <v>91.09999999999999</v>
      </c>
      <c r="K43" t="n">
        <v>37.55</v>
      </c>
      <c r="L43" t="n">
        <v>2</v>
      </c>
      <c r="M43" t="n">
        <v>66</v>
      </c>
      <c r="N43" t="n">
        <v>11.54</v>
      </c>
      <c r="O43" t="n">
        <v>11468.97</v>
      </c>
      <c r="P43" t="n">
        <v>185.54</v>
      </c>
      <c r="Q43" t="n">
        <v>443.83</v>
      </c>
      <c r="R43" t="n">
        <v>104.28</v>
      </c>
      <c r="S43" t="n">
        <v>32.9</v>
      </c>
      <c r="T43" t="n">
        <v>31398.98</v>
      </c>
      <c r="U43" t="n">
        <v>0.32</v>
      </c>
      <c r="V43" t="n">
        <v>0.72</v>
      </c>
      <c r="W43" t="n">
        <v>1.57</v>
      </c>
      <c r="X43" t="n">
        <v>1.94</v>
      </c>
      <c r="Y43" t="n">
        <v>0.5</v>
      </c>
      <c r="Z43" t="n">
        <v>10</v>
      </c>
    </row>
    <row r="44">
      <c r="A44" t="n">
        <v>2</v>
      </c>
      <c r="B44" t="n">
        <v>40</v>
      </c>
      <c r="C44" t="inlineStr">
        <is>
          <t xml:space="preserve">CONCLUIDO	</t>
        </is>
      </c>
      <c r="D44" t="n">
        <v>4.0409</v>
      </c>
      <c r="E44" t="n">
        <v>24.75</v>
      </c>
      <c r="F44" t="n">
        <v>21.99</v>
      </c>
      <c r="G44" t="n">
        <v>30.69</v>
      </c>
      <c r="H44" t="n">
        <v>0.57</v>
      </c>
      <c r="I44" t="n">
        <v>43</v>
      </c>
      <c r="J44" t="n">
        <v>92.31999999999999</v>
      </c>
      <c r="K44" t="n">
        <v>37.55</v>
      </c>
      <c r="L44" t="n">
        <v>3</v>
      </c>
      <c r="M44" t="n">
        <v>41</v>
      </c>
      <c r="N44" t="n">
        <v>11.77</v>
      </c>
      <c r="O44" t="n">
        <v>11620.34</v>
      </c>
      <c r="P44" t="n">
        <v>175.54</v>
      </c>
      <c r="Q44" t="n">
        <v>443.85</v>
      </c>
      <c r="R44" t="n">
        <v>80.5</v>
      </c>
      <c r="S44" t="n">
        <v>32.9</v>
      </c>
      <c r="T44" t="n">
        <v>19635.18</v>
      </c>
      <c r="U44" t="n">
        <v>0.41</v>
      </c>
      <c r="V44" t="n">
        <v>0.74</v>
      </c>
      <c r="W44" t="n">
        <v>1.51</v>
      </c>
      <c r="X44" t="n">
        <v>1.2</v>
      </c>
      <c r="Y44" t="n">
        <v>0.5</v>
      </c>
      <c r="Z44" t="n">
        <v>10</v>
      </c>
    </row>
    <row r="45">
      <c r="A45" t="n">
        <v>3</v>
      </c>
      <c r="B45" t="n">
        <v>40</v>
      </c>
      <c r="C45" t="inlineStr">
        <is>
          <t xml:space="preserve">CONCLUIDO	</t>
        </is>
      </c>
      <c r="D45" t="n">
        <v>4.124</v>
      </c>
      <c r="E45" t="n">
        <v>24.25</v>
      </c>
      <c r="F45" t="n">
        <v>21.7</v>
      </c>
      <c r="G45" t="n">
        <v>40.69</v>
      </c>
      <c r="H45" t="n">
        <v>0.75</v>
      </c>
      <c r="I45" t="n">
        <v>32</v>
      </c>
      <c r="J45" t="n">
        <v>93.55</v>
      </c>
      <c r="K45" t="n">
        <v>37.55</v>
      </c>
      <c r="L45" t="n">
        <v>4</v>
      </c>
      <c r="M45" t="n">
        <v>30</v>
      </c>
      <c r="N45" t="n">
        <v>12</v>
      </c>
      <c r="O45" t="n">
        <v>11772.07</v>
      </c>
      <c r="P45" t="n">
        <v>169.63</v>
      </c>
      <c r="Q45" t="n">
        <v>443.82</v>
      </c>
      <c r="R45" t="n">
        <v>70.95</v>
      </c>
      <c r="S45" t="n">
        <v>32.9</v>
      </c>
      <c r="T45" t="n">
        <v>14913.71</v>
      </c>
      <c r="U45" t="n">
        <v>0.46</v>
      </c>
      <c r="V45" t="n">
        <v>0.75</v>
      </c>
      <c r="W45" t="n">
        <v>1.5</v>
      </c>
      <c r="X45" t="n">
        <v>0.91</v>
      </c>
      <c r="Y45" t="n">
        <v>0.5</v>
      </c>
      <c r="Z45" t="n">
        <v>10</v>
      </c>
    </row>
    <row r="46">
      <c r="A46" t="n">
        <v>4</v>
      </c>
      <c r="B46" t="n">
        <v>40</v>
      </c>
      <c r="C46" t="inlineStr">
        <is>
          <t xml:space="preserve">CONCLUIDO	</t>
        </is>
      </c>
      <c r="D46" t="n">
        <v>4.1838</v>
      </c>
      <c r="E46" t="n">
        <v>23.9</v>
      </c>
      <c r="F46" t="n">
        <v>21.49</v>
      </c>
      <c r="G46" t="n">
        <v>51.57</v>
      </c>
      <c r="H46" t="n">
        <v>0.93</v>
      </c>
      <c r="I46" t="n">
        <v>25</v>
      </c>
      <c r="J46" t="n">
        <v>94.79000000000001</v>
      </c>
      <c r="K46" t="n">
        <v>37.55</v>
      </c>
      <c r="L46" t="n">
        <v>5</v>
      </c>
      <c r="M46" t="n">
        <v>23</v>
      </c>
      <c r="N46" t="n">
        <v>12.23</v>
      </c>
      <c r="O46" t="n">
        <v>11924.18</v>
      </c>
      <c r="P46" t="n">
        <v>163.84</v>
      </c>
      <c r="Q46" t="n">
        <v>443.82</v>
      </c>
      <c r="R46" t="n">
        <v>64.03</v>
      </c>
      <c r="S46" t="n">
        <v>32.9</v>
      </c>
      <c r="T46" t="n">
        <v>11490.97</v>
      </c>
      <c r="U46" t="n">
        <v>0.51</v>
      </c>
      <c r="V46" t="n">
        <v>0.76</v>
      </c>
      <c r="W46" t="n">
        <v>1.49</v>
      </c>
      <c r="X46" t="n">
        <v>0.7</v>
      </c>
      <c r="Y46" t="n">
        <v>0.5</v>
      </c>
      <c r="Z46" t="n">
        <v>10</v>
      </c>
    </row>
    <row r="47">
      <c r="A47" t="n">
        <v>5</v>
      </c>
      <c r="B47" t="n">
        <v>40</v>
      </c>
      <c r="C47" t="inlineStr">
        <is>
          <t xml:space="preserve">CONCLUIDO	</t>
        </is>
      </c>
      <c r="D47" t="n">
        <v>4.2274</v>
      </c>
      <c r="E47" t="n">
        <v>23.66</v>
      </c>
      <c r="F47" t="n">
        <v>21.34</v>
      </c>
      <c r="G47" t="n">
        <v>64.01000000000001</v>
      </c>
      <c r="H47" t="n">
        <v>1.1</v>
      </c>
      <c r="I47" t="n">
        <v>20</v>
      </c>
      <c r="J47" t="n">
        <v>96.02</v>
      </c>
      <c r="K47" t="n">
        <v>37.55</v>
      </c>
      <c r="L47" t="n">
        <v>6</v>
      </c>
      <c r="M47" t="n">
        <v>18</v>
      </c>
      <c r="N47" t="n">
        <v>12.47</v>
      </c>
      <c r="O47" t="n">
        <v>12076.67</v>
      </c>
      <c r="P47" t="n">
        <v>159.07</v>
      </c>
      <c r="Q47" t="n">
        <v>443.82</v>
      </c>
      <c r="R47" t="n">
        <v>59.1</v>
      </c>
      <c r="S47" t="n">
        <v>32.9</v>
      </c>
      <c r="T47" t="n">
        <v>9047.639999999999</v>
      </c>
      <c r="U47" t="n">
        <v>0.5600000000000001</v>
      </c>
      <c r="V47" t="n">
        <v>0.76</v>
      </c>
      <c r="W47" t="n">
        <v>1.48</v>
      </c>
      <c r="X47" t="n">
        <v>0.54</v>
      </c>
      <c r="Y47" t="n">
        <v>0.5</v>
      </c>
      <c r="Z47" t="n">
        <v>10</v>
      </c>
    </row>
    <row r="48">
      <c r="A48" t="n">
        <v>6</v>
      </c>
      <c r="B48" t="n">
        <v>40</v>
      </c>
      <c r="C48" t="inlineStr">
        <is>
          <t xml:space="preserve">CONCLUIDO	</t>
        </is>
      </c>
      <c r="D48" t="n">
        <v>4.2543</v>
      </c>
      <c r="E48" t="n">
        <v>23.51</v>
      </c>
      <c r="F48" t="n">
        <v>21.24</v>
      </c>
      <c r="G48" t="n">
        <v>74.98</v>
      </c>
      <c r="H48" t="n">
        <v>1.27</v>
      </c>
      <c r="I48" t="n">
        <v>17</v>
      </c>
      <c r="J48" t="n">
        <v>97.26000000000001</v>
      </c>
      <c r="K48" t="n">
        <v>37.55</v>
      </c>
      <c r="L48" t="n">
        <v>7</v>
      </c>
      <c r="M48" t="n">
        <v>15</v>
      </c>
      <c r="N48" t="n">
        <v>12.71</v>
      </c>
      <c r="O48" t="n">
        <v>12229.54</v>
      </c>
      <c r="P48" t="n">
        <v>153.43</v>
      </c>
      <c r="Q48" t="n">
        <v>443.82</v>
      </c>
      <c r="R48" t="n">
        <v>55.85</v>
      </c>
      <c r="S48" t="n">
        <v>32.9</v>
      </c>
      <c r="T48" t="n">
        <v>7437.47</v>
      </c>
      <c r="U48" t="n">
        <v>0.59</v>
      </c>
      <c r="V48" t="n">
        <v>0.77</v>
      </c>
      <c r="W48" t="n">
        <v>1.48</v>
      </c>
      <c r="X48" t="n">
        <v>0.45</v>
      </c>
      <c r="Y48" t="n">
        <v>0.5</v>
      </c>
      <c r="Z48" t="n">
        <v>10</v>
      </c>
    </row>
    <row r="49">
      <c r="A49" t="n">
        <v>7</v>
      </c>
      <c r="B49" t="n">
        <v>40</v>
      </c>
      <c r="C49" t="inlineStr">
        <is>
          <t xml:space="preserve">CONCLUIDO	</t>
        </is>
      </c>
      <c r="D49" t="n">
        <v>4.2714</v>
      </c>
      <c r="E49" t="n">
        <v>23.41</v>
      </c>
      <c r="F49" t="n">
        <v>21.19</v>
      </c>
      <c r="G49" t="n">
        <v>84.75</v>
      </c>
      <c r="H49" t="n">
        <v>1.43</v>
      </c>
      <c r="I49" t="n">
        <v>15</v>
      </c>
      <c r="J49" t="n">
        <v>98.5</v>
      </c>
      <c r="K49" t="n">
        <v>37.55</v>
      </c>
      <c r="L49" t="n">
        <v>8</v>
      </c>
      <c r="M49" t="n">
        <v>13</v>
      </c>
      <c r="N49" t="n">
        <v>12.95</v>
      </c>
      <c r="O49" t="n">
        <v>12382.79</v>
      </c>
      <c r="P49" t="n">
        <v>149.91</v>
      </c>
      <c r="Q49" t="n">
        <v>443.82</v>
      </c>
      <c r="R49" t="n">
        <v>54.19</v>
      </c>
      <c r="S49" t="n">
        <v>32.9</v>
      </c>
      <c r="T49" t="n">
        <v>6618.38</v>
      </c>
      <c r="U49" t="n">
        <v>0.61</v>
      </c>
      <c r="V49" t="n">
        <v>0.77</v>
      </c>
      <c r="W49" t="n">
        <v>1.47</v>
      </c>
      <c r="X49" t="n">
        <v>0.39</v>
      </c>
      <c r="Y49" t="n">
        <v>0.5</v>
      </c>
      <c r="Z49" t="n">
        <v>10</v>
      </c>
    </row>
    <row r="50">
      <c r="A50" t="n">
        <v>8</v>
      </c>
      <c r="B50" t="n">
        <v>40</v>
      </c>
      <c r="C50" t="inlineStr">
        <is>
          <t xml:space="preserve">CONCLUIDO	</t>
        </is>
      </c>
      <c r="D50" t="n">
        <v>4.2853</v>
      </c>
      <c r="E50" t="n">
        <v>23.34</v>
      </c>
      <c r="F50" t="n">
        <v>21.15</v>
      </c>
      <c r="G50" t="n">
        <v>97.62</v>
      </c>
      <c r="H50" t="n">
        <v>1.59</v>
      </c>
      <c r="I50" t="n">
        <v>13</v>
      </c>
      <c r="J50" t="n">
        <v>99.75</v>
      </c>
      <c r="K50" t="n">
        <v>37.55</v>
      </c>
      <c r="L50" t="n">
        <v>9</v>
      </c>
      <c r="M50" t="n">
        <v>5</v>
      </c>
      <c r="N50" t="n">
        <v>13.2</v>
      </c>
      <c r="O50" t="n">
        <v>12536.43</v>
      </c>
      <c r="P50" t="n">
        <v>146.56</v>
      </c>
      <c r="Q50" t="n">
        <v>443.82</v>
      </c>
      <c r="R50" t="n">
        <v>52.67</v>
      </c>
      <c r="S50" t="n">
        <v>32.9</v>
      </c>
      <c r="T50" t="n">
        <v>5867.33</v>
      </c>
      <c r="U50" t="n">
        <v>0.62</v>
      </c>
      <c r="V50" t="n">
        <v>0.77</v>
      </c>
      <c r="W50" t="n">
        <v>1.48</v>
      </c>
      <c r="X50" t="n">
        <v>0.36</v>
      </c>
      <c r="Y50" t="n">
        <v>0.5</v>
      </c>
      <c r="Z50" t="n">
        <v>10</v>
      </c>
    </row>
    <row r="51">
      <c r="A51" t="n">
        <v>9</v>
      </c>
      <c r="B51" t="n">
        <v>40</v>
      </c>
      <c r="C51" t="inlineStr">
        <is>
          <t xml:space="preserve">CONCLUIDO	</t>
        </is>
      </c>
      <c r="D51" t="n">
        <v>4.2863</v>
      </c>
      <c r="E51" t="n">
        <v>23.33</v>
      </c>
      <c r="F51" t="n">
        <v>21.14</v>
      </c>
      <c r="G51" t="n">
        <v>97.59</v>
      </c>
      <c r="H51" t="n">
        <v>1.74</v>
      </c>
      <c r="I51" t="n">
        <v>13</v>
      </c>
      <c r="J51" t="n">
        <v>101</v>
      </c>
      <c r="K51" t="n">
        <v>37.55</v>
      </c>
      <c r="L51" t="n">
        <v>10</v>
      </c>
      <c r="M51" t="n">
        <v>1</v>
      </c>
      <c r="N51" t="n">
        <v>13.45</v>
      </c>
      <c r="O51" t="n">
        <v>12690.46</v>
      </c>
      <c r="P51" t="n">
        <v>145.16</v>
      </c>
      <c r="Q51" t="n">
        <v>443.82</v>
      </c>
      <c r="R51" t="n">
        <v>52.28</v>
      </c>
      <c r="S51" t="n">
        <v>32.9</v>
      </c>
      <c r="T51" t="n">
        <v>5674.07</v>
      </c>
      <c r="U51" t="n">
        <v>0.63</v>
      </c>
      <c r="V51" t="n">
        <v>0.77</v>
      </c>
      <c r="W51" t="n">
        <v>1.48</v>
      </c>
      <c r="X51" t="n">
        <v>0.35</v>
      </c>
      <c r="Y51" t="n">
        <v>0.5</v>
      </c>
      <c r="Z51" t="n">
        <v>10</v>
      </c>
    </row>
    <row r="52">
      <c r="A52" t="n">
        <v>10</v>
      </c>
      <c r="B52" t="n">
        <v>40</v>
      </c>
      <c r="C52" t="inlineStr">
        <is>
          <t xml:space="preserve">CONCLUIDO	</t>
        </is>
      </c>
      <c r="D52" t="n">
        <v>4.2869</v>
      </c>
      <c r="E52" t="n">
        <v>23.33</v>
      </c>
      <c r="F52" t="n">
        <v>21.14</v>
      </c>
      <c r="G52" t="n">
        <v>97.56999999999999</v>
      </c>
      <c r="H52" t="n">
        <v>1.89</v>
      </c>
      <c r="I52" t="n">
        <v>13</v>
      </c>
      <c r="J52" t="n">
        <v>102.25</v>
      </c>
      <c r="K52" t="n">
        <v>37.55</v>
      </c>
      <c r="L52" t="n">
        <v>11</v>
      </c>
      <c r="M52" t="n">
        <v>0</v>
      </c>
      <c r="N52" t="n">
        <v>13.7</v>
      </c>
      <c r="O52" t="n">
        <v>12844.88</v>
      </c>
      <c r="P52" t="n">
        <v>146.61</v>
      </c>
      <c r="Q52" t="n">
        <v>443.83</v>
      </c>
      <c r="R52" t="n">
        <v>52.14</v>
      </c>
      <c r="S52" t="n">
        <v>32.9</v>
      </c>
      <c r="T52" t="n">
        <v>5602.71</v>
      </c>
      <c r="U52" t="n">
        <v>0.63</v>
      </c>
      <c r="V52" t="n">
        <v>0.77</v>
      </c>
      <c r="W52" t="n">
        <v>1.48</v>
      </c>
      <c r="X52" t="n">
        <v>0.35</v>
      </c>
      <c r="Y52" t="n">
        <v>0.5</v>
      </c>
      <c r="Z52" t="n">
        <v>10</v>
      </c>
    </row>
    <row r="53">
      <c r="A53" t="n">
        <v>0</v>
      </c>
      <c r="B53" t="n">
        <v>30</v>
      </c>
      <c r="C53" t="inlineStr">
        <is>
          <t xml:space="preserve">CONCLUIDO	</t>
        </is>
      </c>
      <c r="D53" t="n">
        <v>3.5451</v>
      </c>
      <c r="E53" t="n">
        <v>28.21</v>
      </c>
      <c r="F53" t="n">
        <v>24.42</v>
      </c>
      <c r="G53" t="n">
        <v>11.72</v>
      </c>
      <c r="H53" t="n">
        <v>0.24</v>
      </c>
      <c r="I53" t="n">
        <v>125</v>
      </c>
      <c r="J53" t="n">
        <v>71.52</v>
      </c>
      <c r="K53" t="n">
        <v>32.27</v>
      </c>
      <c r="L53" t="n">
        <v>1</v>
      </c>
      <c r="M53" t="n">
        <v>123</v>
      </c>
      <c r="N53" t="n">
        <v>8.25</v>
      </c>
      <c r="O53" t="n">
        <v>9054.6</v>
      </c>
      <c r="P53" t="n">
        <v>172.33</v>
      </c>
      <c r="Q53" t="n">
        <v>443.88</v>
      </c>
      <c r="R53" t="n">
        <v>159.56</v>
      </c>
      <c r="S53" t="n">
        <v>32.9</v>
      </c>
      <c r="T53" t="n">
        <v>58753.86</v>
      </c>
      <c r="U53" t="n">
        <v>0.21</v>
      </c>
      <c r="V53" t="n">
        <v>0.67</v>
      </c>
      <c r="W53" t="n">
        <v>1.65</v>
      </c>
      <c r="X53" t="n">
        <v>3.62</v>
      </c>
      <c r="Y53" t="n">
        <v>0.5</v>
      </c>
      <c r="Z53" t="n">
        <v>10</v>
      </c>
    </row>
    <row r="54">
      <c r="A54" t="n">
        <v>1</v>
      </c>
      <c r="B54" t="n">
        <v>30</v>
      </c>
      <c r="C54" t="inlineStr">
        <is>
          <t xml:space="preserve">CONCLUIDO	</t>
        </is>
      </c>
      <c r="D54" t="n">
        <v>3.9858</v>
      </c>
      <c r="E54" t="n">
        <v>25.09</v>
      </c>
      <c r="F54" t="n">
        <v>22.37</v>
      </c>
      <c r="G54" t="n">
        <v>23.97</v>
      </c>
      <c r="H54" t="n">
        <v>0.48</v>
      </c>
      <c r="I54" t="n">
        <v>56</v>
      </c>
      <c r="J54" t="n">
        <v>72.7</v>
      </c>
      <c r="K54" t="n">
        <v>32.27</v>
      </c>
      <c r="L54" t="n">
        <v>2</v>
      </c>
      <c r="M54" t="n">
        <v>54</v>
      </c>
      <c r="N54" t="n">
        <v>8.43</v>
      </c>
      <c r="O54" t="n">
        <v>9200.25</v>
      </c>
      <c r="P54" t="n">
        <v>153.2</v>
      </c>
      <c r="Q54" t="n">
        <v>443.82</v>
      </c>
      <c r="R54" t="n">
        <v>93.18000000000001</v>
      </c>
      <c r="S54" t="n">
        <v>32.9</v>
      </c>
      <c r="T54" t="n">
        <v>25907.69</v>
      </c>
      <c r="U54" t="n">
        <v>0.35</v>
      </c>
      <c r="V54" t="n">
        <v>0.73</v>
      </c>
      <c r="W54" t="n">
        <v>1.53</v>
      </c>
      <c r="X54" t="n">
        <v>1.58</v>
      </c>
      <c r="Y54" t="n">
        <v>0.5</v>
      </c>
      <c r="Z54" t="n">
        <v>10</v>
      </c>
    </row>
    <row r="55">
      <c r="A55" t="n">
        <v>2</v>
      </c>
      <c r="B55" t="n">
        <v>30</v>
      </c>
      <c r="C55" t="inlineStr">
        <is>
          <t xml:space="preserve">CONCLUIDO	</t>
        </is>
      </c>
      <c r="D55" t="n">
        <v>4.1298</v>
      </c>
      <c r="E55" t="n">
        <v>24.21</v>
      </c>
      <c r="F55" t="n">
        <v>21.81</v>
      </c>
      <c r="G55" t="n">
        <v>36.35</v>
      </c>
      <c r="H55" t="n">
        <v>0.71</v>
      </c>
      <c r="I55" t="n">
        <v>36</v>
      </c>
      <c r="J55" t="n">
        <v>73.88</v>
      </c>
      <c r="K55" t="n">
        <v>32.27</v>
      </c>
      <c r="L55" t="n">
        <v>3</v>
      </c>
      <c r="M55" t="n">
        <v>34</v>
      </c>
      <c r="N55" t="n">
        <v>8.609999999999999</v>
      </c>
      <c r="O55" t="n">
        <v>9346.23</v>
      </c>
      <c r="P55" t="n">
        <v>144.62</v>
      </c>
      <c r="Q55" t="n">
        <v>443.84</v>
      </c>
      <c r="R55" t="n">
        <v>74.5</v>
      </c>
      <c r="S55" t="n">
        <v>32.9</v>
      </c>
      <c r="T55" t="n">
        <v>16668.24</v>
      </c>
      <c r="U55" t="n">
        <v>0.44</v>
      </c>
      <c r="V55" t="n">
        <v>0.75</v>
      </c>
      <c r="W55" t="n">
        <v>1.51</v>
      </c>
      <c r="X55" t="n">
        <v>1.02</v>
      </c>
      <c r="Y55" t="n">
        <v>0.5</v>
      </c>
      <c r="Z55" t="n">
        <v>10</v>
      </c>
    </row>
    <row r="56">
      <c r="A56" t="n">
        <v>3</v>
      </c>
      <c r="B56" t="n">
        <v>30</v>
      </c>
      <c r="C56" t="inlineStr">
        <is>
          <t xml:space="preserve">CONCLUIDO	</t>
        </is>
      </c>
      <c r="D56" t="n">
        <v>4.209</v>
      </c>
      <c r="E56" t="n">
        <v>23.76</v>
      </c>
      <c r="F56" t="n">
        <v>21.51</v>
      </c>
      <c r="G56" t="n">
        <v>49.64</v>
      </c>
      <c r="H56" t="n">
        <v>0.93</v>
      </c>
      <c r="I56" t="n">
        <v>26</v>
      </c>
      <c r="J56" t="n">
        <v>75.06999999999999</v>
      </c>
      <c r="K56" t="n">
        <v>32.27</v>
      </c>
      <c r="L56" t="n">
        <v>4</v>
      </c>
      <c r="M56" t="n">
        <v>24</v>
      </c>
      <c r="N56" t="n">
        <v>8.800000000000001</v>
      </c>
      <c r="O56" t="n">
        <v>9492.549999999999</v>
      </c>
      <c r="P56" t="n">
        <v>137.16</v>
      </c>
      <c r="Q56" t="n">
        <v>443.83</v>
      </c>
      <c r="R56" t="n">
        <v>64.61</v>
      </c>
      <c r="S56" t="n">
        <v>32.9</v>
      </c>
      <c r="T56" t="n">
        <v>11772.55</v>
      </c>
      <c r="U56" t="n">
        <v>0.51</v>
      </c>
      <c r="V56" t="n">
        <v>0.76</v>
      </c>
      <c r="W56" t="n">
        <v>1.49</v>
      </c>
      <c r="X56" t="n">
        <v>0.72</v>
      </c>
      <c r="Y56" t="n">
        <v>0.5</v>
      </c>
      <c r="Z56" t="n">
        <v>10</v>
      </c>
    </row>
    <row r="57">
      <c r="A57" t="n">
        <v>4</v>
      </c>
      <c r="B57" t="n">
        <v>30</v>
      </c>
      <c r="C57" t="inlineStr">
        <is>
          <t xml:space="preserve">CONCLUIDO	</t>
        </is>
      </c>
      <c r="D57" t="n">
        <v>4.2585</v>
      </c>
      <c r="E57" t="n">
        <v>23.48</v>
      </c>
      <c r="F57" t="n">
        <v>21.33</v>
      </c>
      <c r="G57" t="n">
        <v>63.98</v>
      </c>
      <c r="H57" t="n">
        <v>1.15</v>
      </c>
      <c r="I57" t="n">
        <v>20</v>
      </c>
      <c r="J57" t="n">
        <v>76.26000000000001</v>
      </c>
      <c r="K57" t="n">
        <v>32.27</v>
      </c>
      <c r="L57" t="n">
        <v>5</v>
      </c>
      <c r="M57" t="n">
        <v>18</v>
      </c>
      <c r="N57" t="n">
        <v>8.99</v>
      </c>
      <c r="O57" t="n">
        <v>9639.200000000001</v>
      </c>
      <c r="P57" t="n">
        <v>131.09</v>
      </c>
      <c r="Q57" t="n">
        <v>443.82</v>
      </c>
      <c r="R57" t="n">
        <v>58.63</v>
      </c>
      <c r="S57" t="n">
        <v>32.9</v>
      </c>
      <c r="T57" t="n">
        <v>8815.200000000001</v>
      </c>
      <c r="U57" t="n">
        <v>0.5600000000000001</v>
      </c>
      <c r="V57" t="n">
        <v>0.76</v>
      </c>
      <c r="W57" t="n">
        <v>1.48</v>
      </c>
      <c r="X57" t="n">
        <v>0.53</v>
      </c>
      <c r="Y57" t="n">
        <v>0.5</v>
      </c>
      <c r="Z57" t="n">
        <v>10</v>
      </c>
    </row>
    <row r="58">
      <c r="A58" t="n">
        <v>5</v>
      </c>
      <c r="B58" t="n">
        <v>30</v>
      </c>
      <c r="C58" t="inlineStr">
        <is>
          <t xml:space="preserve">CONCLUIDO	</t>
        </is>
      </c>
      <c r="D58" t="n">
        <v>4.2791</v>
      </c>
      <c r="E58" t="n">
        <v>23.37</v>
      </c>
      <c r="F58" t="n">
        <v>21.26</v>
      </c>
      <c r="G58" t="n">
        <v>75.04000000000001</v>
      </c>
      <c r="H58" t="n">
        <v>1.36</v>
      </c>
      <c r="I58" t="n">
        <v>17</v>
      </c>
      <c r="J58" t="n">
        <v>77.45</v>
      </c>
      <c r="K58" t="n">
        <v>32.27</v>
      </c>
      <c r="L58" t="n">
        <v>6</v>
      </c>
      <c r="M58" t="n">
        <v>6</v>
      </c>
      <c r="N58" t="n">
        <v>9.18</v>
      </c>
      <c r="O58" t="n">
        <v>9786.190000000001</v>
      </c>
      <c r="P58" t="n">
        <v>125.68</v>
      </c>
      <c r="Q58" t="n">
        <v>443.82</v>
      </c>
      <c r="R58" t="n">
        <v>56.07</v>
      </c>
      <c r="S58" t="n">
        <v>32.9</v>
      </c>
      <c r="T58" t="n">
        <v>7549.66</v>
      </c>
      <c r="U58" t="n">
        <v>0.59</v>
      </c>
      <c r="V58" t="n">
        <v>0.77</v>
      </c>
      <c r="W58" t="n">
        <v>1.49</v>
      </c>
      <c r="X58" t="n">
        <v>0.47</v>
      </c>
      <c r="Y58" t="n">
        <v>0.5</v>
      </c>
      <c r="Z58" t="n">
        <v>10</v>
      </c>
    </row>
    <row r="59">
      <c r="A59" t="n">
        <v>6</v>
      </c>
      <c r="B59" t="n">
        <v>30</v>
      </c>
      <c r="C59" t="inlineStr">
        <is>
          <t xml:space="preserve">CONCLUIDO	</t>
        </is>
      </c>
      <c r="D59" t="n">
        <v>4.2897</v>
      </c>
      <c r="E59" t="n">
        <v>23.31</v>
      </c>
      <c r="F59" t="n">
        <v>21.22</v>
      </c>
      <c r="G59" t="n">
        <v>79.56999999999999</v>
      </c>
      <c r="H59" t="n">
        <v>1.56</v>
      </c>
      <c r="I59" t="n">
        <v>16</v>
      </c>
      <c r="J59" t="n">
        <v>78.65000000000001</v>
      </c>
      <c r="K59" t="n">
        <v>32.27</v>
      </c>
      <c r="L59" t="n">
        <v>7</v>
      </c>
      <c r="M59" t="n">
        <v>1</v>
      </c>
      <c r="N59" t="n">
        <v>9.380000000000001</v>
      </c>
      <c r="O59" t="n">
        <v>9933.52</v>
      </c>
      <c r="P59" t="n">
        <v>125.61</v>
      </c>
      <c r="Q59" t="n">
        <v>443.83</v>
      </c>
      <c r="R59" t="n">
        <v>54.68</v>
      </c>
      <c r="S59" t="n">
        <v>32.9</v>
      </c>
      <c r="T59" t="n">
        <v>6861.17</v>
      </c>
      <c r="U59" t="n">
        <v>0.6</v>
      </c>
      <c r="V59" t="n">
        <v>0.77</v>
      </c>
      <c r="W59" t="n">
        <v>1.49</v>
      </c>
      <c r="X59" t="n">
        <v>0.42</v>
      </c>
      <c r="Y59" t="n">
        <v>0.5</v>
      </c>
      <c r="Z59" t="n">
        <v>10</v>
      </c>
    </row>
    <row r="60">
      <c r="A60" t="n">
        <v>7</v>
      </c>
      <c r="B60" t="n">
        <v>30</v>
      </c>
      <c r="C60" t="inlineStr">
        <is>
          <t xml:space="preserve">CONCLUIDO	</t>
        </is>
      </c>
      <c r="D60" t="n">
        <v>4.29</v>
      </c>
      <c r="E60" t="n">
        <v>23.31</v>
      </c>
      <c r="F60" t="n">
        <v>21.22</v>
      </c>
      <c r="G60" t="n">
        <v>79.56999999999999</v>
      </c>
      <c r="H60" t="n">
        <v>1.75</v>
      </c>
      <c r="I60" t="n">
        <v>16</v>
      </c>
      <c r="J60" t="n">
        <v>79.84</v>
      </c>
      <c r="K60" t="n">
        <v>32.27</v>
      </c>
      <c r="L60" t="n">
        <v>8</v>
      </c>
      <c r="M60" t="n">
        <v>0</v>
      </c>
      <c r="N60" t="n">
        <v>9.57</v>
      </c>
      <c r="O60" t="n">
        <v>10081.19</v>
      </c>
      <c r="P60" t="n">
        <v>127.35</v>
      </c>
      <c r="Q60" t="n">
        <v>443.83</v>
      </c>
      <c r="R60" t="n">
        <v>54.59</v>
      </c>
      <c r="S60" t="n">
        <v>32.9</v>
      </c>
      <c r="T60" t="n">
        <v>6815.37</v>
      </c>
      <c r="U60" t="n">
        <v>0.6</v>
      </c>
      <c r="V60" t="n">
        <v>0.77</v>
      </c>
      <c r="W60" t="n">
        <v>1.49</v>
      </c>
      <c r="X60" t="n">
        <v>0.42</v>
      </c>
      <c r="Y60" t="n">
        <v>0.5</v>
      </c>
      <c r="Z60" t="n">
        <v>10</v>
      </c>
    </row>
    <row r="61">
      <c r="A61" t="n">
        <v>0</v>
      </c>
      <c r="B61" t="n">
        <v>15</v>
      </c>
      <c r="C61" t="inlineStr">
        <is>
          <t xml:space="preserve">CONCLUIDO	</t>
        </is>
      </c>
      <c r="D61" t="n">
        <v>3.9321</v>
      </c>
      <c r="E61" t="n">
        <v>25.43</v>
      </c>
      <c r="F61" t="n">
        <v>22.91</v>
      </c>
      <c r="G61" t="n">
        <v>18.58</v>
      </c>
      <c r="H61" t="n">
        <v>0.43</v>
      </c>
      <c r="I61" t="n">
        <v>74</v>
      </c>
      <c r="J61" t="n">
        <v>39.78</v>
      </c>
      <c r="K61" t="n">
        <v>19.54</v>
      </c>
      <c r="L61" t="n">
        <v>1</v>
      </c>
      <c r="M61" t="n">
        <v>72</v>
      </c>
      <c r="N61" t="n">
        <v>4.24</v>
      </c>
      <c r="O61" t="n">
        <v>5140</v>
      </c>
      <c r="P61" t="n">
        <v>101.24</v>
      </c>
      <c r="Q61" t="n">
        <v>443.86</v>
      </c>
      <c r="R61" t="n">
        <v>110.34</v>
      </c>
      <c r="S61" t="n">
        <v>32.9</v>
      </c>
      <c r="T61" t="n">
        <v>34399.99</v>
      </c>
      <c r="U61" t="n">
        <v>0.3</v>
      </c>
      <c r="V61" t="n">
        <v>0.71</v>
      </c>
      <c r="W61" t="n">
        <v>1.57</v>
      </c>
      <c r="X61" t="n">
        <v>2.12</v>
      </c>
      <c r="Y61" t="n">
        <v>0.5</v>
      </c>
      <c r="Z61" t="n">
        <v>10</v>
      </c>
    </row>
    <row r="62">
      <c r="A62" t="n">
        <v>1</v>
      </c>
      <c r="B62" t="n">
        <v>15</v>
      </c>
      <c r="C62" t="inlineStr">
        <is>
          <t xml:space="preserve">CONCLUIDO	</t>
        </is>
      </c>
      <c r="D62" t="n">
        <v>4.195</v>
      </c>
      <c r="E62" t="n">
        <v>23.84</v>
      </c>
      <c r="F62" t="n">
        <v>21.76</v>
      </c>
      <c r="G62" t="n">
        <v>38.4</v>
      </c>
      <c r="H62" t="n">
        <v>0.84</v>
      </c>
      <c r="I62" t="n">
        <v>34</v>
      </c>
      <c r="J62" t="n">
        <v>40.89</v>
      </c>
      <c r="K62" t="n">
        <v>19.54</v>
      </c>
      <c r="L62" t="n">
        <v>2</v>
      </c>
      <c r="M62" t="n">
        <v>17</v>
      </c>
      <c r="N62" t="n">
        <v>4.35</v>
      </c>
      <c r="O62" t="n">
        <v>5277.26</v>
      </c>
      <c r="P62" t="n">
        <v>86.95999999999999</v>
      </c>
      <c r="Q62" t="n">
        <v>443.89</v>
      </c>
      <c r="R62" t="n">
        <v>72.16</v>
      </c>
      <c r="S62" t="n">
        <v>32.9</v>
      </c>
      <c r="T62" t="n">
        <v>15510.78</v>
      </c>
      <c r="U62" t="n">
        <v>0.46</v>
      </c>
      <c r="V62" t="n">
        <v>0.75</v>
      </c>
      <c r="W62" t="n">
        <v>1.52</v>
      </c>
      <c r="X62" t="n">
        <v>0.97</v>
      </c>
      <c r="Y62" t="n">
        <v>0.5</v>
      </c>
      <c r="Z62" t="n">
        <v>10</v>
      </c>
    </row>
    <row r="63">
      <c r="A63" t="n">
        <v>2</v>
      </c>
      <c r="B63" t="n">
        <v>15</v>
      </c>
      <c r="C63" t="inlineStr">
        <is>
          <t xml:space="preserve">CONCLUIDO	</t>
        </is>
      </c>
      <c r="D63" t="n">
        <v>4.2168</v>
      </c>
      <c r="E63" t="n">
        <v>23.71</v>
      </c>
      <c r="F63" t="n">
        <v>21.67</v>
      </c>
      <c r="G63" t="n">
        <v>41.94</v>
      </c>
      <c r="H63" t="n">
        <v>1.22</v>
      </c>
      <c r="I63" t="n">
        <v>31</v>
      </c>
      <c r="J63" t="n">
        <v>42.01</v>
      </c>
      <c r="K63" t="n">
        <v>19.54</v>
      </c>
      <c r="L63" t="n">
        <v>3</v>
      </c>
      <c r="M63" t="n">
        <v>0</v>
      </c>
      <c r="N63" t="n">
        <v>4.46</v>
      </c>
      <c r="O63" t="n">
        <v>5414.79</v>
      </c>
      <c r="P63" t="n">
        <v>87.03</v>
      </c>
      <c r="Q63" t="n">
        <v>443.86</v>
      </c>
      <c r="R63" t="n">
        <v>68.8</v>
      </c>
      <c r="S63" t="n">
        <v>32.9</v>
      </c>
      <c r="T63" t="n">
        <v>13844.71</v>
      </c>
      <c r="U63" t="n">
        <v>0.48</v>
      </c>
      <c r="V63" t="n">
        <v>0.75</v>
      </c>
      <c r="W63" t="n">
        <v>1.53</v>
      </c>
      <c r="X63" t="n">
        <v>0.88</v>
      </c>
      <c r="Y63" t="n">
        <v>0.5</v>
      </c>
      <c r="Z63" t="n">
        <v>10</v>
      </c>
    </row>
    <row r="64">
      <c r="A64" t="n">
        <v>0</v>
      </c>
      <c r="B64" t="n">
        <v>70</v>
      </c>
      <c r="C64" t="inlineStr">
        <is>
          <t xml:space="preserve">CONCLUIDO	</t>
        </is>
      </c>
      <c r="D64" t="n">
        <v>2.7622</v>
      </c>
      <c r="E64" t="n">
        <v>36.2</v>
      </c>
      <c r="F64" t="n">
        <v>27.45</v>
      </c>
      <c r="G64" t="n">
        <v>7.29</v>
      </c>
      <c r="H64" t="n">
        <v>0.12</v>
      </c>
      <c r="I64" t="n">
        <v>226</v>
      </c>
      <c r="J64" t="n">
        <v>141.81</v>
      </c>
      <c r="K64" t="n">
        <v>47.83</v>
      </c>
      <c r="L64" t="n">
        <v>1</v>
      </c>
      <c r="M64" t="n">
        <v>224</v>
      </c>
      <c r="N64" t="n">
        <v>22.98</v>
      </c>
      <c r="O64" t="n">
        <v>17723.39</v>
      </c>
      <c r="P64" t="n">
        <v>311.24</v>
      </c>
      <c r="Q64" t="n">
        <v>443.86</v>
      </c>
      <c r="R64" t="n">
        <v>259.05</v>
      </c>
      <c r="S64" t="n">
        <v>32.9</v>
      </c>
      <c r="T64" t="n">
        <v>107993.91</v>
      </c>
      <c r="U64" t="n">
        <v>0.13</v>
      </c>
      <c r="V64" t="n">
        <v>0.59</v>
      </c>
      <c r="W64" t="n">
        <v>1.8</v>
      </c>
      <c r="X64" t="n">
        <v>6.65</v>
      </c>
      <c r="Y64" t="n">
        <v>0.5</v>
      </c>
      <c r="Z64" t="n">
        <v>10</v>
      </c>
    </row>
    <row r="65">
      <c r="A65" t="n">
        <v>1</v>
      </c>
      <c r="B65" t="n">
        <v>70</v>
      </c>
      <c r="C65" t="inlineStr">
        <is>
          <t xml:space="preserve">CONCLUIDO	</t>
        </is>
      </c>
      <c r="D65" t="n">
        <v>3.4969</v>
      </c>
      <c r="E65" t="n">
        <v>28.6</v>
      </c>
      <c r="F65" t="n">
        <v>23.57</v>
      </c>
      <c r="G65" t="n">
        <v>14.58</v>
      </c>
      <c r="H65" t="n">
        <v>0.25</v>
      </c>
      <c r="I65" t="n">
        <v>97</v>
      </c>
      <c r="J65" t="n">
        <v>143.17</v>
      </c>
      <c r="K65" t="n">
        <v>47.83</v>
      </c>
      <c r="L65" t="n">
        <v>2</v>
      </c>
      <c r="M65" t="n">
        <v>95</v>
      </c>
      <c r="N65" t="n">
        <v>23.34</v>
      </c>
      <c r="O65" t="n">
        <v>17891.86</v>
      </c>
      <c r="P65" t="n">
        <v>265.05</v>
      </c>
      <c r="Q65" t="n">
        <v>443.87</v>
      </c>
      <c r="R65" t="n">
        <v>131.74</v>
      </c>
      <c r="S65" t="n">
        <v>32.9</v>
      </c>
      <c r="T65" t="n">
        <v>44982.69</v>
      </c>
      <c r="U65" t="n">
        <v>0.25</v>
      </c>
      <c r="V65" t="n">
        <v>0.6899999999999999</v>
      </c>
      <c r="W65" t="n">
        <v>1.6</v>
      </c>
      <c r="X65" t="n">
        <v>2.77</v>
      </c>
      <c r="Y65" t="n">
        <v>0.5</v>
      </c>
      <c r="Z65" t="n">
        <v>10</v>
      </c>
    </row>
    <row r="66">
      <c r="A66" t="n">
        <v>2</v>
      </c>
      <c r="B66" t="n">
        <v>70</v>
      </c>
      <c r="C66" t="inlineStr">
        <is>
          <t xml:space="preserve">CONCLUIDO	</t>
        </is>
      </c>
      <c r="D66" t="n">
        <v>3.7603</v>
      </c>
      <c r="E66" t="n">
        <v>26.59</v>
      </c>
      <c r="F66" t="n">
        <v>22.57</v>
      </c>
      <c r="G66" t="n">
        <v>21.85</v>
      </c>
      <c r="H66" t="n">
        <v>0.37</v>
      </c>
      <c r="I66" t="n">
        <v>62</v>
      </c>
      <c r="J66" t="n">
        <v>144.54</v>
      </c>
      <c r="K66" t="n">
        <v>47.83</v>
      </c>
      <c r="L66" t="n">
        <v>3</v>
      </c>
      <c r="M66" t="n">
        <v>60</v>
      </c>
      <c r="N66" t="n">
        <v>23.71</v>
      </c>
      <c r="O66" t="n">
        <v>18060.85</v>
      </c>
      <c r="P66" t="n">
        <v>251.93</v>
      </c>
      <c r="Q66" t="n">
        <v>443.82</v>
      </c>
      <c r="R66" t="n">
        <v>99.16</v>
      </c>
      <c r="S66" t="n">
        <v>32.9</v>
      </c>
      <c r="T66" t="n">
        <v>28869.07</v>
      </c>
      <c r="U66" t="n">
        <v>0.33</v>
      </c>
      <c r="V66" t="n">
        <v>0.72</v>
      </c>
      <c r="W66" t="n">
        <v>1.56</v>
      </c>
      <c r="X66" t="n">
        <v>1.78</v>
      </c>
      <c r="Y66" t="n">
        <v>0.5</v>
      </c>
      <c r="Z66" t="n">
        <v>10</v>
      </c>
    </row>
    <row r="67">
      <c r="A67" t="n">
        <v>3</v>
      </c>
      <c r="B67" t="n">
        <v>70</v>
      </c>
      <c r="C67" t="inlineStr">
        <is>
          <t xml:space="preserve">CONCLUIDO	</t>
        </is>
      </c>
      <c r="D67" t="n">
        <v>3.905</v>
      </c>
      <c r="E67" t="n">
        <v>25.61</v>
      </c>
      <c r="F67" t="n">
        <v>22.08</v>
      </c>
      <c r="G67" t="n">
        <v>29.44</v>
      </c>
      <c r="H67" t="n">
        <v>0.49</v>
      </c>
      <c r="I67" t="n">
        <v>45</v>
      </c>
      <c r="J67" t="n">
        <v>145.92</v>
      </c>
      <c r="K67" t="n">
        <v>47.83</v>
      </c>
      <c r="L67" t="n">
        <v>4</v>
      </c>
      <c r="M67" t="n">
        <v>43</v>
      </c>
      <c r="N67" t="n">
        <v>24.09</v>
      </c>
      <c r="O67" t="n">
        <v>18230.35</v>
      </c>
      <c r="P67" t="n">
        <v>244.39</v>
      </c>
      <c r="Q67" t="n">
        <v>443.85</v>
      </c>
      <c r="R67" t="n">
        <v>83.17</v>
      </c>
      <c r="S67" t="n">
        <v>32.9</v>
      </c>
      <c r="T67" t="n">
        <v>20961.34</v>
      </c>
      <c r="U67" t="n">
        <v>0.4</v>
      </c>
      <c r="V67" t="n">
        <v>0.74</v>
      </c>
      <c r="W67" t="n">
        <v>1.52</v>
      </c>
      <c r="X67" t="n">
        <v>1.28</v>
      </c>
      <c r="Y67" t="n">
        <v>0.5</v>
      </c>
      <c r="Z67" t="n">
        <v>10</v>
      </c>
    </row>
    <row r="68">
      <c r="A68" t="n">
        <v>4</v>
      </c>
      <c r="B68" t="n">
        <v>70</v>
      </c>
      <c r="C68" t="inlineStr">
        <is>
          <t xml:space="preserve">CONCLUIDO	</t>
        </is>
      </c>
      <c r="D68" t="n">
        <v>3.9891</v>
      </c>
      <c r="E68" t="n">
        <v>25.07</v>
      </c>
      <c r="F68" t="n">
        <v>21.8</v>
      </c>
      <c r="G68" t="n">
        <v>36.33</v>
      </c>
      <c r="H68" t="n">
        <v>0.6</v>
      </c>
      <c r="I68" t="n">
        <v>36</v>
      </c>
      <c r="J68" t="n">
        <v>147.3</v>
      </c>
      <c r="K68" t="n">
        <v>47.83</v>
      </c>
      <c r="L68" t="n">
        <v>5</v>
      </c>
      <c r="M68" t="n">
        <v>34</v>
      </c>
      <c r="N68" t="n">
        <v>24.47</v>
      </c>
      <c r="O68" t="n">
        <v>18400.38</v>
      </c>
      <c r="P68" t="n">
        <v>239.37</v>
      </c>
      <c r="Q68" t="n">
        <v>443.83</v>
      </c>
      <c r="R68" t="n">
        <v>74.06999999999999</v>
      </c>
      <c r="S68" t="n">
        <v>32.9</v>
      </c>
      <c r="T68" t="n">
        <v>16456.94</v>
      </c>
      <c r="U68" t="n">
        <v>0.44</v>
      </c>
      <c r="V68" t="n">
        <v>0.75</v>
      </c>
      <c r="W68" t="n">
        <v>1.51</v>
      </c>
      <c r="X68" t="n">
        <v>1</v>
      </c>
      <c r="Y68" t="n">
        <v>0.5</v>
      </c>
      <c r="Z68" t="n">
        <v>10</v>
      </c>
    </row>
    <row r="69">
      <c r="A69" t="n">
        <v>5</v>
      </c>
      <c r="B69" t="n">
        <v>70</v>
      </c>
      <c r="C69" t="inlineStr">
        <is>
          <t xml:space="preserve">CONCLUIDO	</t>
        </is>
      </c>
      <c r="D69" t="n">
        <v>4.0445</v>
      </c>
      <c r="E69" t="n">
        <v>24.72</v>
      </c>
      <c r="F69" t="n">
        <v>21.63</v>
      </c>
      <c r="G69" t="n">
        <v>43.26</v>
      </c>
      <c r="H69" t="n">
        <v>0.71</v>
      </c>
      <c r="I69" t="n">
        <v>30</v>
      </c>
      <c r="J69" t="n">
        <v>148.68</v>
      </c>
      <c r="K69" t="n">
        <v>47.83</v>
      </c>
      <c r="L69" t="n">
        <v>6</v>
      </c>
      <c r="M69" t="n">
        <v>28</v>
      </c>
      <c r="N69" t="n">
        <v>24.85</v>
      </c>
      <c r="O69" t="n">
        <v>18570.94</v>
      </c>
      <c r="P69" t="n">
        <v>235.43</v>
      </c>
      <c r="Q69" t="n">
        <v>443.84</v>
      </c>
      <c r="R69" t="n">
        <v>68.38</v>
      </c>
      <c r="S69" t="n">
        <v>32.9</v>
      </c>
      <c r="T69" t="n">
        <v>13638.33</v>
      </c>
      <c r="U69" t="n">
        <v>0.48</v>
      </c>
      <c r="V69" t="n">
        <v>0.75</v>
      </c>
      <c r="W69" t="n">
        <v>1.5</v>
      </c>
      <c r="X69" t="n">
        <v>0.83</v>
      </c>
      <c r="Y69" t="n">
        <v>0.5</v>
      </c>
      <c r="Z69" t="n">
        <v>10</v>
      </c>
    </row>
    <row r="70">
      <c r="A70" t="n">
        <v>6</v>
      </c>
      <c r="B70" t="n">
        <v>70</v>
      </c>
      <c r="C70" t="inlineStr">
        <is>
          <t xml:space="preserve">CONCLUIDO	</t>
        </is>
      </c>
      <c r="D70" t="n">
        <v>4.0907</v>
      </c>
      <c r="E70" t="n">
        <v>24.45</v>
      </c>
      <c r="F70" t="n">
        <v>21.5</v>
      </c>
      <c r="G70" t="n">
        <v>51.59</v>
      </c>
      <c r="H70" t="n">
        <v>0.83</v>
      </c>
      <c r="I70" t="n">
        <v>25</v>
      </c>
      <c r="J70" t="n">
        <v>150.07</v>
      </c>
      <c r="K70" t="n">
        <v>47.83</v>
      </c>
      <c r="L70" t="n">
        <v>7</v>
      </c>
      <c r="M70" t="n">
        <v>23</v>
      </c>
      <c r="N70" t="n">
        <v>25.24</v>
      </c>
      <c r="O70" t="n">
        <v>18742.03</v>
      </c>
      <c r="P70" t="n">
        <v>231.99</v>
      </c>
      <c r="Q70" t="n">
        <v>443.82</v>
      </c>
      <c r="R70" t="n">
        <v>64.17</v>
      </c>
      <c r="S70" t="n">
        <v>32.9</v>
      </c>
      <c r="T70" t="n">
        <v>11558.54</v>
      </c>
      <c r="U70" t="n">
        <v>0.51</v>
      </c>
      <c r="V70" t="n">
        <v>0.76</v>
      </c>
      <c r="W70" t="n">
        <v>1.49</v>
      </c>
      <c r="X70" t="n">
        <v>0.7</v>
      </c>
      <c r="Y70" t="n">
        <v>0.5</v>
      </c>
      <c r="Z70" t="n">
        <v>10</v>
      </c>
    </row>
    <row r="71">
      <c r="A71" t="n">
        <v>7</v>
      </c>
      <c r="B71" t="n">
        <v>70</v>
      </c>
      <c r="C71" t="inlineStr">
        <is>
          <t xml:space="preserve">CONCLUIDO	</t>
        </is>
      </c>
      <c r="D71" t="n">
        <v>4.1228</v>
      </c>
      <c r="E71" t="n">
        <v>24.26</v>
      </c>
      <c r="F71" t="n">
        <v>21.39</v>
      </c>
      <c r="G71" t="n">
        <v>58.34</v>
      </c>
      <c r="H71" t="n">
        <v>0.9399999999999999</v>
      </c>
      <c r="I71" t="n">
        <v>22</v>
      </c>
      <c r="J71" t="n">
        <v>151.46</v>
      </c>
      <c r="K71" t="n">
        <v>47.83</v>
      </c>
      <c r="L71" t="n">
        <v>8</v>
      </c>
      <c r="M71" t="n">
        <v>20</v>
      </c>
      <c r="N71" t="n">
        <v>25.63</v>
      </c>
      <c r="O71" t="n">
        <v>18913.66</v>
      </c>
      <c r="P71" t="n">
        <v>228.4</v>
      </c>
      <c r="Q71" t="n">
        <v>443.82</v>
      </c>
      <c r="R71" t="n">
        <v>60.86</v>
      </c>
      <c r="S71" t="n">
        <v>32.9</v>
      </c>
      <c r="T71" t="n">
        <v>9918.23</v>
      </c>
      <c r="U71" t="n">
        <v>0.54</v>
      </c>
      <c r="V71" t="n">
        <v>0.76</v>
      </c>
      <c r="W71" t="n">
        <v>1.48</v>
      </c>
      <c r="X71" t="n">
        <v>0.6</v>
      </c>
      <c r="Y71" t="n">
        <v>0.5</v>
      </c>
      <c r="Z71" t="n">
        <v>10</v>
      </c>
    </row>
    <row r="72">
      <c r="A72" t="n">
        <v>8</v>
      </c>
      <c r="B72" t="n">
        <v>70</v>
      </c>
      <c r="C72" t="inlineStr">
        <is>
          <t xml:space="preserve">CONCLUIDO	</t>
        </is>
      </c>
      <c r="D72" t="n">
        <v>4.1504</v>
      </c>
      <c r="E72" t="n">
        <v>24.09</v>
      </c>
      <c r="F72" t="n">
        <v>21.32</v>
      </c>
      <c r="G72" t="n">
        <v>67.31999999999999</v>
      </c>
      <c r="H72" t="n">
        <v>1.04</v>
      </c>
      <c r="I72" t="n">
        <v>19</v>
      </c>
      <c r="J72" t="n">
        <v>152.85</v>
      </c>
      <c r="K72" t="n">
        <v>47.83</v>
      </c>
      <c r="L72" t="n">
        <v>9</v>
      </c>
      <c r="M72" t="n">
        <v>17</v>
      </c>
      <c r="N72" t="n">
        <v>26.03</v>
      </c>
      <c r="O72" t="n">
        <v>19085.83</v>
      </c>
      <c r="P72" t="n">
        <v>225.78</v>
      </c>
      <c r="Q72" t="n">
        <v>443.82</v>
      </c>
      <c r="R72" t="n">
        <v>58.48</v>
      </c>
      <c r="S72" t="n">
        <v>32.9</v>
      </c>
      <c r="T72" t="n">
        <v>8747.01</v>
      </c>
      <c r="U72" t="n">
        <v>0.5600000000000001</v>
      </c>
      <c r="V72" t="n">
        <v>0.76</v>
      </c>
      <c r="W72" t="n">
        <v>1.48</v>
      </c>
      <c r="X72" t="n">
        <v>0.52</v>
      </c>
      <c r="Y72" t="n">
        <v>0.5</v>
      </c>
      <c r="Z72" t="n">
        <v>10</v>
      </c>
    </row>
    <row r="73">
      <c r="A73" t="n">
        <v>9</v>
      </c>
      <c r="B73" t="n">
        <v>70</v>
      </c>
      <c r="C73" t="inlineStr">
        <is>
          <t xml:space="preserve">CONCLUIDO	</t>
        </is>
      </c>
      <c r="D73" t="n">
        <v>4.1738</v>
      </c>
      <c r="E73" t="n">
        <v>23.96</v>
      </c>
      <c r="F73" t="n">
        <v>21.24</v>
      </c>
      <c r="G73" t="n">
        <v>74.95999999999999</v>
      </c>
      <c r="H73" t="n">
        <v>1.15</v>
      </c>
      <c r="I73" t="n">
        <v>17</v>
      </c>
      <c r="J73" t="n">
        <v>154.25</v>
      </c>
      <c r="K73" t="n">
        <v>47.83</v>
      </c>
      <c r="L73" t="n">
        <v>10</v>
      </c>
      <c r="M73" t="n">
        <v>15</v>
      </c>
      <c r="N73" t="n">
        <v>26.43</v>
      </c>
      <c r="O73" t="n">
        <v>19258.55</v>
      </c>
      <c r="P73" t="n">
        <v>222.26</v>
      </c>
      <c r="Q73" t="n">
        <v>443.83</v>
      </c>
      <c r="R73" t="n">
        <v>55.96</v>
      </c>
      <c r="S73" t="n">
        <v>32.9</v>
      </c>
      <c r="T73" t="n">
        <v>7495.81</v>
      </c>
      <c r="U73" t="n">
        <v>0.59</v>
      </c>
      <c r="V73" t="n">
        <v>0.77</v>
      </c>
      <c r="W73" t="n">
        <v>1.47</v>
      </c>
      <c r="X73" t="n">
        <v>0.44</v>
      </c>
      <c r="Y73" t="n">
        <v>0.5</v>
      </c>
      <c r="Z73" t="n">
        <v>10</v>
      </c>
    </row>
    <row r="74">
      <c r="A74" t="n">
        <v>10</v>
      </c>
      <c r="B74" t="n">
        <v>70</v>
      </c>
      <c r="C74" t="inlineStr">
        <is>
          <t xml:space="preserve">CONCLUIDO	</t>
        </is>
      </c>
      <c r="D74" t="n">
        <v>4.1816</v>
      </c>
      <c r="E74" t="n">
        <v>23.91</v>
      </c>
      <c r="F74" t="n">
        <v>21.22</v>
      </c>
      <c r="G74" t="n">
        <v>79.59</v>
      </c>
      <c r="H74" t="n">
        <v>1.25</v>
      </c>
      <c r="I74" t="n">
        <v>16</v>
      </c>
      <c r="J74" t="n">
        <v>155.66</v>
      </c>
      <c r="K74" t="n">
        <v>47.83</v>
      </c>
      <c r="L74" t="n">
        <v>11</v>
      </c>
      <c r="M74" t="n">
        <v>14</v>
      </c>
      <c r="N74" t="n">
        <v>26.83</v>
      </c>
      <c r="O74" t="n">
        <v>19431.82</v>
      </c>
      <c r="P74" t="n">
        <v>220.71</v>
      </c>
      <c r="Q74" t="n">
        <v>443.82</v>
      </c>
      <c r="R74" t="n">
        <v>55.54</v>
      </c>
      <c r="S74" t="n">
        <v>32.9</v>
      </c>
      <c r="T74" t="n">
        <v>7288.92</v>
      </c>
      <c r="U74" t="n">
        <v>0.59</v>
      </c>
      <c r="V74" t="n">
        <v>0.77</v>
      </c>
      <c r="W74" t="n">
        <v>1.47</v>
      </c>
      <c r="X74" t="n">
        <v>0.43</v>
      </c>
      <c r="Y74" t="n">
        <v>0.5</v>
      </c>
      <c r="Z74" t="n">
        <v>10</v>
      </c>
    </row>
    <row r="75">
      <c r="A75" t="n">
        <v>11</v>
      </c>
      <c r="B75" t="n">
        <v>70</v>
      </c>
      <c r="C75" t="inlineStr">
        <is>
          <t xml:space="preserve">CONCLUIDO	</t>
        </is>
      </c>
      <c r="D75" t="n">
        <v>4.2033</v>
      </c>
      <c r="E75" t="n">
        <v>23.79</v>
      </c>
      <c r="F75" t="n">
        <v>21.16</v>
      </c>
      <c r="G75" t="n">
        <v>90.68000000000001</v>
      </c>
      <c r="H75" t="n">
        <v>1.35</v>
      </c>
      <c r="I75" t="n">
        <v>14</v>
      </c>
      <c r="J75" t="n">
        <v>157.07</v>
      </c>
      <c r="K75" t="n">
        <v>47.83</v>
      </c>
      <c r="L75" t="n">
        <v>12</v>
      </c>
      <c r="M75" t="n">
        <v>12</v>
      </c>
      <c r="N75" t="n">
        <v>27.24</v>
      </c>
      <c r="O75" t="n">
        <v>19605.66</v>
      </c>
      <c r="P75" t="n">
        <v>217.68</v>
      </c>
      <c r="Q75" t="n">
        <v>443.83</v>
      </c>
      <c r="R75" t="n">
        <v>53.32</v>
      </c>
      <c r="S75" t="n">
        <v>32.9</v>
      </c>
      <c r="T75" t="n">
        <v>6190.62</v>
      </c>
      <c r="U75" t="n">
        <v>0.62</v>
      </c>
      <c r="V75" t="n">
        <v>0.77</v>
      </c>
      <c r="W75" t="n">
        <v>1.47</v>
      </c>
      <c r="X75" t="n">
        <v>0.36</v>
      </c>
      <c r="Y75" t="n">
        <v>0.5</v>
      </c>
      <c r="Z75" t="n">
        <v>10</v>
      </c>
    </row>
    <row r="76">
      <c r="A76" t="n">
        <v>12</v>
      </c>
      <c r="B76" t="n">
        <v>70</v>
      </c>
      <c r="C76" t="inlineStr">
        <is>
          <t xml:space="preserve">CONCLUIDO	</t>
        </is>
      </c>
      <c r="D76" t="n">
        <v>4.2093</v>
      </c>
      <c r="E76" t="n">
        <v>23.76</v>
      </c>
      <c r="F76" t="n">
        <v>21.15</v>
      </c>
      <c r="G76" t="n">
        <v>97.63</v>
      </c>
      <c r="H76" t="n">
        <v>1.45</v>
      </c>
      <c r="I76" t="n">
        <v>13</v>
      </c>
      <c r="J76" t="n">
        <v>158.48</v>
      </c>
      <c r="K76" t="n">
        <v>47.83</v>
      </c>
      <c r="L76" t="n">
        <v>13</v>
      </c>
      <c r="M76" t="n">
        <v>11</v>
      </c>
      <c r="N76" t="n">
        <v>27.65</v>
      </c>
      <c r="O76" t="n">
        <v>19780.06</v>
      </c>
      <c r="P76" t="n">
        <v>216.29</v>
      </c>
      <c r="Q76" t="n">
        <v>443.82</v>
      </c>
      <c r="R76" t="n">
        <v>53.01</v>
      </c>
      <c r="S76" t="n">
        <v>32.9</v>
      </c>
      <c r="T76" t="n">
        <v>6038.37</v>
      </c>
      <c r="U76" t="n">
        <v>0.62</v>
      </c>
      <c r="V76" t="n">
        <v>0.77</v>
      </c>
      <c r="W76" t="n">
        <v>1.47</v>
      </c>
      <c r="X76" t="n">
        <v>0.36</v>
      </c>
      <c r="Y76" t="n">
        <v>0.5</v>
      </c>
      <c r="Z76" t="n">
        <v>10</v>
      </c>
    </row>
    <row r="77">
      <c r="A77" t="n">
        <v>13</v>
      </c>
      <c r="B77" t="n">
        <v>70</v>
      </c>
      <c r="C77" t="inlineStr">
        <is>
          <t xml:space="preserve">CONCLUIDO	</t>
        </is>
      </c>
      <c r="D77" t="n">
        <v>4.2235</v>
      </c>
      <c r="E77" t="n">
        <v>23.68</v>
      </c>
      <c r="F77" t="n">
        <v>21.1</v>
      </c>
      <c r="G77" t="n">
        <v>105.51</v>
      </c>
      <c r="H77" t="n">
        <v>1.55</v>
      </c>
      <c r="I77" t="n">
        <v>12</v>
      </c>
      <c r="J77" t="n">
        <v>159.9</v>
      </c>
      <c r="K77" t="n">
        <v>47.83</v>
      </c>
      <c r="L77" t="n">
        <v>14</v>
      </c>
      <c r="M77" t="n">
        <v>10</v>
      </c>
      <c r="N77" t="n">
        <v>28.07</v>
      </c>
      <c r="O77" t="n">
        <v>19955.16</v>
      </c>
      <c r="P77" t="n">
        <v>213.15</v>
      </c>
      <c r="Q77" t="n">
        <v>443.83</v>
      </c>
      <c r="R77" t="n">
        <v>51.34</v>
      </c>
      <c r="S77" t="n">
        <v>32.9</v>
      </c>
      <c r="T77" t="n">
        <v>5210.27</v>
      </c>
      <c r="U77" t="n">
        <v>0.64</v>
      </c>
      <c r="V77" t="n">
        <v>0.77</v>
      </c>
      <c r="W77" t="n">
        <v>1.47</v>
      </c>
      <c r="X77" t="n">
        <v>0.31</v>
      </c>
      <c r="Y77" t="n">
        <v>0.5</v>
      </c>
      <c r="Z77" t="n">
        <v>10</v>
      </c>
    </row>
    <row r="78">
      <c r="A78" t="n">
        <v>14</v>
      </c>
      <c r="B78" t="n">
        <v>70</v>
      </c>
      <c r="C78" t="inlineStr">
        <is>
          <t xml:space="preserve">CONCLUIDO	</t>
        </is>
      </c>
      <c r="D78" t="n">
        <v>4.2223</v>
      </c>
      <c r="E78" t="n">
        <v>23.68</v>
      </c>
      <c r="F78" t="n">
        <v>21.11</v>
      </c>
      <c r="G78" t="n">
        <v>105.54</v>
      </c>
      <c r="H78" t="n">
        <v>1.65</v>
      </c>
      <c r="I78" t="n">
        <v>12</v>
      </c>
      <c r="J78" t="n">
        <v>161.32</v>
      </c>
      <c r="K78" t="n">
        <v>47.83</v>
      </c>
      <c r="L78" t="n">
        <v>15</v>
      </c>
      <c r="M78" t="n">
        <v>10</v>
      </c>
      <c r="N78" t="n">
        <v>28.5</v>
      </c>
      <c r="O78" t="n">
        <v>20130.71</v>
      </c>
      <c r="P78" t="n">
        <v>210.63</v>
      </c>
      <c r="Q78" t="n">
        <v>443.84</v>
      </c>
      <c r="R78" t="n">
        <v>51.75</v>
      </c>
      <c r="S78" t="n">
        <v>32.9</v>
      </c>
      <c r="T78" t="n">
        <v>5414.13</v>
      </c>
      <c r="U78" t="n">
        <v>0.64</v>
      </c>
      <c r="V78" t="n">
        <v>0.77</v>
      </c>
      <c r="W78" t="n">
        <v>1.46</v>
      </c>
      <c r="X78" t="n">
        <v>0.31</v>
      </c>
      <c r="Y78" t="n">
        <v>0.5</v>
      </c>
      <c r="Z78" t="n">
        <v>10</v>
      </c>
    </row>
    <row r="79">
      <c r="A79" t="n">
        <v>15</v>
      </c>
      <c r="B79" t="n">
        <v>70</v>
      </c>
      <c r="C79" t="inlineStr">
        <is>
          <t xml:space="preserve">CONCLUIDO	</t>
        </is>
      </c>
      <c r="D79" t="n">
        <v>4.2342</v>
      </c>
      <c r="E79" t="n">
        <v>23.62</v>
      </c>
      <c r="F79" t="n">
        <v>21.07</v>
      </c>
      <c r="G79" t="n">
        <v>114.93</v>
      </c>
      <c r="H79" t="n">
        <v>1.74</v>
      </c>
      <c r="I79" t="n">
        <v>11</v>
      </c>
      <c r="J79" t="n">
        <v>162.75</v>
      </c>
      <c r="K79" t="n">
        <v>47.83</v>
      </c>
      <c r="L79" t="n">
        <v>16</v>
      </c>
      <c r="M79" t="n">
        <v>9</v>
      </c>
      <c r="N79" t="n">
        <v>28.92</v>
      </c>
      <c r="O79" t="n">
        <v>20306.85</v>
      </c>
      <c r="P79" t="n">
        <v>209.95</v>
      </c>
      <c r="Q79" t="n">
        <v>443.82</v>
      </c>
      <c r="R79" t="n">
        <v>50.35</v>
      </c>
      <c r="S79" t="n">
        <v>32.9</v>
      </c>
      <c r="T79" t="n">
        <v>4720.41</v>
      </c>
      <c r="U79" t="n">
        <v>0.65</v>
      </c>
      <c r="V79" t="n">
        <v>0.77</v>
      </c>
      <c r="W79" t="n">
        <v>1.46</v>
      </c>
      <c r="X79" t="n">
        <v>0.28</v>
      </c>
      <c r="Y79" t="n">
        <v>0.5</v>
      </c>
      <c r="Z79" t="n">
        <v>10</v>
      </c>
    </row>
    <row r="80">
      <c r="A80" t="n">
        <v>16</v>
      </c>
      <c r="B80" t="n">
        <v>70</v>
      </c>
      <c r="C80" t="inlineStr">
        <is>
          <t xml:space="preserve">CONCLUIDO	</t>
        </is>
      </c>
      <c r="D80" t="n">
        <v>4.2426</v>
      </c>
      <c r="E80" t="n">
        <v>23.57</v>
      </c>
      <c r="F80" t="n">
        <v>21.05</v>
      </c>
      <c r="G80" t="n">
        <v>126.32</v>
      </c>
      <c r="H80" t="n">
        <v>1.83</v>
      </c>
      <c r="I80" t="n">
        <v>10</v>
      </c>
      <c r="J80" t="n">
        <v>164.19</v>
      </c>
      <c r="K80" t="n">
        <v>47.83</v>
      </c>
      <c r="L80" t="n">
        <v>17</v>
      </c>
      <c r="M80" t="n">
        <v>8</v>
      </c>
      <c r="N80" t="n">
        <v>29.36</v>
      </c>
      <c r="O80" t="n">
        <v>20483.57</v>
      </c>
      <c r="P80" t="n">
        <v>205.81</v>
      </c>
      <c r="Q80" t="n">
        <v>443.82</v>
      </c>
      <c r="R80" t="n">
        <v>49.87</v>
      </c>
      <c r="S80" t="n">
        <v>32.9</v>
      </c>
      <c r="T80" t="n">
        <v>4483.43</v>
      </c>
      <c r="U80" t="n">
        <v>0.66</v>
      </c>
      <c r="V80" t="n">
        <v>0.77</v>
      </c>
      <c r="W80" t="n">
        <v>1.46</v>
      </c>
      <c r="X80" t="n">
        <v>0.26</v>
      </c>
      <c r="Y80" t="n">
        <v>0.5</v>
      </c>
      <c r="Z80" t="n">
        <v>10</v>
      </c>
    </row>
    <row r="81">
      <c r="A81" t="n">
        <v>17</v>
      </c>
      <c r="B81" t="n">
        <v>70</v>
      </c>
      <c r="C81" t="inlineStr">
        <is>
          <t xml:space="preserve">CONCLUIDO	</t>
        </is>
      </c>
      <c r="D81" t="n">
        <v>4.2552</v>
      </c>
      <c r="E81" t="n">
        <v>23.5</v>
      </c>
      <c r="F81" t="n">
        <v>21.01</v>
      </c>
      <c r="G81" t="n">
        <v>140.08</v>
      </c>
      <c r="H81" t="n">
        <v>1.93</v>
      </c>
      <c r="I81" t="n">
        <v>9</v>
      </c>
      <c r="J81" t="n">
        <v>165.62</v>
      </c>
      <c r="K81" t="n">
        <v>47.83</v>
      </c>
      <c r="L81" t="n">
        <v>18</v>
      </c>
      <c r="M81" t="n">
        <v>7</v>
      </c>
      <c r="N81" t="n">
        <v>29.8</v>
      </c>
      <c r="O81" t="n">
        <v>20660.89</v>
      </c>
      <c r="P81" t="n">
        <v>201.34</v>
      </c>
      <c r="Q81" t="n">
        <v>443.82</v>
      </c>
      <c r="R81" t="n">
        <v>48.47</v>
      </c>
      <c r="S81" t="n">
        <v>32.9</v>
      </c>
      <c r="T81" t="n">
        <v>3789.54</v>
      </c>
      <c r="U81" t="n">
        <v>0.68</v>
      </c>
      <c r="V81" t="n">
        <v>0.77</v>
      </c>
      <c r="W81" t="n">
        <v>1.46</v>
      </c>
      <c r="X81" t="n">
        <v>0.22</v>
      </c>
      <c r="Y81" t="n">
        <v>0.5</v>
      </c>
      <c r="Z81" t="n">
        <v>10</v>
      </c>
    </row>
    <row r="82">
      <c r="A82" t="n">
        <v>18</v>
      </c>
      <c r="B82" t="n">
        <v>70</v>
      </c>
      <c r="C82" t="inlineStr">
        <is>
          <t xml:space="preserve">CONCLUIDO	</t>
        </is>
      </c>
      <c r="D82" t="n">
        <v>4.2525</v>
      </c>
      <c r="E82" t="n">
        <v>23.52</v>
      </c>
      <c r="F82" t="n">
        <v>21.03</v>
      </c>
      <c r="G82" t="n">
        <v>140.18</v>
      </c>
      <c r="H82" t="n">
        <v>2.02</v>
      </c>
      <c r="I82" t="n">
        <v>9</v>
      </c>
      <c r="J82" t="n">
        <v>167.07</v>
      </c>
      <c r="K82" t="n">
        <v>47.83</v>
      </c>
      <c r="L82" t="n">
        <v>19</v>
      </c>
      <c r="M82" t="n">
        <v>7</v>
      </c>
      <c r="N82" t="n">
        <v>30.24</v>
      </c>
      <c r="O82" t="n">
        <v>20838.81</v>
      </c>
      <c r="P82" t="n">
        <v>202.3</v>
      </c>
      <c r="Q82" t="n">
        <v>443.82</v>
      </c>
      <c r="R82" t="n">
        <v>49.09</v>
      </c>
      <c r="S82" t="n">
        <v>32.9</v>
      </c>
      <c r="T82" t="n">
        <v>4099.82</v>
      </c>
      <c r="U82" t="n">
        <v>0.67</v>
      </c>
      <c r="V82" t="n">
        <v>0.77</v>
      </c>
      <c r="W82" t="n">
        <v>1.46</v>
      </c>
      <c r="X82" t="n">
        <v>0.23</v>
      </c>
      <c r="Y82" t="n">
        <v>0.5</v>
      </c>
      <c r="Z82" t="n">
        <v>10</v>
      </c>
    </row>
    <row r="83">
      <c r="A83" t="n">
        <v>19</v>
      </c>
      <c r="B83" t="n">
        <v>70</v>
      </c>
      <c r="C83" t="inlineStr">
        <is>
          <t xml:space="preserve">CONCLUIDO	</t>
        </is>
      </c>
      <c r="D83" t="n">
        <v>4.254</v>
      </c>
      <c r="E83" t="n">
        <v>23.51</v>
      </c>
      <c r="F83" t="n">
        <v>21.02</v>
      </c>
      <c r="G83" t="n">
        <v>140.13</v>
      </c>
      <c r="H83" t="n">
        <v>2.1</v>
      </c>
      <c r="I83" t="n">
        <v>9</v>
      </c>
      <c r="J83" t="n">
        <v>168.51</v>
      </c>
      <c r="K83" t="n">
        <v>47.83</v>
      </c>
      <c r="L83" t="n">
        <v>20</v>
      </c>
      <c r="M83" t="n">
        <v>7</v>
      </c>
      <c r="N83" t="n">
        <v>30.69</v>
      </c>
      <c r="O83" t="n">
        <v>21017.33</v>
      </c>
      <c r="P83" t="n">
        <v>197.68</v>
      </c>
      <c r="Q83" t="n">
        <v>443.82</v>
      </c>
      <c r="R83" t="n">
        <v>48.75</v>
      </c>
      <c r="S83" t="n">
        <v>32.9</v>
      </c>
      <c r="T83" t="n">
        <v>3927.78</v>
      </c>
      <c r="U83" t="n">
        <v>0.67</v>
      </c>
      <c r="V83" t="n">
        <v>0.77</v>
      </c>
      <c r="W83" t="n">
        <v>1.46</v>
      </c>
      <c r="X83" t="n">
        <v>0.23</v>
      </c>
      <c r="Y83" t="n">
        <v>0.5</v>
      </c>
      <c r="Z83" t="n">
        <v>10</v>
      </c>
    </row>
    <row r="84">
      <c r="A84" t="n">
        <v>20</v>
      </c>
      <c r="B84" t="n">
        <v>70</v>
      </c>
      <c r="C84" t="inlineStr">
        <is>
          <t xml:space="preserve">CONCLUIDO	</t>
        </is>
      </c>
      <c r="D84" t="n">
        <v>4.2638</v>
      </c>
      <c r="E84" t="n">
        <v>23.45</v>
      </c>
      <c r="F84" t="n">
        <v>20.99</v>
      </c>
      <c r="G84" t="n">
        <v>157.45</v>
      </c>
      <c r="H84" t="n">
        <v>2.19</v>
      </c>
      <c r="I84" t="n">
        <v>8</v>
      </c>
      <c r="J84" t="n">
        <v>169.97</v>
      </c>
      <c r="K84" t="n">
        <v>47.83</v>
      </c>
      <c r="L84" t="n">
        <v>21</v>
      </c>
      <c r="M84" t="n">
        <v>4</v>
      </c>
      <c r="N84" t="n">
        <v>31.14</v>
      </c>
      <c r="O84" t="n">
        <v>21196.47</v>
      </c>
      <c r="P84" t="n">
        <v>196.66</v>
      </c>
      <c r="Q84" t="n">
        <v>443.82</v>
      </c>
      <c r="R84" t="n">
        <v>47.82</v>
      </c>
      <c r="S84" t="n">
        <v>32.9</v>
      </c>
      <c r="T84" t="n">
        <v>3471.24</v>
      </c>
      <c r="U84" t="n">
        <v>0.6899999999999999</v>
      </c>
      <c r="V84" t="n">
        <v>0.78</v>
      </c>
      <c r="W84" t="n">
        <v>1.46</v>
      </c>
      <c r="X84" t="n">
        <v>0.2</v>
      </c>
      <c r="Y84" t="n">
        <v>0.5</v>
      </c>
      <c r="Z84" t="n">
        <v>10</v>
      </c>
    </row>
    <row r="85">
      <c r="A85" t="n">
        <v>21</v>
      </c>
      <c r="B85" t="n">
        <v>70</v>
      </c>
      <c r="C85" t="inlineStr">
        <is>
          <t xml:space="preserve">CONCLUIDO	</t>
        </is>
      </c>
      <c r="D85" t="n">
        <v>4.2643</v>
      </c>
      <c r="E85" t="n">
        <v>23.45</v>
      </c>
      <c r="F85" t="n">
        <v>20.99</v>
      </c>
      <c r="G85" t="n">
        <v>157.43</v>
      </c>
      <c r="H85" t="n">
        <v>2.28</v>
      </c>
      <c r="I85" t="n">
        <v>8</v>
      </c>
      <c r="J85" t="n">
        <v>171.42</v>
      </c>
      <c r="K85" t="n">
        <v>47.83</v>
      </c>
      <c r="L85" t="n">
        <v>22</v>
      </c>
      <c r="M85" t="n">
        <v>1</v>
      </c>
      <c r="N85" t="n">
        <v>31.6</v>
      </c>
      <c r="O85" t="n">
        <v>21376.23</v>
      </c>
      <c r="P85" t="n">
        <v>195.97</v>
      </c>
      <c r="Q85" t="n">
        <v>443.82</v>
      </c>
      <c r="R85" t="n">
        <v>47.67</v>
      </c>
      <c r="S85" t="n">
        <v>32.9</v>
      </c>
      <c r="T85" t="n">
        <v>3394.21</v>
      </c>
      <c r="U85" t="n">
        <v>0.6899999999999999</v>
      </c>
      <c r="V85" t="n">
        <v>0.78</v>
      </c>
      <c r="W85" t="n">
        <v>1.46</v>
      </c>
      <c r="X85" t="n">
        <v>0.2</v>
      </c>
      <c r="Y85" t="n">
        <v>0.5</v>
      </c>
      <c r="Z85" t="n">
        <v>10</v>
      </c>
    </row>
    <row r="86">
      <c r="A86" t="n">
        <v>22</v>
      </c>
      <c r="B86" t="n">
        <v>70</v>
      </c>
      <c r="C86" t="inlineStr">
        <is>
          <t xml:space="preserve">CONCLUIDO	</t>
        </is>
      </c>
      <c r="D86" t="n">
        <v>4.2649</v>
      </c>
      <c r="E86" t="n">
        <v>23.45</v>
      </c>
      <c r="F86" t="n">
        <v>20.99</v>
      </c>
      <c r="G86" t="n">
        <v>157.41</v>
      </c>
      <c r="H86" t="n">
        <v>2.36</v>
      </c>
      <c r="I86" t="n">
        <v>8</v>
      </c>
      <c r="J86" t="n">
        <v>172.89</v>
      </c>
      <c r="K86" t="n">
        <v>47.83</v>
      </c>
      <c r="L86" t="n">
        <v>23</v>
      </c>
      <c r="M86" t="n">
        <v>1</v>
      </c>
      <c r="N86" t="n">
        <v>32.06</v>
      </c>
      <c r="O86" t="n">
        <v>21556.61</v>
      </c>
      <c r="P86" t="n">
        <v>196.66</v>
      </c>
      <c r="Q86" t="n">
        <v>443.82</v>
      </c>
      <c r="R86" t="n">
        <v>47.55</v>
      </c>
      <c r="S86" t="n">
        <v>32.9</v>
      </c>
      <c r="T86" t="n">
        <v>3332.27</v>
      </c>
      <c r="U86" t="n">
        <v>0.6899999999999999</v>
      </c>
      <c r="V86" t="n">
        <v>0.78</v>
      </c>
      <c r="W86" t="n">
        <v>1.46</v>
      </c>
      <c r="X86" t="n">
        <v>0.19</v>
      </c>
      <c r="Y86" t="n">
        <v>0.5</v>
      </c>
      <c r="Z86" t="n">
        <v>10</v>
      </c>
    </row>
    <row r="87">
      <c r="A87" t="n">
        <v>23</v>
      </c>
      <c r="B87" t="n">
        <v>70</v>
      </c>
      <c r="C87" t="inlineStr">
        <is>
          <t xml:space="preserve">CONCLUIDO	</t>
        </is>
      </c>
      <c r="D87" t="n">
        <v>4.2647</v>
      </c>
      <c r="E87" t="n">
        <v>23.45</v>
      </c>
      <c r="F87" t="n">
        <v>20.99</v>
      </c>
      <c r="G87" t="n">
        <v>157.41</v>
      </c>
      <c r="H87" t="n">
        <v>2.44</v>
      </c>
      <c r="I87" t="n">
        <v>8</v>
      </c>
      <c r="J87" t="n">
        <v>174.35</v>
      </c>
      <c r="K87" t="n">
        <v>47.83</v>
      </c>
      <c r="L87" t="n">
        <v>24</v>
      </c>
      <c r="M87" t="n">
        <v>0</v>
      </c>
      <c r="N87" t="n">
        <v>32.53</v>
      </c>
      <c r="O87" t="n">
        <v>21737.62</v>
      </c>
      <c r="P87" t="n">
        <v>198.16</v>
      </c>
      <c r="Q87" t="n">
        <v>443.82</v>
      </c>
      <c r="R87" t="n">
        <v>47.52</v>
      </c>
      <c r="S87" t="n">
        <v>32.9</v>
      </c>
      <c r="T87" t="n">
        <v>3321.65</v>
      </c>
      <c r="U87" t="n">
        <v>0.6899999999999999</v>
      </c>
      <c r="V87" t="n">
        <v>0.78</v>
      </c>
      <c r="W87" t="n">
        <v>1.46</v>
      </c>
      <c r="X87" t="n">
        <v>0.19</v>
      </c>
      <c r="Y87" t="n">
        <v>0.5</v>
      </c>
      <c r="Z87" t="n">
        <v>10</v>
      </c>
    </row>
    <row r="88">
      <c r="A88" t="n">
        <v>0</v>
      </c>
      <c r="B88" t="n">
        <v>90</v>
      </c>
      <c r="C88" t="inlineStr">
        <is>
          <t xml:space="preserve">CONCLUIDO	</t>
        </is>
      </c>
      <c r="D88" t="n">
        <v>2.4245</v>
      </c>
      <c r="E88" t="n">
        <v>41.25</v>
      </c>
      <c r="F88" t="n">
        <v>29.01</v>
      </c>
      <c r="G88" t="n">
        <v>6.31</v>
      </c>
      <c r="H88" t="n">
        <v>0.1</v>
      </c>
      <c r="I88" t="n">
        <v>276</v>
      </c>
      <c r="J88" t="n">
        <v>176.73</v>
      </c>
      <c r="K88" t="n">
        <v>52.44</v>
      </c>
      <c r="L88" t="n">
        <v>1</v>
      </c>
      <c r="M88" t="n">
        <v>274</v>
      </c>
      <c r="N88" t="n">
        <v>33.29</v>
      </c>
      <c r="O88" t="n">
        <v>22031.19</v>
      </c>
      <c r="P88" t="n">
        <v>379.95</v>
      </c>
      <c r="Q88" t="n">
        <v>443.95</v>
      </c>
      <c r="R88" t="n">
        <v>309.68</v>
      </c>
      <c r="S88" t="n">
        <v>32.9</v>
      </c>
      <c r="T88" t="n">
        <v>133061.32</v>
      </c>
      <c r="U88" t="n">
        <v>0.11</v>
      </c>
      <c r="V88" t="n">
        <v>0.5600000000000001</v>
      </c>
      <c r="W88" t="n">
        <v>1.9</v>
      </c>
      <c r="X88" t="n">
        <v>8.210000000000001</v>
      </c>
      <c r="Y88" t="n">
        <v>0.5</v>
      </c>
      <c r="Z88" t="n">
        <v>10</v>
      </c>
    </row>
    <row r="89">
      <c r="A89" t="n">
        <v>1</v>
      </c>
      <c r="B89" t="n">
        <v>90</v>
      </c>
      <c r="C89" t="inlineStr">
        <is>
          <t xml:space="preserve">CONCLUIDO	</t>
        </is>
      </c>
      <c r="D89" t="n">
        <v>3.2716</v>
      </c>
      <c r="E89" t="n">
        <v>30.57</v>
      </c>
      <c r="F89" t="n">
        <v>24.09</v>
      </c>
      <c r="G89" t="n">
        <v>12.68</v>
      </c>
      <c r="H89" t="n">
        <v>0.2</v>
      </c>
      <c r="I89" t="n">
        <v>114</v>
      </c>
      <c r="J89" t="n">
        <v>178.21</v>
      </c>
      <c r="K89" t="n">
        <v>52.44</v>
      </c>
      <c r="L89" t="n">
        <v>2</v>
      </c>
      <c r="M89" t="n">
        <v>112</v>
      </c>
      <c r="N89" t="n">
        <v>33.77</v>
      </c>
      <c r="O89" t="n">
        <v>22213.89</v>
      </c>
      <c r="P89" t="n">
        <v>313.89</v>
      </c>
      <c r="Q89" t="n">
        <v>443.88</v>
      </c>
      <c r="R89" t="n">
        <v>148.67</v>
      </c>
      <c r="S89" t="n">
        <v>32.9</v>
      </c>
      <c r="T89" t="n">
        <v>53366.89</v>
      </c>
      <c r="U89" t="n">
        <v>0.22</v>
      </c>
      <c r="V89" t="n">
        <v>0.68</v>
      </c>
      <c r="W89" t="n">
        <v>1.64</v>
      </c>
      <c r="X89" t="n">
        <v>3.29</v>
      </c>
      <c r="Y89" t="n">
        <v>0.5</v>
      </c>
      <c r="Z89" t="n">
        <v>10</v>
      </c>
    </row>
    <row r="90">
      <c r="A90" t="n">
        <v>2</v>
      </c>
      <c r="B90" t="n">
        <v>90</v>
      </c>
      <c r="C90" t="inlineStr">
        <is>
          <t xml:space="preserve">CONCLUIDO	</t>
        </is>
      </c>
      <c r="D90" t="n">
        <v>3.5924</v>
      </c>
      <c r="E90" t="n">
        <v>27.84</v>
      </c>
      <c r="F90" t="n">
        <v>22.86</v>
      </c>
      <c r="G90" t="n">
        <v>19.05</v>
      </c>
      <c r="H90" t="n">
        <v>0.3</v>
      </c>
      <c r="I90" t="n">
        <v>72</v>
      </c>
      <c r="J90" t="n">
        <v>179.7</v>
      </c>
      <c r="K90" t="n">
        <v>52.44</v>
      </c>
      <c r="L90" t="n">
        <v>3</v>
      </c>
      <c r="M90" t="n">
        <v>70</v>
      </c>
      <c r="N90" t="n">
        <v>34.26</v>
      </c>
      <c r="O90" t="n">
        <v>22397.24</v>
      </c>
      <c r="P90" t="n">
        <v>296.27</v>
      </c>
      <c r="Q90" t="n">
        <v>443.84</v>
      </c>
      <c r="R90" t="n">
        <v>108.29</v>
      </c>
      <c r="S90" t="n">
        <v>32.9</v>
      </c>
      <c r="T90" t="n">
        <v>33382.42</v>
      </c>
      <c r="U90" t="n">
        <v>0.3</v>
      </c>
      <c r="V90" t="n">
        <v>0.71</v>
      </c>
      <c r="W90" t="n">
        <v>1.57</v>
      </c>
      <c r="X90" t="n">
        <v>2.06</v>
      </c>
      <c r="Y90" t="n">
        <v>0.5</v>
      </c>
      <c r="Z90" t="n">
        <v>10</v>
      </c>
    </row>
    <row r="91">
      <c r="A91" t="n">
        <v>3</v>
      </c>
      <c r="B91" t="n">
        <v>90</v>
      </c>
      <c r="C91" t="inlineStr">
        <is>
          <t xml:space="preserve">CONCLUIDO	</t>
        </is>
      </c>
      <c r="D91" t="n">
        <v>3.7586</v>
      </c>
      <c r="E91" t="n">
        <v>26.61</v>
      </c>
      <c r="F91" t="n">
        <v>22.3</v>
      </c>
      <c r="G91" t="n">
        <v>25.25</v>
      </c>
      <c r="H91" t="n">
        <v>0.39</v>
      </c>
      <c r="I91" t="n">
        <v>53</v>
      </c>
      <c r="J91" t="n">
        <v>181.19</v>
      </c>
      <c r="K91" t="n">
        <v>52.44</v>
      </c>
      <c r="L91" t="n">
        <v>4</v>
      </c>
      <c r="M91" t="n">
        <v>51</v>
      </c>
      <c r="N91" t="n">
        <v>34.75</v>
      </c>
      <c r="O91" t="n">
        <v>22581.25</v>
      </c>
      <c r="P91" t="n">
        <v>287.61</v>
      </c>
      <c r="Q91" t="n">
        <v>443.83</v>
      </c>
      <c r="R91" t="n">
        <v>90.43000000000001</v>
      </c>
      <c r="S91" t="n">
        <v>32.9</v>
      </c>
      <c r="T91" t="n">
        <v>24548.84</v>
      </c>
      <c r="U91" t="n">
        <v>0.36</v>
      </c>
      <c r="V91" t="n">
        <v>0.73</v>
      </c>
      <c r="W91" t="n">
        <v>1.53</v>
      </c>
      <c r="X91" t="n">
        <v>1.51</v>
      </c>
      <c r="Y91" t="n">
        <v>0.5</v>
      </c>
      <c r="Z91" t="n">
        <v>10</v>
      </c>
    </row>
    <row r="92">
      <c r="A92" t="n">
        <v>4</v>
      </c>
      <c r="B92" t="n">
        <v>90</v>
      </c>
      <c r="C92" t="inlineStr">
        <is>
          <t xml:space="preserve">CONCLUIDO	</t>
        </is>
      </c>
      <c r="D92" t="n">
        <v>3.8627</v>
      </c>
      <c r="E92" t="n">
        <v>25.89</v>
      </c>
      <c r="F92" t="n">
        <v>21.98</v>
      </c>
      <c r="G92" t="n">
        <v>31.39</v>
      </c>
      <c r="H92" t="n">
        <v>0.49</v>
      </c>
      <c r="I92" t="n">
        <v>42</v>
      </c>
      <c r="J92" t="n">
        <v>182.69</v>
      </c>
      <c r="K92" t="n">
        <v>52.44</v>
      </c>
      <c r="L92" t="n">
        <v>5</v>
      </c>
      <c r="M92" t="n">
        <v>40</v>
      </c>
      <c r="N92" t="n">
        <v>35.25</v>
      </c>
      <c r="O92" t="n">
        <v>22766.06</v>
      </c>
      <c r="P92" t="n">
        <v>282.32</v>
      </c>
      <c r="Q92" t="n">
        <v>443.86</v>
      </c>
      <c r="R92" t="n">
        <v>79.65000000000001</v>
      </c>
      <c r="S92" t="n">
        <v>32.9</v>
      </c>
      <c r="T92" t="n">
        <v>19214.36</v>
      </c>
      <c r="U92" t="n">
        <v>0.41</v>
      </c>
      <c r="V92" t="n">
        <v>0.74</v>
      </c>
      <c r="W92" t="n">
        <v>1.52</v>
      </c>
      <c r="X92" t="n">
        <v>1.18</v>
      </c>
      <c r="Y92" t="n">
        <v>0.5</v>
      </c>
      <c r="Z92" t="n">
        <v>10</v>
      </c>
    </row>
    <row r="93">
      <c r="A93" t="n">
        <v>5</v>
      </c>
      <c r="B93" t="n">
        <v>90</v>
      </c>
      <c r="C93" t="inlineStr">
        <is>
          <t xml:space="preserve">CONCLUIDO	</t>
        </is>
      </c>
      <c r="D93" t="n">
        <v>3.9308</v>
      </c>
      <c r="E93" t="n">
        <v>25.44</v>
      </c>
      <c r="F93" t="n">
        <v>21.77</v>
      </c>
      <c r="G93" t="n">
        <v>37.33</v>
      </c>
      <c r="H93" t="n">
        <v>0.58</v>
      </c>
      <c r="I93" t="n">
        <v>35</v>
      </c>
      <c r="J93" t="n">
        <v>184.19</v>
      </c>
      <c r="K93" t="n">
        <v>52.44</v>
      </c>
      <c r="L93" t="n">
        <v>6</v>
      </c>
      <c r="M93" t="n">
        <v>33</v>
      </c>
      <c r="N93" t="n">
        <v>35.75</v>
      </c>
      <c r="O93" t="n">
        <v>22951.43</v>
      </c>
      <c r="P93" t="n">
        <v>277.85</v>
      </c>
      <c r="Q93" t="n">
        <v>443.82</v>
      </c>
      <c r="R93" t="n">
        <v>73.38</v>
      </c>
      <c r="S93" t="n">
        <v>32.9</v>
      </c>
      <c r="T93" t="n">
        <v>16114.29</v>
      </c>
      <c r="U93" t="n">
        <v>0.45</v>
      </c>
      <c r="V93" t="n">
        <v>0.75</v>
      </c>
      <c r="W93" t="n">
        <v>1.5</v>
      </c>
      <c r="X93" t="n">
        <v>0.98</v>
      </c>
      <c r="Y93" t="n">
        <v>0.5</v>
      </c>
      <c r="Z93" t="n">
        <v>10</v>
      </c>
    </row>
    <row r="94">
      <c r="A94" t="n">
        <v>6</v>
      </c>
      <c r="B94" t="n">
        <v>90</v>
      </c>
      <c r="C94" t="inlineStr">
        <is>
          <t xml:space="preserve">CONCLUIDO	</t>
        </is>
      </c>
      <c r="D94" t="n">
        <v>3.9835</v>
      </c>
      <c r="E94" t="n">
        <v>25.1</v>
      </c>
      <c r="F94" t="n">
        <v>21.62</v>
      </c>
      <c r="G94" t="n">
        <v>43.23</v>
      </c>
      <c r="H94" t="n">
        <v>0.67</v>
      </c>
      <c r="I94" t="n">
        <v>30</v>
      </c>
      <c r="J94" t="n">
        <v>185.7</v>
      </c>
      <c r="K94" t="n">
        <v>52.44</v>
      </c>
      <c r="L94" t="n">
        <v>7</v>
      </c>
      <c r="M94" t="n">
        <v>28</v>
      </c>
      <c r="N94" t="n">
        <v>36.26</v>
      </c>
      <c r="O94" t="n">
        <v>23137.49</v>
      </c>
      <c r="P94" t="n">
        <v>274.69</v>
      </c>
      <c r="Q94" t="n">
        <v>443.83</v>
      </c>
      <c r="R94" t="n">
        <v>68.26000000000001</v>
      </c>
      <c r="S94" t="n">
        <v>32.9</v>
      </c>
      <c r="T94" t="n">
        <v>13579.9</v>
      </c>
      <c r="U94" t="n">
        <v>0.48</v>
      </c>
      <c r="V94" t="n">
        <v>0.75</v>
      </c>
      <c r="W94" t="n">
        <v>1.49</v>
      </c>
      <c r="X94" t="n">
        <v>0.82</v>
      </c>
      <c r="Y94" t="n">
        <v>0.5</v>
      </c>
      <c r="Z94" t="n">
        <v>10</v>
      </c>
    </row>
    <row r="95">
      <c r="A95" t="n">
        <v>7</v>
      </c>
      <c r="B95" t="n">
        <v>90</v>
      </c>
      <c r="C95" t="inlineStr">
        <is>
          <t xml:space="preserve">CONCLUIDO	</t>
        </is>
      </c>
      <c r="D95" t="n">
        <v>4.0233</v>
      </c>
      <c r="E95" t="n">
        <v>24.86</v>
      </c>
      <c r="F95" t="n">
        <v>21.51</v>
      </c>
      <c r="G95" t="n">
        <v>49.64</v>
      </c>
      <c r="H95" t="n">
        <v>0.76</v>
      </c>
      <c r="I95" t="n">
        <v>26</v>
      </c>
      <c r="J95" t="n">
        <v>187.22</v>
      </c>
      <c r="K95" t="n">
        <v>52.44</v>
      </c>
      <c r="L95" t="n">
        <v>8</v>
      </c>
      <c r="M95" t="n">
        <v>24</v>
      </c>
      <c r="N95" t="n">
        <v>36.78</v>
      </c>
      <c r="O95" t="n">
        <v>23324.24</v>
      </c>
      <c r="P95" t="n">
        <v>271.9</v>
      </c>
      <c r="Q95" t="n">
        <v>443.83</v>
      </c>
      <c r="R95" t="n">
        <v>64.58</v>
      </c>
      <c r="S95" t="n">
        <v>32.9</v>
      </c>
      <c r="T95" t="n">
        <v>11761.49</v>
      </c>
      <c r="U95" t="n">
        <v>0.51</v>
      </c>
      <c r="V95" t="n">
        <v>0.76</v>
      </c>
      <c r="W95" t="n">
        <v>1.49</v>
      </c>
      <c r="X95" t="n">
        <v>0.72</v>
      </c>
      <c r="Y95" t="n">
        <v>0.5</v>
      </c>
      <c r="Z95" t="n">
        <v>10</v>
      </c>
    </row>
    <row r="96">
      <c r="A96" t="n">
        <v>8</v>
      </c>
      <c r="B96" t="n">
        <v>90</v>
      </c>
      <c r="C96" t="inlineStr">
        <is>
          <t xml:space="preserve">CONCLUIDO	</t>
        </is>
      </c>
      <c r="D96" t="n">
        <v>4.0568</v>
      </c>
      <c r="E96" t="n">
        <v>24.65</v>
      </c>
      <c r="F96" t="n">
        <v>21.41</v>
      </c>
      <c r="G96" t="n">
        <v>55.86</v>
      </c>
      <c r="H96" t="n">
        <v>0.85</v>
      </c>
      <c r="I96" t="n">
        <v>23</v>
      </c>
      <c r="J96" t="n">
        <v>188.74</v>
      </c>
      <c r="K96" t="n">
        <v>52.44</v>
      </c>
      <c r="L96" t="n">
        <v>9</v>
      </c>
      <c r="M96" t="n">
        <v>21</v>
      </c>
      <c r="N96" t="n">
        <v>37.3</v>
      </c>
      <c r="O96" t="n">
        <v>23511.69</v>
      </c>
      <c r="P96" t="n">
        <v>269.49</v>
      </c>
      <c r="Q96" t="n">
        <v>443.83</v>
      </c>
      <c r="R96" t="n">
        <v>61.48</v>
      </c>
      <c r="S96" t="n">
        <v>32.9</v>
      </c>
      <c r="T96" t="n">
        <v>10226.7</v>
      </c>
      <c r="U96" t="n">
        <v>0.54</v>
      </c>
      <c r="V96" t="n">
        <v>0.76</v>
      </c>
      <c r="W96" t="n">
        <v>1.48</v>
      </c>
      <c r="X96" t="n">
        <v>0.62</v>
      </c>
      <c r="Y96" t="n">
        <v>0.5</v>
      </c>
      <c r="Z96" t="n">
        <v>10</v>
      </c>
    </row>
    <row r="97">
      <c r="A97" t="n">
        <v>9</v>
      </c>
      <c r="B97" t="n">
        <v>90</v>
      </c>
      <c r="C97" t="inlineStr">
        <is>
          <t xml:space="preserve">CONCLUIDO	</t>
        </is>
      </c>
      <c r="D97" t="n">
        <v>4.0779</v>
      </c>
      <c r="E97" t="n">
        <v>24.52</v>
      </c>
      <c r="F97" t="n">
        <v>21.36</v>
      </c>
      <c r="G97" t="n">
        <v>61.01</v>
      </c>
      <c r="H97" t="n">
        <v>0.93</v>
      </c>
      <c r="I97" t="n">
        <v>21</v>
      </c>
      <c r="J97" t="n">
        <v>190.26</v>
      </c>
      <c r="K97" t="n">
        <v>52.44</v>
      </c>
      <c r="L97" t="n">
        <v>10</v>
      </c>
      <c r="M97" t="n">
        <v>19</v>
      </c>
      <c r="N97" t="n">
        <v>37.82</v>
      </c>
      <c r="O97" t="n">
        <v>23699.85</v>
      </c>
      <c r="P97" t="n">
        <v>267.34</v>
      </c>
      <c r="Q97" t="n">
        <v>443.82</v>
      </c>
      <c r="R97" t="n">
        <v>59.58</v>
      </c>
      <c r="S97" t="n">
        <v>32.9</v>
      </c>
      <c r="T97" t="n">
        <v>9286.58</v>
      </c>
      <c r="U97" t="n">
        <v>0.55</v>
      </c>
      <c r="V97" t="n">
        <v>0.76</v>
      </c>
      <c r="W97" t="n">
        <v>1.48</v>
      </c>
      <c r="X97" t="n">
        <v>0.5600000000000001</v>
      </c>
      <c r="Y97" t="n">
        <v>0.5</v>
      </c>
      <c r="Z97" t="n">
        <v>10</v>
      </c>
    </row>
    <row r="98">
      <c r="A98" t="n">
        <v>10</v>
      </c>
      <c r="B98" t="n">
        <v>90</v>
      </c>
      <c r="C98" t="inlineStr">
        <is>
          <t xml:space="preserve">CONCLUIDO	</t>
        </is>
      </c>
      <c r="D98" t="n">
        <v>4.0963</v>
      </c>
      <c r="E98" t="n">
        <v>24.41</v>
      </c>
      <c r="F98" t="n">
        <v>21.32</v>
      </c>
      <c r="G98" t="n">
        <v>67.31</v>
      </c>
      <c r="H98" t="n">
        <v>1.02</v>
      </c>
      <c r="I98" t="n">
        <v>19</v>
      </c>
      <c r="J98" t="n">
        <v>191.79</v>
      </c>
      <c r="K98" t="n">
        <v>52.44</v>
      </c>
      <c r="L98" t="n">
        <v>11</v>
      </c>
      <c r="M98" t="n">
        <v>17</v>
      </c>
      <c r="N98" t="n">
        <v>38.35</v>
      </c>
      <c r="O98" t="n">
        <v>23888.73</v>
      </c>
      <c r="P98" t="n">
        <v>265.33</v>
      </c>
      <c r="Q98" t="n">
        <v>443.83</v>
      </c>
      <c r="R98" t="n">
        <v>58.4</v>
      </c>
      <c r="S98" t="n">
        <v>32.9</v>
      </c>
      <c r="T98" t="n">
        <v>8702.32</v>
      </c>
      <c r="U98" t="n">
        <v>0.5600000000000001</v>
      </c>
      <c r="V98" t="n">
        <v>0.76</v>
      </c>
      <c r="W98" t="n">
        <v>1.48</v>
      </c>
      <c r="X98" t="n">
        <v>0.52</v>
      </c>
      <c r="Y98" t="n">
        <v>0.5</v>
      </c>
      <c r="Z98" t="n">
        <v>10</v>
      </c>
    </row>
    <row r="99">
      <c r="A99" t="n">
        <v>11</v>
      </c>
      <c r="B99" t="n">
        <v>90</v>
      </c>
      <c r="C99" t="inlineStr">
        <is>
          <t xml:space="preserve">CONCLUIDO	</t>
        </is>
      </c>
      <c r="D99" t="n">
        <v>4.1198</v>
      </c>
      <c r="E99" t="n">
        <v>24.27</v>
      </c>
      <c r="F99" t="n">
        <v>21.25</v>
      </c>
      <c r="G99" t="n">
        <v>74.98999999999999</v>
      </c>
      <c r="H99" t="n">
        <v>1.1</v>
      </c>
      <c r="I99" t="n">
        <v>17</v>
      </c>
      <c r="J99" t="n">
        <v>193.33</v>
      </c>
      <c r="K99" t="n">
        <v>52.44</v>
      </c>
      <c r="L99" t="n">
        <v>12</v>
      </c>
      <c r="M99" t="n">
        <v>15</v>
      </c>
      <c r="N99" t="n">
        <v>38.89</v>
      </c>
      <c r="O99" t="n">
        <v>24078.33</v>
      </c>
      <c r="P99" t="n">
        <v>262.9</v>
      </c>
      <c r="Q99" t="n">
        <v>443.82</v>
      </c>
      <c r="R99" t="n">
        <v>56.07</v>
      </c>
      <c r="S99" t="n">
        <v>32.9</v>
      </c>
      <c r="T99" t="n">
        <v>7550.1</v>
      </c>
      <c r="U99" t="n">
        <v>0.59</v>
      </c>
      <c r="V99" t="n">
        <v>0.77</v>
      </c>
      <c r="W99" t="n">
        <v>1.48</v>
      </c>
      <c r="X99" t="n">
        <v>0.45</v>
      </c>
      <c r="Y99" t="n">
        <v>0.5</v>
      </c>
      <c r="Z99" t="n">
        <v>10</v>
      </c>
    </row>
    <row r="100">
      <c r="A100" t="n">
        <v>12</v>
      </c>
      <c r="B100" t="n">
        <v>90</v>
      </c>
      <c r="C100" t="inlineStr">
        <is>
          <t xml:space="preserve">CONCLUIDO	</t>
        </is>
      </c>
      <c r="D100" t="n">
        <v>4.1287</v>
      </c>
      <c r="E100" t="n">
        <v>24.22</v>
      </c>
      <c r="F100" t="n">
        <v>21.23</v>
      </c>
      <c r="G100" t="n">
        <v>79.62</v>
      </c>
      <c r="H100" t="n">
        <v>1.18</v>
      </c>
      <c r="I100" t="n">
        <v>16</v>
      </c>
      <c r="J100" t="n">
        <v>194.88</v>
      </c>
      <c r="K100" t="n">
        <v>52.44</v>
      </c>
      <c r="L100" t="n">
        <v>13</v>
      </c>
      <c r="M100" t="n">
        <v>14</v>
      </c>
      <c r="N100" t="n">
        <v>39.43</v>
      </c>
      <c r="O100" t="n">
        <v>24268.67</v>
      </c>
      <c r="P100" t="n">
        <v>261.55</v>
      </c>
      <c r="Q100" t="n">
        <v>443.82</v>
      </c>
      <c r="R100" t="n">
        <v>55.65</v>
      </c>
      <c r="S100" t="n">
        <v>32.9</v>
      </c>
      <c r="T100" t="n">
        <v>7345.03</v>
      </c>
      <c r="U100" t="n">
        <v>0.59</v>
      </c>
      <c r="V100" t="n">
        <v>0.77</v>
      </c>
      <c r="W100" t="n">
        <v>1.47</v>
      </c>
      <c r="X100" t="n">
        <v>0.44</v>
      </c>
      <c r="Y100" t="n">
        <v>0.5</v>
      </c>
      <c r="Z100" t="n">
        <v>10</v>
      </c>
    </row>
    <row r="101">
      <c r="A101" t="n">
        <v>13</v>
      </c>
      <c r="B101" t="n">
        <v>90</v>
      </c>
      <c r="C101" t="inlineStr">
        <is>
          <t xml:space="preserve">CONCLUIDO	</t>
        </is>
      </c>
      <c r="D101" t="n">
        <v>4.1436</v>
      </c>
      <c r="E101" t="n">
        <v>24.13</v>
      </c>
      <c r="F101" t="n">
        <v>21.18</v>
      </c>
      <c r="G101" t="n">
        <v>84.72</v>
      </c>
      <c r="H101" t="n">
        <v>1.27</v>
      </c>
      <c r="I101" t="n">
        <v>15</v>
      </c>
      <c r="J101" t="n">
        <v>196.42</v>
      </c>
      <c r="K101" t="n">
        <v>52.44</v>
      </c>
      <c r="L101" t="n">
        <v>14</v>
      </c>
      <c r="M101" t="n">
        <v>13</v>
      </c>
      <c r="N101" t="n">
        <v>39.98</v>
      </c>
      <c r="O101" t="n">
        <v>24459.75</v>
      </c>
      <c r="P101" t="n">
        <v>260.31</v>
      </c>
      <c r="Q101" t="n">
        <v>443.83</v>
      </c>
      <c r="R101" t="n">
        <v>54.01</v>
      </c>
      <c r="S101" t="n">
        <v>32.9</v>
      </c>
      <c r="T101" t="n">
        <v>6528.6</v>
      </c>
      <c r="U101" t="n">
        <v>0.61</v>
      </c>
      <c r="V101" t="n">
        <v>0.77</v>
      </c>
      <c r="W101" t="n">
        <v>1.47</v>
      </c>
      <c r="X101" t="n">
        <v>0.39</v>
      </c>
      <c r="Y101" t="n">
        <v>0.5</v>
      </c>
      <c r="Z101" t="n">
        <v>10</v>
      </c>
    </row>
    <row r="102">
      <c r="A102" t="n">
        <v>14</v>
      </c>
      <c r="B102" t="n">
        <v>90</v>
      </c>
      <c r="C102" t="inlineStr">
        <is>
          <t xml:space="preserve">CONCLUIDO	</t>
        </is>
      </c>
      <c r="D102" t="n">
        <v>4.1511</v>
      </c>
      <c r="E102" t="n">
        <v>24.09</v>
      </c>
      <c r="F102" t="n">
        <v>21.17</v>
      </c>
      <c r="G102" t="n">
        <v>90.73</v>
      </c>
      <c r="H102" t="n">
        <v>1.35</v>
      </c>
      <c r="I102" t="n">
        <v>14</v>
      </c>
      <c r="J102" t="n">
        <v>197.98</v>
      </c>
      <c r="K102" t="n">
        <v>52.44</v>
      </c>
      <c r="L102" t="n">
        <v>15</v>
      </c>
      <c r="M102" t="n">
        <v>12</v>
      </c>
      <c r="N102" t="n">
        <v>40.54</v>
      </c>
      <c r="O102" t="n">
        <v>24651.58</v>
      </c>
      <c r="P102" t="n">
        <v>258.55</v>
      </c>
      <c r="Q102" t="n">
        <v>443.82</v>
      </c>
      <c r="R102" t="n">
        <v>53.59</v>
      </c>
      <c r="S102" t="n">
        <v>32.9</v>
      </c>
      <c r="T102" t="n">
        <v>6323.25</v>
      </c>
      <c r="U102" t="n">
        <v>0.61</v>
      </c>
      <c r="V102" t="n">
        <v>0.77</v>
      </c>
      <c r="W102" t="n">
        <v>1.47</v>
      </c>
      <c r="X102" t="n">
        <v>0.38</v>
      </c>
      <c r="Y102" t="n">
        <v>0.5</v>
      </c>
      <c r="Z102" t="n">
        <v>10</v>
      </c>
    </row>
    <row r="103">
      <c r="A103" t="n">
        <v>15</v>
      </c>
      <c r="B103" t="n">
        <v>90</v>
      </c>
      <c r="C103" t="inlineStr">
        <is>
          <t xml:space="preserve">CONCLUIDO	</t>
        </is>
      </c>
      <c r="D103" t="n">
        <v>4.1618</v>
      </c>
      <c r="E103" t="n">
        <v>24.03</v>
      </c>
      <c r="F103" t="n">
        <v>21.14</v>
      </c>
      <c r="G103" t="n">
        <v>97.59</v>
      </c>
      <c r="H103" t="n">
        <v>1.42</v>
      </c>
      <c r="I103" t="n">
        <v>13</v>
      </c>
      <c r="J103" t="n">
        <v>199.54</v>
      </c>
      <c r="K103" t="n">
        <v>52.44</v>
      </c>
      <c r="L103" t="n">
        <v>16</v>
      </c>
      <c r="M103" t="n">
        <v>11</v>
      </c>
      <c r="N103" t="n">
        <v>41.1</v>
      </c>
      <c r="O103" t="n">
        <v>24844.17</v>
      </c>
      <c r="P103" t="n">
        <v>257.68</v>
      </c>
      <c r="Q103" t="n">
        <v>443.82</v>
      </c>
      <c r="R103" t="n">
        <v>52.8</v>
      </c>
      <c r="S103" t="n">
        <v>32.9</v>
      </c>
      <c r="T103" t="n">
        <v>5934.66</v>
      </c>
      <c r="U103" t="n">
        <v>0.62</v>
      </c>
      <c r="V103" t="n">
        <v>0.77</v>
      </c>
      <c r="W103" t="n">
        <v>1.47</v>
      </c>
      <c r="X103" t="n">
        <v>0.35</v>
      </c>
      <c r="Y103" t="n">
        <v>0.5</v>
      </c>
      <c r="Z103" t="n">
        <v>10</v>
      </c>
    </row>
    <row r="104">
      <c r="A104" t="n">
        <v>16</v>
      </c>
      <c r="B104" t="n">
        <v>90</v>
      </c>
      <c r="C104" t="inlineStr">
        <is>
          <t xml:space="preserve">CONCLUIDO	</t>
        </is>
      </c>
      <c r="D104" t="n">
        <v>4.1747</v>
      </c>
      <c r="E104" t="n">
        <v>23.95</v>
      </c>
      <c r="F104" t="n">
        <v>21.11</v>
      </c>
      <c r="G104" t="n">
        <v>105.53</v>
      </c>
      <c r="H104" t="n">
        <v>1.5</v>
      </c>
      <c r="I104" t="n">
        <v>12</v>
      </c>
      <c r="J104" t="n">
        <v>201.11</v>
      </c>
      <c r="K104" t="n">
        <v>52.44</v>
      </c>
      <c r="L104" t="n">
        <v>17</v>
      </c>
      <c r="M104" t="n">
        <v>10</v>
      </c>
      <c r="N104" t="n">
        <v>41.67</v>
      </c>
      <c r="O104" t="n">
        <v>25037.53</v>
      </c>
      <c r="P104" t="n">
        <v>255.36</v>
      </c>
      <c r="Q104" t="n">
        <v>443.83</v>
      </c>
      <c r="R104" t="n">
        <v>51.63</v>
      </c>
      <c r="S104" t="n">
        <v>32.9</v>
      </c>
      <c r="T104" t="n">
        <v>5352.45</v>
      </c>
      <c r="U104" t="n">
        <v>0.64</v>
      </c>
      <c r="V104" t="n">
        <v>0.77</v>
      </c>
      <c r="W104" t="n">
        <v>1.46</v>
      </c>
      <c r="X104" t="n">
        <v>0.31</v>
      </c>
      <c r="Y104" t="n">
        <v>0.5</v>
      </c>
      <c r="Z104" t="n">
        <v>10</v>
      </c>
    </row>
    <row r="105">
      <c r="A105" t="n">
        <v>17</v>
      </c>
      <c r="B105" t="n">
        <v>90</v>
      </c>
      <c r="C105" t="inlineStr">
        <is>
          <t xml:space="preserve">CONCLUIDO	</t>
        </is>
      </c>
      <c r="D105" t="n">
        <v>4.1726</v>
      </c>
      <c r="E105" t="n">
        <v>23.97</v>
      </c>
      <c r="F105" t="n">
        <v>21.12</v>
      </c>
      <c r="G105" t="n">
        <v>105.59</v>
      </c>
      <c r="H105" t="n">
        <v>1.58</v>
      </c>
      <c r="I105" t="n">
        <v>12</v>
      </c>
      <c r="J105" t="n">
        <v>202.68</v>
      </c>
      <c r="K105" t="n">
        <v>52.44</v>
      </c>
      <c r="L105" t="n">
        <v>18</v>
      </c>
      <c r="M105" t="n">
        <v>10</v>
      </c>
      <c r="N105" t="n">
        <v>42.24</v>
      </c>
      <c r="O105" t="n">
        <v>25231.66</v>
      </c>
      <c r="P105" t="n">
        <v>253.17</v>
      </c>
      <c r="Q105" t="n">
        <v>443.82</v>
      </c>
      <c r="R105" t="n">
        <v>51.94</v>
      </c>
      <c r="S105" t="n">
        <v>32.9</v>
      </c>
      <c r="T105" t="n">
        <v>5509.58</v>
      </c>
      <c r="U105" t="n">
        <v>0.63</v>
      </c>
      <c r="V105" t="n">
        <v>0.77</v>
      </c>
      <c r="W105" t="n">
        <v>1.47</v>
      </c>
      <c r="X105" t="n">
        <v>0.32</v>
      </c>
      <c r="Y105" t="n">
        <v>0.5</v>
      </c>
      <c r="Z105" t="n">
        <v>10</v>
      </c>
    </row>
    <row r="106">
      <c r="A106" t="n">
        <v>18</v>
      </c>
      <c r="B106" t="n">
        <v>90</v>
      </c>
      <c r="C106" t="inlineStr">
        <is>
          <t xml:space="preserve">CONCLUIDO	</t>
        </is>
      </c>
      <c r="D106" t="n">
        <v>4.1856</v>
      </c>
      <c r="E106" t="n">
        <v>23.89</v>
      </c>
      <c r="F106" t="n">
        <v>21.08</v>
      </c>
      <c r="G106" t="n">
        <v>114.98</v>
      </c>
      <c r="H106" t="n">
        <v>1.65</v>
      </c>
      <c r="I106" t="n">
        <v>11</v>
      </c>
      <c r="J106" t="n">
        <v>204.26</v>
      </c>
      <c r="K106" t="n">
        <v>52.44</v>
      </c>
      <c r="L106" t="n">
        <v>19</v>
      </c>
      <c r="M106" t="n">
        <v>9</v>
      </c>
      <c r="N106" t="n">
        <v>42.82</v>
      </c>
      <c r="O106" t="n">
        <v>25426.72</v>
      </c>
      <c r="P106" t="n">
        <v>252.79</v>
      </c>
      <c r="Q106" t="n">
        <v>443.83</v>
      </c>
      <c r="R106" t="n">
        <v>50.58</v>
      </c>
      <c r="S106" t="n">
        <v>32.9</v>
      </c>
      <c r="T106" t="n">
        <v>4834.84</v>
      </c>
      <c r="U106" t="n">
        <v>0.65</v>
      </c>
      <c r="V106" t="n">
        <v>0.77</v>
      </c>
      <c r="W106" t="n">
        <v>1.47</v>
      </c>
      <c r="X106" t="n">
        <v>0.29</v>
      </c>
      <c r="Y106" t="n">
        <v>0.5</v>
      </c>
      <c r="Z106" t="n">
        <v>10</v>
      </c>
    </row>
    <row r="107">
      <c r="A107" t="n">
        <v>19</v>
      </c>
      <c r="B107" t="n">
        <v>90</v>
      </c>
      <c r="C107" t="inlineStr">
        <is>
          <t xml:space="preserve">CONCLUIDO	</t>
        </is>
      </c>
      <c r="D107" t="n">
        <v>4.1975</v>
      </c>
      <c r="E107" t="n">
        <v>23.82</v>
      </c>
      <c r="F107" t="n">
        <v>21.05</v>
      </c>
      <c r="G107" t="n">
        <v>126.29</v>
      </c>
      <c r="H107" t="n">
        <v>1.73</v>
      </c>
      <c r="I107" t="n">
        <v>10</v>
      </c>
      <c r="J107" t="n">
        <v>205.85</v>
      </c>
      <c r="K107" t="n">
        <v>52.44</v>
      </c>
      <c r="L107" t="n">
        <v>20</v>
      </c>
      <c r="M107" t="n">
        <v>8</v>
      </c>
      <c r="N107" t="n">
        <v>43.41</v>
      </c>
      <c r="O107" t="n">
        <v>25622.45</v>
      </c>
      <c r="P107" t="n">
        <v>250.37</v>
      </c>
      <c r="Q107" t="n">
        <v>443.82</v>
      </c>
      <c r="R107" t="n">
        <v>49.61</v>
      </c>
      <c r="S107" t="n">
        <v>32.9</v>
      </c>
      <c r="T107" t="n">
        <v>4355.42</v>
      </c>
      <c r="U107" t="n">
        <v>0.66</v>
      </c>
      <c r="V107" t="n">
        <v>0.77</v>
      </c>
      <c r="W107" t="n">
        <v>1.46</v>
      </c>
      <c r="X107" t="n">
        <v>0.25</v>
      </c>
      <c r="Y107" t="n">
        <v>0.5</v>
      </c>
      <c r="Z107" t="n">
        <v>10</v>
      </c>
    </row>
    <row r="108">
      <c r="A108" t="n">
        <v>20</v>
      </c>
      <c r="B108" t="n">
        <v>90</v>
      </c>
      <c r="C108" t="inlineStr">
        <is>
          <t xml:space="preserve">CONCLUIDO	</t>
        </is>
      </c>
      <c r="D108" t="n">
        <v>4.1959</v>
      </c>
      <c r="E108" t="n">
        <v>23.83</v>
      </c>
      <c r="F108" t="n">
        <v>21.06</v>
      </c>
      <c r="G108" t="n">
        <v>126.34</v>
      </c>
      <c r="H108" t="n">
        <v>1.8</v>
      </c>
      <c r="I108" t="n">
        <v>10</v>
      </c>
      <c r="J108" t="n">
        <v>207.45</v>
      </c>
      <c r="K108" t="n">
        <v>52.44</v>
      </c>
      <c r="L108" t="n">
        <v>21</v>
      </c>
      <c r="M108" t="n">
        <v>8</v>
      </c>
      <c r="N108" t="n">
        <v>44</v>
      </c>
      <c r="O108" t="n">
        <v>25818.99</v>
      </c>
      <c r="P108" t="n">
        <v>249.41</v>
      </c>
      <c r="Q108" t="n">
        <v>443.82</v>
      </c>
      <c r="R108" t="n">
        <v>49.96</v>
      </c>
      <c r="S108" t="n">
        <v>32.9</v>
      </c>
      <c r="T108" t="n">
        <v>4530.99</v>
      </c>
      <c r="U108" t="n">
        <v>0.66</v>
      </c>
      <c r="V108" t="n">
        <v>0.77</v>
      </c>
      <c r="W108" t="n">
        <v>1.46</v>
      </c>
      <c r="X108" t="n">
        <v>0.26</v>
      </c>
      <c r="Y108" t="n">
        <v>0.5</v>
      </c>
      <c r="Z108" t="n">
        <v>10</v>
      </c>
    </row>
    <row r="109">
      <c r="A109" t="n">
        <v>21</v>
      </c>
      <c r="B109" t="n">
        <v>90</v>
      </c>
      <c r="C109" t="inlineStr">
        <is>
          <t xml:space="preserve">CONCLUIDO	</t>
        </is>
      </c>
      <c r="D109" t="n">
        <v>4.2106</v>
      </c>
      <c r="E109" t="n">
        <v>23.75</v>
      </c>
      <c r="F109" t="n">
        <v>21.01</v>
      </c>
      <c r="G109" t="n">
        <v>140.06</v>
      </c>
      <c r="H109" t="n">
        <v>1.87</v>
      </c>
      <c r="I109" t="n">
        <v>9</v>
      </c>
      <c r="J109" t="n">
        <v>209.05</v>
      </c>
      <c r="K109" t="n">
        <v>52.44</v>
      </c>
      <c r="L109" t="n">
        <v>22</v>
      </c>
      <c r="M109" t="n">
        <v>7</v>
      </c>
      <c r="N109" t="n">
        <v>44.6</v>
      </c>
      <c r="O109" t="n">
        <v>26016.35</v>
      </c>
      <c r="P109" t="n">
        <v>245.32</v>
      </c>
      <c r="Q109" t="n">
        <v>443.82</v>
      </c>
      <c r="R109" t="n">
        <v>48.4</v>
      </c>
      <c r="S109" t="n">
        <v>32.9</v>
      </c>
      <c r="T109" t="n">
        <v>3754.42</v>
      </c>
      <c r="U109" t="n">
        <v>0.68</v>
      </c>
      <c r="V109" t="n">
        <v>0.78</v>
      </c>
      <c r="W109" t="n">
        <v>1.46</v>
      </c>
      <c r="X109" t="n">
        <v>0.21</v>
      </c>
      <c r="Y109" t="n">
        <v>0.5</v>
      </c>
      <c r="Z109" t="n">
        <v>10</v>
      </c>
    </row>
    <row r="110">
      <c r="A110" t="n">
        <v>22</v>
      </c>
      <c r="B110" t="n">
        <v>90</v>
      </c>
      <c r="C110" t="inlineStr">
        <is>
          <t xml:space="preserve">CONCLUIDO	</t>
        </is>
      </c>
      <c r="D110" t="n">
        <v>4.2086</v>
      </c>
      <c r="E110" t="n">
        <v>23.76</v>
      </c>
      <c r="F110" t="n">
        <v>21.02</v>
      </c>
      <c r="G110" t="n">
        <v>140.14</v>
      </c>
      <c r="H110" t="n">
        <v>1.94</v>
      </c>
      <c r="I110" t="n">
        <v>9</v>
      </c>
      <c r="J110" t="n">
        <v>210.65</v>
      </c>
      <c r="K110" t="n">
        <v>52.44</v>
      </c>
      <c r="L110" t="n">
        <v>23</v>
      </c>
      <c r="M110" t="n">
        <v>7</v>
      </c>
      <c r="N110" t="n">
        <v>45.21</v>
      </c>
      <c r="O110" t="n">
        <v>26214.54</v>
      </c>
      <c r="P110" t="n">
        <v>246.33</v>
      </c>
      <c r="Q110" t="n">
        <v>443.82</v>
      </c>
      <c r="R110" t="n">
        <v>48.73</v>
      </c>
      <c r="S110" t="n">
        <v>32.9</v>
      </c>
      <c r="T110" t="n">
        <v>3922.11</v>
      </c>
      <c r="U110" t="n">
        <v>0.68</v>
      </c>
      <c r="V110" t="n">
        <v>0.77</v>
      </c>
      <c r="W110" t="n">
        <v>1.46</v>
      </c>
      <c r="X110" t="n">
        <v>0.23</v>
      </c>
      <c r="Y110" t="n">
        <v>0.5</v>
      </c>
      <c r="Z110" t="n">
        <v>10</v>
      </c>
    </row>
    <row r="111">
      <c r="A111" t="n">
        <v>23</v>
      </c>
      <c r="B111" t="n">
        <v>90</v>
      </c>
      <c r="C111" t="inlineStr">
        <is>
          <t xml:space="preserve">CONCLUIDO	</t>
        </is>
      </c>
      <c r="D111" t="n">
        <v>4.208</v>
      </c>
      <c r="E111" t="n">
        <v>23.76</v>
      </c>
      <c r="F111" t="n">
        <v>21.02</v>
      </c>
      <c r="G111" t="n">
        <v>140.16</v>
      </c>
      <c r="H111" t="n">
        <v>2.01</v>
      </c>
      <c r="I111" t="n">
        <v>9</v>
      </c>
      <c r="J111" t="n">
        <v>212.27</v>
      </c>
      <c r="K111" t="n">
        <v>52.44</v>
      </c>
      <c r="L111" t="n">
        <v>24</v>
      </c>
      <c r="M111" t="n">
        <v>7</v>
      </c>
      <c r="N111" t="n">
        <v>45.82</v>
      </c>
      <c r="O111" t="n">
        <v>26413.56</v>
      </c>
      <c r="P111" t="n">
        <v>243.44</v>
      </c>
      <c r="Q111" t="n">
        <v>443.82</v>
      </c>
      <c r="R111" t="n">
        <v>48.89</v>
      </c>
      <c r="S111" t="n">
        <v>32.9</v>
      </c>
      <c r="T111" t="n">
        <v>4000.72</v>
      </c>
      <c r="U111" t="n">
        <v>0.67</v>
      </c>
      <c r="V111" t="n">
        <v>0.77</v>
      </c>
      <c r="W111" t="n">
        <v>1.46</v>
      </c>
      <c r="X111" t="n">
        <v>0.23</v>
      </c>
      <c r="Y111" t="n">
        <v>0.5</v>
      </c>
      <c r="Z111" t="n">
        <v>10</v>
      </c>
    </row>
    <row r="112">
      <c r="A112" t="n">
        <v>24</v>
      </c>
      <c r="B112" t="n">
        <v>90</v>
      </c>
      <c r="C112" t="inlineStr">
        <is>
          <t xml:space="preserve">CONCLUIDO	</t>
        </is>
      </c>
      <c r="D112" t="n">
        <v>4.2194</v>
      </c>
      <c r="E112" t="n">
        <v>23.7</v>
      </c>
      <c r="F112" t="n">
        <v>21</v>
      </c>
      <c r="G112" t="n">
        <v>157.46</v>
      </c>
      <c r="H112" t="n">
        <v>2.08</v>
      </c>
      <c r="I112" t="n">
        <v>8</v>
      </c>
      <c r="J112" t="n">
        <v>213.89</v>
      </c>
      <c r="K112" t="n">
        <v>52.44</v>
      </c>
      <c r="L112" t="n">
        <v>25</v>
      </c>
      <c r="M112" t="n">
        <v>6</v>
      </c>
      <c r="N112" t="n">
        <v>46.44</v>
      </c>
      <c r="O112" t="n">
        <v>26613.43</v>
      </c>
      <c r="P112" t="n">
        <v>241.66</v>
      </c>
      <c r="Q112" t="n">
        <v>443.82</v>
      </c>
      <c r="R112" t="n">
        <v>48.02</v>
      </c>
      <c r="S112" t="n">
        <v>32.9</v>
      </c>
      <c r="T112" t="n">
        <v>3568.55</v>
      </c>
      <c r="U112" t="n">
        <v>0.6899999999999999</v>
      </c>
      <c r="V112" t="n">
        <v>0.78</v>
      </c>
      <c r="W112" t="n">
        <v>1.46</v>
      </c>
      <c r="X112" t="n">
        <v>0.2</v>
      </c>
      <c r="Y112" t="n">
        <v>0.5</v>
      </c>
      <c r="Z112" t="n">
        <v>10</v>
      </c>
    </row>
    <row r="113">
      <c r="A113" t="n">
        <v>25</v>
      </c>
      <c r="B113" t="n">
        <v>90</v>
      </c>
      <c r="C113" t="inlineStr">
        <is>
          <t xml:space="preserve">CONCLUIDO	</t>
        </is>
      </c>
      <c r="D113" t="n">
        <v>4.2207</v>
      </c>
      <c r="E113" t="n">
        <v>23.69</v>
      </c>
      <c r="F113" t="n">
        <v>20.99</v>
      </c>
      <c r="G113" t="n">
        <v>157.41</v>
      </c>
      <c r="H113" t="n">
        <v>2.14</v>
      </c>
      <c r="I113" t="n">
        <v>8</v>
      </c>
      <c r="J113" t="n">
        <v>215.51</v>
      </c>
      <c r="K113" t="n">
        <v>52.44</v>
      </c>
      <c r="L113" t="n">
        <v>26</v>
      </c>
      <c r="M113" t="n">
        <v>6</v>
      </c>
      <c r="N113" t="n">
        <v>47.07</v>
      </c>
      <c r="O113" t="n">
        <v>26814.17</v>
      </c>
      <c r="P113" t="n">
        <v>241.15</v>
      </c>
      <c r="Q113" t="n">
        <v>443.82</v>
      </c>
      <c r="R113" t="n">
        <v>47.69</v>
      </c>
      <c r="S113" t="n">
        <v>32.9</v>
      </c>
      <c r="T113" t="n">
        <v>3402.31</v>
      </c>
      <c r="U113" t="n">
        <v>0.6899999999999999</v>
      </c>
      <c r="V113" t="n">
        <v>0.78</v>
      </c>
      <c r="W113" t="n">
        <v>1.46</v>
      </c>
      <c r="X113" t="n">
        <v>0.19</v>
      </c>
      <c r="Y113" t="n">
        <v>0.5</v>
      </c>
      <c r="Z113" t="n">
        <v>10</v>
      </c>
    </row>
    <row r="114">
      <c r="A114" t="n">
        <v>26</v>
      </c>
      <c r="B114" t="n">
        <v>90</v>
      </c>
      <c r="C114" t="inlineStr">
        <is>
          <t xml:space="preserve">CONCLUIDO	</t>
        </is>
      </c>
      <c r="D114" t="n">
        <v>4.2192</v>
      </c>
      <c r="E114" t="n">
        <v>23.7</v>
      </c>
      <c r="F114" t="n">
        <v>21</v>
      </c>
      <c r="G114" t="n">
        <v>157.47</v>
      </c>
      <c r="H114" t="n">
        <v>2.21</v>
      </c>
      <c r="I114" t="n">
        <v>8</v>
      </c>
      <c r="J114" t="n">
        <v>217.15</v>
      </c>
      <c r="K114" t="n">
        <v>52.44</v>
      </c>
      <c r="L114" t="n">
        <v>27</v>
      </c>
      <c r="M114" t="n">
        <v>6</v>
      </c>
      <c r="N114" t="n">
        <v>47.71</v>
      </c>
      <c r="O114" t="n">
        <v>27015.77</v>
      </c>
      <c r="P114" t="n">
        <v>240.01</v>
      </c>
      <c r="Q114" t="n">
        <v>443.83</v>
      </c>
      <c r="R114" t="n">
        <v>47.96</v>
      </c>
      <c r="S114" t="n">
        <v>32.9</v>
      </c>
      <c r="T114" t="n">
        <v>3540.91</v>
      </c>
      <c r="U114" t="n">
        <v>0.6899999999999999</v>
      </c>
      <c r="V114" t="n">
        <v>0.78</v>
      </c>
      <c r="W114" t="n">
        <v>1.46</v>
      </c>
      <c r="X114" t="n">
        <v>0.2</v>
      </c>
      <c r="Y114" t="n">
        <v>0.5</v>
      </c>
      <c r="Z114" t="n">
        <v>10</v>
      </c>
    </row>
    <row r="115">
      <c r="A115" t="n">
        <v>27</v>
      </c>
      <c r="B115" t="n">
        <v>90</v>
      </c>
      <c r="C115" t="inlineStr">
        <is>
          <t xml:space="preserve">CONCLUIDO	</t>
        </is>
      </c>
      <c r="D115" t="n">
        <v>4.2181</v>
      </c>
      <c r="E115" t="n">
        <v>23.71</v>
      </c>
      <c r="F115" t="n">
        <v>21</v>
      </c>
      <c r="G115" t="n">
        <v>157.52</v>
      </c>
      <c r="H115" t="n">
        <v>2.27</v>
      </c>
      <c r="I115" t="n">
        <v>8</v>
      </c>
      <c r="J115" t="n">
        <v>218.79</v>
      </c>
      <c r="K115" t="n">
        <v>52.44</v>
      </c>
      <c r="L115" t="n">
        <v>28</v>
      </c>
      <c r="M115" t="n">
        <v>6</v>
      </c>
      <c r="N115" t="n">
        <v>48.35</v>
      </c>
      <c r="O115" t="n">
        <v>27218.26</v>
      </c>
      <c r="P115" t="n">
        <v>235.64</v>
      </c>
      <c r="Q115" t="n">
        <v>443.82</v>
      </c>
      <c r="R115" t="n">
        <v>48.21</v>
      </c>
      <c r="S115" t="n">
        <v>32.9</v>
      </c>
      <c r="T115" t="n">
        <v>3665.48</v>
      </c>
      <c r="U115" t="n">
        <v>0.68</v>
      </c>
      <c r="V115" t="n">
        <v>0.78</v>
      </c>
      <c r="W115" t="n">
        <v>1.46</v>
      </c>
      <c r="X115" t="n">
        <v>0.21</v>
      </c>
      <c r="Y115" t="n">
        <v>0.5</v>
      </c>
      <c r="Z115" t="n">
        <v>10</v>
      </c>
    </row>
    <row r="116">
      <c r="A116" t="n">
        <v>28</v>
      </c>
      <c r="B116" t="n">
        <v>90</v>
      </c>
      <c r="C116" t="inlineStr">
        <is>
          <t xml:space="preserve">CONCLUIDO	</t>
        </is>
      </c>
      <c r="D116" t="n">
        <v>4.2314</v>
      </c>
      <c r="E116" t="n">
        <v>23.63</v>
      </c>
      <c r="F116" t="n">
        <v>20.96</v>
      </c>
      <c r="G116" t="n">
        <v>179.69</v>
      </c>
      <c r="H116" t="n">
        <v>2.34</v>
      </c>
      <c r="I116" t="n">
        <v>7</v>
      </c>
      <c r="J116" t="n">
        <v>220.44</v>
      </c>
      <c r="K116" t="n">
        <v>52.44</v>
      </c>
      <c r="L116" t="n">
        <v>29</v>
      </c>
      <c r="M116" t="n">
        <v>5</v>
      </c>
      <c r="N116" t="n">
        <v>49</v>
      </c>
      <c r="O116" t="n">
        <v>27421.64</v>
      </c>
      <c r="P116" t="n">
        <v>236.34</v>
      </c>
      <c r="Q116" t="n">
        <v>443.82</v>
      </c>
      <c r="R116" t="n">
        <v>46.96</v>
      </c>
      <c r="S116" t="n">
        <v>32.9</v>
      </c>
      <c r="T116" t="n">
        <v>3044.35</v>
      </c>
      <c r="U116" t="n">
        <v>0.7</v>
      </c>
      <c r="V116" t="n">
        <v>0.78</v>
      </c>
      <c r="W116" t="n">
        <v>1.46</v>
      </c>
      <c r="X116" t="n">
        <v>0.17</v>
      </c>
      <c r="Y116" t="n">
        <v>0.5</v>
      </c>
      <c r="Z116" t="n">
        <v>10</v>
      </c>
    </row>
    <row r="117">
      <c r="A117" t="n">
        <v>29</v>
      </c>
      <c r="B117" t="n">
        <v>90</v>
      </c>
      <c r="C117" t="inlineStr">
        <is>
          <t xml:space="preserve">CONCLUIDO	</t>
        </is>
      </c>
      <c r="D117" t="n">
        <v>4.2316</v>
      </c>
      <c r="E117" t="n">
        <v>23.63</v>
      </c>
      <c r="F117" t="n">
        <v>20.96</v>
      </c>
      <c r="G117" t="n">
        <v>179.68</v>
      </c>
      <c r="H117" t="n">
        <v>2.4</v>
      </c>
      <c r="I117" t="n">
        <v>7</v>
      </c>
      <c r="J117" t="n">
        <v>222.1</v>
      </c>
      <c r="K117" t="n">
        <v>52.44</v>
      </c>
      <c r="L117" t="n">
        <v>30</v>
      </c>
      <c r="M117" t="n">
        <v>5</v>
      </c>
      <c r="N117" t="n">
        <v>49.65</v>
      </c>
      <c r="O117" t="n">
        <v>27625.93</v>
      </c>
      <c r="P117" t="n">
        <v>236.97</v>
      </c>
      <c r="Q117" t="n">
        <v>443.82</v>
      </c>
      <c r="R117" t="n">
        <v>46.88</v>
      </c>
      <c r="S117" t="n">
        <v>32.9</v>
      </c>
      <c r="T117" t="n">
        <v>3004.41</v>
      </c>
      <c r="U117" t="n">
        <v>0.7</v>
      </c>
      <c r="V117" t="n">
        <v>0.78</v>
      </c>
      <c r="W117" t="n">
        <v>1.46</v>
      </c>
      <c r="X117" t="n">
        <v>0.17</v>
      </c>
      <c r="Y117" t="n">
        <v>0.5</v>
      </c>
      <c r="Z117" t="n">
        <v>10</v>
      </c>
    </row>
    <row r="118">
      <c r="A118" t="n">
        <v>30</v>
      </c>
      <c r="B118" t="n">
        <v>90</v>
      </c>
      <c r="C118" t="inlineStr">
        <is>
          <t xml:space="preserve">CONCLUIDO	</t>
        </is>
      </c>
      <c r="D118" t="n">
        <v>4.2299</v>
      </c>
      <c r="E118" t="n">
        <v>23.64</v>
      </c>
      <c r="F118" t="n">
        <v>20.97</v>
      </c>
      <c r="G118" t="n">
        <v>179.76</v>
      </c>
      <c r="H118" t="n">
        <v>2.46</v>
      </c>
      <c r="I118" t="n">
        <v>7</v>
      </c>
      <c r="J118" t="n">
        <v>223.76</v>
      </c>
      <c r="K118" t="n">
        <v>52.44</v>
      </c>
      <c r="L118" t="n">
        <v>31</v>
      </c>
      <c r="M118" t="n">
        <v>3</v>
      </c>
      <c r="N118" t="n">
        <v>50.32</v>
      </c>
      <c r="O118" t="n">
        <v>27831.27</v>
      </c>
      <c r="P118" t="n">
        <v>234.86</v>
      </c>
      <c r="Q118" t="n">
        <v>443.82</v>
      </c>
      <c r="R118" t="n">
        <v>46.99</v>
      </c>
      <c r="S118" t="n">
        <v>32.9</v>
      </c>
      <c r="T118" t="n">
        <v>3060.13</v>
      </c>
      <c r="U118" t="n">
        <v>0.7</v>
      </c>
      <c r="V118" t="n">
        <v>0.78</v>
      </c>
      <c r="W118" t="n">
        <v>1.46</v>
      </c>
      <c r="X118" t="n">
        <v>0.18</v>
      </c>
      <c r="Y118" t="n">
        <v>0.5</v>
      </c>
      <c r="Z118" t="n">
        <v>10</v>
      </c>
    </row>
    <row r="119">
      <c r="A119" t="n">
        <v>31</v>
      </c>
      <c r="B119" t="n">
        <v>90</v>
      </c>
      <c r="C119" t="inlineStr">
        <is>
          <t xml:space="preserve">CONCLUIDO	</t>
        </is>
      </c>
      <c r="D119" t="n">
        <v>4.2316</v>
      </c>
      <c r="E119" t="n">
        <v>23.63</v>
      </c>
      <c r="F119" t="n">
        <v>20.96</v>
      </c>
      <c r="G119" t="n">
        <v>179.68</v>
      </c>
      <c r="H119" t="n">
        <v>2.52</v>
      </c>
      <c r="I119" t="n">
        <v>7</v>
      </c>
      <c r="J119" t="n">
        <v>225.43</v>
      </c>
      <c r="K119" t="n">
        <v>52.44</v>
      </c>
      <c r="L119" t="n">
        <v>32</v>
      </c>
      <c r="M119" t="n">
        <v>3</v>
      </c>
      <c r="N119" t="n">
        <v>50.99</v>
      </c>
      <c r="O119" t="n">
        <v>28037.42</v>
      </c>
      <c r="P119" t="n">
        <v>234.03</v>
      </c>
      <c r="Q119" t="n">
        <v>443.82</v>
      </c>
      <c r="R119" t="n">
        <v>46.76</v>
      </c>
      <c r="S119" t="n">
        <v>32.9</v>
      </c>
      <c r="T119" t="n">
        <v>2945.52</v>
      </c>
      <c r="U119" t="n">
        <v>0.7</v>
      </c>
      <c r="V119" t="n">
        <v>0.78</v>
      </c>
      <c r="W119" t="n">
        <v>1.46</v>
      </c>
      <c r="X119" t="n">
        <v>0.17</v>
      </c>
      <c r="Y119" t="n">
        <v>0.5</v>
      </c>
      <c r="Z119" t="n">
        <v>10</v>
      </c>
    </row>
    <row r="120">
      <c r="A120" t="n">
        <v>32</v>
      </c>
      <c r="B120" t="n">
        <v>90</v>
      </c>
      <c r="C120" t="inlineStr">
        <is>
          <t xml:space="preserve">CONCLUIDO	</t>
        </is>
      </c>
      <c r="D120" t="n">
        <v>4.2332</v>
      </c>
      <c r="E120" t="n">
        <v>23.62</v>
      </c>
      <c r="F120" t="n">
        <v>20.95</v>
      </c>
      <c r="G120" t="n">
        <v>179.6</v>
      </c>
      <c r="H120" t="n">
        <v>2.58</v>
      </c>
      <c r="I120" t="n">
        <v>7</v>
      </c>
      <c r="J120" t="n">
        <v>227.11</v>
      </c>
      <c r="K120" t="n">
        <v>52.44</v>
      </c>
      <c r="L120" t="n">
        <v>33</v>
      </c>
      <c r="M120" t="n">
        <v>3</v>
      </c>
      <c r="N120" t="n">
        <v>51.67</v>
      </c>
      <c r="O120" t="n">
        <v>28244.51</v>
      </c>
      <c r="P120" t="n">
        <v>233.18</v>
      </c>
      <c r="Q120" t="n">
        <v>443.82</v>
      </c>
      <c r="R120" t="n">
        <v>46.5</v>
      </c>
      <c r="S120" t="n">
        <v>32.9</v>
      </c>
      <c r="T120" t="n">
        <v>2814.8</v>
      </c>
      <c r="U120" t="n">
        <v>0.71</v>
      </c>
      <c r="V120" t="n">
        <v>0.78</v>
      </c>
      <c r="W120" t="n">
        <v>1.46</v>
      </c>
      <c r="X120" t="n">
        <v>0.16</v>
      </c>
      <c r="Y120" t="n">
        <v>0.5</v>
      </c>
      <c r="Z120" t="n">
        <v>10</v>
      </c>
    </row>
    <row r="121">
      <c r="A121" t="n">
        <v>33</v>
      </c>
      <c r="B121" t="n">
        <v>90</v>
      </c>
      <c r="C121" t="inlineStr">
        <is>
          <t xml:space="preserve">CONCLUIDO	</t>
        </is>
      </c>
      <c r="D121" t="n">
        <v>4.2317</v>
      </c>
      <c r="E121" t="n">
        <v>23.63</v>
      </c>
      <c r="F121" t="n">
        <v>20.96</v>
      </c>
      <c r="G121" t="n">
        <v>179.67</v>
      </c>
      <c r="H121" t="n">
        <v>2.64</v>
      </c>
      <c r="I121" t="n">
        <v>7</v>
      </c>
      <c r="J121" t="n">
        <v>228.8</v>
      </c>
      <c r="K121" t="n">
        <v>52.44</v>
      </c>
      <c r="L121" t="n">
        <v>34</v>
      </c>
      <c r="M121" t="n">
        <v>3</v>
      </c>
      <c r="N121" t="n">
        <v>52.36</v>
      </c>
      <c r="O121" t="n">
        <v>28452.56</v>
      </c>
      <c r="P121" t="n">
        <v>231.71</v>
      </c>
      <c r="Q121" t="n">
        <v>443.82</v>
      </c>
      <c r="R121" t="n">
        <v>46.7</v>
      </c>
      <c r="S121" t="n">
        <v>32.9</v>
      </c>
      <c r="T121" t="n">
        <v>2912.82</v>
      </c>
      <c r="U121" t="n">
        <v>0.7</v>
      </c>
      <c r="V121" t="n">
        <v>0.78</v>
      </c>
      <c r="W121" t="n">
        <v>1.46</v>
      </c>
      <c r="X121" t="n">
        <v>0.17</v>
      </c>
      <c r="Y121" t="n">
        <v>0.5</v>
      </c>
      <c r="Z121" t="n">
        <v>10</v>
      </c>
    </row>
    <row r="122">
      <c r="A122" t="n">
        <v>34</v>
      </c>
      <c r="B122" t="n">
        <v>90</v>
      </c>
      <c r="C122" t="inlineStr">
        <is>
          <t xml:space="preserve">CONCLUIDO	</t>
        </is>
      </c>
      <c r="D122" t="n">
        <v>4.2429</v>
      </c>
      <c r="E122" t="n">
        <v>23.57</v>
      </c>
      <c r="F122" t="n">
        <v>20.93</v>
      </c>
      <c r="G122" t="n">
        <v>209.35</v>
      </c>
      <c r="H122" t="n">
        <v>2.7</v>
      </c>
      <c r="I122" t="n">
        <v>6</v>
      </c>
      <c r="J122" t="n">
        <v>230.49</v>
      </c>
      <c r="K122" t="n">
        <v>52.44</v>
      </c>
      <c r="L122" t="n">
        <v>35</v>
      </c>
      <c r="M122" t="n">
        <v>0</v>
      </c>
      <c r="N122" t="n">
        <v>53.05</v>
      </c>
      <c r="O122" t="n">
        <v>28661.58</v>
      </c>
      <c r="P122" t="n">
        <v>232.44</v>
      </c>
      <c r="Q122" t="n">
        <v>443.82</v>
      </c>
      <c r="R122" t="n">
        <v>45.8</v>
      </c>
      <c r="S122" t="n">
        <v>32.9</v>
      </c>
      <c r="T122" t="n">
        <v>2467.62</v>
      </c>
      <c r="U122" t="n">
        <v>0.72</v>
      </c>
      <c r="V122" t="n">
        <v>0.78</v>
      </c>
      <c r="W122" t="n">
        <v>1.46</v>
      </c>
      <c r="X122" t="n">
        <v>0.14</v>
      </c>
      <c r="Y122" t="n">
        <v>0.5</v>
      </c>
      <c r="Z122" t="n">
        <v>10</v>
      </c>
    </row>
    <row r="123">
      <c r="A123" t="n">
        <v>0</v>
      </c>
      <c r="B123" t="n">
        <v>10</v>
      </c>
      <c r="C123" t="inlineStr">
        <is>
          <t xml:space="preserve">CONCLUIDO	</t>
        </is>
      </c>
      <c r="D123" t="n">
        <v>4.0866</v>
      </c>
      <c r="E123" t="n">
        <v>24.47</v>
      </c>
      <c r="F123" t="n">
        <v>22.26</v>
      </c>
      <c r="G123" t="n">
        <v>26.18</v>
      </c>
      <c r="H123" t="n">
        <v>0.64</v>
      </c>
      <c r="I123" t="n">
        <v>51</v>
      </c>
      <c r="J123" t="n">
        <v>26.11</v>
      </c>
      <c r="K123" t="n">
        <v>12.1</v>
      </c>
      <c r="L123" t="n">
        <v>1</v>
      </c>
      <c r="M123" t="n">
        <v>28</v>
      </c>
      <c r="N123" t="n">
        <v>3.01</v>
      </c>
      <c r="O123" t="n">
        <v>3454.41</v>
      </c>
      <c r="P123" t="n">
        <v>64.8</v>
      </c>
      <c r="Q123" t="n">
        <v>443.83</v>
      </c>
      <c r="R123" t="n">
        <v>88.11</v>
      </c>
      <c r="S123" t="n">
        <v>32.9</v>
      </c>
      <c r="T123" t="n">
        <v>23399.68</v>
      </c>
      <c r="U123" t="n">
        <v>0.37</v>
      </c>
      <c r="V123" t="n">
        <v>0.73</v>
      </c>
      <c r="W123" t="n">
        <v>1.56</v>
      </c>
      <c r="X123" t="n">
        <v>1.46</v>
      </c>
      <c r="Y123" t="n">
        <v>0.5</v>
      </c>
      <c r="Z123" t="n">
        <v>10</v>
      </c>
    </row>
    <row r="124">
      <c r="A124" t="n">
        <v>1</v>
      </c>
      <c r="B124" t="n">
        <v>10</v>
      </c>
      <c r="C124" t="inlineStr">
        <is>
          <t xml:space="preserve">CONCLUIDO	</t>
        </is>
      </c>
      <c r="D124" t="n">
        <v>4.1199</v>
      </c>
      <c r="E124" t="n">
        <v>24.27</v>
      </c>
      <c r="F124" t="n">
        <v>22.11</v>
      </c>
      <c r="G124" t="n">
        <v>28.84</v>
      </c>
      <c r="H124" t="n">
        <v>1.23</v>
      </c>
      <c r="I124" t="n">
        <v>46</v>
      </c>
      <c r="J124" t="n">
        <v>27.2</v>
      </c>
      <c r="K124" t="n">
        <v>12.1</v>
      </c>
      <c r="L124" t="n">
        <v>2</v>
      </c>
      <c r="M124" t="n">
        <v>0</v>
      </c>
      <c r="N124" t="n">
        <v>3.1</v>
      </c>
      <c r="O124" t="n">
        <v>3588.35</v>
      </c>
      <c r="P124" t="n">
        <v>65.39</v>
      </c>
      <c r="Q124" t="n">
        <v>443.84</v>
      </c>
      <c r="R124" t="n">
        <v>82.70999999999999</v>
      </c>
      <c r="S124" t="n">
        <v>32.9</v>
      </c>
      <c r="T124" t="n">
        <v>20726.49</v>
      </c>
      <c r="U124" t="n">
        <v>0.4</v>
      </c>
      <c r="V124" t="n">
        <v>0.74</v>
      </c>
      <c r="W124" t="n">
        <v>1.57</v>
      </c>
      <c r="X124" t="n">
        <v>1.32</v>
      </c>
      <c r="Y124" t="n">
        <v>0.5</v>
      </c>
      <c r="Z124" t="n">
        <v>10</v>
      </c>
    </row>
    <row r="125">
      <c r="A125" t="n">
        <v>0</v>
      </c>
      <c r="B125" t="n">
        <v>45</v>
      </c>
      <c r="C125" t="inlineStr">
        <is>
          <t xml:space="preserve">CONCLUIDO	</t>
        </is>
      </c>
      <c r="D125" t="n">
        <v>3.2268</v>
      </c>
      <c r="E125" t="n">
        <v>30.99</v>
      </c>
      <c r="F125" t="n">
        <v>25.61</v>
      </c>
      <c r="G125" t="n">
        <v>9.31</v>
      </c>
      <c r="H125" t="n">
        <v>0.18</v>
      </c>
      <c r="I125" t="n">
        <v>165</v>
      </c>
      <c r="J125" t="n">
        <v>98.70999999999999</v>
      </c>
      <c r="K125" t="n">
        <v>39.72</v>
      </c>
      <c r="L125" t="n">
        <v>1</v>
      </c>
      <c r="M125" t="n">
        <v>163</v>
      </c>
      <c r="N125" t="n">
        <v>12.99</v>
      </c>
      <c r="O125" t="n">
        <v>12407.75</v>
      </c>
      <c r="P125" t="n">
        <v>227.38</v>
      </c>
      <c r="Q125" t="n">
        <v>443.9</v>
      </c>
      <c r="R125" t="n">
        <v>198.22</v>
      </c>
      <c r="S125" t="n">
        <v>32.9</v>
      </c>
      <c r="T125" t="n">
        <v>77883.99000000001</v>
      </c>
      <c r="U125" t="n">
        <v>0.17</v>
      </c>
      <c r="V125" t="n">
        <v>0.64</v>
      </c>
      <c r="W125" t="n">
        <v>1.72</v>
      </c>
      <c r="X125" t="n">
        <v>4.81</v>
      </c>
      <c r="Y125" t="n">
        <v>0.5</v>
      </c>
      <c r="Z125" t="n">
        <v>10</v>
      </c>
    </row>
    <row r="126">
      <c r="A126" t="n">
        <v>1</v>
      </c>
      <c r="B126" t="n">
        <v>45</v>
      </c>
      <c r="C126" t="inlineStr">
        <is>
          <t xml:space="preserve">CONCLUIDO	</t>
        </is>
      </c>
      <c r="D126" t="n">
        <v>3.7923</v>
      </c>
      <c r="E126" t="n">
        <v>26.37</v>
      </c>
      <c r="F126" t="n">
        <v>22.88</v>
      </c>
      <c r="G126" t="n">
        <v>18.81</v>
      </c>
      <c r="H126" t="n">
        <v>0.35</v>
      </c>
      <c r="I126" t="n">
        <v>73</v>
      </c>
      <c r="J126" t="n">
        <v>99.95</v>
      </c>
      <c r="K126" t="n">
        <v>39.72</v>
      </c>
      <c r="L126" t="n">
        <v>2</v>
      </c>
      <c r="M126" t="n">
        <v>71</v>
      </c>
      <c r="N126" t="n">
        <v>13.24</v>
      </c>
      <c r="O126" t="n">
        <v>12561.45</v>
      </c>
      <c r="P126" t="n">
        <v>199.92</v>
      </c>
      <c r="Q126" t="n">
        <v>443.85</v>
      </c>
      <c r="R126" t="n">
        <v>109.14</v>
      </c>
      <c r="S126" t="n">
        <v>32.9</v>
      </c>
      <c r="T126" t="n">
        <v>33805.92</v>
      </c>
      <c r="U126" t="n">
        <v>0.3</v>
      </c>
      <c r="V126" t="n">
        <v>0.71</v>
      </c>
      <c r="W126" t="n">
        <v>1.57</v>
      </c>
      <c r="X126" t="n">
        <v>2.09</v>
      </c>
      <c r="Y126" t="n">
        <v>0.5</v>
      </c>
      <c r="Z126" t="n">
        <v>10</v>
      </c>
    </row>
    <row r="127">
      <c r="A127" t="n">
        <v>2</v>
      </c>
      <c r="B127" t="n">
        <v>45</v>
      </c>
      <c r="C127" t="inlineStr">
        <is>
          <t xml:space="preserve">CONCLUIDO	</t>
        </is>
      </c>
      <c r="D127" t="n">
        <v>3.9861</v>
      </c>
      <c r="E127" t="n">
        <v>25.09</v>
      </c>
      <c r="F127" t="n">
        <v>22.13</v>
      </c>
      <c r="G127" t="n">
        <v>28.25</v>
      </c>
      <c r="H127" t="n">
        <v>0.52</v>
      </c>
      <c r="I127" t="n">
        <v>47</v>
      </c>
      <c r="J127" t="n">
        <v>101.2</v>
      </c>
      <c r="K127" t="n">
        <v>39.72</v>
      </c>
      <c r="L127" t="n">
        <v>3</v>
      </c>
      <c r="M127" t="n">
        <v>45</v>
      </c>
      <c r="N127" t="n">
        <v>13.49</v>
      </c>
      <c r="O127" t="n">
        <v>12715.54</v>
      </c>
      <c r="P127" t="n">
        <v>190.36</v>
      </c>
      <c r="Q127" t="n">
        <v>443.82</v>
      </c>
      <c r="R127" t="n">
        <v>84.93000000000001</v>
      </c>
      <c r="S127" t="n">
        <v>32.9</v>
      </c>
      <c r="T127" t="n">
        <v>21829.56</v>
      </c>
      <c r="U127" t="n">
        <v>0.39</v>
      </c>
      <c r="V127" t="n">
        <v>0.74</v>
      </c>
      <c r="W127" t="n">
        <v>1.52</v>
      </c>
      <c r="X127" t="n">
        <v>1.34</v>
      </c>
      <c r="Y127" t="n">
        <v>0.5</v>
      </c>
      <c r="Z127" t="n">
        <v>10</v>
      </c>
    </row>
    <row r="128">
      <c r="A128" t="n">
        <v>3</v>
      </c>
      <c r="B128" t="n">
        <v>45</v>
      </c>
      <c r="C128" t="inlineStr">
        <is>
          <t xml:space="preserve">CONCLUIDO	</t>
        </is>
      </c>
      <c r="D128" t="n">
        <v>4.0925</v>
      </c>
      <c r="E128" t="n">
        <v>24.43</v>
      </c>
      <c r="F128" t="n">
        <v>21.75</v>
      </c>
      <c r="G128" t="n">
        <v>38.38</v>
      </c>
      <c r="H128" t="n">
        <v>0.6899999999999999</v>
      </c>
      <c r="I128" t="n">
        <v>34</v>
      </c>
      <c r="J128" t="n">
        <v>102.45</v>
      </c>
      <c r="K128" t="n">
        <v>39.72</v>
      </c>
      <c r="L128" t="n">
        <v>4</v>
      </c>
      <c r="M128" t="n">
        <v>32</v>
      </c>
      <c r="N128" t="n">
        <v>13.74</v>
      </c>
      <c r="O128" t="n">
        <v>12870.03</v>
      </c>
      <c r="P128" t="n">
        <v>183.56</v>
      </c>
      <c r="Q128" t="n">
        <v>443.84</v>
      </c>
      <c r="R128" t="n">
        <v>72.23</v>
      </c>
      <c r="S128" t="n">
        <v>32.9</v>
      </c>
      <c r="T128" t="n">
        <v>15543.12</v>
      </c>
      <c r="U128" t="n">
        <v>0.46</v>
      </c>
      <c r="V128" t="n">
        <v>0.75</v>
      </c>
      <c r="W128" t="n">
        <v>1.51</v>
      </c>
      <c r="X128" t="n">
        <v>0.95</v>
      </c>
      <c r="Y128" t="n">
        <v>0.5</v>
      </c>
      <c r="Z128" t="n">
        <v>10</v>
      </c>
    </row>
    <row r="129">
      <c r="A129" t="n">
        <v>4</v>
      </c>
      <c r="B129" t="n">
        <v>45</v>
      </c>
      <c r="C129" t="inlineStr">
        <is>
          <t xml:space="preserve">CONCLUIDO	</t>
        </is>
      </c>
      <c r="D129" t="n">
        <v>4.154</v>
      </c>
      <c r="E129" t="n">
        <v>24.07</v>
      </c>
      <c r="F129" t="n">
        <v>21.53</v>
      </c>
      <c r="G129" t="n">
        <v>47.85</v>
      </c>
      <c r="H129" t="n">
        <v>0.85</v>
      </c>
      <c r="I129" t="n">
        <v>27</v>
      </c>
      <c r="J129" t="n">
        <v>103.71</v>
      </c>
      <c r="K129" t="n">
        <v>39.72</v>
      </c>
      <c r="L129" t="n">
        <v>5</v>
      </c>
      <c r="M129" t="n">
        <v>25</v>
      </c>
      <c r="N129" t="n">
        <v>14</v>
      </c>
      <c r="O129" t="n">
        <v>13024.91</v>
      </c>
      <c r="P129" t="n">
        <v>178.87</v>
      </c>
      <c r="Q129" t="n">
        <v>443.82</v>
      </c>
      <c r="R129" t="n">
        <v>65.54000000000001</v>
      </c>
      <c r="S129" t="n">
        <v>32.9</v>
      </c>
      <c r="T129" t="n">
        <v>12235.7</v>
      </c>
      <c r="U129" t="n">
        <v>0.5</v>
      </c>
      <c r="V129" t="n">
        <v>0.76</v>
      </c>
      <c r="W129" t="n">
        <v>1.48</v>
      </c>
      <c r="X129" t="n">
        <v>0.74</v>
      </c>
      <c r="Y129" t="n">
        <v>0.5</v>
      </c>
      <c r="Z129" t="n">
        <v>10</v>
      </c>
    </row>
    <row r="130">
      <c r="A130" t="n">
        <v>5</v>
      </c>
      <c r="B130" t="n">
        <v>45</v>
      </c>
      <c r="C130" t="inlineStr">
        <is>
          <t xml:space="preserve">CONCLUIDO	</t>
        </is>
      </c>
      <c r="D130" t="n">
        <v>4.1938</v>
      </c>
      <c r="E130" t="n">
        <v>23.84</v>
      </c>
      <c r="F130" t="n">
        <v>21.4</v>
      </c>
      <c r="G130" t="n">
        <v>58.38</v>
      </c>
      <c r="H130" t="n">
        <v>1.01</v>
      </c>
      <c r="I130" t="n">
        <v>22</v>
      </c>
      <c r="J130" t="n">
        <v>104.97</v>
      </c>
      <c r="K130" t="n">
        <v>39.72</v>
      </c>
      <c r="L130" t="n">
        <v>6</v>
      </c>
      <c r="M130" t="n">
        <v>20</v>
      </c>
      <c r="N130" t="n">
        <v>14.25</v>
      </c>
      <c r="O130" t="n">
        <v>13180.19</v>
      </c>
      <c r="P130" t="n">
        <v>173.96</v>
      </c>
      <c r="Q130" t="n">
        <v>443.83</v>
      </c>
      <c r="R130" t="n">
        <v>61.39</v>
      </c>
      <c r="S130" t="n">
        <v>32.9</v>
      </c>
      <c r="T130" t="n">
        <v>10186.29</v>
      </c>
      <c r="U130" t="n">
        <v>0.54</v>
      </c>
      <c r="V130" t="n">
        <v>0.76</v>
      </c>
      <c r="W130" t="n">
        <v>1.48</v>
      </c>
      <c r="X130" t="n">
        <v>0.61</v>
      </c>
      <c r="Y130" t="n">
        <v>0.5</v>
      </c>
      <c r="Z130" t="n">
        <v>10</v>
      </c>
    </row>
    <row r="131">
      <c r="A131" t="n">
        <v>6</v>
      </c>
      <c r="B131" t="n">
        <v>45</v>
      </c>
      <c r="C131" t="inlineStr">
        <is>
          <t xml:space="preserve">CONCLUIDO	</t>
        </is>
      </c>
      <c r="D131" t="n">
        <v>4.2223</v>
      </c>
      <c r="E131" t="n">
        <v>23.68</v>
      </c>
      <c r="F131" t="n">
        <v>21.3</v>
      </c>
      <c r="G131" t="n">
        <v>67.28</v>
      </c>
      <c r="H131" t="n">
        <v>1.16</v>
      </c>
      <c r="I131" t="n">
        <v>19</v>
      </c>
      <c r="J131" t="n">
        <v>106.23</v>
      </c>
      <c r="K131" t="n">
        <v>39.72</v>
      </c>
      <c r="L131" t="n">
        <v>7</v>
      </c>
      <c r="M131" t="n">
        <v>17</v>
      </c>
      <c r="N131" t="n">
        <v>14.52</v>
      </c>
      <c r="O131" t="n">
        <v>13335.87</v>
      </c>
      <c r="P131" t="n">
        <v>169.12</v>
      </c>
      <c r="Q131" t="n">
        <v>443.82</v>
      </c>
      <c r="R131" t="n">
        <v>58.09</v>
      </c>
      <c r="S131" t="n">
        <v>32.9</v>
      </c>
      <c r="T131" t="n">
        <v>8548.860000000001</v>
      </c>
      <c r="U131" t="n">
        <v>0.57</v>
      </c>
      <c r="V131" t="n">
        <v>0.76</v>
      </c>
      <c r="W131" t="n">
        <v>1.48</v>
      </c>
      <c r="X131" t="n">
        <v>0.51</v>
      </c>
      <c r="Y131" t="n">
        <v>0.5</v>
      </c>
      <c r="Z131" t="n">
        <v>10</v>
      </c>
    </row>
    <row r="132">
      <c r="A132" t="n">
        <v>7</v>
      </c>
      <c r="B132" t="n">
        <v>45</v>
      </c>
      <c r="C132" t="inlineStr">
        <is>
          <t xml:space="preserve">CONCLUIDO	</t>
        </is>
      </c>
      <c r="D132" t="n">
        <v>4.2468</v>
      </c>
      <c r="E132" t="n">
        <v>23.55</v>
      </c>
      <c r="F132" t="n">
        <v>21.23</v>
      </c>
      <c r="G132" t="n">
        <v>79.61</v>
      </c>
      <c r="H132" t="n">
        <v>1.31</v>
      </c>
      <c r="I132" t="n">
        <v>16</v>
      </c>
      <c r="J132" t="n">
        <v>107.5</v>
      </c>
      <c r="K132" t="n">
        <v>39.72</v>
      </c>
      <c r="L132" t="n">
        <v>8</v>
      </c>
      <c r="M132" t="n">
        <v>14</v>
      </c>
      <c r="N132" t="n">
        <v>14.78</v>
      </c>
      <c r="O132" t="n">
        <v>13491.96</v>
      </c>
      <c r="P132" t="n">
        <v>164.56</v>
      </c>
      <c r="Q132" t="n">
        <v>443.83</v>
      </c>
      <c r="R132" t="n">
        <v>55.39</v>
      </c>
      <c r="S132" t="n">
        <v>32.9</v>
      </c>
      <c r="T132" t="n">
        <v>7214.7</v>
      </c>
      <c r="U132" t="n">
        <v>0.59</v>
      </c>
      <c r="V132" t="n">
        <v>0.77</v>
      </c>
      <c r="W132" t="n">
        <v>1.48</v>
      </c>
      <c r="X132" t="n">
        <v>0.44</v>
      </c>
      <c r="Y132" t="n">
        <v>0.5</v>
      </c>
      <c r="Z132" t="n">
        <v>10</v>
      </c>
    </row>
    <row r="133">
      <c r="A133" t="n">
        <v>8</v>
      </c>
      <c r="B133" t="n">
        <v>45</v>
      </c>
      <c r="C133" t="inlineStr">
        <is>
          <t xml:space="preserve">CONCLUIDO	</t>
        </is>
      </c>
      <c r="D133" t="n">
        <v>4.2688</v>
      </c>
      <c r="E133" t="n">
        <v>23.43</v>
      </c>
      <c r="F133" t="n">
        <v>21.15</v>
      </c>
      <c r="G133" t="n">
        <v>90.64</v>
      </c>
      <c r="H133" t="n">
        <v>1.46</v>
      </c>
      <c r="I133" t="n">
        <v>14</v>
      </c>
      <c r="J133" t="n">
        <v>108.77</v>
      </c>
      <c r="K133" t="n">
        <v>39.72</v>
      </c>
      <c r="L133" t="n">
        <v>9</v>
      </c>
      <c r="M133" t="n">
        <v>12</v>
      </c>
      <c r="N133" t="n">
        <v>15.05</v>
      </c>
      <c r="O133" t="n">
        <v>13648.58</v>
      </c>
      <c r="P133" t="n">
        <v>161.36</v>
      </c>
      <c r="Q133" t="n">
        <v>443.82</v>
      </c>
      <c r="R133" t="n">
        <v>52.92</v>
      </c>
      <c r="S133" t="n">
        <v>32.9</v>
      </c>
      <c r="T133" t="n">
        <v>5991.27</v>
      </c>
      <c r="U133" t="n">
        <v>0.62</v>
      </c>
      <c r="V133" t="n">
        <v>0.77</v>
      </c>
      <c r="W133" t="n">
        <v>1.47</v>
      </c>
      <c r="X133" t="n">
        <v>0.36</v>
      </c>
      <c r="Y133" t="n">
        <v>0.5</v>
      </c>
      <c r="Z133" t="n">
        <v>10</v>
      </c>
    </row>
    <row r="134">
      <c r="A134" t="n">
        <v>9</v>
      </c>
      <c r="B134" t="n">
        <v>45</v>
      </c>
      <c r="C134" t="inlineStr">
        <is>
          <t xml:space="preserve">CONCLUIDO	</t>
        </is>
      </c>
      <c r="D134" t="n">
        <v>4.2754</v>
      </c>
      <c r="E134" t="n">
        <v>23.39</v>
      </c>
      <c r="F134" t="n">
        <v>21.13</v>
      </c>
      <c r="G134" t="n">
        <v>97.54000000000001</v>
      </c>
      <c r="H134" t="n">
        <v>1.6</v>
      </c>
      <c r="I134" t="n">
        <v>13</v>
      </c>
      <c r="J134" t="n">
        <v>110.04</v>
      </c>
      <c r="K134" t="n">
        <v>39.72</v>
      </c>
      <c r="L134" t="n">
        <v>10</v>
      </c>
      <c r="M134" t="n">
        <v>10</v>
      </c>
      <c r="N134" t="n">
        <v>15.32</v>
      </c>
      <c r="O134" t="n">
        <v>13805.5</v>
      </c>
      <c r="P134" t="n">
        <v>157.82</v>
      </c>
      <c r="Q134" t="n">
        <v>443.82</v>
      </c>
      <c r="R134" t="n">
        <v>52.41</v>
      </c>
      <c r="S134" t="n">
        <v>32.9</v>
      </c>
      <c r="T134" t="n">
        <v>5738.61</v>
      </c>
      <c r="U134" t="n">
        <v>0.63</v>
      </c>
      <c r="V134" t="n">
        <v>0.77</v>
      </c>
      <c r="W134" t="n">
        <v>1.47</v>
      </c>
      <c r="X134" t="n">
        <v>0.34</v>
      </c>
      <c r="Y134" t="n">
        <v>0.5</v>
      </c>
      <c r="Z134" t="n">
        <v>10</v>
      </c>
    </row>
    <row r="135">
      <c r="A135" t="n">
        <v>10</v>
      </c>
      <c r="B135" t="n">
        <v>45</v>
      </c>
      <c r="C135" t="inlineStr">
        <is>
          <t xml:space="preserve">CONCLUIDO	</t>
        </is>
      </c>
      <c r="D135" t="n">
        <v>4.2844</v>
      </c>
      <c r="E135" t="n">
        <v>23.34</v>
      </c>
      <c r="F135" t="n">
        <v>21.11</v>
      </c>
      <c r="G135" t="n">
        <v>105.53</v>
      </c>
      <c r="H135" t="n">
        <v>1.74</v>
      </c>
      <c r="I135" t="n">
        <v>12</v>
      </c>
      <c r="J135" t="n">
        <v>111.32</v>
      </c>
      <c r="K135" t="n">
        <v>39.72</v>
      </c>
      <c r="L135" t="n">
        <v>11</v>
      </c>
      <c r="M135" t="n">
        <v>5</v>
      </c>
      <c r="N135" t="n">
        <v>15.6</v>
      </c>
      <c r="O135" t="n">
        <v>13962.83</v>
      </c>
      <c r="P135" t="n">
        <v>154.47</v>
      </c>
      <c r="Q135" t="n">
        <v>443.82</v>
      </c>
      <c r="R135" t="n">
        <v>51.26</v>
      </c>
      <c r="S135" t="n">
        <v>32.9</v>
      </c>
      <c r="T135" t="n">
        <v>5170.88</v>
      </c>
      <c r="U135" t="n">
        <v>0.64</v>
      </c>
      <c r="V135" t="n">
        <v>0.77</v>
      </c>
      <c r="W135" t="n">
        <v>1.47</v>
      </c>
      <c r="X135" t="n">
        <v>0.31</v>
      </c>
      <c r="Y135" t="n">
        <v>0.5</v>
      </c>
      <c r="Z135" t="n">
        <v>10</v>
      </c>
    </row>
    <row r="136">
      <c r="A136" t="n">
        <v>11</v>
      </c>
      <c r="B136" t="n">
        <v>45</v>
      </c>
      <c r="C136" t="inlineStr">
        <is>
          <t xml:space="preserve">CONCLUIDO	</t>
        </is>
      </c>
      <c r="D136" t="n">
        <v>4.2914</v>
      </c>
      <c r="E136" t="n">
        <v>23.3</v>
      </c>
      <c r="F136" t="n">
        <v>21.09</v>
      </c>
      <c r="G136" t="n">
        <v>115.03</v>
      </c>
      <c r="H136" t="n">
        <v>1.88</v>
      </c>
      <c r="I136" t="n">
        <v>11</v>
      </c>
      <c r="J136" t="n">
        <v>112.59</v>
      </c>
      <c r="K136" t="n">
        <v>39.72</v>
      </c>
      <c r="L136" t="n">
        <v>12</v>
      </c>
      <c r="M136" t="n">
        <v>1</v>
      </c>
      <c r="N136" t="n">
        <v>15.88</v>
      </c>
      <c r="O136" t="n">
        <v>14120.58</v>
      </c>
      <c r="P136" t="n">
        <v>153.68</v>
      </c>
      <c r="Q136" t="n">
        <v>443.82</v>
      </c>
      <c r="R136" t="n">
        <v>50.54</v>
      </c>
      <c r="S136" t="n">
        <v>32.9</v>
      </c>
      <c r="T136" t="n">
        <v>4817.12</v>
      </c>
      <c r="U136" t="n">
        <v>0.65</v>
      </c>
      <c r="V136" t="n">
        <v>0.77</v>
      </c>
      <c r="W136" t="n">
        <v>1.48</v>
      </c>
      <c r="X136" t="n">
        <v>0.29</v>
      </c>
      <c r="Y136" t="n">
        <v>0.5</v>
      </c>
      <c r="Z136" t="n">
        <v>10</v>
      </c>
    </row>
    <row r="137">
      <c r="A137" t="n">
        <v>12</v>
      </c>
      <c r="B137" t="n">
        <v>45</v>
      </c>
      <c r="C137" t="inlineStr">
        <is>
          <t xml:space="preserve">CONCLUIDO	</t>
        </is>
      </c>
      <c r="D137" t="n">
        <v>4.2902</v>
      </c>
      <c r="E137" t="n">
        <v>23.31</v>
      </c>
      <c r="F137" t="n">
        <v>21.09</v>
      </c>
      <c r="G137" t="n">
        <v>115.06</v>
      </c>
      <c r="H137" t="n">
        <v>2.01</v>
      </c>
      <c r="I137" t="n">
        <v>11</v>
      </c>
      <c r="J137" t="n">
        <v>113.88</v>
      </c>
      <c r="K137" t="n">
        <v>39.72</v>
      </c>
      <c r="L137" t="n">
        <v>13</v>
      </c>
      <c r="M137" t="n">
        <v>0</v>
      </c>
      <c r="N137" t="n">
        <v>16.16</v>
      </c>
      <c r="O137" t="n">
        <v>14278.75</v>
      </c>
      <c r="P137" t="n">
        <v>155.31</v>
      </c>
      <c r="Q137" t="n">
        <v>443.82</v>
      </c>
      <c r="R137" t="n">
        <v>50.75</v>
      </c>
      <c r="S137" t="n">
        <v>32.9</v>
      </c>
      <c r="T137" t="n">
        <v>4921.31</v>
      </c>
      <c r="U137" t="n">
        <v>0.65</v>
      </c>
      <c r="V137" t="n">
        <v>0.77</v>
      </c>
      <c r="W137" t="n">
        <v>1.48</v>
      </c>
      <c r="X137" t="n">
        <v>0.3</v>
      </c>
      <c r="Y137" t="n">
        <v>0.5</v>
      </c>
      <c r="Z137" t="n">
        <v>10</v>
      </c>
    </row>
    <row r="138">
      <c r="A138" t="n">
        <v>0</v>
      </c>
      <c r="B138" t="n">
        <v>60</v>
      </c>
      <c r="C138" t="inlineStr">
        <is>
          <t xml:space="preserve">CONCLUIDO	</t>
        </is>
      </c>
      <c r="D138" t="n">
        <v>2.938</v>
      </c>
      <c r="E138" t="n">
        <v>34.04</v>
      </c>
      <c r="F138" t="n">
        <v>26.74</v>
      </c>
      <c r="G138" t="n">
        <v>7.94</v>
      </c>
      <c r="H138" t="n">
        <v>0.14</v>
      </c>
      <c r="I138" t="n">
        <v>202</v>
      </c>
      <c r="J138" t="n">
        <v>124.63</v>
      </c>
      <c r="K138" t="n">
        <v>45</v>
      </c>
      <c r="L138" t="n">
        <v>1</v>
      </c>
      <c r="M138" t="n">
        <v>200</v>
      </c>
      <c r="N138" t="n">
        <v>18.64</v>
      </c>
      <c r="O138" t="n">
        <v>15605.44</v>
      </c>
      <c r="P138" t="n">
        <v>278.33</v>
      </c>
      <c r="Q138" t="n">
        <v>443.93</v>
      </c>
      <c r="R138" t="n">
        <v>235.22</v>
      </c>
      <c r="S138" t="n">
        <v>32.9</v>
      </c>
      <c r="T138" t="n">
        <v>96200.09</v>
      </c>
      <c r="U138" t="n">
        <v>0.14</v>
      </c>
      <c r="V138" t="n">
        <v>0.61</v>
      </c>
      <c r="W138" t="n">
        <v>1.78</v>
      </c>
      <c r="X138" t="n">
        <v>5.94</v>
      </c>
      <c r="Y138" t="n">
        <v>0.5</v>
      </c>
      <c r="Z138" t="n">
        <v>10</v>
      </c>
    </row>
    <row r="139">
      <c r="A139" t="n">
        <v>1</v>
      </c>
      <c r="B139" t="n">
        <v>60</v>
      </c>
      <c r="C139" t="inlineStr">
        <is>
          <t xml:space="preserve">CONCLUIDO	</t>
        </is>
      </c>
      <c r="D139" t="n">
        <v>3.6081</v>
      </c>
      <c r="E139" t="n">
        <v>27.72</v>
      </c>
      <c r="F139" t="n">
        <v>23.33</v>
      </c>
      <c r="G139" t="n">
        <v>15.91</v>
      </c>
      <c r="H139" t="n">
        <v>0.28</v>
      </c>
      <c r="I139" t="n">
        <v>88</v>
      </c>
      <c r="J139" t="n">
        <v>125.95</v>
      </c>
      <c r="K139" t="n">
        <v>45</v>
      </c>
      <c r="L139" t="n">
        <v>2</v>
      </c>
      <c r="M139" t="n">
        <v>86</v>
      </c>
      <c r="N139" t="n">
        <v>18.95</v>
      </c>
      <c r="O139" t="n">
        <v>15767.7</v>
      </c>
      <c r="P139" t="n">
        <v>240.24</v>
      </c>
      <c r="Q139" t="n">
        <v>443.9</v>
      </c>
      <c r="R139" t="n">
        <v>124.09</v>
      </c>
      <c r="S139" t="n">
        <v>32.9</v>
      </c>
      <c r="T139" t="n">
        <v>41204.73</v>
      </c>
      <c r="U139" t="n">
        <v>0.27</v>
      </c>
      <c r="V139" t="n">
        <v>0.7</v>
      </c>
      <c r="W139" t="n">
        <v>1.59</v>
      </c>
      <c r="X139" t="n">
        <v>2.54</v>
      </c>
      <c r="Y139" t="n">
        <v>0.5</v>
      </c>
      <c r="Z139" t="n">
        <v>10</v>
      </c>
    </row>
    <row r="140">
      <c r="A140" t="n">
        <v>2</v>
      </c>
      <c r="B140" t="n">
        <v>60</v>
      </c>
      <c r="C140" t="inlineStr">
        <is>
          <t xml:space="preserve">CONCLUIDO	</t>
        </is>
      </c>
      <c r="D140" t="n">
        <v>3.8565</v>
      </c>
      <c r="E140" t="n">
        <v>25.93</v>
      </c>
      <c r="F140" t="n">
        <v>22.37</v>
      </c>
      <c r="G140" t="n">
        <v>23.96</v>
      </c>
      <c r="H140" t="n">
        <v>0.42</v>
      </c>
      <c r="I140" t="n">
        <v>56</v>
      </c>
      <c r="J140" t="n">
        <v>127.27</v>
      </c>
      <c r="K140" t="n">
        <v>45</v>
      </c>
      <c r="L140" t="n">
        <v>3</v>
      </c>
      <c r="M140" t="n">
        <v>54</v>
      </c>
      <c r="N140" t="n">
        <v>19.27</v>
      </c>
      <c r="O140" t="n">
        <v>15930.42</v>
      </c>
      <c r="P140" t="n">
        <v>227.89</v>
      </c>
      <c r="Q140" t="n">
        <v>443.84</v>
      </c>
      <c r="R140" t="n">
        <v>92.61</v>
      </c>
      <c r="S140" t="n">
        <v>32.9</v>
      </c>
      <c r="T140" t="n">
        <v>25624.38</v>
      </c>
      <c r="U140" t="n">
        <v>0.36</v>
      </c>
      <c r="V140" t="n">
        <v>0.73</v>
      </c>
      <c r="W140" t="n">
        <v>1.54</v>
      </c>
      <c r="X140" t="n">
        <v>1.57</v>
      </c>
      <c r="Y140" t="n">
        <v>0.5</v>
      </c>
      <c r="Z140" t="n">
        <v>10</v>
      </c>
    </row>
    <row r="141">
      <c r="A141" t="n">
        <v>3</v>
      </c>
      <c r="B141" t="n">
        <v>60</v>
      </c>
      <c r="C141" t="inlineStr">
        <is>
          <t xml:space="preserve">CONCLUIDO	</t>
        </is>
      </c>
      <c r="D141" t="n">
        <v>3.9834</v>
      </c>
      <c r="E141" t="n">
        <v>25.1</v>
      </c>
      <c r="F141" t="n">
        <v>21.92</v>
      </c>
      <c r="G141" t="n">
        <v>32.08</v>
      </c>
      <c r="H141" t="n">
        <v>0.55</v>
      </c>
      <c r="I141" t="n">
        <v>41</v>
      </c>
      <c r="J141" t="n">
        <v>128.59</v>
      </c>
      <c r="K141" t="n">
        <v>45</v>
      </c>
      <c r="L141" t="n">
        <v>4</v>
      </c>
      <c r="M141" t="n">
        <v>39</v>
      </c>
      <c r="N141" t="n">
        <v>19.59</v>
      </c>
      <c r="O141" t="n">
        <v>16093.6</v>
      </c>
      <c r="P141" t="n">
        <v>220.9</v>
      </c>
      <c r="Q141" t="n">
        <v>443.82</v>
      </c>
      <c r="R141" t="n">
        <v>78.31999999999999</v>
      </c>
      <c r="S141" t="n">
        <v>32.9</v>
      </c>
      <c r="T141" t="n">
        <v>18552.53</v>
      </c>
      <c r="U141" t="n">
        <v>0.42</v>
      </c>
      <c r="V141" t="n">
        <v>0.74</v>
      </c>
      <c r="W141" t="n">
        <v>1.5</v>
      </c>
      <c r="X141" t="n">
        <v>1.13</v>
      </c>
      <c r="Y141" t="n">
        <v>0.5</v>
      </c>
      <c r="Z141" t="n">
        <v>10</v>
      </c>
    </row>
    <row r="142">
      <c r="A142" t="n">
        <v>4</v>
      </c>
      <c r="B142" t="n">
        <v>60</v>
      </c>
      <c r="C142" t="inlineStr">
        <is>
          <t xml:space="preserve">CONCLUIDO	</t>
        </is>
      </c>
      <c r="D142" t="n">
        <v>4.0614</v>
      </c>
      <c r="E142" t="n">
        <v>24.62</v>
      </c>
      <c r="F142" t="n">
        <v>21.67</v>
      </c>
      <c r="G142" t="n">
        <v>40.64</v>
      </c>
      <c r="H142" t="n">
        <v>0.68</v>
      </c>
      <c r="I142" t="n">
        <v>32</v>
      </c>
      <c r="J142" t="n">
        <v>129.92</v>
      </c>
      <c r="K142" t="n">
        <v>45</v>
      </c>
      <c r="L142" t="n">
        <v>5</v>
      </c>
      <c r="M142" t="n">
        <v>30</v>
      </c>
      <c r="N142" t="n">
        <v>19.92</v>
      </c>
      <c r="O142" t="n">
        <v>16257.24</v>
      </c>
      <c r="P142" t="n">
        <v>216.27</v>
      </c>
      <c r="Q142" t="n">
        <v>443.82</v>
      </c>
      <c r="R142" t="n">
        <v>69.90000000000001</v>
      </c>
      <c r="S142" t="n">
        <v>32.9</v>
      </c>
      <c r="T142" t="n">
        <v>14390.85</v>
      </c>
      <c r="U142" t="n">
        <v>0.47</v>
      </c>
      <c r="V142" t="n">
        <v>0.75</v>
      </c>
      <c r="W142" t="n">
        <v>1.5</v>
      </c>
      <c r="X142" t="n">
        <v>0.88</v>
      </c>
      <c r="Y142" t="n">
        <v>0.5</v>
      </c>
      <c r="Z142" t="n">
        <v>10</v>
      </c>
    </row>
    <row r="143">
      <c r="A143" t="n">
        <v>5</v>
      </c>
      <c r="B143" t="n">
        <v>60</v>
      </c>
      <c r="C143" t="inlineStr">
        <is>
          <t xml:space="preserve">CONCLUIDO	</t>
        </is>
      </c>
      <c r="D143" t="n">
        <v>4.1038</v>
      </c>
      <c r="E143" t="n">
        <v>24.37</v>
      </c>
      <c r="F143" t="n">
        <v>21.55</v>
      </c>
      <c r="G143" t="n">
        <v>47.88</v>
      </c>
      <c r="H143" t="n">
        <v>0.8100000000000001</v>
      </c>
      <c r="I143" t="n">
        <v>27</v>
      </c>
      <c r="J143" t="n">
        <v>131.25</v>
      </c>
      <c r="K143" t="n">
        <v>45</v>
      </c>
      <c r="L143" t="n">
        <v>6</v>
      </c>
      <c r="M143" t="n">
        <v>25</v>
      </c>
      <c r="N143" t="n">
        <v>20.25</v>
      </c>
      <c r="O143" t="n">
        <v>16421.36</v>
      </c>
      <c r="P143" t="n">
        <v>213.09</v>
      </c>
      <c r="Q143" t="n">
        <v>443.82</v>
      </c>
      <c r="R143" t="n">
        <v>65.90000000000001</v>
      </c>
      <c r="S143" t="n">
        <v>32.9</v>
      </c>
      <c r="T143" t="n">
        <v>12414.04</v>
      </c>
      <c r="U143" t="n">
        <v>0.5</v>
      </c>
      <c r="V143" t="n">
        <v>0.76</v>
      </c>
      <c r="W143" t="n">
        <v>1.49</v>
      </c>
      <c r="X143" t="n">
        <v>0.75</v>
      </c>
      <c r="Y143" t="n">
        <v>0.5</v>
      </c>
      <c r="Z143" t="n">
        <v>10</v>
      </c>
    </row>
    <row r="144">
      <c r="A144" t="n">
        <v>6</v>
      </c>
      <c r="B144" t="n">
        <v>60</v>
      </c>
      <c r="C144" t="inlineStr">
        <is>
          <t xml:space="preserve">CONCLUIDO	</t>
        </is>
      </c>
      <c r="D144" t="n">
        <v>4.1426</v>
      </c>
      <c r="E144" t="n">
        <v>24.14</v>
      </c>
      <c r="F144" t="n">
        <v>21.42</v>
      </c>
      <c r="G144" t="n">
        <v>55.88</v>
      </c>
      <c r="H144" t="n">
        <v>0.93</v>
      </c>
      <c r="I144" t="n">
        <v>23</v>
      </c>
      <c r="J144" t="n">
        <v>132.58</v>
      </c>
      <c r="K144" t="n">
        <v>45</v>
      </c>
      <c r="L144" t="n">
        <v>7</v>
      </c>
      <c r="M144" t="n">
        <v>21</v>
      </c>
      <c r="N144" t="n">
        <v>20.59</v>
      </c>
      <c r="O144" t="n">
        <v>16585.95</v>
      </c>
      <c r="P144" t="n">
        <v>209.13</v>
      </c>
      <c r="Q144" t="n">
        <v>443.83</v>
      </c>
      <c r="R144" t="n">
        <v>61.75</v>
      </c>
      <c r="S144" t="n">
        <v>32.9</v>
      </c>
      <c r="T144" t="n">
        <v>10358.9</v>
      </c>
      <c r="U144" t="n">
        <v>0.53</v>
      </c>
      <c r="V144" t="n">
        <v>0.76</v>
      </c>
      <c r="W144" t="n">
        <v>1.48</v>
      </c>
      <c r="X144" t="n">
        <v>0.62</v>
      </c>
      <c r="Y144" t="n">
        <v>0.5</v>
      </c>
      <c r="Z144" t="n">
        <v>10</v>
      </c>
    </row>
    <row r="145">
      <c r="A145" t="n">
        <v>7</v>
      </c>
      <c r="B145" t="n">
        <v>60</v>
      </c>
      <c r="C145" t="inlineStr">
        <is>
          <t xml:space="preserve">CONCLUIDO	</t>
        </is>
      </c>
      <c r="D145" t="n">
        <v>4.1714</v>
      </c>
      <c r="E145" t="n">
        <v>23.97</v>
      </c>
      <c r="F145" t="n">
        <v>21.33</v>
      </c>
      <c r="G145" t="n">
        <v>63.99</v>
      </c>
      <c r="H145" t="n">
        <v>1.06</v>
      </c>
      <c r="I145" t="n">
        <v>20</v>
      </c>
      <c r="J145" t="n">
        <v>133.92</v>
      </c>
      <c r="K145" t="n">
        <v>45</v>
      </c>
      <c r="L145" t="n">
        <v>8</v>
      </c>
      <c r="M145" t="n">
        <v>18</v>
      </c>
      <c r="N145" t="n">
        <v>20.93</v>
      </c>
      <c r="O145" t="n">
        <v>16751.02</v>
      </c>
      <c r="P145" t="n">
        <v>205.75</v>
      </c>
      <c r="Q145" t="n">
        <v>443.82</v>
      </c>
      <c r="R145" t="n">
        <v>59</v>
      </c>
      <c r="S145" t="n">
        <v>32.9</v>
      </c>
      <c r="T145" t="n">
        <v>9000.58</v>
      </c>
      <c r="U145" t="n">
        <v>0.5600000000000001</v>
      </c>
      <c r="V145" t="n">
        <v>0.76</v>
      </c>
      <c r="W145" t="n">
        <v>1.47</v>
      </c>
      <c r="X145" t="n">
        <v>0.53</v>
      </c>
      <c r="Y145" t="n">
        <v>0.5</v>
      </c>
      <c r="Z145" t="n">
        <v>10</v>
      </c>
    </row>
    <row r="146">
      <c r="A146" t="n">
        <v>8</v>
      </c>
      <c r="B146" t="n">
        <v>60</v>
      </c>
      <c r="C146" t="inlineStr">
        <is>
          <t xml:space="preserve">CONCLUIDO	</t>
        </is>
      </c>
      <c r="D146" t="n">
        <v>4.1995</v>
      </c>
      <c r="E146" t="n">
        <v>23.81</v>
      </c>
      <c r="F146" t="n">
        <v>21.25</v>
      </c>
      <c r="G146" t="n">
        <v>74.98999999999999</v>
      </c>
      <c r="H146" t="n">
        <v>1.18</v>
      </c>
      <c r="I146" t="n">
        <v>17</v>
      </c>
      <c r="J146" t="n">
        <v>135.27</v>
      </c>
      <c r="K146" t="n">
        <v>45</v>
      </c>
      <c r="L146" t="n">
        <v>9</v>
      </c>
      <c r="M146" t="n">
        <v>15</v>
      </c>
      <c r="N146" t="n">
        <v>21.27</v>
      </c>
      <c r="O146" t="n">
        <v>16916.71</v>
      </c>
      <c r="P146" t="n">
        <v>200.73</v>
      </c>
      <c r="Q146" t="n">
        <v>443.82</v>
      </c>
      <c r="R146" t="n">
        <v>56</v>
      </c>
      <c r="S146" t="n">
        <v>32.9</v>
      </c>
      <c r="T146" t="n">
        <v>7512.47</v>
      </c>
      <c r="U146" t="n">
        <v>0.59</v>
      </c>
      <c r="V146" t="n">
        <v>0.77</v>
      </c>
      <c r="W146" t="n">
        <v>1.47</v>
      </c>
      <c r="X146" t="n">
        <v>0.45</v>
      </c>
      <c r="Y146" t="n">
        <v>0.5</v>
      </c>
      <c r="Z146" t="n">
        <v>10</v>
      </c>
    </row>
    <row r="147">
      <c r="A147" t="n">
        <v>9</v>
      </c>
      <c r="B147" t="n">
        <v>60</v>
      </c>
      <c r="C147" t="inlineStr">
        <is>
          <t xml:space="preserve">CONCLUIDO	</t>
        </is>
      </c>
      <c r="D147" t="n">
        <v>4.2088</v>
      </c>
      <c r="E147" t="n">
        <v>23.76</v>
      </c>
      <c r="F147" t="n">
        <v>21.22</v>
      </c>
      <c r="G147" t="n">
        <v>79.56999999999999</v>
      </c>
      <c r="H147" t="n">
        <v>1.29</v>
      </c>
      <c r="I147" t="n">
        <v>16</v>
      </c>
      <c r="J147" t="n">
        <v>136.61</v>
      </c>
      <c r="K147" t="n">
        <v>45</v>
      </c>
      <c r="L147" t="n">
        <v>10</v>
      </c>
      <c r="M147" t="n">
        <v>14</v>
      </c>
      <c r="N147" t="n">
        <v>21.61</v>
      </c>
      <c r="O147" t="n">
        <v>17082.76</v>
      </c>
      <c r="P147" t="n">
        <v>199.08</v>
      </c>
      <c r="Q147" t="n">
        <v>443.82</v>
      </c>
      <c r="R147" t="n">
        <v>55.33</v>
      </c>
      <c r="S147" t="n">
        <v>32.9</v>
      </c>
      <c r="T147" t="n">
        <v>7185.63</v>
      </c>
      <c r="U147" t="n">
        <v>0.59</v>
      </c>
      <c r="V147" t="n">
        <v>0.77</v>
      </c>
      <c r="W147" t="n">
        <v>1.47</v>
      </c>
      <c r="X147" t="n">
        <v>0.42</v>
      </c>
      <c r="Y147" t="n">
        <v>0.5</v>
      </c>
      <c r="Z147" t="n">
        <v>10</v>
      </c>
    </row>
    <row r="148">
      <c r="A148" t="n">
        <v>10</v>
      </c>
      <c r="B148" t="n">
        <v>60</v>
      </c>
      <c r="C148" t="inlineStr">
        <is>
          <t xml:space="preserve">CONCLUIDO	</t>
        </is>
      </c>
      <c r="D148" t="n">
        <v>4.2296</v>
      </c>
      <c r="E148" t="n">
        <v>23.64</v>
      </c>
      <c r="F148" t="n">
        <v>21.15</v>
      </c>
      <c r="G148" t="n">
        <v>90.65000000000001</v>
      </c>
      <c r="H148" t="n">
        <v>1.41</v>
      </c>
      <c r="I148" t="n">
        <v>14</v>
      </c>
      <c r="J148" t="n">
        <v>137.96</v>
      </c>
      <c r="K148" t="n">
        <v>45</v>
      </c>
      <c r="L148" t="n">
        <v>11</v>
      </c>
      <c r="M148" t="n">
        <v>12</v>
      </c>
      <c r="N148" t="n">
        <v>21.96</v>
      </c>
      <c r="O148" t="n">
        <v>17249.3</v>
      </c>
      <c r="P148" t="n">
        <v>196.52</v>
      </c>
      <c r="Q148" t="n">
        <v>443.82</v>
      </c>
      <c r="R148" t="n">
        <v>52.99</v>
      </c>
      <c r="S148" t="n">
        <v>32.9</v>
      </c>
      <c r="T148" t="n">
        <v>6023.39</v>
      </c>
      <c r="U148" t="n">
        <v>0.62</v>
      </c>
      <c r="V148" t="n">
        <v>0.77</v>
      </c>
      <c r="W148" t="n">
        <v>1.47</v>
      </c>
      <c r="X148" t="n">
        <v>0.36</v>
      </c>
      <c r="Y148" t="n">
        <v>0.5</v>
      </c>
      <c r="Z148" t="n">
        <v>10</v>
      </c>
    </row>
    <row r="149">
      <c r="A149" t="n">
        <v>11</v>
      </c>
      <c r="B149" t="n">
        <v>60</v>
      </c>
      <c r="C149" t="inlineStr">
        <is>
          <t xml:space="preserve">CONCLUIDO	</t>
        </is>
      </c>
      <c r="D149" t="n">
        <v>4.2356</v>
      </c>
      <c r="E149" t="n">
        <v>23.61</v>
      </c>
      <c r="F149" t="n">
        <v>21.14</v>
      </c>
      <c r="G149" t="n">
        <v>97.59</v>
      </c>
      <c r="H149" t="n">
        <v>1.52</v>
      </c>
      <c r="I149" t="n">
        <v>13</v>
      </c>
      <c r="J149" t="n">
        <v>139.32</v>
      </c>
      <c r="K149" t="n">
        <v>45</v>
      </c>
      <c r="L149" t="n">
        <v>12</v>
      </c>
      <c r="M149" t="n">
        <v>11</v>
      </c>
      <c r="N149" t="n">
        <v>22.32</v>
      </c>
      <c r="O149" t="n">
        <v>17416.34</v>
      </c>
      <c r="P149" t="n">
        <v>194.29</v>
      </c>
      <c r="Q149" t="n">
        <v>443.82</v>
      </c>
      <c r="R149" t="n">
        <v>52.76</v>
      </c>
      <c r="S149" t="n">
        <v>32.9</v>
      </c>
      <c r="T149" t="n">
        <v>5914.97</v>
      </c>
      <c r="U149" t="n">
        <v>0.62</v>
      </c>
      <c r="V149" t="n">
        <v>0.77</v>
      </c>
      <c r="W149" t="n">
        <v>1.47</v>
      </c>
      <c r="X149" t="n">
        <v>0.35</v>
      </c>
      <c r="Y149" t="n">
        <v>0.5</v>
      </c>
      <c r="Z149" t="n">
        <v>10</v>
      </c>
    </row>
    <row r="150">
      <c r="A150" t="n">
        <v>12</v>
      </c>
      <c r="B150" t="n">
        <v>60</v>
      </c>
      <c r="C150" t="inlineStr">
        <is>
          <t xml:space="preserve">CONCLUIDO	</t>
        </is>
      </c>
      <c r="D150" t="n">
        <v>4.2482</v>
      </c>
      <c r="E150" t="n">
        <v>23.54</v>
      </c>
      <c r="F150" t="n">
        <v>21.1</v>
      </c>
      <c r="G150" t="n">
        <v>105.5</v>
      </c>
      <c r="H150" t="n">
        <v>1.63</v>
      </c>
      <c r="I150" t="n">
        <v>12</v>
      </c>
      <c r="J150" t="n">
        <v>140.67</v>
      </c>
      <c r="K150" t="n">
        <v>45</v>
      </c>
      <c r="L150" t="n">
        <v>13</v>
      </c>
      <c r="M150" t="n">
        <v>10</v>
      </c>
      <c r="N150" t="n">
        <v>22.68</v>
      </c>
      <c r="O150" t="n">
        <v>17583.88</v>
      </c>
      <c r="P150" t="n">
        <v>190.82</v>
      </c>
      <c r="Q150" t="n">
        <v>443.82</v>
      </c>
      <c r="R150" t="n">
        <v>51.35</v>
      </c>
      <c r="S150" t="n">
        <v>32.9</v>
      </c>
      <c r="T150" t="n">
        <v>5214.42</v>
      </c>
      <c r="U150" t="n">
        <v>0.64</v>
      </c>
      <c r="V150" t="n">
        <v>0.77</v>
      </c>
      <c r="W150" t="n">
        <v>1.47</v>
      </c>
      <c r="X150" t="n">
        <v>0.31</v>
      </c>
      <c r="Y150" t="n">
        <v>0.5</v>
      </c>
      <c r="Z150" t="n">
        <v>10</v>
      </c>
    </row>
    <row r="151">
      <c r="A151" t="n">
        <v>13</v>
      </c>
      <c r="B151" t="n">
        <v>60</v>
      </c>
      <c r="C151" t="inlineStr">
        <is>
          <t xml:space="preserve">CONCLUIDO	</t>
        </is>
      </c>
      <c r="D151" t="n">
        <v>4.256</v>
      </c>
      <c r="E151" t="n">
        <v>23.5</v>
      </c>
      <c r="F151" t="n">
        <v>21.08</v>
      </c>
      <c r="G151" t="n">
        <v>115</v>
      </c>
      <c r="H151" t="n">
        <v>1.74</v>
      </c>
      <c r="I151" t="n">
        <v>11</v>
      </c>
      <c r="J151" t="n">
        <v>142.04</v>
      </c>
      <c r="K151" t="n">
        <v>45</v>
      </c>
      <c r="L151" t="n">
        <v>14</v>
      </c>
      <c r="M151" t="n">
        <v>9</v>
      </c>
      <c r="N151" t="n">
        <v>23.04</v>
      </c>
      <c r="O151" t="n">
        <v>17751.93</v>
      </c>
      <c r="P151" t="n">
        <v>188.14</v>
      </c>
      <c r="Q151" t="n">
        <v>443.83</v>
      </c>
      <c r="R151" t="n">
        <v>50.59</v>
      </c>
      <c r="S151" t="n">
        <v>32.9</v>
      </c>
      <c r="T151" t="n">
        <v>4837.96</v>
      </c>
      <c r="U151" t="n">
        <v>0.65</v>
      </c>
      <c r="V151" t="n">
        <v>0.77</v>
      </c>
      <c r="W151" t="n">
        <v>1.47</v>
      </c>
      <c r="X151" t="n">
        <v>0.29</v>
      </c>
      <c r="Y151" t="n">
        <v>0.5</v>
      </c>
      <c r="Z151" t="n">
        <v>10</v>
      </c>
    </row>
    <row r="152">
      <c r="A152" t="n">
        <v>14</v>
      </c>
      <c r="B152" t="n">
        <v>60</v>
      </c>
      <c r="C152" t="inlineStr">
        <is>
          <t xml:space="preserve">CONCLUIDO	</t>
        </is>
      </c>
      <c r="D152" t="n">
        <v>4.2671</v>
      </c>
      <c r="E152" t="n">
        <v>23.44</v>
      </c>
      <c r="F152" t="n">
        <v>21.05</v>
      </c>
      <c r="G152" t="n">
        <v>126.28</v>
      </c>
      <c r="H152" t="n">
        <v>1.85</v>
      </c>
      <c r="I152" t="n">
        <v>10</v>
      </c>
      <c r="J152" t="n">
        <v>143.4</v>
      </c>
      <c r="K152" t="n">
        <v>45</v>
      </c>
      <c r="L152" t="n">
        <v>15</v>
      </c>
      <c r="M152" t="n">
        <v>8</v>
      </c>
      <c r="N152" t="n">
        <v>23.41</v>
      </c>
      <c r="O152" t="n">
        <v>17920.49</v>
      </c>
      <c r="P152" t="n">
        <v>182.92</v>
      </c>
      <c r="Q152" t="n">
        <v>443.82</v>
      </c>
      <c r="R152" t="n">
        <v>49.61</v>
      </c>
      <c r="S152" t="n">
        <v>32.9</v>
      </c>
      <c r="T152" t="n">
        <v>4352.76</v>
      </c>
      <c r="U152" t="n">
        <v>0.66</v>
      </c>
      <c r="V152" t="n">
        <v>0.77</v>
      </c>
      <c r="W152" t="n">
        <v>1.46</v>
      </c>
      <c r="X152" t="n">
        <v>0.25</v>
      </c>
      <c r="Y152" t="n">
        <v>0.5</v>
      </c>
      <c r="Z152" t="n">
        <v>10</v>
      </c>
    </row>
    <row r="153">
      <c r="A153" t="n">
        <v>15</v>
      </c>
      <c r="B153" t="n">
        <v>60</v>
      </c>
      <c r="C153" t="inlineStr">
        <is>
          <t xml:space="preserve">CONCLUIDO	</t>
        </is>
      </c>
      <c r="D153" t="n">
        <v>4.2791</v>
      </c>
      <c r="E153" t="n">
        <v>23.37</v>
      </c>
      <c r="F153" t="n">
        <v>21.01</v>
      </c>
      <c r="G153" t="n">
        <v>140.05</v>
      </c>
      <c r="H153" t="n">
        <v>1.96</v>
      </c>
      <c r="I153" t="n">
        <v>9</v>
      </c>
      <c r="J153" t="n">
        <v>144.77</v>
      </c>
      <c r="K153" t="n">
        <v>45</v>
      </c>
      <c r="L153" t="n">
        <v>16</v>
      </c>
      <c r="M153" t="n">
        <v>6</v>
      </c>
      <c r="N153" t="n">
        <v>23.78</v>
      </c>
      <c r="O153" t="n">
        <v>18089.56</v>
      </c>
      <c r="P153" t="n">
        <v>178.2</v>
      </c>
      <c r="Q153" t="n">
        <v>443.82</v>
      </c>
      <c r="R153" t="n">
        <v>48.33</v>
      </c>
      <c r="S153" t="n">
        <v>32.9</v>
      </c>
      <c r="T153" t="n">
        <v>3719.77</v>
      </c>
      <c r="U153" t="n">
        <v>0.68</v>
      </c>
      <c r="V153" t="n">
        <v>0.78</v>
      </c>
      <c r="W153" t="n">
        <v>1.46</v>
      </c>
      <c r="X153" t="n">
        <v>0.21</v>
      </c>
      <c r="Y153" t="n">
        <v>0.5</v>
      </c>
      <c r="Z153" t="n">
        <v>10</v>
      </c>
    </row>
    <row r="154">
      <c r="A154" t="n">
        <v>16</v>
      </c>
      <c r="B154" t="n">
        <v>60</v>
      </c>
      <c r="C154" t="inlineStr">
        <is>
          <t xml:space="preserve">CONCLUIDO	</t>
        </is>
      </c>
      <c r="D154" t="n">
        <v>4.2787</v>
      </c>
      <c r="E154" t="n">
        <v>23.37</v>
      </c>
      <c r="F154" t="n">
        <v>21.01</v>
      </c>
      <c r="G154" t="n">
        <v>140.06</v>
      </c>
      <c r="H154" t="n">
        <v>2.06</v>
      </c>
      <c r="I154" t="n">
        <v>9</v>
      </c>
      <c r="J154" t="n">
        <v>146.15</v>
      </c>
      <c r="K154" t="n">
        <v>45</v>
      </c>
      <c r="L154" t="n">
        <v>17</v>
      </c>
      <c r="M154" t="n">
        <v>2</v>
      </c>
      <c r="N154" t="n">
        <v>24.15</v>
      </c>
      <c r="O154" t="n">
        <v>18259.16</v>
      </c>
      <c r="P154" t="n">
        <v>179.63</v>
      </c>
      <c r="Q154" t="n">
        <v>443.82</v>
      </c>
      <c r="R154" t="n">
        <v>48.2</v>
      </c>
      <c r="S154" t="n">
        <v>32.9</v>
      </c>
      <c r="T154" t="n">
        <v>3652.41</v>
      </c>
      <c r="U154" t="n">
        <v>0.68</v>
      </c>
      <c r="V154" t="n">
        <v>0.78</v>
      </c>
      <c r="W154" t="n">
        <v>1.47</v>
      </c>
      <c r="X154" t="n">
        <v>0.22</v>
      </c>
      <c r="Y154" t="n">
        <v>0.5</v>
      </c>
      <c r="Z154" t="n">
        <v>10</v>
      </c>
    </row>
    <row r="155">
      <c r="A155" t="n">
        <v>17</v>
      </c>
      <c r="B155" t="n">
        <v>60</v>
      </c>
      <c r="C155" t="inlineStr">
        <is>
          <t xml:space="preserve">CONCLUIDO	</t>
        </is>
      </c>
      <c r="D155" t="n">
        <v>4.2768</v>
      </c>
      <c r="E155" t="n">
        <v>23.38</v>
      </c>
      <c r="F155" t="n">
        <v>21.02</v>
      </c>
      <c r="G155" t="n">
        <v>140.13</v>
      </c>
      <c r="H155" t="n">
        <v>2.16</v>
      </c>
      <c r="I155" t="n">
        <v>9</v>
      </c>
      <c r="J155" t="n">
        <v>147.53</v>
      </c>
      <c r="K155" t="n">
        <v>45</v>
      </c>
      <c r="L155" t="n">
        <v>18</v>
      </c>
      <c r="M155" t="n">
        <v>2</v>
      </c>
      <c r="N155" t="n">
        <v>24.53</v>
      </c>
      <c r="O155" t="n">
        <v>18429.27</v>
      </c>
      <c r="P155" t="n">
        <v>180.07</v>
      </c>
      <c r="Q155" t="n">
        <v>443.82</v>
      </c>
      <c r="R155" t="n">
        <v>48.47</v>
      </c>
      <c r="S155" t="n">
        <v>32.9</v>
      </c>
      <c r="T155" t="n">
        <v>3792.07</v>
      </c>
      <c r="U155" t="n">
        <v>0.68</v>
      </c>
      <c r="V155" t="n">
        <v>0.77</v>
      </c>
      <c r="W155" t="n">
        <v>1.47</v>
      </c>
      <c r="X155" t="n">
        <v>0.23</v>
      </c>
      <c r="Y155" t="n">
        <v>0.5</v>
      </c>
      <c r="Z155" t="n">
        <v>10</v>
      </c>
    </row>
    <row r="156">
      <c r="A156" t="n">
        <v>18</v>
      </c>
      <c r="B156" t="n">
        <v>60</v>
      </c>
      <c r="C156" t="inlineStr">
        <is>
          <t xml:space="preserve">CONCLUIDO	</t>
        </is>
      </c>
      <c r="D156" t="n">
        <v>4.2771</v>
      </c>
      <c r="E156" t="n">
        <v>23.38</v>
      </c>
      <c r="F156" t="n">
        <v>21.02</v>
      </c>
      <c r="G156" t="n">
        <v>140.12</v>
      </c>
      <c r="H156" t="n">
        <v>2.26</v>
      </c>
      <c r="I156" t="n">
        <v>9</v>
      </c>
      <c r="J156" t="n">
        <v>148.91</v>
      </c>
      <c r="K156" t="n">
        <v>45</v>
      </c>
      <c r="L156" t="n">
        <v>19</v>
      </c>
      <c r="M156" t="n">
        <v>0</v>
      </c>
      <c r="N156" t="n">
        <v>24.92</v>
      </c>
      <c r="O156" t="n">
        <v>18599.92</v>
      </c>
      <c r="P156" t="n">
        <v>180.86</v>
      </c>
      <c r="Q156" t="n">
        <v>443.82</v>
      </c>
      <c r="R156" t="n">
        <v>48.38</v>
      </c>
      <c r="S156" t="n">
        <v>32.9</v>
      </c>
      <c r="T156" t="n">
        <v>3744.47</v>
      </c>
      <c r="U156" t="n">
        <v>0.68</v>
      </c>
      <c r="V156" t="n">
        <v>0.77</v>
      </c>
      <c r="W156" t="n">
        <v>1.47</v>
      </c>
      <c r="X156" t="n">
        <v>0.22</v>
      </c>
      <c r="Y156" t="n">
        <v>0.5</v>
      </c>
      <c r="Z156" t="n">
        <v>10</v>
      </c>
    </row>
    <row r="157">
      <c r="A157" t="n">
        <v>0</v>
      </c>
      <c r="B157" t="n">
        <v>80</v>
      </c>
      <c r="C157" t="inlineStr">
        <is>
          <t xml:space="preserve">CONCLUIDO	</t>
        </is>
      </c>
      <c r="D157" t="n">
        <v>2.5867</v>
      </c>
      <c r="E157" t="n">
        <v>38.66</v>
      </c>
      <c r="F157" t="n">
        <v>28.25</v>
      </c>
      <c r="G157" t="n">
        <v>6.75</v>
      </c>
      <c r="H157" t="n">
        <v>0.11</v>
      </c>
      <c r="I157" t="n">
        <v>251</v>
      </c>
      <c r="J157" t="n">
        <v>159.12</v>
      </c>
      <c r="K157" t="n">
        <v>50.28</v>
      </c>
      <c r="L157" t="n">
        <v>1</v>
      </c>
      <c r="M157" t="n">
        <v>249</v>
      </c>
      <c r="N157" t="n">
        <v>27.84</v>
      </c>
      <c r="O157" t="n">
        <v>19859.16</v>
      </c>
      <c r="P157" t="n">
        <v>345.54</v>
      </c>
      <c r="Q157" t="n">
        <v>443.86</v>
      </c>
      <c r="R157" t="n">
        <v>284.12</v>
      </c>
      <c r="S157" t="n">
        <v>32.9</v>
      </c>
      <c r="T157" t="n">
        <v>120407.13</v>
      </c>
      <c r="U157" t="n">
        <v>0.12</v>
      </c>
      <c r="V157" t="n">
        <v>0.58</v>
      </c>
      <c r="W157" t="n">
        <v>1.88</v>
      </c>
      <c r="X157" t="n">
        <v>7.45</v>
      </c>
      <c r="Y157" t="n">
        <v>0.5</v>
      </c>
      <c r="Z157" t="n">
        <v>10</v>
      </c>
    </row>
    <row r="158">
      <c r="A158" t="n">
        <v>1</v>
      </c>
      <c r="B158" t="n">
        <v>80</v>
      </c>
      <c r="C158" t="inlineStr">
        <is>
          <t xml:space="preserve">CONCLUIDO	</t>
        </is>
      </c>
      <c r="D158" t="n">
        <v>3.3865</v>
      </c>
      <c r="E158" t="n">
        <v>29.53</v>
      </c>
      <c r="F158" t="n">
        <v>23.82</v>
      </c>
      <c r="G158" t="n">
        <v>13.61</v>
      </c>
      <c r="H158" t="n">
        <v>0.22</v>
      </c>
      <c r="I158" t="n">
        <v>105</v>
      </c>
      <c r="J158" t="n">
        <v>160.54</v>
      </c>
      <c r="K158" t="n">
        <v>50.28</v>
      </c>
      <c r="L158" t="n">
        <v>2</v>
      </c>
      <c r="M158" t="n">
        <v>103</v>
      </c>
      <c r="N158" t="n">
        <v>28.26</v>
      </c>
      <c r="O158" t="n">
        <v>20034.4</v>
      </c>
      <c r="P158" t="n">
        <v>289.45</v>
      </c>
      <c r="Q158" t="n">
        <v>443.84</v>
      </c>
      <c r="R158" t="n">
        <v>140.02</v>
      </c>
      <c r="S158" t="n">
        <v>32.9</v>
      </c>
      <c r="T158" t="n">
        <v>49082.96</v>
      </c>
      <c r="U158" t="n">
        <v>0.23</v>
      </c>
      <c r="V158" t="n">
        <v>0.68</v>
      </c>
      <c r="W158" t="n">
        <v>1.62</v>
      </c>
      <c r="X158" t="n">
        <v>3.03</v>
      </c>
      <c r="Y158" t="n">
        <v>0.5</v>
      </c>
      <c r="Z158" t="n">
        <v>10</v>
      </c>
    </row>
    <row r="159">
      <c r="A159" t="n">
        <v>2</v>
      </c>
      <c r="B159" t="n">
        <v>80</v>
      </c>
      <c r="C159" t="inlineStr">
        <is>
          <t xml:space="preserve">CONCLUIDO	</t>
        </is>
      </c>
      <c r="D159" t="n">
        <v>3.6746</v>
      </c>
      <c r="E159" t="n">
        <v>27.21</v>
      </c>
      <c r="F159" t="n">
        <v>22.73</v>
      </c>
      <c r="G159" t="n">
        <v>20.36</v>
      </c>
      <c r="H159" t="n">
        <v>0.33</v>
      </c>
      <c r="I159" t="n">
        <v>67</v>
      </c>
      <c r="J159" t="n">
        <v>161.97</v>
      </c>
      <c r="K159" t="n">
        <v>50.28</v>
      </c>
      <c r="L159" t="n">
        <v>3</v>
      </c>
      <c r="M159" t="n">
        <v>65</v>
      </c>
      <c r="N159" t="n">
        <v>28.69</v>
      </c>
      <c r="O159" t="n">
        <v>20210.21</v>
      </c>
      <c r="P159" t="n">
        <v>274.42</v>
      </c>
      <c r="Q159" t="n">
        <v>443.88</v>
      </c>
      <c r="R159" t="n">
        <v>104.5</v>
      </c>
      <c r="S159" t="n">
        <v>32.9</v>
      </c>
      <c r="T159" t="n">
        <v>31512.88</v>
      </c>
      <c r="U159" t="n">
        <v>0.31</v>
      </c>
      <c r="V159" t="n">
        <v>0.72</v>
      </c>
      <c r="W159" t="n">
        <v>1.56</v>
      </c>
      <c r="X159" t="n">
        <v>1.93</v>
      </c>
      <c r="Y159" t="n">
        <v>0.5</v>
      </c>
      <c r="Z159" t="n">
        <v>10</v>
      </c>
    </row>
    <row r="160">
      <c r="A160" t="n">
        <v>3</v>
      </c>
      <c r="B160" t="n">
        <v>80</v>
      </c>
      <c r="C160" t="inlineStr">
        <is>
          <t xml:space="preserve">CONCLUIDO	</t>
        </is>
      </c>
      <c r="D160" t="n">
        <v>3.8323</v>
      </c>
      <c r="E160" t="n">
        <v>26.09</v>
      </c>
      <c r="F160" t="n">
        <v>22.19</v>
      </c>
      <c r="G160" t="n">
        <v>27.17</v>
      </c>
      <c r="H160" t="n">
        <v>0.43</v>
      </c>
      <c r="I160" t="n">
        <v>49</v>
      </c>
      <c r="J160" t="n">
        <v>163.4</v>
      </c>
      <c r="K160" t="n">
        <v>50.28</v>
      </c>
      <c r="L160" t="n">
        <v>4</v>
      </c>
      <c r="M160" t="n">
        <v>47</v>
      </c>
      <c r="N160" t="n">
        <v>29.12</v>
      </c>
      <c r="O160" t="n">
        <v>20386.62</v>
      </c>
      <c r="P160" t="n">
        <v>266.44</v>
      </c>
      <c r="Q160" t="n">
        <v>443.85</v>
      </c>
      <c r="R160" t="n">
        <v>86.65000000000001</v>
      </c>
      <c r="S160" t="n">
        <v>32.9</v>
      </c>
      <c r="T160" t="n">
        <v>22679.79</v>
      </c>
      <c r="U160" t="n">
        <v>0.38</v>
      </c>
      <c r="V160" t="n">
        <v>0.73</v>
      </c>
      <c r="W160" t="n">
        <v>1.53</v>
      </c>
      <c r="X160" t="n">
        <v>1.4</v>
      </c>
      <c r="Y160" t="n">
        <v>0.5</v>
      </c>
      <c r="Z160" t="n">
        <v>10</v>
      </c>
    </row>
    <row r="161">
      <c r="A161" t="n">
        <v>4</v>
      </c>
      <c r="B161" t="n">
        <v>80</v>
      </c>
      <c r="C161" t="inlineStr">
        <is>
          <t xml:space="preserve">CONCLUIDO	</t>
        </is>
      </c>
      <c r="D161" t="n">
        <v>3.9258</v>
      </c>
      <c r="E161" t="n">
        <v>25.47</v>
      </c>
      <c r="F161" t="n">
        <v>21.89</v>
      </c>
      <c r="G161" t="n">
        <v>33.68</v>
      </c>
      <c r="H161" t="n">
        <v>0.54</v>
      </c>
      <c r="I161" t="n">
        <v>39</v>
      </c>
      <c r="J161" t="n">
        <v>164.83</v>
      </c>
      <c r="K161" t="n">
        <v>50.28</v>
      </c>
      <c r="L161" t="n">
        <v>5</v>
      </c>
      <c r="M161" t="n">
        <v>37</v>
      </c>
      <c r="N161" t="n">
        <v>29.55</v>
      </c>
      <c r="O161" t="n">
        <v>20563.61</v>
      </c>
      <c r="P161" t="n">
        <v>261.25</v>
      </c>
      <c r="Q161" t="n">
        <v>443.84</v>
      </c>
      <c r="R161" t="n">
        <v>76.84999999999999</v>
      </c>
      <c r="S161" t="n">
        <v>32.9</v>
      </c>
      <c r="T161" t="n">
        <v>17830.77</v>
      </c>
      <c r="U161" t="n">
        <v>0.43</v>
      </c>
      <c r="V161" t="n">
        <v>0.74</v>
      </c>
      <c r="W161" t="n">
        <v>1.52</v>
      </c>
      <c r="X161" t="n">
        <v>1.1</v>
      </c>
      <c r="Y161" t="n">
        <v>0.5</v>
      </c>
      <c r="Z161" t="n">
        <v>10</v>
      </c>
    </row>
    <row r="162">
      <c r="A162" t="n">
        <v>5</v>
      </c>
      <c r="B162" t="n">
        <v>80</v>
      </c>
      <c r="C162" t="inlineStr">
        <is>
          <t xml:space="preserve">CONCLUIDO	</t>
        </is>
      </c>
      <c r="D162" t="n">
        <v>3.9952</v>
      </c>
      <c r="E162" t="n">
        <v>25.03</v>
      </c>
      <c r="F162" t="n">
        <v>21.67</v>
      </c>
      <c r="G162" t="n">
        <v>40.64</v>
      </c>
      <c r="H162" t="n">
        <v>0.64</v>
      </c>
      <c r="I162" t="n">
        <v>32</v>
      </c>
      <c r="J162" t="n">
        <v>166.27</v>
      </c>
      <c r="K162" t="n">
        <v>50.28</v>
      </c>
      <c r="L162" t="n">
        <v>6</v>
      </c>
      <c r="M162" t="n">
        <v>30</v>
      </c>
      <c r="N162" t="n">
        <v>29.99</v>
      </c>
      <c r="O162" t="n">
        <v>20741.2</v>
      </c>
      <c r="P162" t="n">
        <v>256.65</v>
      </c>
      <c r="Q162" t="n">
        <v>443.82</v>
      </c>
      <c r="R162" t="n">
        <v>69.92</v>
      </c>
      <c r="S162" t="n">
        <v>32.9</v>
      </c>
      <c r="T162" t="n">
        <v>14399.07</v>
      </c>
      <c r="U162" t="n">
        <v>0.47</v>
      </c>
      <c r="V162" t="n">
        <v>0.75</v>
      </c>
      <c r="W162" t="n">
        <v>1.5</v>
      </c>
      <c r="X162" t="n">
        <v>0.88</v>
      </c>
      <c r="Y162" t="n">
        <v>0.5</v>
      </c>
      <c r="Z162" t="n">
        <v>10</v>
      </c>
    </row>
    <row r="163">
      <c r="A163" t="n">
        <v>6</v>
      </c>
      <c r="B163" t="n">
        <v>80</v>
      </c>
      <c r="C163" t="inlineStr">
        <is>
          <t xml:space="preserve">CONCLUIDO	</t>
        </is>
      </c>
      <c r="D163" t="n">
        <v>4.044</v>
      </c>
      <c r="E163" t="n">
        <v>24.73</v>
      </c>
      <c r="F163" t="n">
        <v>21.53</v>
      </c>
      <c r="G163" t="n">
        <v>47.85</v>
      </c>
      <c r="H163" t="n">
        <v>0.74</v>
      </c>
      <c r="I163" t="n">
        <v>27</v>
      </c>
      <c r="J163" t="n">
        <v>167.72</v>
      </c>
      <c r="K163" t="n">
        <v>50.28</v>
      </c>
      <c r="L163" t="n">
        <v>7</v>
      </c>
      <c r="M163" t="n">
        <v>25</v>
      </c>
      <c r="N163" t="n">
        <v>30.44</v>
      </c>
      <c r="O163" t="n">
        <v>20919.39</v>
      </c>
      <c r="P163" t="n">
        <v>253.42</v>
      </c>
      <c r="Q163" t="n">
        <v>443.83</v>
      </c>
      <c r="R163" t="n">
        <v>65.34</v>
      </c>
      <c r="S163" t="n">
        <v>32.9</v>
      </c>
      <c r="T163" t="n">
        <v>12135.77</v>
      </c>
      <c r="U163" t="n">
        <v>0.5</v>
      </c>
      <c r="V163" t="n">
        <v>0.76</v>
      </c>
      <c r="W163" t="n">
        <v>1.49</v>
      </c>
      <c r="X163" t="n">
        <v>0.74</v>
      </c>
      <c r="Y163" t="n">
        <v>0.5</v>
      </c>
      <c r="Z163" t="n">
        <v>10</v>
      </c>
    </row>
    <row r="164">
      <c r="A164" t="n">
        <v>7</v>
      </c>
      <c r="B164" t="n">
        <v>80</v>
      </c>
      <c r="C164" t="inlineStr">
        <is>
          <t xml:space="preserve">CONCLUIDO	</t>
        </is>
      </c>
      <c r="D164" t="n">
        <v>4.0728</v>
      </c>
      <c r="E164" t="n">
        <v>24.55</v>
      </c>
      <c r="F164" t="n">
        <v>21.46</v>
      </c>
      <c r="G164" t="n">
        <v>53.64</v>
      </c>
      <c r="H164" t="n">
        <v>0.84</v>
      </c>
      <c r="I164" t="n">
        <v>24</v>
      </c>
      <c r="J164" t="n">
        <v>169.17</v>
      </c>
      <c r="K164" t="n">
        <v>50.28</v>
      </c>
      <c r="L164" t="n">
        <v>8</v>
      </c>
      <c r="M164" t="n">
        <v>22</v>
      </c>
      <c r="N164" t="n">
        <v>30.89</v>
      </c>
      <c r="O164" t="n">
        <v>21098.19</v>
      </c>
      <c r="P164" t="n">
        <v>251.6</v>
      </c>
      <c r="Q164" t="n">
        <v>443.82</v>
      </c>
      <c r="R164" t="n">
        <v>62.73</v>
      </c>
      <c r="S164" t="n">
        <v>32.9</v>
      </c>
      <c r="T164" t="n">
        <v>10843.57</v>
      </c>
      <c r="U164" t="n">
        <v>0.52</v>
      </c>
      <c r="V164" t="n">
        <v>0.76</v>
      </c>
      <c r="W164" t="n">
        <v>1.49</v>
      </c>
      <c r="X164" t="n">
        <v>0.66</v>
      </c>
      <c r="Y164" t="n">
        <v>0.5</v>
      </c>
      <c r="Z164" t="n">
        <v>10</v>
      </c>
    </row>
    <row r="165">
      <c r="A165" t="n">
        <v>8</v>
      </c>
      <c r="B165" t="n">
        <v>80</v>
      </c>
      <c r="C165" t="inlineStr">
        <is>
          <t xml:space="preserve">CONCLUIDO	</t>
        </is>
      </c>
      <c r="D165" t="n">
        <v>4.1049</v>
      </c>
      <c r="E165" t="n">
        <v>24.36</v>
      </c>
      <c r="F165" t="n">
        <v>21.36</v>
      </c>
      <c r="G165" t="n">
        <v>61.03</v>
      </c>
      <c r="H165" t="n">
        <v>0.9399999999999999</v>
      </c>
      <c r="I165" t="n">
        <v>21</v>
      </c>
      <c r="J165" t="n">
        <v>170.62</v>
      </c>
      <c r="K165" t="n">
        <v>50.28</v>
      </c>
      <c r="L165" t="n">
        <v>9</v>
      </c>
      <c r="M165" t="n">
        <v>19</v>
      </c>
      <c r="N165" t="n">
        <v>31.34</v>
      </c>
      <c r="O165" t="n">
        <v>21277.6</v>
      </c>
      <c r="P165" t="n">
        <v>248.01</v>
      </c>
      <c r="Q165" t="n">
        <v>443.82</v>
      </c>
      <c r="R165" t="n">
        <v>59.86</v>
      </c>
      <c r="S165" t="n">
        <v>32.9</v>
      </c>
      <c r="T165" t="n">
        <v>9423.5</v>
      </c>
      <c r="U165" t="n">
        <v>0.55</v>
      </c>
      <c r="V165" t="n">
        <v>0.76</v>
      </c>
      <c r="W165" t="n">
        <v>1.48</v>
      </c>
      <c r="X165" t="n">
        <v>0.5600000000000001</v>
      </c>
      <c r="Y165" t="n">
        <v>0.5</v>
      </c>
      <c r="Z165" t="n">
        <v>10</v>
      </c>
    </row>
    <row r="166">
      <c r="A166" t="n">
        <v>9</v>
      </c>
      <c r="B166" t="n">
        <v>80</v>
      </c>
      <c r="C166" t="inlineStr">
        <is>
          <t xml:space="preserve">CONCLUIDO	</t>
        </is>
      </c>
      <c r="D166" t="n">
        <v>4.1252</v>
      </c>
      <c r="E166" t="n">
        <v>24.24</v>
      </c>
      <c r="F166" t="n">
        <v>21.3</v>
      </c>
      <c r="G166" t="n">
        <v>67.28</v>
      </c>
      <c r="H166" t="n">
        <v>1.03</v>
      </c>
      <c r="I166" t="n">
        <v>19</v>
      </c>
      <c r="J166" t="n">
        <v>172.08</v>
      </c>
      <c r="K166" t="n">
        <v>50.28</v>
      </c>
      <c r="L166" t="n">
        <v>10</v>
      </c>
      <c r="M166" t="n">
        <v>17</v>
      </c>
      <c r="N166" t="n">
        <v>31.8</v>
      </c>
      <c r="O166" t="n">
        <v>21457.64</v>
      </c>
      <c r="P166" t="n">
        <v>246.21</v>
      </c>
      <c r="Q166" t="n">
        <v>443.82</v>
      </c>
      <c r="R166" t="n">
        <v>57.96</v>
      </c>
      <c r="S166" t="n">
        <v>32.9</v>
      </c>
      <c r="T166" t="n">
        <v>8483.24</v>
      </c>
      <c r="U166" t="n">
        <v>0.57</v>
      </c>
      <c r="V166" t="n">
        <v>0.76</v>
      </c>
      <c r="W166" t="n">
        <v>1.48</v>
      </c>
      <c r="X166" t="n">
        <v>0.51</v>
      </c>
      <c r="Y166" t="n">
        <v>0.5</v>
      </c>
      <c r="Z166" t="n">
        <v>10</v>
      </c>
    </row>
    <row r="167">
      <c r="A167" t="n">
        <v>10</v>
      </c>
      <c r="B167" t="n">
        <v>80</v>
      </c>
      <c r="C167" t="inlineStr">
        <is>
          <t xml:space="preserve">CONCLUIDO	</t>
        </is>
      </c>
      <c r="D167" t="n">
        <v>4.1442</v>
      </c>
      <c r="E167" t="n">
        <v>24.13</v>
      </c>
      <c r="F167" t="n">
        <v>21.26</v>
      </c>
      <c r="G167" t="n">
        <v>75.03</v>
      </c>
      <c r="H167" t="n">
        <v>1.12</v>
      </c>
      <c r="I167" t="n">
        <v>17</v>
      </c>
      <c r="J167" t="n">
        <v>173.55</v>
      </c>
      <c r="K167" t="n">
        <v>50.28</v>
      </c>
      <c r="L167" t="n">
        <v>11</v>
      </c>
      <c r="M167" t="n">
        <v>15</v>
      </c>
      <c r="N167" t="n">
        <v>32.27</v>
      </c>
      <c r="O167" t="n">
        <v>21638.31</v>
      </c>
      <c r="P167" t="n">
        <v>243.1</v>
      </c>
      <c r="Q167" t="n">
        <v>443.82</v>
      </c>
      <c r="R167" t="n">
        <v>56.34</v>
      </c>
      <c r="S167" t="n">
        <v>32.9</v>
      </c>
      <c r="T167" t="n">
        <v>7682.74</v>
      </c>
      <c r="U167" t="n">
        <v>0.58</v>
      </c>
      <c r="V167" t="n">
        <v>0.77</v>
      </c>
      <c r="W167" t="n">
        <v>1.48</v>
      </c>
      <c r="X167" t="n">
        <v>0.46</v>
      </c>
      <c r="Y167" t="n">
        <v>0.5</v>
      </c>
      <c r="Z167" t="n">
        <v>10</v>
      </c>
    </row>
    <row r="168">
      <c r="A168" t="n">
        <v>11</v>
      </c>
      <c r="B168" t="n">
        <v>80</v>
      </c>
      <c r="C168" t="inlineStr">
        <is>
          <t xml:space="preserve">CONCLUIDO	</t>
        </is>
      </c>
      <c r="D168" t="n">
        <v>4.1544</v>
      </c>
      <c r="E168" t="n">
        <v>24.07</v>
      </c>
      <c r="F168" t="n">
        <v>21.23</v>
      </c>
      <c r="G168" t="n">
        <v>79.62</v>
      </c>
      <c r="H168" t="n">
        <v>1.22</v>
      </c>
      <c r="I168" t="n">
        <v>16</v>
      </c>
      <c r="J168" t="n">
        <v>175.02</v>
      </c>
      <c r="K168" t="n">
        <v>50.28</v>
      </c>
      <c r="L168" t="n">
        <v>12</v>
      </c>
      <c r="M168" t="n">
        <v>14</v>
      </c>
      <c r="N168" t="n">
        <v>32.74</v>
      </c>
      <c r="O168" t="n">
        <v>21819.6</v>
      </c>
      <c r="P168" t="n">
        <v>241.53</v>
      </c>
      <c r="Q168" t="n">
        <v>443.82</v>
      </c>
      <c r="R168" t="n">
        <v>55.67</v>
      </c>
      <c r="S168" t="n">
        <v>32.9</v>
      </c>
      <c r="T168" t="n">
        <v>7352.33</v>
      </c>
      <c r="U168" t="n">
        <v>0.59</v>
      </c>
      <c r="V168" t="n">
        <v>0.77</v>
      </c>
      <c r="W168" t="n">
        <v>1.47</v>
      </c>
      <c r="X168" t="n">
        <v>0.44</v>
      </c>
      <c r="Y168" t="n">
        <v>0.5</v>
      </c>
      <c r="Z168" t="n">
        <v>10</v>
      </c>
    </row>
    <row r="169">
      <c r="A169" t="n">
        <v>12</v>
      </c>
      <c r="B169" t="n">
        <v>80</v>
      </c>
      <c r="C169" t="inlineStr">
        <is>
          <t xml:space="preserve">CONCLUIDO	</t>
        </is>
      </c>
      <c r="D169" t="n">
        <v>4.1675</v>
      </c>
      <c r="E169" t="n">
        <v>24</v>
      </c>
      <c r="F169" t="n">
        <v>21.19</v>
      </c>
      <c r="G169" t="n">
        <v>84.75</v>
      </c>
      <c r="H169" t="n">
        <v>1.31</v>
      </c>
      <c r="I169" t="n">
        <v>15</v>
      </c>
      <c r="J169" t="n">
        <v>176.49</v>
      </c>
      <c r="K169" t="n">
        <v>50.28</v>
      </c>
      <c r="L169" t="n">
        <v>13</v>
      </c>
      <c r="M169" t="n">
        <v>13</v>
      </c>
      <c r="N169" t="n">
        <v>33.21</v>
      </c>
      <c r="O169" t="n">
        <v>22001.54</v>
      </c>
      <c r="P169" t="n">
        <v>239.76</v>
      </c>
      <c r="Q169" t="n">
        <v>443.82</v>
      </c>
      <c r="R169" t="n">
        <v>53.99</v>
      </c>
      <c r="S169" t="n">
        <v>32.9</v>
      </c>
      <c r="T169" t="n">
        <v>6519.77</v>
      </c>
      <c r="U169" t="n">
        <v>0.61</v>
      </c>
      <c r="V169" t="n">
        <v>0.77</v>
      </c>
      <c r="W169" t="n">
        <v>1.47</v>
      </c>
      <c r="X169" t="n">
        <v>0.39</v>
      </c>
      <c r="Y169" t="n">
        <v>0.5</v>
      </c>
      <c r="Z169" t="n">
        <v>10</v>
      </c>
    </row>
    <row r="170">
      <c r="A170" t="n">
        <v>13</v>
      </c>
      <c r="B170" t="n">
        <v>80</v>
      </c>
      <c r="C170" t="inlineStr">
        <is>
          <t xml:space="preserve">CONCLUIDO	</t>
        </is>
      </c>
      <c r="D170" t="n">
        <v>4.177</v>
      </c>
      <c r="E170" t="n">
        <v>23.94</v>
      </c>
      <c r="F170" t="n">
        <v>21.17</v>
      </c>
      <c r="G170" t="n">
        <v>90.70999999999999</v>
      </c>
      <c r="H170" t="n">
        <v>1.4</v>
      </c>
      <c r="I170" t="n">
        <v>14</v>
      </c>
      <c r="J170" t="n">
        <v>177.97</v>
      </c>
      <c r="K170" t="n">
        <v>50.28</v>
      </c>
      <c r="L170" t="n">
        <v>14</v>
      </c>
      <c r="M170" t="n">
        <v>12</v>
      </c>
      <c r="N170" t="n">
        <v>33.69</v>
      </c>
      <c r="O170" t="n">
        <v>22184.13</v>
      </c>
      <c r="P170" t="n">
        <v>236.93</v>
      </c>
      <c r="Q170" t="n">
        <v>443.82</v>
      </c>
      <c r="R170" t="n">
        <v>53.46</v>
      </c>
      <c r="S170" t="n">
        <v>32.9</v>
      </c>
      <c r="T170" t="n">
        <v>6257.66</v>
      </c>
      <c r="U170" t="n">
        <v>0.62</v>
      </c>
      <c r="V170" t="n">
        <v>0.77</v>
      </c>
      <c r="W170" t="n">
        <v>1.47</v>
      </c>
      <c r="X170" t="n">
        <v>0.37</v>
      </c>
      <c r="Y170" t="n">
        <v>0.5</v>
      </c>
      <c r="Z170" t="n">
        <v>10</v>
      </c>
    </row>
    <row r="171">
      <c r="A171" t="n">
        <v>14</v>
      </c>
      <c r="B171" t="n">
        <v>80</v>
      </c>
      <c r="C171" t="inlineStr">
        <is>
          <t xml:space="preserve">CONCLUIDO	</t>
        </is>
      </c>
      <c r="D171" t="n">
        <v>4.1885</v>
      </c>
      <c r="E171" t="n">
        <v>23.88</v>
      </c>
      <c r="F171" t="n">
        <v>21.13</v>
      </c>
      <c r="G171" t="n">
        <v>97.53</v>
      </c>
      <c r="H171" t="n">
        <v>1.48</v>
      </c>
      <c r="I171" t="n">
        <v>13</v>
      </c>
      <c r="J171" t="n">
        <v>179.46</v>
      </c>
      <c r="K171" t="n">
        <v>50.28</v>
      </c>
      <c r="L171" t="n">
        <v>15</v>
      </c>
      <c r="M171" t="n">
        <v>11</v>
      </c>
      <c r="N171" t="n">
        <v>34.18</v>
      </c>
      <c r="O171" t="n">
        <v>22367.38</v>
      </c>
      <c r="P171" t="n">
        <v>236.66</v>
      </c>
      <c r="Q171" t="n">
        <v>443.83</v>
      </c>
      <c r="R171" t="n">
        <v>52.26</v>
      </c>
      <c r="S171" t="n">
        <v>32.9</v>
      </c>
      <c r="T171" t="n">
        <v>5663.86</v>
      </c>
      <c r="U171" t="n">
        <v>0.63</v>
      </c>
      <c r="V171" t="n">
        <v>0.77</v>
      </c>
      <c r="W171" t="n">
        <v>1.47</v>
      </c>
      <c r="X171" t="n">
        <v>0.34</v>
      </c>
      <c r="Y171" t="n">
        <v>0.5</v>
      </c>
      <c r="Z171" t="n">
        <v>10</v>
      </c>
    </row>
    <row r="172">
      <c r="A172" t="n">
        <v>15</v>
      </c>
      <c r="B172" t="n">
        <v>80</v>
      </c>
      <c r="C172" t="inlineStr">
        <is>
          <t xml:space="preserve">CONCLUIDO	</t>
        </is>
      </c>
      <c r="D172" t="n">
        <v>4.2003</v>
      </c>
      <c r="E172" t="n">
        <v>23.81</v>
      </c>
      <c r="F172" t="n">
        <v>21.1</v>
      </c>
      <c r="G172" t="n">
        <v>105.48</v>
      </c>
      <c r="H172" t="n">
        <v>1.57</v>
      </c>
      <c r="I172" t="n">
        <v>12</v>
      </c>
      <c r="J172" t="n">
        <v>180.95</v>
      </c>
      <c r="K172" t="n">
        <v>50.28</v>
      </c>
      <c r="L172" t="n">
        <v>16</v>
      </c>
      <c r="M172" t="n">
        <v>10</v>
      </c>
      <c r="N172" t="n">
        <v>34.67</v>
      </c>
      <c r="O172" t="n">
        <v>22551.28</v>
      </c>
      <c r="P172" t="n">
        <v>234.21</v>
      </c>
      <c r="Q172" t="n">
        <v>443.83</v>
      </c>
      <c r="R172" t="n">
        <v>51.3</v>
      </c>
      <c r="S172" t="n">
        <v>32.9</v>
      </c>
      <c r="T172" t="n">
        <v>5188.18</v>
      </c>
      <c r="U172" t="n">
        <v>0.64</v>
      </c>
      <c r="V172" t="n">
        <v>0.77</v>
      </c>
      <c r="W172" t="n">
        <v>1.46</v>
      </c>
      <c r="X172" t="n">
        <v>0.3</v>
      </c>
      <c r="Y172" t="n">
        <v>0.5</v>
      </c>
      <c r="Z172" t="n">
        <v>10</v>
      </c>
    </row>
    <row r="173">
      <c r="A173" t="n">
        <v>16</v>
      </c>
      <c r="B173" t="n">
        <v>80</v>
      </c>
      <c r="C173" t="inlineStr">
        <is>
          <t xml:space="preserve">CONCLUIDO	</t>
        </is>
      </c>
      <c r="D173" t="n">
        <v>4.2104</v>
      </c>
      <c r="E173" t="n">
        <v>23.75</v>
      </c>
      <c r="F173" t="n">
        <v>21.07</v>
      </c>
      <c r="G173" t="n">
        <v>114.94</v>
      </c>
      <c r="H173" t="n">
        <v>1.65</v>
      </c>
      <c r="I173" t="n">
        <v>11</v>
      </c>
      <c r="J173" t="n">
        <v>182.45</v>
      </c>
      <c r="K173" t="n">
        <v>50.28</v>
      </c>
      <c r="L173" t="n">
        <v>17</v>
      </c>
      <c r="M173" t="n">
        <v>9</v>
      </c>
      <c r="N173" t="n">
        <v>35.17</v>
      </c>
      <c r="O173" t="n">
        <v>22735.98</v>
      </c>
      <c r="P173" t="n">
        <v>231.04</v>
      </c>
      <c r="Q173" t="n">
        <v>443.82</v>
      </c>
      <c r="R173" t="n">
        <v>50.36</v>
      </c>
      <c r="S173" t="n">
        <v>32.9</v>
      </c>
      <c r="T173" t="n">
        <v>4723.51</v>
      </c>
      <c r="U173" t="n">
        <v>0.65</v>
      </c>
      <c r="V173" t="n">
        <v>0.77</v>
      </c>
      <c r="W173" t="n">
        <v>1.47</v>
      </c>
      <c r="X173" t="n">
        <v>0.28</v>
      </c>
      <c r="Y173" t="n">
        <v>0.5</v>
      </c>
      <c r="Z173" t="n">
        <v>10</v>
      </c>
    </row>
    <row r="174">
      <c r="A174" t="n">
        <v>17</v>
      </c>
      <c r="B174" t="n">
        <v>80</v>
      </c>
      <c r="C174" t="inlineStr">
        <is>
          <t xml:space="preserve">CONCLUIDO	</t>
        </is>
      </c>
      <c r="D174" t="n">
        <v>4.2105</v>
      </c>
      <c r="E174" t="n">
        <v>23.75</v>
      </c>
      <c r="F174" t="n">
        <v>21.07</v>
      </c>
      <c r="G174" t="n">
        <v>114.93</v>
      </c>
      <c r="H174" t="n">
        <v>1.74</v>
      </c>
      <c r="I174" t="n">
        <v>11</v>
      </c>
      <c r="J174" t="n">
        <v>183.95</v>
      </c>
      <c r="K174" t="n">
        <v>50.28</v>
      </c>
      <c r="L174" t="n">
        <v>18</v>
      </c>
      <c r="M174" t="n">
        <v>9</v>
      </c>
      <c r="N174" t="n">
        <v>35.67</v>
      </c>
      <c r="O174" t="n">
        <v>22921.24</v>
      </c>
      <c r="P174" t="n">
        <v>229.83</v>
      </c>
      <c r="Q174" t="n">
        <v>443.82</v>
      </c>
      <c r="R174" t="n">
        <v>50.51</v>
      </c>
      <c r="S174" t="n">
        <v>32.9</v>
      </c>
      <c r="T174" t="n">
        <v>4801.65</v>
      </c>
      <c r="U174" t="n">
        <v>0.65</v>
      </c>
      <c r="V174" t="n">
        <v>0.77</v>
      </c>
      <c r="W174" t="n">
        <v>1.46</v>
      </c>
      <c r="X174" t="n">
        <v>0.28</v>
      </c>
      <c r="Y174" t="n">
        <v>0.5</v>
      </c>
      <c r="Z174" t="n">
        <v>10</v>
      </c>
    </row>
    <row r="175">
      <c r="A175" t="n">
        <v>18</v>
      </c>
      <c r="B175" t="n">
        <v>80</v>
      </c>
      <c r="C175" t="inlineStr">
        <is>
          <t xml:space="preserve">CONCLUIDO	</t>
        </is>
      </c>
      <c r="D175" t="n">
        <v>4.2201</v>
      </c>
      <c r="E175" t="n">
        <v>23.7</v>
      </c>
      <c r="F175" t="n">
        <v>21.05</v>
      </c>
      <c r="G175" t="n">
        <v>126.3</v>
      </c>
      <c r="H175" t="n">
        <v>1.82</v>
      </c>
      <c r="I175" t="n">
        <v>10</v>
      </c>
      <c r="J175" t="n">
        <v>185.46</v>
      </c>
      <c r="K175" t="n">
        <v>50.28</v>
      </c>
      <c r="L175" t="n">
        <v>19</v>
      </c>
      <c r="M175" t="n">
        <v>8</v>
      </c>
      <c r="N175" t="n">
        <v>36.18</v>
      </c>
      <c r="O175" t="n">
        <v>23107.19</v>
      </c>
      <c r="P175" t="n">
        <v>227.94</v>
      </c>
      <c r="Q175" t="n">
        <v>443.82</v>
      </c>
      <c r="R175" t="n">
        <v>49.69</v>
      </c>
      <c r="S175" t="n">
        <v>32.9</v>
      </c>
      <c r="T175" t="n">
        <v>4393.44</v>
      </c>
      <c r="U175" t="n">
        <v>0.66</v>
      </c>
      <c r="V175" t="n">
        <v>0.77</v>
      </c>
      <c r="W175" t="n">
        <v>1.46</v>
      </c>
      <c r="X175" t="n">
        <v>0.26</v>
      </c>
      <c r="Y175" t="n">
        <v>0.5</v>
      </c>
      <c r="Z175" t="n">
        <v>10</v>
      </c>
    </row>
    <row r="176">
      <c r="A176" t="n">
        <v>19</v>
      </c>
      <c r="B176" t="n">
        <v>80</v>
      </c>
      <c r="C176" t="inlineStr">
        <is>
          <t xml:space="preserve">CONCLUIDO	</t>
        </is>
      </c>
      <c r="D176" t="n">
        <v>4.2326</v>
      </c>
      <c r="E176" t="n">
        <v>23.63</v>
      </c>
      <c r="F176" t="n">
        <v>21.01</v>
      </c>
      <c r="G176" t="n">
        <v>140.08</v>
      </c>
      <c r="H176" t="n">
        <v>1.9</v>
      </c>
      <c r="I176" t="n">
        <v>9</v>
      </c>
      <c r="J176" t="n">
        <v>186.97</v>
      </c>
      <c r="K176" t="n">
        <v>50.28</v>
      </c>
      <c r="L176" t="n">
        <v>20</v>
      </c>
      <c r="M176" t="n">
        <v>7</v>
      </c>
      <c r="N176" t="n">
        <v>36.69</v>
      </c>
      <c r="O176" t="n">
        <v>23293.82</v>
      </c>
      <c r="P176" t="n">
        <v>223.56</v>
      </c>
      <c r="Q176" t="n">
        <v>443.82</v>
      </c>
      <c r="R176" t="n">
        <v>48.44</v>
      </c>
      <c r="S176" t="n">
        <v>32.9</v>
      </c>
      <c r="T176" t="n">
        <v>3775.91</v>
      </c>
      <c r="U176" t="n">
        <v>0.68</v>
      </c>
      <c r="V176" t="n">
        <v>0.77</v>
      </c>
      <c r="W176" t="n">
        <v>1.46</v>
      </c>
      <c r="X176" t="n">
        <v>0.22</v>
      </c>
      <c r="Y176" t="n">
        <v>0.5</v>
      </c>
      <c r="Z176" t="n">
        <v>10</v>
      </c>
    </row>
    <row r="177">
      <c r="A177" t="n">
        <v>20</v>
      </c>
      <c r="B177" t="n">
        <v>80</v>
      </c>
      <c r="C177" t="inlineStr">
        <is>
          <t xml:space="preserve">CONCLUIDO	</t>
        </is>
      </c>
      <c r="D177" t="n">
        <v>4.2318</v>
      </c>
      <c r="E177" t="n">
        <v>23.63</v>
      </c>
      <c r="F177" t="n">
        <v>21.02</v>
      </c>
      <c r="G177" t="n">
        <v>140.11</v>
      </c>
      <c r="H177" t="n">
        <v>1.98</v>
      </c>
      <c r="I177" t="n">
        <v>9</v>
      </c>
      <c r="J177" t="n">
        <v>188.49</v>
      </c>
      <c r="K177" t="n">
        <v>50.28</v>
      </c>
      <c r="L177" t="n">
        <v>21</v>
      </c>
      <c r="M177" t="n">
        <v>7</v>
      </c>
      <c r="N177" t="n">
        <v>37.21</v>
      </c>
      <c r="O177" t="n">
        <v>23481.16</v>
      </c>
      <c r="P177" t="n">
        <v>224.63</v>
      </c>
      <c r="Q177" t="n">
        <v>443.82</v>
      </c>
      <c r="R177" t="n">
        <v>48.7</v>
      </c>
      <c r="S177" t="n">
        <v>32.9</v>
      </c>
      <c r="T177" t="n">
        <v>3903.12</v>
      </c>
      <c r="U177" t="n">
        <v>0.68</v>
      </c>
      <c r="V177" t="n">
        <v>0.77</v>
      </c>
      <c r="W177" t="n">
        <v>1.46</v>
      </c>
      <c r="X177" t="n">
        <v>0.22</v>
      </c>
      <c r="Y177" t="n">
        <v>0.5</v>
      </c>
      <c r="Z177" t="n">
        <v>10</v>
      </c>
    </row>
    <row r="178">
      <c r="A178" t="n">
        <v>21</v>
      </c>
      <c r="B178" t="n">
        <v>80</v>
      </c>
      <c r="C178" t="inlineStr">
        <is>
          <t xml:space="preserve">CONCLUIDO	</t>
        </is>
      </c>
      <c r="D178" t="n">
        <v>4.229</v>
      </c>
      <c r="E178" t="n">
        <v>23.65</v>
      </c>
      <c r="F178" t="n">
        <v>21.03</v>
      </c>
      <c r="G178" t="n">
        <v>140.21</v>
      </c>
      <c r="H178" t="n">
        <v>2.05</v>
      </c>
      <c r="I178" t="n">
        <v>9</v>
      </c>
      <c r="J178" t="n">
        <v>190.01</v>
      </c>
      <c r="K178" t="n">
        <v>50.28</v>
      </c>
      <c r="L178" t="n">
        <v>22</v>
      </c>
      <c r="M178" t="n">
        <v>7</v>
      </c>
      <c r="N178" t="n">
        <v>37.74</v>
      </c>
      <c r="O178" t="n">
        <v>23669.2</v>
      </c>
      <c r="P178" t="n">
        <v>222.04</v>
      </c>
      <c r="Q178" t="n">
        <v>443.82</v>
      </c>
      <c r="R178" t="n">
        <v>49.06</v>
      </c>
      <c r="S178" t="n">
        <v>32.9</v>
      </c>
      <c r="T178" t="n">
        <v>4085.13</v>
      </c>
      <c r="U178" t="n">
        <v>0.67</v>
      </c>
      <c r="V178" t="n">
        <v>0.77</v>
      </c>
      <c r="W178" t="n">
        <v>1.46</v>
      </c>
      <c r="X178" t="n">
        <v>0.24</v>
      </c>
      <c r="Y178" t="n">
        <v>0.5</v>
      </c>
      <c r="Z178" t="n">
        <v>10</v>
      </c>
    </row>
    <row r="179">
      <c r="A179" t="n">
        <v>22</v>
      </c>
      <c r="B179" t="n">
        <v>80</v>
      </c>
      <c r="C179" t="inlineStr">
        <is>
          <t xml:space="preserve">CONCLUIDO	</t>
        </is>
      </c>
      <c r="D179" t="n">
        <v>4.2435</v>
      </c>
      <c r="E179" t="n">
        <v>23.57</v>
      </c>
      <c r="F179" t="n">
        <v>20.98</v>
      </c>
      <c r="G179" t="n">
        <v>157.37</v>
      </c>
      <c r="H179" t="n">
        <v>2.13</v>
      </c>
      <c r="I179" t="n">
        <v>8</v>
      </c>
      <c r="J179" t="n">
        <v>191.55</v>
      </c>
      <c r="K179" t="n">
        <v>50.28</v>
      </c>
      <c r="L179" t="n">
        <v>23</v>
      </c>
      <c r="M179" t="n">
        <v>6</v>
      </c>
      <c r="N179" t="n">
        <v>38.27</v>
      </c>
      <c r="O179" t="n">
        <v>23857.96</v>
      </c>
      <c r="P179" t="n">
        <v>219.36</v>
      </c>
      <c r="Q179" t="n">
        <v>443.82</v>
      </c>
      <c r="R179" t="n">
        <v>47.58</v>
      </c>
      <c r="S179" t="n">
        <v>32.9</v>
      </c>
      <c r="T179" t="n">
        <v>3352.1</v>
      </c>
      <c r="U179" t="n">
        <v>0.6899999999999999</v>
      </c>
      <c r="V179" t="n">
        <v>0.78</v>
      </c>
      <c r="W179" t="n">
        <v>1.46</v>
      </c>
      <c r="X179" t="n">
        <v>0.19</v>
      </c>
      <c r="Y179" t="n">
        <v>0.5</v>
      </c>
      <c r="Z179" t="n">
        <v>10</v>
      </c>
    </row>
    <row r="180">
      <c r="A180" t="n">
        <v>23</v>
      </c>
      <c r="B180" t="n">
        <v>80</v>
      </c>
      <c r="C180" t="inlineStr">
        <is>
          <t xml:space="preserve">CONCLUIDO	</t>
        </is>
      </c>
      <c r="D180" t="n">
        <v>4.2435</v>
      </c>
      <c r="E180" t="n">
        <v>23.57</v>
      </c>
      <c r="F180" t="n">
        <v>20.98</v>
      </c>
      <c r="G180" t="n">
        <v>157.38</v>
      </c>
      <c r="H180" t="n">
        <v>2.21</v>
      </c>
      <c r="I180" t="n">
        <v>8</v>
      </c>
      <c r="J180" t="n">
        <v>193.08</v>
      </c>
      <c r="K180" t="n">
        <v>50.28</v>
      </c>
      <c r="L180" t="n">
        <v>24</v>
      </c>
      <c r="M180" t="n">
        <v>6</v>
      </c>
      <c r="N180" t="n">
        <v>38.8</v>
      </c>
      <c r="O180" t="n">
        <v>24047.45</v>
      </c>
      <c r="P180" t="n">
        <v>218.45</v>
      </c>
      <c r="Q180" t="n">
        <v>443.82</v>
      </c>
      <c r="R180" t="n">
        <v>47.54</v>
      </c>
      <c r="S180" t="n">
        <v>32.9</v>
      </c>
      <c r="T180" t="n">
        <v>3330.7</v>
      </c>
      <c r="U180" t="n">
        <v>0.6899999999999999</v>
      </c>
      <c r="V180" t="n">
        <v>0.78</v>
      </c>
      <c r="W180" t="n">
        <v>1.46</v>
      </c>
      <c r="X180" t="n">
        <v>0.19</v>
      </c>
      <c r="Y180" t="n">
        <v>0.5</v>
      </c>
      <c r="Z180" t="n">
        <v>10</v>
      </c>
    </row>
    <row r="181">
      <c r="A181" t="n">
        <v>24</v>
      </c>
      <c r="B181" t="n">
        <v>80</v>
      </c>
      <c r="C181" t="inlineStr">
        <is>
          <t xml:space="preserve">CONCLUIDO	</t>
        </is>
      </c>
      <c r="D181" t="n">
        <v>4.2417</v>
      </c>
      <c r="E181" t="n">
        <v>23.58</v>
      </c>
      <c r="F181" t="n">
        <v>20.99</v>
      </c>
      <c r="G181" t="n">
        <v>157.45</v>
      </c>
      <c r="H181" t="n">
        <v>2.28</v>
      </c>
      <c r="I181" t="n">
        <v>8</v>
      </c>
      <c r="J181" t="n">
        <v>194.62</v>
      </c>
      <c r="K181" t="n">
        <v>50.28</v>
      </c>
      <c r="L181" t="n">
        <v>25</v>
      </c>
      <c r="M181" t="n">
        <v>5</v>
      </c>
      <c r="N181" t="n">
        <v>39.34</v>
      </c>
      <c r="O181" t="n">
        <v>24237.67</v>
      </c>
      <c r="P181" t="n">
        <v>215.27</v>
      </c>
      <c r="Q181" t="n">
        <v>443.83</v>
      </c>
      <c r="R181" t="n">
        <v>47.79</v>
      </c>
      <c r="S181" t="n">
        <v>32.9</v>
      </c>
      <c r="T181" t="n">
        <v>3456.07</v>
      </c>
      <c r="U181" t="n">
        <v>0.6899999999999999</v>
      </c>
      <c r="V181" t="n">
        <v>0.78</v>
      </c>
      <c r="W181" t="n">
        <v>1.46</v>
      </c>
      <c r="X181" t="n">
        <v>0.2</v>
      </c>
      <c r="Y181" t="n">
        <v>0.5</v>
      </c>
      <c r="Z181" t="n">
        <v>10</v>
      </c>
    </row>
    <row r="182">
      <c r="A182" t="n">
        <v>25</v>
      </c>
      <c r="B182" t="n">
        <v>80</v>
      </c>
      <c r="C182" t="inlineStr">
        <is>
          <t xml:space="preserve">CONCLUIDO	</t>
        </is>
      </c>
      <c r="D182" t="n">
        <v>4.2512</v>
      </c>
      <c r="E182" t="n">
        <v>23.52</v>
      </c>
      <c r="F182" t="n">
        <v>20.97</v>
      </c>
      <c r="G182" t="n">
        <v>179.76</v>
      </c>
      <c r="H182" t="n">
        <v>2.35</v>
      </c>
      <c r="I182" t="n">
        <v>7</v>
      </c>
      <c r="J182" t="n">
        <v>196.17</v>
      </c>
      <c r="K182" t="n">
        <v>50.28</v>
      </c>
      <c r="L182" t="n">
        <v>26</v>
      </c>
      <c r="M182" t="n">
        <v>3</v>
      </c>
      <c r="N182" t="n">
        <v>39.89</v>
      </c>
      <c r="O182" t="n">
        <v>24428.62</v>
      </c>
      <c r="P182" t="n">
        <v>214.51</v>
      </c>
      <c r="Q182" t="n">
        <v>443.83</v>
      </c>
      <c r="R182" t="n">
        <v>47.13</v>
      </c>
      <c r="S182" t="n">
        <v>32.9</v>
      </c>
      <c r="T182" t="n">
        <v>3131.4</v>
      </c>
      <c r="U182" t="n">
        <v>0.7</v>
      </c>
      <c r="V182" t="n">
        <v>0.78</v>
      </c>
      <c r="W182" t="n">
        <v>1.46</v>
      </c>
      <c r="X182" t="n">
        <v>0.18</v>
      </c>
      <c r="Y182" t="n">
        <v>0.5</v>
      </c>
      <c r="Z182" t="n">
        <v>10</v>
      </c>
    </row>
    <row r="183">
      <c r="A183" t="n">
        <v>26</v>
      </c>
      <c r="B183" t="n">
        <v>80</v>
      </c>
      <c r="C183" t="inlineStr">
        <is>
          <t xml:space="preserve">CONCLUIDO	</t>
        </is>
      </c>
      <c r="D183" t="n">
        <v>4.2502</v>
      </c>
      <c r="E183" t="n">
        <v>23.53</v>
      </c>
      <c r="F183" t="n">
        <v>20.98</v>
      </c>
      <c r="G183" t="n">
        <v>179.81</v>
      </c>
      <c r="H183" t="n">
        <v>2.42</v>
      </c>
      <c r="I183" t="n">
        <v>7</v>
      </c>
      <c r="J183" t="n">
        <v>197.73</v>
      </c>
      <c r="K183" t="n">
        <v>50.28</v>
      </c>
      <c r="L183" t="n">
        <v>27</v>
      </c>
      <c r="M183" t="n">
        <v>2</v>
      </c>
      <c r="N183" t="n">
        <v>40.45</v>
      </c>
      <c r="O183" t="n">
        <v>24620.33</v>
      </c>
      <c r="P183" t="n">
        <v>214.99</v>
      </c>
      <c r="Q183" t="n">
        <v>443.83</v>
      </c>
      <c r="R183" t="n">
        <v>47.22</v>
      </c>
      <c r="S183" t="n">
        <v>32.9</v>
      </c>
      <c r="T183" t="n">
        <v>3173.85</v>
      </c>
      <c r="U183" t="n">
        <v>0.7</v>
      </c>
      <c r="V183" t="n">
        <v>0.78</v>
      </c>
      <c r="W183" t="n">
        <v>1.46</v>
      </c>
      <c r="X183" t="n">
        <v>0.18</v>
      </c>
      <c r="Y183" t="n">
        <v>0.5</v>
      </c>
      <c r="Z183" t="n">
        <v>10</v>
      </c>
    </row>
    <row r="184">
      <c r="A184" t="n">
        <v>27</v>
      </c>
      <c r="B184" t="n">
        <v>80</v>
      </c>
      <c r="C184" t="inlineStr">
        <is>
          <t xml:space="preserve">CONCLUIDO	</t>
        </is>
      </c>
      <c r="D184" t="n">
        <v>4.2514</v>
      </c>
      <c r="E184" t="n">
        <v>23.52</v>
      </c>
      <c r="F184" t="n">
        <v>20.97</v>
      </c>
      <c r="G184" t="n">
        <v>179.76</v>
      </c>
      <c r="H184" t="n">
        <v>2.49</v>
      </c>
      <c r="I184" t="n">
        <v>7</v>
      </c>
      <c r="J184" t="n">
        <v>199.29</v>
      </c>
      <c r="K184" t="n">
        <v>50.28</v>
      </c>
      <c r="L184" t="n">
        <v>28</v>
      </c>
      <c r="M184" t="n">
        <v>1</v>
      </c>
      <c r="N184" t="n">
        <v>41.01</v>
      </c>
      <c r="O184" t="n">
        <v>24812.8</v>
      </c>
      <c r="P184" t="n">
        <v>215.35</v>
      </c>
      <c r="Q184" t="n">
        <v>443.83</v>
      </c>
      <c r="R184" t="n">
        <v>46.94</v>
      </c>
      <c r="S184" t="n">
        <v>32.9</v>
      </c>
      <c r="T184" t="n">
        <v>3035.01</v>
      </c>
      <c r="U184" t="n">
        <v>0.7</v>
      </c>
      <c r="V184" t="n">
        <v>0.78</v>
      </c>
      <c r="W184" t="n">
        <v>1.46</v>
      </c>
      <c r="X184" t="n">
        <v>0.18</v>
      </c>
      <c r="Y184" t="n">
        <v>0.5</v>
      </c>
      <c r="Z184" t="n">
        <v>10</v>
      </c>
    </row>
    <row r="185">
      <c r="A185" t="n">
        <v>28</v>
      </c>
      <c r="B185" t="n">
        <v>80</v>
      </c>
      <c r="C185" t="inlineStr">
        <is>
          <t xml:space="preserve">CONCLUIDO	</t>
        </is>
      </c>
      <c r="D185" t="n">
        <v>4.2531</v>
      </c>
      <c r="E185" t="n">
        <v>23.51</v>
      </c>
      <c r="F185" t="n">
        <v>20.96</v>
      </c>
      <c r="G185" t="n">
        <v>179.68</v>
      </c>
      <c r="H185" t="n">
        <v>2.56</v>
      </c>
      <c r="I185" t="n">
        <v>7</v>
      </c>
      <c r="J185" t="n">
        <v>200.85</v>
      </c>
      <c r="K185" t="n">
        <v>50.28</v>
      </c>
      <c r="L185" t="n">
        <v>29</v>
      </c>
      <c r="M185" t="n">
        <v>1</v>
      </c>
      <c r="N185" t="n">
        <v>41.57</v>
      </c>
      <c r="O185" t="n">
        <v>25006.03</v>
      </c>
      <c r="P185" t="n">
        <v>216.68</v>
      </c>
      <c r="Q185" t="n">
        <v>443.83</v>
      </c>
      <c r="R185" t="n">
        <v>46.63</v>
      </c>
      <c r="S185" t="n">
        <v>32.9</v>
      </c>
      <c r="T185" t="n">
        <v>2881.89</v>
      </c>
      <c r="U185" t="n">
        <v>0.71</v>
      </c>
      <c r="V185" t="n">
        <v>0.78</v>
      </c>
      <c r="W185" t="n">
        <v>1.46</v>
      </c>
      <c r="X185" t="n">
        <v>0.17</v>
      </c>
      <c r="Y185" t="n">
        <v>0.5</v>
      </c>
      <c r="Z185" t="n">
        <v>10</v>
      </c>
    </row>
    <row r="186">
      <c r="A186" t="n">
        <v>29</v>
      </c>
      <c r="B186" t="n">
        <v>80</v>
      </c>
      <c r="C186" t="inlineStr">
        <is>
          <t xml:space="preserve">CONCLUIDO	</t>
        </is>
      </c>
      <c r="D186" t="n">
        <v>4.2528</v>
      </c>
      <c r="E186" t="n">
        <v>23.51</v>
      </c>
      <c r="F186" t="n">
        <v>20.96</v>
      </c>
      <c r="G186" t="n">
        <v>179.69</v>
      </c>
      <c r="H186" t="n">
        <v>2.63</v>
      </c>
      <c r="I186" t="n">
        <v>7</v>
      </c>
      <c r="J186" t="n">
        <v>202.43</v>
      </c>
      <c r="K186" t="n">
        <v>50.28</v>
      </c>
      <c r="L186" t="n">
        <v>30</v>
      </c>
      <c r="M186" t="n">
        <v>0</v>
      </c>
      <c r="N186" t="n">
        <v>42.15</v>
      </c>
      <c r="O186" t="n">
        <v>25200.04</v>
      </c>
      <c r="P186" t="n">
        <v>218.48</v>
      </c>
      <c r="Q186" t="n">
        <v>443.83</v>
      </c>
      <c r="R186" t="n">
        <v>46.64</v>
      </c>
      <c r="S186" t="n">
        <v>32.9</v>
      </c>
      <c r="T186" t="n">
        <v>2882.73</v>
      </c>
      <c r="U186" t="n">
        <v>0.71</v>
      </c>
      <c r="V186" t="n">
        <v>0.78</v>
      </c>
      <c r="W186" t="n">
        <v>1.47</v>
      </c>
      <c r="X186" t="n">
        <v>0.17</v>
      </c>
      <c r="Y186" t="n">
        <v>0.5</v>
      </c>
      <c r="Z186" t="n">
        <v>10</v>
      </c>
    </row>
    <row r="187">
      <c r="A187" t="n">
        <v>0</v>
      </c>
      <c r="B187" t="n">
        <v>35</v>
      </c>
      <c r="C187" t="inlineStr">
        <is>
          <t xml:space="preserve">CONCLUIDO	</t>
        </is>
      </c>
      <c r="D187" t="n">
        <v>3.4329</v>
      </c>
      <c r="E187" t="n">
        <v>29.13</v>
      </c>
      <c r="F187" t="n">
        <v>24.84</v>
      </c>
      <c r="G187" t="n">
        <v>10.72</v>
      </c>
      <c r="H187" t="n">
        <v>0.22</v>
      </c>
      <c r="I187" t="n">
        <v>139</v>
      </c>
      <c r="J187" t="n">
        <v>80.84</v>
      </c>
      <c r="K187" t="n">
        <v>35.1</v>
      </c>
      <c r="L187" t="n">
        <v>1</v>
      </c>
      <c r="M187" t="n">
        <v>137</v>
      </c>
      <c r="N187" t="n">
        <v>9.74</v>
      </c>
      <c r="O187" t="n">
        <v>10204.21</v>
      </c>
      <c r="P187" t="n">
        <v>191.68</v>
      </c>
      <c r="Q187" t="n">
        <v>443.87</v>
      </c>
      <c r="R187" t="n">
        <v>173.59</v>
      </c>
      <c r="S187" t="n">
        <v>32.9</v>
      </c>
      <c r="T187" t="n">
        <v>65701.64999999999</v>
      </c>
      <c r="U187" t="n">
        <v>0.19</v>
      </c>
      <c r="V187" t="n">
        <v>0.66</v>
      </c>
      <c r="W187" t="n">
        <v>1.67</v>
      </c>
      <c r="X187" t="n">
        <v>4.05</v>
      </c>
      <c r="Y187" t="n">
        <v>0.5</v>
      </c>
      <c r="Z187" t="n">
        <v>10</v>
      </c>
    </row>
    <row r="188">
      <c r="A188" t="n">
        <v>1</v>
      </c>
      <c r="B188" t="n">
        <v>35</v>
      </c>
      <c r="C188" t="inlineStr">
        <is>
          <t xml:space="preserve">CONCLUIDO	</t>
        </is>
      </c>
      <c r="D188" t="n">
        <v>3.9179</v>
      </c>
      <c r="E188" t="n">
        <v>25.52</v>
      </c>
      <c r="F188" t="n">
        <v>22.56</v>
      </c>
      <c r="G188" t="n">
        <v>21.84</v>
      </c>
      <c r="H188" t="n">
        <v>0.43</v>
      </c>
      <c r="I188" t="n">
        <v>62</v>
      </c>
      <c r="J188" t="n">
        <v>82.04000000000001</v>
      </c>
      <c r="K188" t="n">
        <v>35.1</v>
      </c>
      <c r="L188" t="n">
        <v>2</v>
      </c>
      <c r="M188" t="n">
        <v>60</v>
      </c>
      <c r="N188" t="n">
        <v>9.94</v>
      </c>
      <c r="O188" t="n">
        <v>10352.53</v>
      </c>
      <c r="P188" t="n">
        <v>169.99</v>
      </c>
      <c r="Q188" t="n">
        <v>443.83</v>
      </c>
      <c r="R188" t="n">
        <v>98.98</v>
      </c>
      <c r="S188" t="n">
        <v>32.9</v>
      </c>
      <c r="T188" t="n">
        <v>28777.54</v>
      </c>
      <c r="U188" t="n">
        <v>0.33</v>
      </c>
      <c r="V188" t="n">
        <v>0.72</v>
      </c>
      <c r="W188" t="n">
        <v>1.55</v>
      </c>
      <c r="X188" t="n">
        <v>1.77</v>
      </c>
      <c r="Y188" t="n">
        <v>0.5</v>
      </c>
      <c r="Z188" t="n">
        <v>10</v>
      </c>
    </row>
    <row r="189">
      <c r="A189" t="n">
        <v>2</v>
      </c>
      <c r="B189" t="n">
        <v>35</v>
      </c>
      <c r="C189" t="inlineStr">
        <is>
          <t xml:space="preserve">CONCLUIDO	</t>
        </is>
      </c>
      <c r="D189" t="n">
        <v>4.084</v>
      </c>
      <c r="E189" t="n">
        <v>24.49</v>
      </c>
      <c r="F189" t="n">
        <v>21.91</v>
      </c>
      <c r="G189" t="n">
        <v>32.86</v>
      </c>
      <c r="H189" t="n">
        <v>0.63</v>
      </c>
      <c r="I189" t="n">
        <v>40</v>
      </c>
      <c r="J189" t="n">
        <v>83.25</v>
      </c>
      <c r="K189" t="n">
        <v>35.1</v>
      </c>
      <c r="L189" t="n">
        <v>3</v>
      </c>
      <c r="M189" t="n">
        <v>38</v>
      </c>
      <c r="N189" t="n">
        <v>10.15</v>
      </c>
      <c r="O189" t="n">
        <v>10501.19</v>
      </c>
      <c r="P189" t="n">
        <v>160.95</v>
      </c>
      <c r="Q189" t="n">
        <v>443.82</v>
      </c>
      <c r="R189" t="n">
        <v>77.34999999999999</v>
      </c>
      <c r="S189" t="n">
        <v>32.9</v>
      </c>
      <c r="T189" t="n">
        <v>18073.46</v>
      </c>
      <c r="U189" t="n">
        <v>0.43</v>
      </c>
      <c r="V189" t="n">
        <v>0.74</v>
      </c>
      <c r="W189" t="n">
        <v>1.52</v>
      </c>
      <c r="X189" t="n">
        <v>1.11</v>
      </c>
      <c r="Y189" t="n">
        <v>0.5</v>
      </c>
      <c r="Z189" t="n">
        <v>10</v>
      </c>
    </row>
    <row r="190">
      <c r="A190" t="n">
        <v>3</v>
      </c>
      <c r="B190" t="n">
        <v>35</v>
      </c>
      <c r="C190" t="inlineStr">
        <is>
          <t xml:space="preserve">CONCLUIDO	</t>
        </is>
      </c>
      <c r="D190" t="n">
        <v>4.1663</v>
      </c>
      <c r="E190" t="n">
        <v>24</v>
      </c>
      <c r="F190" t="n">
        <v>21.61</v>
      </c>
      <c r="G190" t="n">
        <v>44.71</v>
      </c>
      <c r="H190" t="n">
        <v>0.83</v>
      </c>
      <c r="I190" t="n">
        <v>29</v>
      </c>
      <c r="J190" t="n">
        <v>84.45999999999999</v>
      </c>
      <c r="K190" t="n">
        <v>35.1</v>
      </c>
      <c r="L190" t="n">
        <v>4</v>
      </c>
      <c r="M190" t="n">
        <v>27</v>
      </c>
      <c r="N190" t="n">
        <v>10.36</v>
      </c>
      <c r="O190" t="n">
        <v>10650.22</v>
      </c>
      <c r="P190" t="n">
        <v>154.3</v>
      </c>
      <c r="Q190" t="n">
        <v>443.82</v>
      </c>
      <c r="R190" t="n">
        <v>67.98999999999999</v>
      </c>
      <c r="S190" t="n">
        <v>32.9</v>
      </c>
      <c r="T190" t="n">
        <v>13449.08</v>
      </c>
      <c r="U190" t="n">
        <v>0.48</v>
      </c>
      <c r="V190" t="n">
        <v>0.75</v>
      </c>
      <c r="W190" t="n">
        <v>1.49</v>
      </c>
      <c r="X190" t="n">
        <v>0.82</v>
      </c>
      <c r="Y190" t="n">
        <v>0.5</v>
      </c>
      <c r="Z190" t="n">
        <v>10</v>
      </c>
    </row>
    <row r="191">
      <c r="A191" t="n">
        <v>4</v>
      </c>
      <c r="B191" t="n">
        <v>35</v>
      </c>
      <c r="C191" t="inlineStr">
        <is>
          <t xml:space="preserve">CONCLUIDO	</t>
        </is>
      </c>
      <c r="D191" t="n">
        <v>4.216</v>
      </c>
      <c r="E191" t="n">
        <v>23.72</v>
      </c>
      <c r="F191" t="n">
        <v>21.43</v>
      </c>
      <c r="G191" t="n">
        <v>55.91</v>
      </c>
      <c r="H191" t="n">
        <v>1.02</v>
      </c>
      <c r="I191" t="n">
        <v>23</v>
      </c>
      <c r="J191" t="n">
        <v>85.67</v>
      </c>
      <c r="K191" t="n">
        <v>35.1</v>
      </c>
      <c r="L191" t="n">
        <v>5</v>
      </c>
      <c r="M191" t="n">
        <v>21</v>
      </c>
      <c r="N191" t="n">
        <v>10.57</v>
      </c>
      <c r="O191" t="n">
        <v>10799.59</v>
      </c>
      <c r="P191" t="n">
        <v>148.9</v>
      </c>
      <c r="Q191" t="n">
        <v>443.84</v>
      </c>
      <c r="R191" t="n">
        <v>62.1</v>
      </c>
      <c r="S191" t="n">
        <v>32.9</v>
      </c>
      <c r="T191" t="n">
        <v>10536.6</v>
      </c>
      <c r="U191" t="n">
        <v>0.53</v>
      </c>
      <c r="V191" t="n">
        <v>0.76</v>
      </c>
      <c r="W191" t="n">
        <v>1.49</v>
      </c>
      <c r="X191" t="n">
        <v>0.64</v>
      </c>
      <c r="Y191" t="n">
        <v>0.5</v>
      </c>
      <c r="Z191" t="n">
        <v>10</v>
      </c>
    </row>
    <row r="192">
      <c r="A192" t="n">
        <v>5</v>
      </c>
      <c r="B192" t="n">
        <v>35</v>
      </c>
      <c r="C192" t="inlineStr">
        <is>
          <t xml:space="preserve">CONCLUIDO	</t>
        </is>
      </c>
      <c r="D192" t="n">
        <v>4.2583</v>
      </c>
      <c r="E192" t="n">
        <v>23.48</v>
      </c>
      <c r="F192" t="n">
        <v>21.28</v>
      </c>
      <c r="G192" t="n">
        <v>70.94</v>
      </c>
      <c r="H192" t="n">
        <v>1.21</v>
      </c>
      <c r="I192" t="n">
        <v>18</v>
      </c>
      <c r="J192" t="n">
        <v>86.88</v>
      </c>
      <c r="K192" t="n">
        <v>35.1</v>
      </c>
      <c r="L192" t="n">
        <v>6</v>
      </c>
      <c r="M192" t="n">
        <v>16</v>
      </c>
      <c r="N192" t="n">
        <v>10.78</v>
      </c>
      <c r="O192" t="n">
        <v>10949.33</v>
      </c>
      <c r="P192" t="n">
        <v>142.35</v>
      </c>
      <c r="Q192" t="n">
        <v>443.85</v>
      </c>
      <c r="R192" t="n">
        <v>57.26</v>
      </c>
      <c r="S192" t="n">
        <v>32.9</v>
      </c>
      <c r="T192" t="n">
        <v>8137.39</v>
      </c>
      <c r="U192" t="n">
        <v>0.57</v>
      </c>
      <c r="V192" t="n">
        <v>0.77</v>
      </c>
      <c r="W192" t="n">
        <v>1.48</v>
      </c>
      <c r="X192" t="n">
        <v>0.49</v>
      </c>
      <c r="Y192" t="n">
        <v>0.5</v>
      </c>
      <c r="Z192" t="n">
        <v>10</v>
      </c>
    </row>
    <row r="193">
      <c r="A193" t="n">
        <v>6</v>
      </c>
      <c r="B193" t="n">
        <v>35</v>
      </c>
      <c r="C193" t="inlineStr">
        <is>
          <t xml:space="preserve">CONCLUIDO	</t>
        </is>
      </c>
      <c r="D193" t="n">
        <v>4.275</v>
      </c>
      <c r="E193" t="n">
        <v>23.39</v>
      </c>
      <c r="F193" t="n">
        <v>21.22</v>
      </c>
      <c r="G193" t="n">
        <v>79.59</v>
      </c>
      <c r="H193" t="n">
        <v>1.39</v>
      </c>
      <c r="I193" t="n">
        <v>16</v>
      </c>
      <c r="J193" t="n">
        <v>88.09999999999999</v>
      </c>
      <c r="K193" t="n">
        <v>35.1</v>
      </c>
      <c r="L193" t="n">
        <v>7</v>
      </c>
      <c r="M193" t="n">
        <v>11</v>
      </c>
      <c r="N193" t="n">
        <v>11</v>
      </c>
      <c r="O193" t="n">
        <v>11099.43</v>
      </c>
      <c r="P193" t="n">
        <v>136.51</v>
      </c>
      <c r="Q193" t="n">
        <v>443.82</v>
      </c>
      <c r="R193" t="n">
        <v>55.21</v>
      </c>
      <c r="S193" t="n">
        <v>32.9</v>
      </c>
      <c r="T193" t="n">
        <v>7123.39</v>
      </c>
      <c r="U193" t="n">
        <v>0.6</v>
      </c>
      <c r="V193" t="n">
        <v>0.77</v>
      </c>
      <c r="W193" t="n">
        <v>1.48</v>
      </c>
      <c r="X193" t="n">
        <v>0.43</v>
      </c>
      <c r="Y193" t="n">
        <v>0.5</v>
      </c>
      <c r="Z193" t="n">
        <v>10</v>
      </c>
    </row>
    <row r="194">
      <c r="A194" t="n">
        <v>7</v>
      </c>
      <c r="B194" t="n">
        <v>35</v>
      </c>
      <c r="C194" t="inlineStr">
        <is>
          <t xml:space="preserve">CONCLUIDO	</t>
        </is>
      </c>
      <c r="D194" t="n">
        <v>4.2918</v>
      </c>
      <c r="E194" t="n">
        <v>23.3</v>
      </c>
      <c r="F194" t="n">
        <v>21.17</v>
      </c>
      <c r="G194" t="n">
        <v>90.72</v>
      </c>
      <c r="H194" t="n">
        <v>1.57</v>
      </c>
      <c r="I194" t="n">
        <v>14</v>
      </c>
      <c r="J194" t="n">
        <v>89.31999999999999</v>
      </c>
      <c r="K194" t="n">
        <v>35.1</v>
      </c>
      <c r="L194" t="n">
        <v>8</v>
      </c>
      <c r="M194" t="n">
        <v>4</v>
      </c>
      <c r="N194" t="n">
        <v>11.22</v>
      </c>
      <c r="O194" t="n">
        <v>11249.89</v>
      </c>
      <c r="P194" t="n">
        <v>135.05</v>
      </c>
      <c r="Q194" t="n">
        <v>443.82</v>
      </c>
      <c r="R194" t="n">
        <v>53.09</v>
      </c>
      <c r="S194" t="n">
        <v>32.9</v>
      </c>
      <c r="T194" t="n">
        <v>6077.04</v>
      </c>
      <c r="U194" t="n">
        <v>0.62</v>
      </c>
      <c r="V194" t="n">
        <v>0.77</v>
      </c>
      <c r="W194" t="n">
        <v>1.48</v>
      </c>
      <c r="X194" t="n">
        <v>0.37</v>
      </c>
      <c r="Y194" t="n">
        <v>0.5</v>
      </c>
      <c r="Z194" t="n">
        <v>10</v>
      </c>
    </row>
    <row r="195">
      <c r="A195" t="n">
        <v>8</v>
      </c>
      <c r="B195" t="n">
        <v>35</v>
      </c>
      <c r="C195" t="inlineStr">
        <is>
          <t xml:space="preserve">CONCLUIDO	</t>
        </is>
      </c>
      <c r="D195" t="n">
        <v>4.292</v>
      </c>
      <c r="E195" t="n">
        <v>23.3</v>
      </c>
      <c r="F195" t="n">
        <v>21.17</v>
      </c>
      <c r="G195" t="n">
        <v>90.70999999999999</v>
      </c>
      <c r="H195" t="n">
        <v>1.75</v>
      </c>
      <c r="I195" t="n">
        <v>14</v>
      </c>
      <c r="J195" t="n">
        <v>90.54000000000001</v>
      </c>
      <c r="K195" t="n">
        <v>35.1</v>
      </c>
      <c r="L195" t="n">
        <v>9</v>
      </c>
      <c r="M195" t="n">
        <v>0</v>
      </c>
      <c r="N195" t="n">
        <v>11.44</v>
      </c>
      <c r="O195" t="n">
        <v>11400.71</v>
      </c>
      <c r="P195" t="n">
        <v>136.99</v>
      </c>
      <c r="Q195" t="n">
        <v>443.82</v>
      </c>
      <c r="R195" t="n">
        <v>53.09</v>
      </c>
      <c r="S195" t="n">
        <v>32.9</v>
      </c>
      <c r="T195" t="n">
        <v>6076.06</v>
      </c>
      <c r="U195" t="n">
        <v>0.62</v>
      </c>
      <c r="V195" t="n">
        <v>0.77</v>
      </c>
      <c r="W195" t="n">
        <v>1.48</v>
      </c>
      <c r="X195" t="n">
        <v>0.37</v>
      </c>
      <c r="Y195" t="n">
        <v>0.5</v>
      </c>
      <c r="Z195" t="n">
        <v>10</v>
      </c>
    </row>
    <row r="196">
      <c r="A196" t="n">
        <v>0</v>
      </c>
      <c r="B196" t="n">
        <v>50</v>
      </c>
      <c r="C196" t="inlineStr">
        <is>
          <t xml:space="preserve">CONCLUIDO	</t>
        </is>
      </c>
      <c r="D196" t="n">
        <v>3.1317</v>
      </c>
      <c r="E196" t="n">
        <v>31.93</v>
      </c>
      <c r="F196" t="n">
        <v>25.96</v>
      </c>
      <c r="G196" t="n">
        <v>8.800000000000001</v>
      </c>
      <c r="H196" t="n">
        <v>0.16</v>
      </c>
      <c r="I196" t="n">
        <v>177</v>
      </c>
      <c r="J196" t="n">
        <v>107.41</v>
      </c>
      <c r="K196" t="n">
        <v>41.65</v>
      </c>
      <c r="L196" t="n">
        <v>1</v>
      </c>
      <c r="M196" t="n">
        <v>175</v>
      </c>
      <c r="N196" t="n">
        <v>14.77</v>
      </c>
      <c r="O196" t="n">
        <v>13481.73</v>
      </c>
      <c r="P196" t="n">
        <v>244.32</v>
      </c>
      <c r="Q196" t="n">
        <v>443.86</v>
      </c>
      <c r="R196" t="n">
        <v>209.72</v>
      </c>
      <c r="S196" t="n">
        <v>32.9</v>
      </c>
      <c r="T196" t="n">
        <v>83572.98</v>
      </c>
      <c r="U196" t="n">
        <v>0.16</v>
      </c>
      <c r="V196" t="n">
        <v>0.63</v>
      </c>
      <c r="W196" t="n">
        <v>1.74</v>
      </c>
      <c r="X196" t="n">
        <v>5.17</v>
      </c>
      <c r="Y196" t="n">
        <v>0.5</v>
      </c>
      <c r="Z196" t="n">
        <v>10</v>
      </c>
    </row>
    <row r="197">
      <c r="A197" t="n">
        <v>1</v>
      </c>
      <c r="B197" t="n">
        <v>50</v>
      </c>
      <c r="C197" t="inlineStr">
        <is>
          <t xml:space="preserve">CONCLUIDO	</t>
        </is>
      </c>
      <c r="D197" t="n">
        <v>3.733</v>
      </c>
      <c r="E197" t="n">
        <v>26.79</v>
      </c>
      <c r="F197" t="n">
        <v>23.02</v>
      </c>
      <c r="G197" t="n">
        <v>17.71</v>
      </c>
      <c r="H197" t="n">
        <v>0.32</v>
      </c>
      <c r="I197" t="n">
        <v>78</v>
      </c>
      <c r="J197" t="n">
        <v>108.68</v>
      </c>
      <c r="K197" t="n">
        <v>41.65</v>
      </c>
      <c r="L197" t="n">
        <v>2</v>
      </c>
      <c r="M197" t="n">
        <v>76</v>
      </c>
      <c r="N197" t="n">
        <v>15.03</v>
      </c>
      <c r="O197" t="n">
        <v>13638.32</v>
      </c>
      <c r="P197" t="n">
        <v>213.58</v>
      </c>
      <c r="Q197" t="n">
        <v>443.84</v>
      </c>
      <c r="R197" t="n">
        <v>113.55</v>
      </c>
      <c r="S197" t="n">
        <v>32.9</v>
      </c>
      <c r="T197" t="n">
        <v>35984.73</v>
      </c>
      <c r="U197" t="n">
        <v>0.29</v>
      </c>
      <c r="V197" t="n">
        <v>0.71</v>
      </c>
      <c r="W197" t="n">
        <v>1.58</v>
      </c>
      <c r="X197" t="n">
        <v>2.22</v>
      </c>
      <c r="Y197" t="n">
        <v>0.5</v>
      </c>
      <c r="Z197" t="n">
        <v>10</v>
      </c>
    </row>
    <row r="198">
      <c r="A198" t="n">
        <v>2</v>
      </c>
      <c r="B198" t="n">
        <v>50</v>
      </c>
      <c r="C198" t="inlineStr">
        <is>
          <t xml:space="preserve">CONCLUIDO	</t>
        </is>
      </c>
      <c r="D198" t="n">
        <v>3.9441</v>
      </c>
      <c r="E198" t="n">
        <v>25.35</v>
      </c>
      <c r="F198" t="n">
        <v>22.21</v>
      </c>
      <c r="G198" t="n">
        <v>26.65</v>
      </c>
      <c r="H198" t="n">
        <v>0.48</v>
      </c>
      <c r="I198" t="n">
        <v>50</v>
      </c>
      <c r="J198" t="n">
        <v>109.96</v>
      </c>
      <c r="K198" t="n">
        <v>41.65</v>
      </c>
      <c r="L198" t="n">
        <v>3</v>
      </c>
      <c r="M198" t="n">
        <v>48</v>
      </c>
      <c r="N198" t="n">
        <v>15.31</v>
      </c>
      <c r="O198" t="n">
        <v>13795.21</v>
      </c>
      <c r="P198" t="n">
        <v>203.26</v>
      </c>
      <c r="Q198" t="n">
        <v>443.86</v>
      </c>
      <c r="R198" t="n">
        <v>87.39</v>
      </c>
      <c r="S198" t="n">
        <v>32.9</v>
      </c>
      <c r="T198" t="n">
        <v>23042.5</v>
      </c>
      <c r="U198" t="n">
        <v>0.38</v>
      </c>
      <c r="V198" t="n">
        <v>0.73</v>
      </c>
      <c r="W198" t="n">
        <v>1.53</v>
      </c>
      <c r="X198" t="n">
        <v>1.41</v>
      </c>
      <c r="Y198" t="n">
        <v>0.5</v>
      </c>
      <c r="Z198" t="n">
        <v>10</v>
      </c>
    </row>
    <row r="199">
      <c r="A199" t="n">
        <v>3</v>
      </c>
      <c r="B199" t="n">
        <v>50</v>
      </c>
      <c r="C199" t="inlineStr">
        <is>
          <t xml:space="preserve">CONCLUIDO	</t>
        </is>
      </c>
      <c r="D199" t="n">
        <v>4.0534</v>
      </c>
      <c r="E199" t="n">
        <v>24.67</v>
      </c>
      <c r="F199" t="n">
        <v>21.81</v>
      </c>
      <c r="G199" t="n">
        <v>35.37</v>
      </c>
      <c r="H199" t="n">
        <v>0.63</v>
      </c>
      <c r="I199" t="n">
        <v>37</v>
      </c>
      <c r="J199" t="n">
        <v>111.23</v>
      </c>
      <c r="K199" t="n">
        <v>41.65</v>
      </c>
      <c r="L199" t="n">
        <v>4</v>
      </c>
      <c r="M199" t="n">
        <v>35</v>
      </c>
      <c r="N199" t="n">
        <v>15.58</v>
      </c>
      <c r="O199" t="n">
        <v>13952.52</v>
      </c>
      <c r="P199" t="n">
        <v>196.06</v>
      </c>
      <c r="Q199" t="n">
        <v>443.85</v>
      </c>
      <c r="R199" t="n">
        <v>74.54000000000001</v>
      </c>
      <c r="S199" t="n">
        <v>32.9</v>
      </c>
      <c r="T199" t="n">
        <v>16686.96</v>
      </c>
      <c r="U199" t="n">
        <v>0.44</v>
      </c>
      <c r="V199" t="n">
        <v>0.75</v>
      </c>
      <c r="W199" t="n">
        <v>1.5</v>
      </c>
      <c r="X199" t="n">
        <v>1.02</v>
      </c>
      <c r="Y199" t="n">
        <v>0.5</v>
      </c>
      <c r="Z199" t="n">
        <v>10</v>
      </c>
    </row>
    <row r="200">
      <c r="A200" t="n">
        <v>4</v>
      </c>
      <c r="B200" t="n">
        <v>50</v>
      </c>
      <c r="C200" t="inlineStr">
        <is>
          <t xml:space="preserve">CONCLUIDO	</t>
        </is>
      </c>
      <c r="D200" t="n">
        <v>4.1155</v>
      </c>
      <c r="E200" t="n">
        <v>24.3</v>
      </c>
      <c r="F200" t="n">
        <v>21.62</v>
      </c>
      <c r="G200" t="n">
        <v>44.73</v>
      </c>
      <c r="H200" t="n">
        <v>0.78</v>
      </c>
      <c r="I200" t="n">
        <v>29</v>
      </c>
      <c r="J200" t="n">
        <v>112.51</v>
      </c>
      <c r="K200" t="n">
        <v>41.65</v>
      </c>
      <c r="L200" t="n">
        <v>5</v>
      </c>
      <c r="M200" t="n">
        <v>27</v>
      </c>
      <c r="N200" t="n">
        <v>15.86</v>
      </c>
      <c r="O200" t="n">
        <v>14110.24</v>
      </c>
      <c r="P200" t="n">
        <v>192.08</v>
      </c>
      <c r="Q200" t="n">
        <v>443.84</v>
      </c>
      <c r="R200" t="n">
        <v>68.33</v>
      </c>
      <c r="S200" t="n">
        <v>32.9</v>
      </c>
      <c r="T200" t="n">
        <v>13618.67</v>
      </c>
      <c r="U200" t="n">
        <v>0.48</v>
      </c>
      <c r="V200" t="n">
        <v>0.75</v>
      </c>
      <c r="W200" t="n">
        <v>1.49</v>
      </c>
      <c r="X200" t="n">
        <v>0.82</v>
      </c>
      <c r="Y200" t="n">
        <v>0.5</v>
      </c>
      <c r="Z200" t="n">
        <v>10</v>
      </c>
    </row>
    <row r="201">
      <c r="A201" t="n">
        <v>5</v>
      </c>
      <c r="B201" t="n">
        <v>50</v>
      </c>
      <c r="C201" t="inlineStr">
        <is>
          <t xml:space="preserve">CONCLUIDO	</t>
        </is>
      </c>
      <c r="D201" t="n">
        <v>4.1622</v>
      </c>
      <c r="E201" t="n">
        <v>24.03</v>
      </c>
      <c r="F201" t="n">
        <v>21.46</v>
      </c>
      <c r="G201" t="n">
        <v>53.64</v>
      </c>
      <c r="H201" t="n">
        <v>0.93</v>
      </c>
      <c r="I201" t="n">
        <v>24</v>
      </c>
      <c r="J201" t="n">
        <v>113.79</v>
      </c>
      <c r="K201" t="n">
        <v>41.65</v>
      </c>
      <c r="L201" t="n">
        <v>6</v>
      </c>
      <c r="M201" t="n">
        <v>22</v>
      </c>
      <c r="N201" t="n">
        <v>16.14</v>
      </c>
      <c r="O201" t="n">
        <v>14268.39</v>
      </c>
      <c r="P201" t="n">
        <v>188.16</v>
      </c>
      <c r="Q201" t="n">
        <v>443.85</v>
      </c>
      <c r="R201" t="n">
        <v>62.96</v>
      </c>
      <c r="S201" t="n">
        <v>32.9</v>
      </c>
      <c r="T201" t="n">
        <v>10959.07</v>
      </c>
      <c r="U201" t="n">
        <v>0.52</v>
      </c>
      <c r="V201" t="n">
        <v>0.76</v>
      </c>
      <c r="W201" t="n">
        <v>1.49</v>
      </c>
      <c r="X201" t="n">
        <v>0.66</v>
      </c>
      <c r="Y201" t="n">
        <v>0.5</v>
      </c>
      <c r="Z201" t="n">
        <v>10</v>
      </c>
    </row>
    <row r="202">
      <c r="A202" t="n">
        <v>6</v>
      </c>
      <c r="B202" t="n">
        <v>50</v>
      </c>
      <c r="C202" t="inlineStr">
        <is>
          <t xml:space="preserve">CONCLUIDO	</t>
        </is>
      </c>
      <c r="D202" t="n">
        <v>4.2007</v>
      </c>
      <c r="E202" t="n">
        <v>23.81</v>
      </c>
      <c r="F202" t="n">
        <v>21.33</v>
      </c>
      <c r="G202" t="n">
        <v>63.98</v>
      </c>
      <c r="H202" t="n">
        <v>1.07</v>
      </c>
      <c r="I202" t="n">
        <v>20</v>
      </c>
      <c r="J202" t="n">
        <v>115.08</v>
      </c>
      <c r="K202" t="n">
        <v>41.65</v>
      </c>
      <c r="L202" t="n">
        <v>7</v>
      </c>
      <c r="M202" t="n">
        <v>18</v>
      </c>
      <c r="N202" t="n">
        <v>16.43</v>
      </c>
      <c r="O202" t="n">
        <v>14426.96</v>
      </c>
      <c r="P202" t="n">
        <v>183.64</v>
      </c>
      <c r="Q202" t="n">
        <v>443.82</v>
      </c>
      <c r="R202" t="n">
        <v>58.59</v>
      </c>
      <c r="S202" t="n">
        <v>32.9</v>
      </c>
      <c r="T202" t="n">
        <v>8792.76</v>
      </c>
      <c r="U202" t="n">
        <v>0.5600000000000001</v>
      </c>
      <c r="V202" t="n">
        <v>0.76</v>
      </c>
      <c r="W202" t="n">
        <v>1.48</v>
      </c>
      <c r="X202" t="n">
        <v>0.53</v>
      </c>
      <c r="Y202" t="n">
        <v>0.5</v>
      </c>
      <c r="Z202" t="n">
        <v>10</v>
      </c>
    </row>
    <row r="203">
      <c r="A203" t="n">
        <v>7</v>
      </c>
      <c r="B203" t="n">
        <v>50</v>
      </c>
      <c r="C203" t="inlineStr">
        <is>
          <t xml:space="preserve">CONCLUIDO	</t>
        </is>
      </c>
      <c r="D203" t="n">
        <v>4.2278</v>
      </c>
      <c r="E203" t="n">
        <v>23.65</v>
      </c>
      <c r="F203" t="n">
        <v>21.24</v>
      </c>
      <c r="G203" t="n">
        <v>74.95999999999999</v>
      </c>
      <c r="H203" t="n">
        <v>1.21</v>
      </c>
      <c r="I203" t="n">
        <v>17</v>
      </c>
      <c r="J203" t="n">
        <v>116.37</v>
      </c>
      <c r="K203" t="n">
        <v>41.65</v>
      </c>
      <c r="L203" t="n">
        <v>8</v>
      </c>
      <c r="M203" t="n">
        <v>15</v>
      </c>
      <c r="N203" t="n">
        <v>16.72</v>
      </c>
      <c r="O203" t="n">
        <v>14585.96</v>
      </c>
      <c r="P203" t="n">
        <v>178.17</v>
      </c>
      <c r="Q203" t="n">
        <v>443.82</v>
      </c>
      <c r="R203" t="n">
        <v>55.93</v>
      </c>
      <c r="S203" t="n">
        <v>32.9</v>
      </c>
      <c r="T203" t="n">
        <v>7478.34</v>
      </c>
      <c r="U203" t="n">
        <v>0.59</v>
      </c>
      <c r="V203" t="n">
        <v>0.77</v>
      </c>
      <c r="W203" t="n">
        <v>1.47</v>
      </c>
      <c r="X203" t="n">
        <v>0.44</v>
      </c>
      <c r="Y203" t="n">
        <v>0.5</v>
      </c>
      <c r="Z203" t="n">
        <v>10</v>
      </c>
    </row>
    <row r="204">
      <c r="A204" t="n">
        <v>8</v>
      </c>
      <c r="B204" t="n">
        <v>50</v>
      </c>
      <c r="C204" t="inlineStr">
        <is>
          <t xml:space="preserve">CONCLUIDO	</t>
        </is>
      </c>
      <c r="D204" t="n">
        <v>4.243</v>
      </c>
      <c r="E204" t="n">
        <v>23.57</v>
      </c>
      <c r="F204" t="n">
        <v>21.2</v>
      </c>
      <c r="G204" t="n">
        <v>84.79000000000001</v>
      </c>
      <c r="H204" t="n">
        <v>1.35</v>
      </c>
      <c r="I204" t="n">
        <v>15</v>
      </c>
      <c r="J204" t="n">
        <v>117.66</v>
      </c>
      <c r="K204" t="n">
        <v>41.65</v>
      </c>
      <c r="L204" t="n">
        <v>9</v>
      </c>
      <c r="M204" t="n">
        <v>13</v>
      </c>
      <c r="N204" t="n">
        <v>17.01</v>
      </c>
      <c r="O204" t="n">
        <v>14745.39</v>
      </c>
      <c r="P204" t="n">
        <v>174.84</v>
      </c>
      <c r="Q204" t="n">
        <v>443.82</v>
      </c>
      <c r="R204" t="n">
        <v>54.52</v>
      </c>
      <c r="S204" t="n">
        <v>32.9</v>
      </c>
      <c r="T204" t="n">
        <v>6786.04</v>
      </c>
      <c r="U204" t="n">
        <v>0.6</v>
      </c>
      <c r="V204" t="n">
        <v>0.77</v>
      </c>
      <c r="W204" t="n">
        <v>1.47</v>
      </c>
      <c r="X204" t="n">
        <v>0.4</v>
      </c>
      <c r="Y204" t="n">
        <v>0.5</v>
      </c>
      <c r="Z204" t="n">
        <v>10</v>
      </c>
    </row>
    <row r="205">
      <c r="A205" t="n">
        <v>9</v>
      </c>
      <c r="B205" t="n">
        <v>50</v>
      </c>
      <c r="C205" t="inlineStr">
        <is>
          <t xml:space="preserve">CONCLUIDO	</t>
        </is>
      </c>
      <c r="D205" t="n">
        <v>4.2518</v>
      </c>
      <c r="E205" t="n">
        <v>23.52</v>
      </c>
      <c r="F205" t="n">
        <v>21.17</v>
      </c>
      <c r="G205" t="n">
        <v>90.73999999999999</v>
      </c>
      <c r="H205" t="n">
        <v>1.48</v>
      </c>
      <c r="I205" t="n">
        <v>14</v>
      </c>
      <c r="J205" t="n">
        <v>118.96</v>
      </c>
      <c r="K205" t="n">
        <v>41.65</v>
      </c>
      <c r="L205" t="n">
        <v>10</v>
      </c>
      <c r="M205" t="n">
        <v>12</v>
      </c>
      <c r="N205" t="n">
        <v>17.31</v>
      </c>
      <c r="O205" t="n">
        <v>14905.25</v>
      </c>
      <c r="P205" t="n">
        <v>172.24</v>
      </c>
      <c r="Q205" t="n">
        <v>443.82</v>
      </c>
      <c r="R205" t="n">
        <v>53.79</v>
      </c>
      <c r="S205" t="n">
        <v>32.9</v>
      </c>
      <c r="T205" t="n">
        <v>6422.34</v>
      </c>
      <c r="U205" t="n">
        <v>0.61</v>
      </c>
      <c r="V205" t="n">
        <v>0.77</v>
      </c>
      <c r="W205" t="n">
        <v>1.47</v>
      </c>
      <c r="X205" t="n">
        <v>0.38</v>
      </c>
      <c r="Y205" t="n">
        <v>0.5</v>
      </c>
      <c r="Z205" t="n">
        <v>10</v>
      </c>
    </row>
    <row r="206">
      <c r="A206" t="n">
        <v>10</v>
      </c>
      <c r="B206" t="n">
        <v>50</v>
      </c>
      <c r="C206" t="inlineStr">
        <is>
          <t xml:space="preserve">CONCLUIDO	</t>
        </is>
      </c>
      <c r="D206" t="n">
        <v>4.2714</v>
      </c>
      <c r="E206" t="n">
        <v>23.41</v>
      </c>
      <c r="F206" t="n">
        <v>21.11</v>
      </c>
      <c r="G206" t="n">
        <v>105.54</v>
      </c>
      <c r="H206" t="n">
        <v>1.61</v>
      </c>
      <c r="I206" t="n">
        <v>12</v>
      </c>
      <c r="J206" t="n">
        <v>120.26</v>
      </c>
      <c r="K206" t="n">
        <v>41.65</v>
      </c>
      <c r="L206" t="n">
        <v>11</v>
      </c>
      <c r="M206" t="n">
        <v>10</v>
      </c>
      <c r="N206" t="n">
        <v>17.61</v>
      </c>
      <c r="O206" t="n">
        <v>15065.56</v>
      </c>
      <c r="P206" t="n">
        <v>166.85</v>
      </c>
      <c r="Q206" t="n">
        <v>443.82</v>
      </c>
      <c r="R206" t="n">
        <v>51.56</v>
      </c>
      <c r="S206" t="n">
        <v>32.9</v>
      </c>
      <c r="T206" t="n">
        <v>5318.02</v>
      </c>
      <c r="U206" t="n">
        <v>0.64</v>
      </c>
      <c r="V206" t="n">
        <v>0.77</v>
      </c>
      <c r="W206" t="n">
        <v>1.47</v>
      </c>
      <c r="X206" t="n">
        <v>0.31</v>
      </c>
      <c r="Y206" t="n">
        <v>0.5</v>
      </c>
      <c r="Z206" t="n">
        <v>10</v>
      </c>
    </row>
    <row r="207">
      <c r="A207" t="n">
        <v>11</v>
      </c>
      <c r="B207" t="n">
        <v>50</v>
      </c>
      <c r="C207" t="inlineStr">
        <is>
          <t xml:space="preserve">CONCLUIDO	</t>
        </is>
      </c>
      <c r="D207" t="n">
        <v>4.2816</v>
      </c>
      <c r="E207" t="n">
        <v>23.36</v>
      </c>
      <c r="F207" t="n">
        <v>21.08</v>
      </c>
      <c r="G207" t="n">
        <v>114.96</v>
      </c>
      <c r="H207" t="n">
        <v>1.74</v>
      </c>
      <c r="I207" t="n">
        <v>11</v>
      </c>
      <c r="J207" t="n">
        <v>121.56</v>
      </c>
      <c r="K207" t="n">
        <v>41.65</v>
      </c>
      <c r="L207" t="n">
        <v>12</v>
      </c>
      <c r="M207" t="n">
        <v>6</v>
      </c>
      <c r="N207" t="n">
        <v>17.91</v>
      </c>
      <c r="O207" t="n">
        <v>15226.31</v>
      </c>
      <c r="P207" t="n">
        <v>163.22</v>
      </c>
      <c r="Q207" t="n">
        <v>443.82</v>
      </c>
      <c r="R207" t="n">
        <v>50.26</v>
      </c>
      <c r="S207" t="n">
        <v>32.9</v>
      </c>
      <c r="T207" t="n">
        <v>4674.66</v>
      </c>
      <c r="U207" t="n">
        <v>0.65</v>
      </c>
      <c r="V207" t="n">
        <v>0.77</v>
      </c>
      <c r="W207" t="n">
        <v>1.47</v>
      </c>
      <c r="X207" t="n">
        <v>0.28</v>
      </c>
      <c r="Y207" t="n">
        <v>0.5</v>
      </c>
      <c r="Z207" t="n">
        <v>10</v>
      </c>
    </row>
    <row r="208">
      <c r="A208" t="n">
        <v>12</v>
      </c>
      <c r="B208" t="n">
        <v>50</v>
      </c>
      <c r="C208" t="inlineStr">
        <is>
          <t xml:space="preserve">CONCLUIDO	</t>
        </is>
      </c>
      <c r="D208" t="n">
        <v>4.2814</v>
      </c>
      <c r="E208" t="n">
        <v>23.36</v>
      </c>
      <c r="F208" t="n">
        <v>21.08</v>
      </c>
      <c r="G208" t="n">
        <v>114.96</v>
      </c>
      <c r="H208" t="n">
        <v>1.87</v>
      </c>
      <c r="I208" t="n">
        <v>11</v>
      </c>
      <c r="J208" t="n">
        <v>122.87</v>
      </c>
      <c r="K208" t="n">
        <v>41.65</v>
      </c>
      <c r="L208" t="n">
        <v>13</v>
      </c>
      <c r="M208" t="n">
        <v>3</v>
      </c>
      <c r="N208" t="n">
        <v>18.22</v>
      </c>
      <c r="O208" t="n">
        <v>15387.5</v>
      </c>
      <c r="P208" t="n">
        <v>163.63</v>
      </c>
      <c r="Q208" t="n">
        <v>443.82</v>
      </c>
      <c r="R208" t="n">
        <v>50.26</v>
      </c>
      <c r="S208" t="n">
        <v>32.9</v>
      </c>
      <c r="T208" t="n">
        <v>4675.34</v>
      </c>
      <c r="U208" t="n">
        <v>0.65</v>
      </c>
      <c r="V208" t="n">
        <v>0.77</v>
      </c>
      <c r="W208" t="n">
        <v>1.47</v>
      </c>
      <c r="X208" t="n">
        <v>0.28</v>
      </c>
      <c r="Y208" t="n">
        <v>0.5</v>
      </c>
      <c r="Z208" t="n">
        <v>10</v>
      </c>
    </row>
    <row r="209">
      <c r="A209" t="n">
        <v>13</v>
      </c>
      <c r="B209" t="n">
        <v>50</v>
      </c>
      <c r="C209" t="inlineStr">
        <is>
          <t xml:space="preserve">CONCLUIDO	</t>
        </is>
      </c>
      <c r="D209" t="n">
        <v>4.2909</v>
      </c>
      <c r="E209" t="n">
        <v>23.3</v>
      </c>
      <c r="F209" t="n">
        <v>21.05</v>
      </c>
      <c r="G209" t="n">
        <v>126.28</v>
      </c>
      <c r="H209" t="n">
        <v>1.99</v>
      </c>
      <c r="I209" t="n">
        <v>10</v>
      </c>
      <c r="J209" t="n">
        <v>124.18</v>
      </c>
      <c r="K209" t="n">
        <v>41.65</v>
      </c>
      <c r="L209" t="n">
        <v>14</v>
      </c>
      <c r="M209" t="n">
        <v>1</v>
      </c>
      <c r="N209" t="n">
        <v>18.53</v>
      </c>
      <c r="O209" t="n">
        <v>15549.15</v>
      </c>
      <c r="P209" t="n">
        <v>162.5</v>
      </c>
      <c r="Q209" t="n">
        <v>443.82</v>
      </c>
      <c r="R209" t="n">
        <v>49.23</v>
      </c>
      <c r="S209" t="n">
        <v>32.9</v>
      </c>
      <c r="T209" t="n">
        <v>4167.14</v>
      </c>
      <c r="U209" t="n">
        <v>0.67</v>
      </c>
      <c r="V209" t="n">
        <v>0.77</v>
      </c>
      <c r="W209" t="n">
        <v>1.47</v>
      </c>
      <c r="X209" t="n">
        <v>0.25</v>
      </c>
      <c r="Y209" t="n">
        <v>0.5</v>
      </c>
      <c r="Z209" t="n">
        <v>10</v>
      </c>
    </row>
    <row r="210">
      <c r="A210" t="n">
        <v>14</v>
      </c>
      <c r="B210" t="n">
        <v>50</v>
      </c>
      <c r="C210" t="inlineStr">
        <is>
          <t xml:space="preserve">CONCLUIDO	</t>
        </is>
      </c>
      <c r="D210" t="n">
        <v>4.2898</v>
      </c>
      <c r="E210" t="n">
        <v>23.31</v>
      </c>
      <c r="F210" t="n">
        <v>21.05</v>
      </c>
      <c r="G210" t="n">
        <v>126.32</v>
      </c>
      <c r="H210" t="n">
        <v>2.11</v>
      </c>
      <c r="I210" t="n">
        <v>10</v>
      </c>
      <c r="J210" t="n">
        <v>125.49</v>
      </c>
      <c r="K210" t="n">
        <v>41.65</v>
      </c>
      <c r="L210" t="n">
        <v>15</v>
      </c>
      <c r="M210" t="n">
        <v>0</v>
      </c>
      <c r="N210" t="n">
        <v>18.84</v>
      </c>
      <c r="O210" t="n">
        <v>15711.24</v>
      </c>
      <c r="P210" t="n">
        <v>164.19</v>
      </c>
      <c r="Q210" t="n">
        <v>443.82</v>
      </c>
      <c r="R210" t="n">
        <v>49.42</v>
      </c>
      <c r="S210" t="n">
        <v>32.9</v>
      </c>
      <c r="T210" t="n">
        <v>4260.99</v>
      </c>
      <c r="U210" t="n">
        <v>0.67</v>
      </c>
      <c r="V210" t="n">
        <v>0.77</v>
      </c>
      <c r="W210" t="n">
        <v>1.47</v>
      </c>
      <c r="X210" t="n">
        <v>0.26</v>
      </c>
      <c r="Y210" t="n">
        <v>0.5</v>
      </c>
      <c r="Z210" t="n">
        <v>10</v>
      </c>
    </row>
    <row r="211">
      <c r="A211" t="n">
        <v>0</v>
      </c>
      <c r="B211" t="n">
        <v>25</v>
      </c>
      <c r="C211" t="inlineStr">
        <is>
          <t xml:space="preserve">CONCLUIDO	</t>
        </is>
      </c>
      <c r="D211" t="n">
        <v>3.6632</v>
      </c>
      <c r="E211" t="n">
        <v>27.3</v>
      </c>
      <c r="F211" t="n">
        <v>23.98</v>
      </c>
      <c r="G211" t="n">
        <v>13.08</v>
      </c>
      <c r="H211" t="n">
        <v>0.28</v>
      </c>
      <c r="I211" t="n">
        <v>110</v>
      </c>
      <c r="J211" t="n">
        <v>61.76</v>
      </c>
      <c r="K211" t="n">
        <v>28.92</v>
      </c>
      <c r="L211" t="n">
        <v>1</v>
      </c>
      <c r="M211" t="n">
        <v>108</v>
      </c>
      <c r="N211" t="n">
        <v>6.84</v>
      </c>
      <c r="O211" t="n">
        <v>7851.41</v>
      </c>
      <c r="P211" t="n">
        <v>151.63</v>
      </c>
      <c r="Q211" t="n">
        <v>443.84</v>
      </c>
      <c r="R211" t="n">
        <v>144.85</v>
      </c>
      <c r="S211" t="n">
        <v>32.9</v>
      </c>
      <c r="T211" t="n">
        <v>51475.71</v>
      </c>
      <c r="U211" t="n">
        <v>0.23</v>
      </c>
      <c r="V211" t="n">
        <v>0.68</v>
      </c>
      <c r="W211" t="n">
        <v>1.63</v>
      </c>
      <c r="X211" t="n">
        <v>3.18</v>
      </c>
      <c r="Y211" t="n">
        <v>0.5</v>
      </c>
      <c r="Z211" t="n">
        <v>10</v>
      </c>
    </row>
    <row r="212">
      <c r="A212" t="n">
        <v>1</v>
      </c>
      <c r="B212" t="n">
        <v>25</v>
      </c>
      <c r="C212" t="inlineStr">
        <is>
          <t xml:space="preserve">CONCLUIDO	</t>
        </is>
      </c>
      <c r="D212" t="n">
        <v>4.0488</v>
      </c>
      <c r="E212" t="n">
        <v>24.7</v>
      </c>
      <c r="F212" t="n">
        <v>22.21</v>
      </c>
      <c r="G212" t="n">
        <v>26.65</v>
      </c>
      <c r="H212" t="n">
        <v>0.55</v>
      </c>
      <c r="I212" t="n">
        <v>50</v>
      </c>
      <c r="J212" t="n">
        <v>62.92</v>
      </c>
      <c r="K212" t="n">
        <v>28.92</v>
      </c>
      <c r="L212" t="n">
        <v>2</v>
      </c>
      <c r="M212" t="n">
        <v>48</v>
      </c>
      <c r="N212" t="n">
        <v>7</v>
      </c>
      <c r="O212" t="n">
        <v>7994.37</v>
      </c>
      <c r="P212" t="n">
        <v>134.78</v>
      </c>
      <c r="Q212" t="n">
        <v>443.83</v>
      </c>
      <c r="R212" t="n">
        <v>87.53</v>
      </c>
      <c r="S212" t="n">
        <v>32.9</v>
      </c>
      <c r="T212" t="n">
        <v>23112.77</v>
      </c>
      <c r="U212" t="n">
        <v>0.38</v>
      </c>
      <c r="V212" t="n">
        <v>0.73</v>
      </c>
      <c r="W212" t="n">
        <v>1.53</v>
      </c>
      <c r="X212" t="n">
        <v>1.41</v>
      </c>
      <c r="Y212" t="n">
        <v>0.5</v>
      </c>
      <c r="Z212" t="n">
        <v>10</v>
      </c>
    </row>
    <row r="213">
      <c r="A213" t="n">
        <v>2</v>
      </c>
      <c r="B213" t="n">
        <v>25</v>
      </c>
      <c r="C213" t="inlineStr">
        <is>
          <t xml:space="preserve">CONCLUIDO	</t>
        </is>
      </c>
      <c r="D213" t="n">
        <v>4.1724</v>
      </c>
      <c r="E213" t="n">
        <v>23.97</v>
      </c>
      <c r="F213" t="n">
        <v>21.73</v>
      </c>
      <c r="G213" t="n">
        <v>40.74</v>
      </c>
      <c r="H213" t="n">
        <v>0.8100000000000001</v>
      </c>
      <c r="I213" t="n">
        <v>32</v>
      </c>
      <c r="J213" t="n">
        <v>64.08</v>
      </c>
      <c r="K213" t="n">
        <v>28.92</v>
      </c>
      <c r="L213" t="n">
        <v>3</v>
      </c>
      <c r="M213" t="n">
        <v>30</v>
      </c>
      <c r="N213" t="n">
        <v>7.16</v>
      </c>
      <c r="O213" t="n">
        <v>8137.65</v>
      </c>
      <c r="P213" t="n">
        <v>126.14</v>
      </c>
      <c r="Q213" t="n">
        <v>443.82</v>
      </c>
      <c r="R213" t="n">
        <v>71.7</v>
      </c>
      <c r="S213" t="n">
        <v>32.9</v>
      </c>
      <c r="T213" t="n">
        <v>15291.09</v>
      </c>
      <c r="U213" t="n">
        <v>0.46</v>
      </c>
      <c r="V213" t="n">
        <v>0.75</v>
      </c>
      <c r="W213" t="n">
        <v>1.5</v>
      </c>
      <c r="X213" t="n">
        <v>0.93</v>
      </c>
      <c r="Y213" t="n">
        <v>0.5</v>
      </c>
      <c r="Z213" t="n">
        <v>10</v>
      </c>
    </row>
    <row r="214">
      <c r="A214" t="n">
        <v>3</v>
      </c>
      <c r="B214" t="n">
        <v>25</v>
      </c>
      <c r="C214" t="inlineStr">
        <is>
          <t xml:space="preserve">CONCLUIDO	</t>
        </is>
      </c>
      <c r="D214" t="n">
        <v>4.243</v>
      </c>
      <c r="E214" t="n">
        <v>23.57</v>
      </c>
      <c r="F214" t="n">
        <v>21.45</v>
      </c>
      <c r="G214" t="n">
        <v>55.96</v>
      </c>
      <c r="H214" t="n">
        <v>1.07</v>
      </c>
      <c r="I214" t="n">
        <v>23</v>
      </c>
      <c r="J214" t="n">
        <v>65.25</v>
      </c>
      <c r="K214" t="n">
        <v>28.92</v>
      </c>
      <c r="L214" t="n">
        <v>4</v>
      </c>
      <c r="M214" t="n">
        <v>19</v>
      </c>
      <c r="N214" t="n">
        <v>7.33</v>
      </c>
      <c r="O214" t="n">
        <v>8281.25</v>
      </c>
      <c r="P214" t="n">
        <v>117.94</v>
      </c>
      <c r="Q214" t="n">
        <v>443.82</v>
      </c>
      <c r="R214" t="n">
        <v>62.51</v>
      </c>
      <c r="S214" t="n">
        <v>32.9</v>
      </c>
      <c r="T214" t="n">
        <v>10742.11</v>
      </c>
      <c r="U214" t="n">
        <v>0.53</v>
      </c>
      <c r="V214" t="n">
        <v>0.76</v>
      </c>
      <c r="W214" t="n">
        <v>1.5</v>
      </c>
      <c r="X214" t="n">
        <v>0.66</v>
      </c>
      <c r="Y214" t="n">
        <v>0.5</v>
      </c>
      <c r="Z214" t="n">
        <v>10</v>
      </c>
    </row>
    <row r="215">
      <c r="A215" t="n">
        <v>4</v>
      </c>
      <c r="B215" t="n">
        <v>25</v>
      </c>
      <c r="C215" t="inlineStr">
        <is>
          <t xml:space="preserve">CONCLUIDO	</t>
        </is>
      </c>
      <c r="D215" t="n">
        <v>4.2781</v>
      </c>
      <c r="E215" t="n">
        <v>23.37</v>
      </c>
      <c r="F215" t="n">
        <v>21.32</v>
      </c>
      <c r="G215" t="n">
        <v>67.31</v>
      </c>
      <c r="H215" t="n">
        <v>1.31</v>
      </c>
      <c r="I215" t="n">
        <v>19</v>
      </c>
      <c r="J215" t="n">
        <v>66.42</v>
      </c>
      <c r="K215" t="n">
        <v>28.92</v>
      </c>
      <c r="L215" t="n">
        <v>5</v>
      </c>
      <c r="M215" t="n">
        <v>3</v>
      </c>
      <c r="N215" t="n">
        <v>7.49</v>
      </c>
      <c r="O215" t="n">
        <v>8425.16</v>
      </c>
      <c r="P215" t="n">
        <v>113.91</v>
      </c>
      <c r="Q215" t="n">
        <v>443.82</v>
      </c>
      <c r="R215" t="n">
        <v>57.74</v>
      </c>
      <c r="S215" t="n">
        <v>32.9</v>
      </c>
      <c r="T215" t="n">
        <v>8372.6</v>
      </c>
      <c r="U215" t="n">
        <v>0.57</v>
      </c>
      <c r="V215" t="n">
        <v>0.76</v>
      </c>
      <c r="W215" t="n">
        <v>1.5</v>
      </c>
      <c r="X215" t="n">
        <v>0.52</v>
      </c>
      <c r="Y215" t="n">
        <v>0.5</v>
      </c>
      <c r="Z215" t="n">
        <v>10</v>
      </c>
    </row>
    <row r="216">
      <c r="A216" t="n">
        <v>5</v>
      </c>
      <c r="B216" t="n">
        <v>25</v>
      </c>
      <c r="C216" t="inlineStr">
        <is>
          <t xml:space="preserve">CONCLUIDO	</t>
        </is>
      </c>
      <c r="D216" t="n">
        <v>4.2754</v>
      </c>
      <c r="E216" t="n">
        <v>23.39</v>
      </c>
      <c r="F216" t="n">
        <v>21.33</v>
      </c>
      <c r="G216" t="n">
        <v>67.36</v>
      </c>
      <c r="H216" t="n">
        <v>1.55</v>
      </c>
      <c r="I216" t="n">
        <v>19</v>
      </c>
      <c r="J216" t="n">
        <v>67.59</v>
      </c>
      <c r="K216" t="n">
        <v>28.92</v>
      </c>
      <c r="L216" t="n">
        <v>6</v>
      </c>
      <c r="M216" t="n">
        <v>0</v>
      </c>
      <c r="N216" t="n">
        <v>7.66</v>
      </c>
      <c r="O216" t="n">
        <v>8569.4</v>
      </c>
      <c r="P216" t="n">
        <v>115.8</v>
      </c>
      <c r="Q216" t="n">
        <v>443.82</v>
      </c>
      <c r="R216" t="n">
        <v>58.19</v>
      </c>
      <c r="S216" t="n">
        <v>32.9</v>
      </c>
      <c r="T216" t="n">
        <v>8599.5</v>
      </c>
      <c r="U216" t="n">
        <v>0.57</v>
      </c>
      <c r="V216" t="n">
        <v>0.76</v>
      </c>
      <c r="W216" t="n">
        <v>1.5</v>
      </c>
      <c r="X216" t="n">
        <v>0.54</v>
      </c>
      <c r="Y216" t="n">
        <v>0.5</v>
      </c>
      <c r="Z216" t="n">
        <v>10</v>
      </c>
    </row>
    <row r="217">
      <c r="A217" t="n">
        <v>0</v>
      </c>
      <c r="B217" t="n">
        <v>85</v>
      </c>
      <c r="C217" t="inlineStr">
        <is>
          <t xml:space="preserve">CONCLUIDO	</t>
        </is>
      </c>
      <c r="D217" t="n">
        <v>2.5069</v>
      </c>
      <c r="E217" t="n">
        <v>39.89</v>
      </c>
      <c r="F217" t="n">
        <v>28.6</v>
      </c>
      <c r="G217" t="n">
        <v>6.53</v>
      </c>
      <c r="H217" t="n">
        <v>0.11</v>
      </c>
      <c r="I217" t="n">
        <v>263</v>
      </c>
      <c r="J217" t="n">
        <v>167.88</v>
      </c>
      <c r="K217" t="n">
        <v>51.39</v>
      </c>
      <c r="L217" t="n">
        <v>1</v>
      </c>
      <c r="M217" t="n">
        <v>261</v>
      </c>
      <c r="N217" t="n">
        <v>30.49</v>
      </c>
      <c r="O217" t="n">
        <v>20939.59</v>
      </c>
      <c r="P217" t="n">
        <v>362.33</v>
      </c>
      <c r="Q217" t="n">
        <v>443.9</v>
      </c>
      <c r="R217" t="n">
        <v>296.38</v>
      </c>
      <c r="S217" t="n">
        <v>32.9</v>
      </c>
      <c r="T217" t="n">
        <v>126474.7</v>
      </c>
      <c r="U217" t="n">
        <v>0.11</v>
      </c>
      <c r="V217" t="n">
        <v>0.57</v>
      </c>
      <c r="W217" t="n">
        <v>1.88</v>
      </c>
      <c r="X217" t="n">
        <v>7.8</v>
      </c>
      <c r="Y217" t="n">
        <v>0.5</v>
      </c>
      <c r="Z217" t="n">
        <v>10</v>
      </c>
    </row>
    <row r="218">
      <c r="A218" t="n">
        <v>1</v>
      </c>
      <c r="B218" t="n">
        <v>85</v>
      </c>
      <c r="C218" t="inlineStr">
        <is>
          <t xml:space="preserve">CONCLUIDO	</t>
        </is>
      </c>
      <c r="D218" t="n">
        <v>3.3261</v>
      </c>
      <c r="E218" t="n">
        <v>30.06</v>
      </c>
      <c r="F218" t="n">
        <v>23.96</v>
      </c>
      <c r="G218" t="n">
        <v>13.07</v>
      </c>
      <c r="H218" t="n">
        <v>0.21</v>
      </c>
      <c r="I218" t="n">
        <v>110</v>
      </c>
      <c r="J218" t="n">
        <v>169.33</v>
      </c>
      <c r="K218" t="n">
        <v>51.39</v>
      </c>
      <c r="L218" t="n">
        <v>2</v>
      </c>
      <c r="M218" t="n">
        <v>108</v>
      </c>
      <c r="N218" t="n">
        <v>30.94</v>
      </c>
      <c r="O218" t="n">
        <v>21118.46</v>
      </c>
      <c r="P218" t="n">
        <v>301.71</v>
      </c>
      <c r="Q218" t="n">
        <v>443.83</v>
      </c>
      <c r="R218" t="n">
        <v>144.93</v>
      </c>
      <c r="S218" t="n">
        <v>32.9</v>
      </c>
      <c r="T218" t="n">
        <v>51516.4</v>
      </c>
      <c r="U218" t="n">
        <v>0.23</v>
      </c>
      <c r="V218" t="n">
        <v>0.68</v>
      </c>
      <c r="W218" t="n">
        <v>1.62</v>
      </c>
      <c r="X218" t="n">
        <v>3.17</v>
      </c>
      <c r="Y218" t="n">
        <v>0.5</v>
      </c>
      <c r="Z218" t="n">
        <v>10</v>
      </c>
    </row>
    <row r="219">
      <c r="A219" t="n">
        <v>2</v>
      </c>
      <c r="B219" t="n">
        <v>85</v>
      </c>
      <c r="C219" t="inlineStr">
        <is>
          <t xml:space="preserve">CONCLUIDO	</t>
        </is>
      </c>
      <c r="D219" t="n">
        <v>3.6335</v>
      </c>
      <c r="E219" t="n">
        <v>27.52</v>
      </c>
      <c r="F219" t="n">
        <v>22.78</v>
      </c>
      <c r="G219" t="n">
        <v>19.52</v>
      </c>
      <c r="H219" t="n">
        <v>0.31</v>
      </c>
      <c r="I219" t="n">
        <v>70</v>
      </c>
      <c r="J219" t="n">
        <v>170.79</v>
      </c>
      <c r="K219" t="n">
        <v>51.39</v>
      </c>
      <c r="L219" t="n">
        <v>3</v>
      </c>
      <c r="M219" t="n">
        <v>68</v>
      </c>
      <c r="N219" t="n">
        <v>31.4</v>
      </c>
      <c r="O219" t="n">
        <v>21297.94</v>
      </c>
      <c r="P219" t="n">
        <v>285.22</v>
      </c>
      <c r="Q219" t="n">
        <v>443.83</v>
      </c>
      <c r="R219" t="n">
        <v>105.82</v>
      </c>
      <c r="S219" t="n">
        <v>32.9</v>
      </c>
      <c r="T219" t="n">
        <v>32162</v>
      </c>
      <c r="U219" t="n">
        <v>0.31</v>
      </c>
      <c r="V219" t="n">
        <v>0.71</v>
      </c>
      <c r="W219" t="n">
        <v>1.57</v>
      </c>
      <c r="X219" t="n">
        <v>1.98</v>
      </c>
      <c r="Y219" t="n">
        <v>0.5</v>
      </c>
      <c r="Z219" t="n">
        <v>10</v>
      </c>
    </row>
    <row r="220">
      <c r="A220" t="n">
        <v>3</v>
      </c>
      <c r="B220" t="n">
        <v>85</v>
      </c>
      <c r="C220" t="inlineStr">
        <is>
          <t xml:space="preserve">CONCLUIDO	</t>
        </is>
      </c>
      <c r="D220" t="n">
        <v>3.7971</v>
      </c>
      <c r="E220" t="n">
        <v>26.34</v>
      </c>
      <c r="F220" t="n">
        <v>22.23</v>
      </c>
      <c r="G220" t="n">
        <v>26.16</v>
      </c>
      <c r="H220" t="n">
        <v>0.41</v>
      </c>
      <c r="I220" t="n">
        <v>51</v>
      </c>
      <c r="J220" t="n">
        <v>172.25</v>
      </c>
      <c r="K220" t="n">
        <v>51.39</v>
      </c>
      <c r="L220" t="n">
        <v>4</v>
      </c>
      <c r="M220" t="n">
        <v>49</v>
      </c>
      <c r="N220" t="n">
        <v>31.86</v>
      </c>
      <c r="O220" t="n">
        <v>21478.05</v>
      </c>
      <c r="P220" t="n">
        <v>276.67</v>
      </c>
      <c r="Q220" t="n">
        <v>443.82</v>
      </c>
      <c r="R220" t="n">
        <v>88.43000000000001</v>
      </c>
      <c r="S220" t="n">
        <v>32.9</v>
      </c>
      <c r="T220" t="n">
        <v>23558.81</v>
      </c>
      <c r="U220" t="n">
        <v>0.37</v>
      </c>
      <c r="V220" t="n">
        <v>0.73</v>
      </c>
      <c r="W220" t="n">
        <v>1.53</v>
      </c>
      <c r="X220" t="n">
        <v>1.44</v>
      </c>
      <c r="Y220" t="n">
        <v>0.5</v>
      </c>
      <c r="Z220" t="n">
        <v>10</v>
      </c>
    </row>
    <row r="221">
      <c r="A221" t="n">
        <v>4</v>
      </c>
      <c r="B221" t="n">
        <v>85</v>
      </c>
      <c r="C221" t="inlineStr">
        <is>
          <t xml:space="preserve">CONCLUIDO	</t>
        </is>
      </c>
      <c r="D221" t="n">
        <v>3.8998</v>
      </c>
      <c r="E221" t="n">
        <v>25.64</v>
      </c>
      <c r="F221" t="n">
        <v>21.91</v>
      </c>
      <c r="G221" t="n">
        <v>32.87</v>
      </c>
      <c r="H221" t="n">
        <v>0.51</v>
      </c>
      <c r="I221" t="n">
        <v>40</v>
      </c>
      <c r="J221" t="n">
        <v>173.71</v>
      </c>
      <c r="K221" t="n">
        <v>51.39</v>
      </c>
      <c r="L221" t="n">
        <v>5</v>
      </c>
      <c r="M221" t="n">
        <v>38</v>
      </c>
      <c r="N221" t="n">
        <v>32.32</v>
      </c>
      <c r="O221" t="n">
        <v>21658.78</v>
      </c>
      <c r="P221" t="n">
        <v>271.52</v>
      </c>
      <c r="Q221" t="n">
        <v>443.85</v>
      </c>
      <c r="R221" t="n">
        <v>77.90000000000001</v>
      </c>
      <c r="S221" t="n">
        <v>32.9</v>
      </c>
      <c r="T221" t="n">
        <v>18347.44</v>
      </c>
      <c r="U221" t="n">
        <v>0.42</v>
      </c>
      <c r="V221" t="n">
        <v>0.74</v>
      </c>
      <c r="W221" t="n">
        <v>1.51</v>
      </c>
      <c r="X221" t="n">
        <v>1.12</v>
      </c>
      <c r="Y221" t="n">
        <v>0.5</v>
      </c>
      <c r="Z221" t="n">
        <v>10</v>
      </c>
    </row>
    <row r="222">
      <c r="A222" t="n">
        <v>5</v>
      </c>
      <c r="B222" t="n">
        <v>85</v>
      </c>
      <c r="C222" t="inlineStr">
        <is>
          <t xml:space="preserve">CONCLUIDO	</t>
        </is>
      </c>
      <c r="D222" t="n">
        <v>3.9692</v>
      </c>
      <c r="E222" t="n">
        <v>25.19</v>
      </c>
      <c r="F222" t="n">
        <v>21.7</v>
      </c>
      <c r="G222" t="n">
        <v>39.46</v>
      </c>
      <c r="H222" t="n">
        <v>0.61</v>
      </c>
      <c r="I222" t="n">
        <v>33</v>
      </c>
      <c r="J222" t="n">
        <v>175.18</v>
      </c>
      <c r="K222" t="n">
        <v>51.39</v>
      </c>
      <c r="L222" t="n">
        <v>6</v>
      </c>
      <c r="M222" t="n">
        <v>31</v>
      </c>
      <c r="N222" t="n">
        <v>32.79</v>
      </c>
      <c r="O222" t="n">
        <v>21840.16</v>
      </c>
      <c r="P222" t="n">
        <v>266.9</v>
      </c>
      <c r="Q222" t="n">
        <v>443.82</v>
      </c>
      <c r="R222" t="n">
        <v>71.03</v>
      </c>
      <c r="S222" t="n">
        <v>32.9</v>
      </c>
      <c r="T222" t="n">
        <v>14948.45</v>
      </c>
      <c r="U222" t="n">
        <v>0.46</v>
      </c>
      <c r="V222" t="n">
        <v>0.75</v>
      </c>
      <c r="W222" t="n">
        <v>1.5</v>
      </c>
      <c r="X222" t="n">
        <v>0.91</v>
      </c>
      <c r="Y222" t="n">
        <v>0.5</v>
      </c>
      <c r="Z222" t="n">
        <v>10</v>
      </c>
    </row>
    <row r="223">
      <c r="A223" t="n">
        <v>6</v>
      </c>
      <c r="B223" t="n">
        <v>85</v>
      </c>
      <c r="C223" t="inlineStr">
        <is>
          <t xml:space="preserve">CONCLUIDO	</t>
        </is>
      </c>
      <c r="D223" t="n">
        <v>4.0196</v>
      </c>
      <c r="E223" t="n">
        <v>24.88</v>
      </c>
      <c r="F223" t="n">
        <v>21.56</v>
      </c>
      <c r="G223" t="n">
        <v>46.19</v>
      </c>
      <c r="H223" t="n">
        <v>0.7</v>
      </c>
      <c r="I223" t="n">
        <v>28</v>
      </c>
      <c r="J223" t="n">
        <v>176.66</v>
      </c>
      <c r="K223" t="n">
        <v>51.39</v>
      </c>
      <c r="L223" t="n">
        <v>7</v>
      </c>
      <c r="M223" t="n">
        <v>26</v>
      </c>
      <c r="N223" t="n">
        <v>33.27</v>
      </c>
      <c r="O223" t="n">
        <v>22022.17</v>
      </c>
      <c r="P223" t="n">
        <v>263.91</v>
      </c>
      <c r="Q223" t="n">
        <v>443.86</v>
      </c>
      <c r="R223" t="n">
        <v>65.90000000000001</v>
      </c>
      <c r="S223" t="n">
        <v>32.9</v>
      </c>
      <c r="T223" t="n">
        <v>12410.27</v>
      </c>
      <c r="U223" t="n">
        <v>0.5</v>
      </c>
      <c r="V223" t="n">
        <v>0.76</v>
      </c>
      <c r="W223" t="n">
        <v>1.5</v>
      </c>
      <c r="X223" t="n">
        <v>0.76</v>
      </c>
      <c r="Y223" t="n">
        <v>0.5</v>
      </c>
      <c r="Z223" t="n">
        <v>10</v>
      </c>
    </row>
    <row r="224">
      <c r="A224" t="n">
        <v>7</v>
      </c>
      <c r="B224" t="n">
        <v>85</v>
      </c>
      <c r="C224" t="inlineStr">
        <is>
          <t xml:space="preserve">CONCLUIDO	</t>
        </is>
      </c>
      <c r="D224" t="n">
        <v>4.047</v>
      </c>
      <c r="E224" t="n">
        <v>24.71</v>
      </c>
      <c r="F224" t="n">
        <v>21.49</v>
      </c>
      <c r="G224" t="n">
        <v>51.58</v>
      </c>
      <c r="H224" t="n">
        <v>0.8</v>
      </c>
      <c r="I224" t="n">
        <v>25</v>
      </c>
      <c r="J224" t="n">
        <v>178.14</v>
      </c>
      <c r="K224" t="n">
        <v>51.39</v>
      </c>
      <c r="L224" t="n">
        <v>8</v>
      </c>
      <c r="M224" t="n">
        <v>23</v>
      </c>
      <c r="N224" t="n">
        <v>33.75</v>
      </c>
      <c r="O224" t="n">
        <v>22204.83</v>
      </c>
      <c r="P224" t="n">
        <v>261.38</v>
      </c>
      <c r="Q224" t="n">
        <v>443.82</v>
      </c>
      <c r="R224" t="n">
        <v>63.92</v>
      </c>
      <c r="S224" t="n">
        <v>32.9</v>
      </c>
      <c r="T224" t="n">
        <v>11435.03</v>
      </c>
      <c r="U224" t="n">
        <v>0.51</v>
      </c>
      <c r="V224" t="n">
        <v>0.76</v>
      </c>
      <c r="W224" t="n">
        <v>1.49</v>
      </c>
      <c r="X224" t="n">
        <v>0.6899999999999999</v>
      </c>
      <c r="Y224" t="n">
        <v>0.5</v>
      </c>
      <c r="Z224" t="n">
        <v>10</v>
      </c>
    </row>
    <row r="225">
      <c r="A225" t="n">
        <v>8</v>
      </c>
      <c r="B225" t="n">
        <v>85</v>
      </c>
      <c r="C225" t="inlineStr">
        <is>
          <t xml:space="preserve">CONCLUIDO	</t>
        </is>
      </c>
      <c r="D225" t="n">
        <v>4.0782</v>
      </c>
      <c r="E225" t="n">
        <v>24.52</v>
      </c>
      <c r="F225" t="n">
        <v>21.4</v>
      </c>
      <c r="G225" t="n">
        <v>58.37</v>
      </c>
      <c r="H225" t="n">
        <v>0.89</v>
      </c>
      <c r="I225" t="n">
        <v>22</v>
      </c>
      <c r="J225" t="n">
        <v>179.63</v>
      </c>
      <c r="K225" t="n">
        <v>51.39</v>
      </c>
      <c r="L225" t="n">
        <v>9</v>
      </c>
      <c r="M225" t="n">
        <v>20</v>
      </c>
      <c r="N225" t="n">
        <v>34.24</v>
      </c>
      <c r="O225" t="n">
        <v>22388.15</v>
      </c>
      <c r="P225" t="n">
        <v>259.07</v>
      </c>
      <c r="Q225" t="n">
        <v>443.82</v>
      </c>
      <c r="R225" t="n">
        <v>61.16</v>
      </c>
      <c r="S225" t="n">
        <v>32.9</v>
      </c>
      <c r="T225" t="n">
        <v>10067.52</v>
      </c>
      <c r="U225" t="n">
        <v>0.54</v>
      </c>
      <c r="V225" t="n">
        <v>0.76</v>
      </c>
      <c r="W225" t="n">
        <v>1.48</v>
      </c>
      <c r="X225" t="n">
        <v>0.61</v>
      </c>
      <c r="Y225" t="n">
        <v>0.5</v>
      </c>
      <c r="Z225" t="n">
        <v>10</v>
      </c>
    </row>
    <row r="226">
      <c r="A226" t="n">
        <v>9</v>
      </c>
      <c r="B226" t="n">
        <v>85</v>
      </c>
      <c r="C226" t="inlineStr">
        <is>
          <t xml:space="preserve">CONCLUIDO	</t>
        </is>
      </c>
      <c r="D226" t="n">
        <v>4.1019</v>
      </c>
      <c r="E226" t="n">
        <v>24.38</v>
      </c>
      <c r="F226" t="n">
        <v>21.33</v>
      </c>
      <c r="G226" t="n">
        <v>63.99</v>
      </c>
      <c r="H226" t="n">
        <v>0.98</v>
      </c>
      <c r="I226" t="n">
        <v>20</v>
      </c>
      <c r="J226" t="n">
        <v>181.12</v>
      </c>
      <c r="K226" t="n">
        <v>51.39</v>
      </c>
      <c r="L226" t="n">
        <v>10</v>
      </c>
      <c r="M226" t="n">
        <v>18</v>
      </c>
      <c r="N226" t="n">
        <v>34.73</v>
      </c>
      <c r="O226" t="n">
        <v>22572.13</v>
      </c>
      <c r="P226" t="n">
        <v>257.04</v>
      </c>
      <c r="Q226" t="n">
        <v>443.82</v>
      </c>
      <c r="R226" t="n">
        <v>59.06</v>
      </c>
      <c r="S226" t="n">
        <v>32.9</v>
      </c>
      <c r="T226" t="n">
        <v>9032.120000000001</v>
      </c>
      <c r="U226" t="n">
        <v>0.5600000000000001</v>
      </c>
      <c r="V226" t="n">
        <v>0.76</v>
      </c>
      <c r="W226" t="n">
        <v>1.47</v>
      </c>
      <c r="X226" t="n">
        <v>0.53</v>
      </c>
      <c r="Y226" t="n">
        <v>0.5</v>
      </c>
      <c r="Z226" t="n">
        <v>10</v>
      </c>
    </row>
    <row r="227">
      <c r="A227" t="n">
        <v>10</v>
      </c>
      <c r="B227" t="n">
        <v>85</v>
      </c>
      <c r="C227" t="inlineStr">
        <is>
          <t xml:space="preserve">CONCLUIDO	</t>
        </is>
      </c>
      <c r="D227" t="n">
        <v>4.1228</v>
      </c>
      <c r="E227" t="n">
        <v>24.26</v>
      </c>
      <c r="F227" t="n">
        <v>21.27</v>
      </c>
      <c r="G227" t="n">
        <v>70.91</v>
      </c>
      <c r="H227" t="n">
        <v>1.07</v>
      </c>
      <c r="I227" t="n">
        <v>18</v>
      </c>
      <c r="J227" t="n">
        <v>182.62</v>
      </c>
      <c r="K227" t="n">
        <v>51.39</v>
      </c>
      <c r="L227" t="n">
        <v>11</v>
      </c>
      <c r="M227" t="n">
        <v>16</v>
      </c>
      <c r="N227" t="n">
        <v>35.22</v>
      </c>
      <c r="O227" t="n">
        <v>22756.91</v>
      </c>
      <c r="P227" t="n">
        <v>254.83</v>
      </c>
      <c r="Q227" t="n">
        <v>443.82</v>
      </c>
      <c r="R227" t="n">
        <v>57.14</v>
      </c>
      <c r="S227" t="n">
        <v>32.9</v>
      </c>
      <c r="T227" t="n">
        <v>8079.21</v>
      </c>
      <c r="U227" t="n">
        <v>0.58</v>
      </c>
      <c r="V227" t="n">
        <v>0.77</v>
      </c>
      <c r="W227" t="n">
        <v>1.47</v>
      </c>
      <c r="X227" t="n">
        <v>0.48</v>
      </c>
      <c r="Y227" t="n">
        <v>0.5</v>
      </c>
      <c r="Z227" t="n">
        <v>10</v>
      </c>
    </row>
    <row r="228">
      <c r="A228" t="n">
        <v>11</v>
      </c>
      <c r="B228" t="n">
        <v>85</v>
      </c>
      <c r="C228" t="inlineStr">
        <is>
          <t xml:space="preserve">CONCLUIDO	</t>
        </is>
      </c>
      <c r="D228" t="n">
        <v>4.1304</v>
      </c>
      <c r="E228" t="n">
        <v>24.21</v>
      </c>
      <c r="F228" t="n">
        <v>21.26</v>
      </c>
      <c r="G228" t="n">
        <v>75.04000000000001</v>
      </c>
      <c r="H228" t="n">
        <v>1.16</v>
      </c>
      <c r="I228" t="n">
        <v>17</v>
      </c>
      <c r="J228" t="n">
        <v>184.12</v>
      </c>
      <c r="K228" t="n">
        <v>51.39</v>
      </c>
      <c r="L228" t="n">
        <v>12</v>
      </c>
      <c r="M228" t="n">
        <v>15</v>
      </c>
      <c r="N228" t="n">
        <v>35.73</v>
      </c>
      <c r="O228" t="n">
        <v>22942.24</v>
      </c>
      <c r="P228" t="n">
        <v>252.42</v>
      </c>
      <c r="Q228" t="n">
        <v>443.82</v>
      </c>
      <c r="R228" t="n">
        <v>56.71</v>
      </c>
      <c r="S228" t="n">
        <v>32.9</v>
      </c>
      <c r="T228" t="n">
        <v>7869.13</v>
      </c>
      <c r="U228" t="n">
        <v>0.58</v>
      </c>
      <c r="V228" t="n">
        <v>0.77</v>
      </c>
      <c r="W228" t="n">
        <v>1.47</v>
      </c>
      <c r="X228" t="n">
        <v>0.47</v>
      </c>
      <c r="Y228" t="n">
        <v>0.5</v>
      </c>
      <c r="Z228" t="n">
        <v>10</v>
      </c>
    </row>
    <row r="229">
      <c r="A229" t="n">
        <v>12</v>
      </c>
      <c r="B229" t="n">
        <v>85</v>
      </c>
      <c r="C229" t="inlineStr">
        <is>
          <t xml:space="preserve">CONCLUIDO	</t>
        </is>
      </c>
      <c r="D229" t="n">
        <v>4.152</v>
      </c>
      <c r="E229" t="n">
        <v>24.08</v>
      </c>
      <c r="F229" t="n">
        <v>21.2</v>
      </c>
      <c r="G229" t="n">
        <v>84.81999999999999</v>
      </c>
      <c r="H229" t="n">
        <v>1.24</v>
      </c>
      <c r="I229" t="n">
        <v>15</v>
      </c>
      <c r="J229" t="n">
        <v>185.63</v>
      </c>
      <c r="K229" t="n">
        <v>51.39</v>
      </c>
      <c r="L229" t="n">
        <v>13</v>
      </c>
      <c r="M229" t="n">
        <v>13</v>
      </c>
      <c r="N229" t="n">
        <v>36.24</v>
      </c>
      <c r="O229" t="n">
        <v>23128.27</v>
      </c>
      <c r="P229" t="n">
        <v>250.51</v>
      </c>
      <c r="Q229" t="n">
        <v>443.83</v>
      </c>
      <c r="R229" t="n">
        <v>54.81</v>
      </c>
      <c r="S229" t="n">
        <v>32.9</v>
      </c>
      <c r="T229" t="n">
        <v>6929.97</v>
      </c>
      <c r="U229" t="n">
        <v>0.6</v>
      </c>
      <c r="V229" t="n">
        <v>0.77</v>
      </c>
      <c r="W229" t="n">
        <v>1.47</v>
      </c>
      <c r="X229" t="n">
        <v>0.41</v>
      </c>
      <c r="Y229" t="n">
        <v>0.5</v>
      </c>
      <c r="Z229" t="n">
        <v>10</v>
      </c>
    </row>
    <row r="230">
      <c r="A230" t="n">
        <v>13</v>
      </c>
      <c r="B230" t="n">
        <v>85</v>
      </c>
      <c r="C230" t="inlineStr">
        <is>
          <t xml:space="preserve">CONCLUIDO	</t>
        </is>
      </c>
      <c r="D230" t="n">
        <v>4.1666</v>
      </c>
      <c r="E230" t="n">
        <v>24</v>
      </c>
      <c r="F230" t="n">
        <v>21.15</v>
      </c>
      <c r="G230" t="n">
        <v>90.66</v>
      </c>
      <c r="H230" t="n">
        <v>1.33</v>
      </c>
      <c r="I230" t="n">
        <v>14</v>
      </c>
      <c r="J230" t="n">
        <v>187.14</v>
      </c>
      <c r="K230" t="n">
        <v>51.39</v>
      </c>
      <c r="L230" t="n">
        <v>14</v>
      </c>
      <c r="M230" t="n">
        <v>12</v>
      </c>
      <c r="N230" t="n">
        <v>36.75</v>
      </c>
      <c r="O230" t="n">
        <v>23314.98</v>
      </c>
      <c r="P230" t="n">
        <v>249.36</v>
      </c>
      <c r="Q230" t="n">
        <v>443.82</v>
      </c>
      <c r="R230" t="n">
        <v>53.12</v>
      </c>
      <c r="S230" t="n">
        <v>32.9</v>
      </c>
      <c r="T230" t="n">
        <v>6091.11</v>
      </c>
      <c r="U230" t="n">
        <v>0.62</v>
      </c>
      <c r="V230" t="n">
        <v>0.77</v>
      </c>
      <c r="W230" t="n">
        <v>1.47</v>
      </c>
      <c r="X230" t="n">
        <v>0.36</v>
      </c>
      <c r="Y230" t="n">
        <v>0.5</v>
      </c>
      <c r="Z230" t="n">
        <v>10</v>
      </c>
    </row>
    <row r="231">
      <c r="A231" t="n">
        <v>14</v>
      </c>
      <c r="B231" t="n">
        <v>85</v>
      </c>
      <c r="C231" t="inlineStr">
        <is>
          <t xml:space="preserve">CONCLUIDO	</t>
        </is>
      </c>
      <c r="D231" t="n">
        <v>4.1714</v>
      </c>
      <c r="E231" t="n">
        <v>23.97</v>
      </c>
      <c r="F231" t="n">
        <v>21.16</v>
      </c>
      <c r="G231" t="n">
        <v>97.66</v>
      </c>
      <c r="H231" t="n">
        <v>1.41</v>
      </c>
      <c r="I231" t="n">
        <v>13</v>
      </c>
      <c r="J231" t="n">
        <v>188.66</v>
      </c>
      <c r="K231" t="n">
        <v>51.39</v>
      </c>
      <c r="L231" t="n">
        <v>15</v>
      </c>
      <c r="M231" t="n">
        <v>11</v>
      </c>
      <c r="N231" t="n">
        <v>37.27</v>
      </c>
      <c r="O231" t="n">
        <v>23502.4</v>
      </c>
      <c r="P231" t="n">
        <v>247.92</v>
      </c>
      <c r="Q231" t="n">
        <v>443.82</v>
      </c>
      <c r="R231" t="n">
        <v>53.25</v>
      </c>
      <c r="S231" t="n">
        <v>32.9</v>
      </c>
      <c r="T231" t="n">
        <v>6159.47</v>
      </c>
      <c r="U231" t="n">
        <v>0.62</v>
      </c>
      <c r="V231" t="n">
        <v>0.77</v>
      </c>
      <c r="W231" t="n">
        <v>1.47</v>
      </c>
      <c r="X231" t="n">
        <v>0.37</v>
      </c>
      <c r="Y231" t="n">
        <v>0.5</v>
      </c>
      <c r="Z231" t="n">
        <v>10</v>
      </c>
    </row>
    <row r="232">
      <c r="A232" t="n">
        <v>15</v>
      </c>
      <c r="B232" t="n">
        <v>85</v>
      </c>
      <c r="C232" t="inlineStr">
        <is>
          <t xml:space="preserve">CONCLUIDO	</t>
        </is>
      </c>
      <c r="D232" t="n">
        <v>4.1892</v>
      </c>
      <c r="E232" t="n">
        <v>23.87</v>
      </c>
      <c r="F232" t="n">
        <v>21.09</v>
      </c>
      <c r="G232" t="n">
        <v>105.46</v>
      </c>
      <c r="H232" t="n">
        <v>1.49</v>
      </c>
      <c r="I232" t="n">
        <v>12</v>
      </c>
      <c r="J232" t="n">
        <v>190.19</v>
      </c>
      <c r="K232" t="n">
        <v>51.39</v>
      </c>
      <c r="L232" t="n">
        <v>16</v>
      </c>
      <c r="M232" t="n">
        <v>10</v>
      </c>
      <c r="N232" t="n">
        <v>37.79</v>
      </c>
      <c r="O232" t="n">
        <v>23690.52</v>
      </c>
      <c r="P232" t="n">
        <v>244.72</v>
      </c>
      <c r="Q232" t="n">
        <v>443.82</v>
      </c>
      <c r="R232" t="n">
        <v>51.18</v>
      </c>
      <c r="S232" t="n">
        <v>32.9</v>
      </c>
      <c r="T232" t="n">
        <v>5128.86</v>
      </c>
      <c r="U232" t="n">
        <v>0.64</v>
      </c>
      <c r="V232" t="n">
        <v>0.77</v>
      </c>
      <c r="W232" t="n">
        <v>1.46</v>
      </c>
      <c r="X232" t="n">
        <v>0.3</v>
      </c>
      <c r="Y232" t="n">
        <v>0.5</v>
      </c>
      <c r="Z232" t="n">
        <v>10</v>
      </c>
    </row>
    <row r="233">
      <c r="A233" t="n">
        <v>16</v>
      </c>
      <c r="B233" t="n">
        <v>85</v>
      </c>
      <c r="C233" t="inlineStr">
        <is>
          <t xml:space="preserve">CONCLUIDO	</t>
        </is>
      </c>
      <c r="D233" t="n">
        <v>4.1861</v>
      </c>
      <c r="E233" t="n">
        <v>23.89</v>
      </c>
      <c r="F233" t="n">
        <v>21.11</v>
      </c>
      <c r="G233" t="n">
        <v>105.55</v>
      </c>
      <c r="H233" t="n">
        <v>1.57</v>
      </c>
      <c r="I233" t="n">
        <v>12</v>
      </c>
      <c r="J233" t="n">
        <v>191.72</v>
      </c>
      <c r="K233" t="n">
        <v>51.39</v>
      </c>
      <c r="L233" t="n">
        <v>17</v>
      </c>
      <c r="M233" t="n">
        <v>10</v>
      </c>
      <c r="N233" t="n">
        <v>38.33</v>
      </c>
      <c r="O233" t="n">
        <v>23879.37</v>
      </c>
      <c r="P233" t="n">
        <v>242.82</v>
      </c>
      <c r="Q233" t="n">
        <v>443.82</v>
      </c>
      <c r="R233" t="n">
        <v>51.73</v>
      </c>
      <c r="S233" t="n">
        <v>32.9</v>
      </c>
      <c r="T233" t="n">
        <v>5404.48</v>
      </c>
      <c r="U233" t="n">
        <v>0.64</v>
      </c>
      <c r="V233" t="n">
        <v>0.77</v>
      </c>
      <c r="W233" t="n">
        <v>1.47</v>
      </c>
      <c r="X233" t="n">
        <v>0.32</v>
      </c>
      <c r="Y233" t="n">
        <v>0.5</v>
      </c>
      <c r="Z233" t="n">
        <v>10</v>
      </c>
    </row>
    <row r="234">
      <c r="A234" t="n">
        <v>17</v>
      </c>
      <c r="B234" t="n">
        <v>85</v>
      </c>
      <c r="C234" t="inlineStr">
        <is>
          <t xml:space="preserve">CONCLUIDO	</t>
        </is>
      </c>
      <c r="D234" t="n">
        <v>4.1988</v>
      </c>
      <c r="E234" t="n">
        <v>23.82</v>
      </c>
      <c r="F234" t="n">
        <v>21.07</v>
      </c>
      <c r="G234" t="n">
        <v>114.93</v>
      </c>
      <c r="H234" t="n">
        <v>1.65</v>
      </c>
      <c r="I234" t="n">
        <v>11</v>
      </c>
      <c r="J234" t="n">
        <v>193.26</v>
      </c>
      <c r="K234" t="n">
        <v>51.39</v>
      </c>
      <c r="L234" t="n">
        <v>18</v>
      </c>
      <c r="M234" t="n">
        <v>9</v>
      </c>
      <c r="N234" t="n">
        <v>38.86</v>
      </c>
      <c r="O234" t="n">
        <v>24068.93</v>
      </c>
      <c r="P234" t="n">
        <v>242.01</v>
      </c>
      <c r="Q234" t="n">
        <v>443.82</v>
      </c>
      <c r="R234" t="n">
        <v>50.4</v>
      </c>
      <c r="S234" t="n">
        <v>32.9</v>
      </c>
      <c r="T234" t="n">
        <v>4743.75</v>
      </c>
      <c r="U234" t="n">
        <v>0.65</v>
      </c>
      <c r="V234" t="n">
        <v>0.77</v>
      </c>
      <c r="W234" t="n">
        <v>1.46</v>
      </c>
      <c r="X234" t="n">
        <v>0.28</v>
      </c>
      <c r="Y234" t="n">
        <v>0.5</v>
      </c>
      <c r="Z234" t="n">
        <v>10</v>
      </c>
    </row>
    <row r="235">
      <c r="A235" t="n">
        <v>18</v>
      </c>
      <c r="B235" t="n">
        <v>85</v>
      </c>
      <c r="C235" t="inlineStr">
        <is>
          <t xml:space="preserve">CONCLUIDO	</t>
        </is>
      </c>
      <c r="D235" t="n">
        <v>4.199</v>
      </c>
      <c r="E235" t="n">
        <v>23.82</v>
      </c>
      <c r="F235" t="n">
        <v>21.07</v>
      </c>
      <c r="G235" t="n">
        <v>114.93</v>
      </c>
      <c r="H235" t="n">
        <v>1.73</v>
      </c>
      <c r="I235" t="n">
        <v>11</v>
      </c>
      <c r="J235" t="n">
        <v>194.8</v>
      </c>
      <c r="K235" t="n">
        <v>51.39</v>
      </c>
      <c r="L235" t="n">
        <v>19</v>
      </c>
      <c r="M235" t="n">
        <v>9</v>
      </c>
      <c r="N235" t="n">
        <v>39.41</v>
      </c>
      <c r="O235" t="n">
        <v>24259.23</v>
      </c>
      <c r="P235" t="n">
        <v>239.82</v>
      </c>
      <c r="Q235" t="n">
        <v>443.82</v>
      </c>
      <c r="R235" t="n">
        <v>50.18</v>
      </c>
      <c r="S235" t="n">
        <v>32.9</v>
      </c>
      <c r="T235" t="n">
        <v>4632.55</v>
      </c>
      <c r="U235" t="n">
        <v>0.66</v>
      </c>
      <c r="V235" t="n">
        <v>0.77</v>
      </c>
      <c r="W235" t="n">
        <v>1.47</v>
      </c>
      <c r="X235" t="n">
        <v>0.28</v>
      </c>
      <c r="Y235" t="n">
        <v>0.5</v>
      </c>
      <c r="Z235" t="n">
        <v>10</v>
      </c>
    </row>
    <row r="236">
      <c r="A236" t="n">
        <v>19</v>
      </c>
      <c r="B236" t="n">
        <v>85</v>
      </c>
      <c r="C236" t="inlineStr">
        <is>
          <t xml:space="preserve">CONCLUIDO	</t>
        </is>
      </c>
      <c r="D236" t="n">
        <v>4.208</v>
      </c>
      <c r="E236" t="n">
        <v>23.76</v>
      </c>
      <c r="F236" t="n">
        <v>21.05</v>
      </c>
      <c r="G236" t="n">
        <v>126.32</v>
      </c>
      <c r="H236" t="n">
        <v>1.81</v>
      </c>
      <c r="I236" t="n">
        <v>10</v>
      </c>
      <c r="J236" t="n">
        <v>196.35</v>
      </c>
      <c r="K236" t="n">
        <v>51.39</v>
      </c>
      <c r="L236" t="n">
        <v>20</v>
      </c>
      <c r="M236" t="n">
        <v>8</v>
      </c>
      <c r="N236" t="n">
        <v>39.96</v>
      </c>
      <c r="O236" t="n">
        <v>24450.27</v>
      </c>
      <c r="P236" t="n">
        <v>238.42</v>
      </c>
      <c r="Q236" t="n">
        <v>443.82</v>
      </c>
      <c r="R236" t="n">
        <v>49.78</v>
      </c>
      <c r="S236" t="n">
        <v>32.9</v>
      </c>
      <c r="T236" t="n">
        <v>4438.46</v>
      </c>
      <c r="U236" t="n">
        <v>0.66</v>
      </c>
      <c r="V236" t="n">
        <v>0.77</v>
      </c>
      <c r="W236" t="n">
        <v>1.46</v>
      </c>
      <c r="X236" t="n">
        <v>0.26</v>
      </c>
      <c r="Y236" t="n">
        <v>0.5</v>
      </c>
      <c r="Z236" t="n">
        <v>10</v>
      </c>
    </row>
    <row r="237">
      <c r="A237" t="n">
        <v>20</v>
      </c>
      <c r="B237" t="n">
        <v>85</v>
      </c>
      <c r="C237" t="inlineStr">
        <is>
          <t xml:space="preserve">CONCLUIDO	</t>
        </is>
      </c>
      <c r="D237" t="n">
        <v>4.2213</v>
      </c>
      <c r="E237" t="n">
        <v>23.69</v>
      </c>
      <c r="F237" t="n">
        <v>21.01</v>
      </c>
      <c r="G237" t="n">
        <v>140.08</v>
      </c>
      <c r="H237" t="n">
        <v>1.88</v>
      </c>
      <c r="I237" t="n">
        <v>9</v>
      </c>
      <c r="J237" t="n">
        <v>197.9</v>
      </c>
      <c r="K237" t="n">
        <v>51.39</v>
      </c>
      <c r="L237" t="n">
        <v>21</v>
      </c>
      <c r="M237" t="n">
        <v>7</v>
      </c>
      <c r="N237" t="n">
        <v>40.51</v>
      </c>
      <c r="O237" t="n">
        <v>24642.07</v>
      </c>
      <c r="P237" t="n">
        <v>234.43</v>
      </c>
      <c r="Q237" t="n">
        <v>443.82</v>
      </c>
      <c r="R237" t="n">
        <v>48.45</v>
      </c>
      <c r="S237" t="n">
        <v>32.9</v>
      </c>
      <c r="T237" t="n">
        <v>3779.74</v>
      </c>
      <c r="U237" t="n">
        <v>0.68</v>
      </c>
      <c r="V237" t="n">
        <v>0.77</v>
      </c>
      <c r="W237" t="n">
        <v>1.46</v>
      </c>
      <c r="X237" t="n">
        <v>0.22</v>
      </c>
      <c r="Y237" t="n">
        <v>0.5</v>
      </c>
      <c r="Z237" t="n">
        <v>10</v>
      </c>
    </row>
    <row r="238">
      <c r="A238" t="n">
        <v>21</v>
      </c>
      <c r="B238" t="n">
        <v>85</v>
      </c>
      <c r="C238" t="inlineStr">
        <is>
          <t xml:space="preserve">CONCLUIDO	</t>
        </is>
      </c>
      <c r="D238" t="n">
        <v>4.2198</v>
      </c>
      <c r="E238" t="n">
        <v>23.7</v>
      </c>
      <c r="F238" t="n">
        <v>21.02</v>
      </c>
      <c r="G238" t="n">
        <v>140.14</v>
      </c>
      <c r="H238" t="n">
        <v>1.96</v>
      </c>
      <c r="I238" t="n">
        <v>9</v>
      </c>
      <c r="J238" t="n">
        <v>199.46</v>
      </c>
      <c r="K238" t="n">
        <v>51.39</v>
      </c>
      <c r="L238" t="n">
        <v>22</v>
      </c>
      <c r="M238" t="n">
        <v>7</v>
      </c>
      <c r="N238" t="n">
        <v>41.07</v>
      </c>
      <c r="O238" t="n">
        <v>24834.62</v>
      </c>
      <c r="P238" t="n">
        <v>235.56</v>
      </c>
      <c r="Q238" t="n">
        <v>443.82</v>
      </c>
      <c r="R238" t="n">
        <v>48.74</v>
      </c>
      <c r="S238" t="n">
        <v>32.9</v>
      </c>
      <c r="T238" t="n">
        <v>3922.28</v>
      </c>
      <c r="U238" t="n">
        <v>0.68</v>
      </c>
      <c r="V238" t="n">
        <v>0.77</v>
      </c>
      <c r="W238" t="n">
        <v>1.46</v>
      </c>
      <c r="X238" t="n">
        <v>0.23</v>
      </c>
      <c r="Y238" t="n">
        <v>0.5</v>
      </c>
      <c r="Z238" t="n">
        <v>10</v>
      </c>
    </row>
    <row r="239">
      <c r="A239" t="n">
        <v>22</v>
      </c>
      <c r="B239" t="n">
        <v>85</v>
      </c>
      <c r="C239" t="inlineStr">
        <is>
          <t xml:space="preserve">CONCLUIDO	</t>
        </is>
      </c>
      <c r="D239" t="n">
        <v>4.2195</v>
      </c>
      <c r="E239" t="n">
        <v>23.7</v>
      </c>
      <c r="F239" t="n">
        <v>21.02</v>
      </c>
      <c r="G239" t="n">
        <v>140.15</v>
      </c>
      <c r="H239" t="n">
        <v>2.03</v>
      </c>
      <c r="I239" t="n">
        <v>9</v>
      </c>
      <c r="J239" t="n">
        <v>201.03</v>
      </c>
      <c r="K239" t="n">
        <v>51.39</v>
      </c>
      <c r="L239" t="n">
        <v>23</v>
      </c>
      <c r="M239" t="n">
        <v>7</v>
      </c>
      <c r="N239" t="n">
        <v>41.64</v>
      </c>
      <c r="O239" t="n">
        <v>25027.94</v>
      </c>
      <c r="P239" t="n">
        <v>232.56</v>
      </c>
      <c r="Q239" t="n">
        <v>443.82</v>
      </c>
      <c r="R239" t="n">
        <v>48.98</v>
      </c>
      <c r="S239" t="n">
        <v>32.9</v>
      </c>
      <c r="T239" t="n">
        <v>4042.27</v>
      </c>
      <c r="U239" t="n">
        <v>0.67</v>
      </c>
      <c r="V239" t="n">
        <v>0.77</v>
      </c>
      <c r="W239" t="n">
        <v>1.46</v>
      </c>
      <c r="X239" t="n">
        <v>0.23</v>
      </c>
      <c r="Y239" t="n">
        <v>0.5</v>
      </c>
      <c r="Z239" t="n">
        <v>10</v>
      </c>
    </row>
    <row r="240">
      <c r="A240" t="n">
        <v>23</v>
      </c>
      <c r="B240" t="n">
        <v>85</v>
      </c>
      <c r="C240" t="inlineStr">
        <is>
          <t xml:space="preserve">CONCLUIDO	</t>
        </is>
      </c>
      <c r="D240" t="n">
        <v>4.2324</v>
      </c>
      <c r="E240" t="n">
        <v>23.63</v>
      </c>
      <c r="F240" t="n">
        <v>20.98</v>
      </c>
      <c r="G240" t="n">
        <v>157.38</v>
      </c>
      <c r="H240" t="n">
        <v>2.1</v>
      </c>
      <c r="I240" t="n">
        <v>8</v>
      </c>
      <c r="J240" t="n">
        <v>202.61</v>
      </c>
      <c r="K240" t="n">
        <v>51.39</v>
      </c>
      <c r="L240" t="n">
        <v>24</v>
      </c>
      <c r="M240" t="n">
        <v>6</v>
      </c>
      <c r="N240" t="n">
        <v>42.21</v>
      </c>
      <c r="O240" t="n">
        <v>25222.04</v>
      </c>
      <c r="P240" t="n">
        <v>230.56</v>
      </c>
      <c r="Q240" t="n">
        <v>443.82</v>
      </c>
      <c r="R240" t="n">
        <v>47.63</v>
      </c>
      <c r="S240" t="n">
        <v>32.9</v>
      </c>
      <c r="T240" t="n">
        <v>3372.6</v>
      </c>
      <c r="U240" t="n">
        <v>0.6899999999999999</v>
      </c>
      <c r="V240" t="n">
        <v>0.78</v>
      </c>
      <c r="W240" t="n">
        <v>1.46</v>
      </c>
      <c r="X240" t="n">
        <v>0.19</v>
      </c>
      <c r="Y240" t="n">
        <v>0.5</v>
      </c>
      <c r="Z240" t="n">
        <v>10</v>
      </c>
    </row>
    <row r="241">
      <c r="A241" t="n">
        <v>24</v>
      </c>
      <c r="B241" t="n">
        <v>85</v>
      </c>
      <c r="C241" t="inlineStr">
        <is>
          <t xml:space="preserve">CONCLUIDO	</t>
        </is>
      </c>
      <c r="D241" t="n">
        <v>4.2302</v>
      </c>
      <c r="E241" t="n">
        <v>23.64</v>
      </c>
      <c r="F241" t="n">
        <v>21</v>
      </c>
      <c r="G241" t="n">
        <v>157.47</v>
      </c>
      <c r="H241" t="n">
        <v>2.17</v>
      </c>
      <c r="I241" t="n">
        <v>8</v>
      </c>
      <c r="J241" t="n">
        <v>204.19</v>
      </c>
      <c r="K241" t="n">
        <v>51.39</v>
      </c>
      <c r="L241" t="n">
        <v>25</v>
      </c>
      <c r="M241" t="n">
        <v>6</v>
      </c>
      <c r="N241" t="n">
        <v>42.79</v>
      </c>
      <c r="O241" t="n">
        <v>25417.05</v>
      </c>
      <c r="P241" t="n">
        <v>229.89</v>
      </c>
      <c r="Q241" t="n">
        <v>443.82</v>
      </c>
      <c r="R241" t="n">
        <v>47.91</v>
      </c>
      <c r="S241" t="n">
        <v>32.9</v>
      </c>
      <c r="T241" t="n">
        <v>3514.43</v>
      </c>
      <c r="U241" t="n">
        <v>0.6899999999999999</v>
      </c>
      <c r="V241" t="n">
        <v>0.78</v>
      </c>
      <c r="W241" t="n">
        <v>1.46</v>
      </c>
      <c r="X241" t="n">
        <v>0.2</v>
      </c>
      <c r="Y241" t="n">
        <v>0.5</v>
      </c>
      <c r="Z241" t="n">
        <v>10</v>
      </c>
    </row>
    <row r="242">
      <c r="A242" t="n">
        <v>25</v>
      </c>
      <c r="B242" t="n">
        <v>85</v>
      </c>
      <c r="C242" t="inlineStr">
        <is>
          <t xml:space="preserve">CONCLUIDO	</t>
        </is>
      </c>
      <c r="D242" t="n">
        <v>4.2316</v>
      </c>
      <c r="E242" t="n">
        <v>23.63</v>
      </c>
      <c r="F242" t="n">
        <v>20.99</v>
      </c>
      <c r="G242" t="n">
        <v>157.41</v>
      </c>
      <c r="H242" t="n">
        <v>2.24</v>
      </c>
      <c r="I242" t="n">
        <v>8</v>
      </c>
      <c r="J242" t="n">
        <v>205.77</v>
      </c>
      <c r="K242" t="n">
        <v>51.39</v>
      </c>
      <c r="L242" t="n">
        <v>26</v>
      </c>
      <c r="M242" t="n">
        <v>6</v>
      </c>
      <c r="N242" t="n">
        <v>43.38</v>
      </c>
      <c r="O242" t="n">
        <v>25612.75</v>
      </c>
      <c r="P242" t="n">
        <v>227.63</v>
      </c>
      <c r="Q242" t="n">
        <v>443.82</v>
      </c>
      <c r="R242" t="n">
        <v>47.62</v>
      </c>
      <c r="S242" t="n">
        <v>32.9</v>
      </c>
      <c r="T242" t="n">
        <v>3371.39</v>
      </c>
      <c r="U242" t="n">
        <v>0.6899999999999999</v>
      </c>
      <c r="V242" t="n">
        <v>0.78</v>
      </c>
      <c r="W242" t="n">
        <v>1.46</v>
      </c>
      <c r="X242" t="n">
        <v>0.19</v>
      </c>
      <c r="Y242" t="n">
        <v>0.5</v>
      </c>
      <c r="Z242" t="n">
        <v>10</v>
      </c>
    </row>
    <row r="243">
      <c r="A243" t="n">
        <v>26</v>
      </c>
      <c r="B243" t="n">
        <v>85</v>
      </c>
      <c r="C243" t="inlineStr">
        <is>
          <t xml:space="preserve">CONCLUIDO	</t>
        </is>
      </c>
      <c r="D243" t="n">
        <v>4.2386</v>
      </c>
      <c r="E243" t="n">
        <v>23.59</v>
      </c>
      <c r="F243" t="n">
        <v>20.98</v>
      </c>
      <c r="G243" t="n">
        <v>179.85</v>
      </c>
      <c r="H243" t="n">
        <v>2.31</v>
      </c>
      <c r="I243" t="n">
        <v>7</v>
      </c>
      <c r="J243" t="n">
        <v>207.37</v>
      </c>
      <c r="K243" t="n">
        <v>51.39</v>
      </c>
      <c r="L243" t="n">
        <v>27</v>
      </c>
      <c r="M243" t="n">
        <v>5</v>
      </c>
      <c r="N243" t="n">
        <v>43.97</v>
      </c>
      <c r="O243" t="n">
        <v>25809.25</v>
      </c>
      <c r="P243" t="n">
        <v>224.94</v>
      </c>
      <c r="Q243" t="n">
        <v>443.82</v>
      </c>
      <c r="R243" t="n">
        <v>47.52</v>
      </c>
      <c r="S243" t="n">
        <v>32.9</v>
      </c>
      <c r="T243" t="n">
        <v>3326.49</v>
      </c>
      <c r="U243" t="n">
        <v>0.6899999999999999</v>
      </c>
      <c r="V243" t="n">
        <v>0.78</v>
      </c>
      <c r="W243" t="n">
        <v>1.46</v>
      </c>
      <c r="X243" t="n">
        <v>0.19</v>
      </c>
      <c r="Y243" t="n">
        <v>0.5</v>
      </c>
      <c r="Z243" t="n">
        <v>10</v>
      </c>
    </row>
    <row r="244">
      <c r="A244" t="n">
        <v>27</v>
      </c>
      <c r="B244" t="n">
        <v>85</v>
      </c>
      <c r="C244" t="inlineStr">
        <is>
          <t xml:space="preserve">CONCLUIDO	</t>
        </is>
      </c>
      <c r="D244" t="n">
        <v>4.2408</v>
      </c>
      <c r="E244" t="n">
        <v>23.58</v>
      </c>
      <c r="F244" t="n">
        <v>20.97</v>
      </c>
      <c r="G244" t="n">
        <v>179.75</v>
      </c>
      <c r="H244" t="n">
        <v>2.38</v>
      </c>
      <c r="I244" t="n">
        <v>7</v>
      </c>
      <c r="J244" t="n">
        <v>208.97</v>
      </c>
      <c r="K244" t="n">
        <v>51.39</v>
      </c>
      <c r="L244" t="n">
        <v>28</v>
      </c>
      <c r="M244" t="n">
        <v>2</v>
      </c>
      <c r="N244" t="n">
        <v>44.57</v>
      </c>
      <c r="O244" t="n">
        <v>26006.56</v>
      </c>
      <c r="P244" t="n">
        <v>225.08</v>
      </c>
      <c r="Q244" t="n">
        <v>443.82</v>
      </c>
      <c r="R244" t="n">
        <v>47.04</v>
      </c>
      <c r="S244" t="n">
        <v>32.9</v>
      </c>
      <c r="T244" t="n">
        <v>3084.83</v>
      </c>
      <c r="U244" t="n">
        <v>0.7</v>
      </c>
      <c r="V244" t="n">
        <v>0.78</v>
      </c>
      <c r="W244" t="n">
        <v>1.46</v>
      </c>
      <c r="X244" t="n">
        <v>0.18</v>
      </c>
      <c r="Y244" t="n">
        <v>0.5</v>
      </c>
      <c r="Z244" t="n">
        <v>10</v>
      </c>
    </row>
    <row r="245">
      <c r="A245" t="n">
        <v>28</v>
      </c>
      <c r="B245" t="n">
        <v>85</v>
      </c>
      <c r="C245" t="inlineStr">
        <is>
          <t xml:space="preserve">CONCLUIDO	</t>
        </is>
      </c>
      <c r="D245" t="n">
        <v>4.2411</v>
      </c>
      <c r="E245" t="n">
        <v>23.58</v>
      </c>
      <c r="F245" t="n">
        <v>20.97</v>
      </c>
      <c r="G245" t="n">
        <v>179.73</v>
      </c>
      <c r="H245" t="n">
        <v>2.45</v>
      </c>
      <c r="I245" t="n">
        <v>7</v>
      </c>
      <c r="J245" t="n">
        <v>210.57</v>
      </c>
      <c r="K245" t="n">
        <v>51.39</v>
      </c>
      <c r="L245" t="n">
        <v>29</v>
      </c>
      <c r="M245" t="n">
        <v>2</v>
      </c>
      <c r="N245" t="n">
        <v>45.18</v>
      </c>
      <c r="O245" t="n">
        <v>26204.71</v>
      </c>
      <c r="P245" t="n">
        <v>226.58</v>
      </c>
      <c r="Q245" t="n">
        <v>443.82</v>
      </c>
      <c r="R245" t="n">
        <v>47.01</v>
      </c>
      <c r="S245" t="n">
        <v>32.9</v>
      </c>
      <c r="T245" t="n">
        <v>3070.09</v>
      </c>
      <c r="U245" t="n">
        <v>0.7</v>
      </c>
      <c r="V245" t="n">
        <v>0.78</v>
      </c>
      <c r="W245" t="n">
        <v>1.46</v>
      </c>
      <c r="X245" t="n">
        <v>0.17</v>
      </c>
      <c r="Y245" t="n">
        <v>0.5</v>
      </c>
      <c r="Z245" t="n">
        <v>10</v>
      </c>
    </row>
    <row r="246">
      <c r="A246" t="n">
        <v>29</v>
      </c>
      <c r="B246" t="n">
        <v>85</v>
      </c>
      <c r="C246" t="inlineStr">
        <is>
          <t xml:space="preserve">CONCLUIDO	</t>
        </is>
      </c>
      <c r="D246" t="n">
        <v>4.2409</v>
      </c>
      <c r="E246" t="n">
        <v>23.58</v>
      </c>
      <c r="F246" t="n">
        <v>20.97</v>
      </c>
      <c r="G246" t="n">
        <v>179.74</v>
      </c>
      <c r="H246" t="n">
        <v>2.51</v>
      </c>
      <c r="I246" t="n">
        <v>7</v>
      </c>
      <c r="J246" t="n">
        <v>212.19</v>
      </c>
      <c r="K246" t="n">
        <v>51.39</v>
      </c>
      <c r="L246" t="n">
        <v>30</v>
      </c>
      <c r="M246" t="n">
        <v>2</v>
      </c>
      <c r="N246" t="n">
        <v>45.79</v>
      </c>
      <c r="O246" t="n">
        <v>26403.69</v>
      </c>
      <c r="P246" t="n">
        <v>226.55</v>
      </c>
      <c r="Q246" t="n">
        <v>443.82</v>
      </c>
      <c r="R246" t="n">
        <v>46.98</v>
      </c>
      <c r="S246" t="n">
        <v>32.9</v>
      </c>
      <c r="T246" t="n">
        <v>3054.04</v>
      </c>
      <c r="U246" t="n">
        <v>0.7</v>
      </c>
      <c r="V246" t="n">
        <v>0.78</v>
      </c>
      <c r="W246" t="n">
        <v>1.46</v>
      </c>
      <c r="X246" t="n">
        <v>0.18</v>
      </c>
      <c r="Y246" t="n">
        <v>0.5</v>
      </c>
      <c r="Z246" t="n">
        <v>10</v>
      </c>
    </row>
    <row r="247">
      <c r="A247" t="n">
        <v>30</v>
      </c>
      <c r="B247" t="n">
        <v>85</v>
      </c>
      <c r="C247" t="inlineStr">
        <is>
          <t xml:space="preserve">CONCLUIDO	</t>
        </is>
      </c>
      <c r="D247" t="n">
        <v>4.2405</v>
      </c>
      <c r="E247" t="n">
        <v>23.58</v>
      </c>
      <c r="F247" t="n">
        <v>20.97</v>
      </c>
      <c r="G247" t="n">
        <v>179.76</v>
      </c>
      <c r="H247" t="n">
        <v>2.58</v>
      </c>
      <c r="I247" t="n">
        <v>7</v>
      </c>
      <c r="J247" t="n">
        <v>213.81</v>
      </c>
      <c r="K247" t="n">
        <v>51.39</v>
      </c>
      <c r="L247" t="n">
        <v>31</v>
      </c>
      <c r="M247" t="n">
        <v>2</v>
      </c>
      <c r="N247" t="n">
        <v>46.41</v>
      </c>
      <c r="O247" t="n">
        <v>26603.52</v>
      </c>
      <c r="P247" t="n">
        <v>225.84</v>
      </c>
      <c r="Q247" t="n">
        <v>443.82</v>
      </c>
      <c r="R247" t="n">
        <v>47.04</v>
      </c>
      <c r="S247" t="n">
        <v>32.9</v>
      </c>
      <c r="T247" t="n">
        <v>3082.43</v>
      </c>
      <c r="U247" t="n">
        <v>0.7</v>
      </c>
      <c r="V247" t="n">
        <v>0.78</v>
      </c>
      <c r="W247" t="n">
        <v>1.46</v>
      </c>
      <c r="X247" t="n">
        <v>0.18</v>
      </c>
      <c r="Y247" t="n">
        <v>0.5</v>
      </c>
      <c r="Z247" t="n">
        <v>10</v>
      </c>
    </row>
    <row r="248">
      <c r="A248" t="n">
        <v>31</v>
      </c>
      <c r="B248" t="n">
        <v>85</v>
      </c>
      <c r="C248" t="inlineStr">
        <is>
          <t xml:space="preserve">CONCLUIDO	</t>
        </is>
      </c>
      <c r="D248" t="n">
        <v>4.2408</v>
      </c>
      <c r="E248" t="n">
        <v>23.58</v>
      </c>
      <c r="F248" t="n">
        <v>20.97</v>
      </c>
      <c r="G248" t="n">
        <v>179.75</v>
      </c>
      <c r="H248" t="n">
        <v>2.64</v>
      </c>
      <c r="I248" t="n">
        <v>7</v>
      </c>
      <c r="J248" t="n">
        <v>215.43</v>
      </c>
      <c r="K248" t="n">
        <v>51.39</v>
      </c>
      <c r="L248" t="n">
        <v>32</v>
      </c>
      <c r="M248" t="n">
        <v>1</v>
      </c>
      <c r="N248" t="n">
        <v>47.04</v>
      </c>
      <c r="O248" t="n">
        <v>26804.21</v>
      </c>
      <c r="P248" t="n">
        <v>226.79</v>
      </c>
      <c r="Q248" t="n">
        <v>443.82</v>
      </c>
      <c r="R248" t="n">
        <v>46.99</v>
      </c>
      <c r="S248" t="n">
        <v>32.9</v>
      </c>
      <c r="T248" t="n">
        <v>3059.41</v>
      </c>
      <c r="U248" t="n">
        <v>0.7</v>
      </c>
      <c r="V248" t="n">
        <v>0.78</v>
      </c>
      <c r="W248" t="n">
        <v>1.46</v>
      </c>
      <c r="X248" t="n">
        <v>0.18</v>
      </c>
      <c r="Y248" t="n">
        <v>0.5</v>
      </c>
      <c r="Z248" t="n">
        <v>10</v>
      </c>
    </row>
    <row r="249">
      <c r="A249" t="n">
        <v>32</v>
      </c>
      <c r="B249" t="n">
        <v>85</v>
      </c>
      <c r="C249" t="inlineStr">
        <is>
          <t xml:space="preserve">CONCLUIDO	</t>
        </is>
      </c>
      <c r="D249" t="n">
        <v>4.2405</v>
      </c>
      <c r="E249" t="n">
        <v>23.58</v>
      </c>
      <c r="F249" t="n">
        <v>20.97</v>
      </c>
      <c r="G249" t="n">
        <v>179.76</v>
      </c>
      <c r="H249" t="n">
        <v>2.7</v>
      </c>
      <c r="I249" t="n">
        <v>7</v>
      </c>
      <c r="J249" t="n">
        <v>217.07</v>
      </c>
      <c r="K249" t="n">
        <v>51.39</v>
      </c>
      <c r="L249" t="n">
        <v>33</v>
      </c>
      <c r="M249" t="n">
        <v>0</v>
      </c>
      <c r="N249" t="n">
        <v>47.68</v>
      </c>
      <c r="O249" t="n">
        <v>27005.77</v>
      </c>
      <c r="P249" t="n">
        <v>227.77</v>
      </c>
      <c r="Q249" t="n">
        <v>443.82</v>
      </c>
      <c r="R249" t="n">
        <v>47.08</v>
      </c>
      <c r="S249" t="n">
        <v>32.9</v>
      </c>
      <c r="T249" t="n">
        <v>3103.68</v>
      </c>
      <c r="U249" t="n">
        <v>0.7</v>
      </c>
      <c r="V249" t="n">
        <v>0.78</v>
      </c>
      <c r="W249" t="n">
        <v>1.46</v>
      </c>
      <c r="X249" t="n">
        <v>0.18</v>
      </c>
      <c r="Y249" t="n">
        <v>0.5</v>
      </c>
      <c r="Z249" t="n">
        <v>10</v>
      </c>
    </row>
    <row r="250">
      <c r="A250" t="n">
        <v>0</v>
      </c>
      <c r="B250" t="n">
        <v>20</v>
      </c>
      <c r="C250" t="inlineStr">
        <is>
          <t xml:space="preserve">CONCLUIDO	</t>
        </is>
      </c>
      <c r="D250" t="n">
        <v>3.7882</v>
      </c>
      <c r="E250" t="n">
        <v>26.4</v>
      </c>
      <c r="F250" t="n">
        <v>23.5</v>
      </c>
      <c r="G250" t="n">
        <v>15</v>
      </c>
      <c r="H250" t="n">
        <v>0.34</v>
      </c>
      <c r="I250" t="n">
        <v>94</v>
      </c>
      <c r="J250" t="n">
        <v>51.33</v>
      </c>
      <c r="K250" t="n">
        <v>24.83</v>
      </c>
      <c r="L250" t="n">
        <v>1</v>
      </c>
      <c r="M250" t="n">
        <v>92</v>
      </c>
      <c r="N250" t="n">
        <v>5.51</v>
      </c>
      <c r="O250" t="n">
        <v>6564.78</v>
      </c>
      <c r="P250" t="n">
        <v>128.74</v>
      </c>
      <c r="Q250" t="n">
        <v>443.84</v>
      </c>
      <c r="R250" t="n">
        <v>129.78</v>
      </c>
      <c r="S250" t="n">
        <v>32.9</v>
      </c>
      <c r="T250" t="n">
        <v>44017.7</v>
      </c>
      <c r="U250" t="n">
        <v>0.25</v>
      </c>
      <c r="V250" t="n">
        <v>0.6899999999999999</v>
      </c>
      <c r="W250" t="n">
        <v>1.6</v>
      </c>
      <c r="X250" t="n">
        <v>2.71</v>
      </c>
      <c r="Y250" t="n">
        <v>0.5</v>
      </c>
      <c r="Z250" t="n">
        <v>10</v>
      </c>
    </row>
    <row r="251">
      <c r="A251" t="n">
        <v>1</v>
      </c>
      <c r="B251" t="n">
        <v>20</v>
      </c>
      <c r="C251" t="inlineStr">
        <is>
          <t xml:space="preserve">CONCLUIDO	</t>
        </is>
      </c>
      <c r="D251" t="n">
        <v>4.1298</v>
      </c>
      <c r="E251" t="n">
        <v>24.21</v>
      </c>
      <c r="F251" t="n">
        <v>21.95</v>
      </c>
      <c r="G251" t="n">
        <v>31.36</v>
      </c>
      <c r="H251" t="n">
        <v>0.66</v>
      </c>
      <c r="I251" t="n">
        <v>42</v>
      </c>
      <c r="J251" t="n">
        <v>52.47</v>
      </c>
      <c r="K251" t="n">
        <v>24.83</v>
      </c>
      <c r="L251" t="n">
        <v>2</v>
      </c>
      <c r="M251" t="n">
        <v>40</v>
      </c>
      <c r="N251" t="n">
        <v>5.64</v>
      </c>
      <c r="O251" t="n">
        <v>6705.1</v>
      </c>
      <c r="P251" t="n">
        <v>113.27</v>
      </c>
      <c r="Q251" t="n">
        <v>443.84</v>
      </c>
      <c r="R251" t="n">
        <v>79.45999999999999</v>
      </c>
      <c r="S251" t="n">
        <v>32.9</v>
      </c>
      <c r="T251" t="n">
        <v>19118.16</v>
      </c>
      <c r="U251" t="n">
        <v>0.41</v>
      </c>
      <c r="V251" t="n">
        <v>0.74</v>
      </c>
      <c r="W251" t="n">
        <v>1.5</v>
      </c>
      <c r="X251" t="n">
        <v>1.16</v>
      </c>
      <c r="Y251" t="n">
        <v>0.5</v>
      </c>
      <c r="Z251" t="n">
        <v>10</v>
      </c>
    </row>
    <row r="252">
      <c r="A252" t="n">
        <v>2</v>
      </c>
      <c r="B252" t="n">
        <v>20</v>
      </c>
      <c r="C252" t="inlineStr">
        <is>
          <t xml:space="preserve">CONCLUIDO	</t>
        </is>
      </c>
      <c r="D252" t="n">
        <v>4.2434</v>
      </c>
      <c r="E252" t="n">
        <v>23.57</v>
      </c>
      <c r="F252" t="n">
        <v>21.5</v>
      </c>
      <c r="G252" t="n">
        <v>49.62</v>
      </c>
      <c r="H252" t="n">
        <v>0.97</v>
      </c>
      <c r="I252" t="n">
        <v>26</v>
      </c>
      <c r="J252" t="n">
        <v>53.61</v>
      </c>
      <c r="K252" t="n">
        <v>24.83</v>
      </c>
      <c r="L252" t="n">
        <v>3</v>
      </c>
      <c r="M252" t="n">
        <v>18</v>
      </c>
      <c r="N252" t="n">
        <v>5.78</v>
      </c>
      <c r="O252" t="n">
        <v>6845.59</v>
      </c>
      <c r="P252" t="n">
        <v>103.26</v>
      </c>
      <c r="Q252" t="n">
        <v>443.83</v>
      </c>
      <c r="R252" t="n">
        <v>64.09999999999999</v>
      </c>
      <c r="S252" t="n">
        <v>32.9</v>
      </c>
      <c r="T252" t="n">
        <v>11521.47</v>
      </c>
      <c r="U252" t="n">
        <v>0.51</v>
      </c>
      <c r="V252" t="n">
        <v>0.76</v>
      </c>
      <c r="W252" t="n">
        <v>1.5</v>
      </c>
      <c r="X252" t="n">
        <v>0.71</v>
      </c>
      <c r="Y252" t="n">
        <v>0.5</v>
      </c>
      <c r="Z252" t="n">
        <v>10</v>
      </c>
    </row>
    <row r="253">
      <c r="A253" t="n">
        <v>3</v>
      </c>
      <c r="B253" t="n">
        <v>20</v>
      </c>
      <c r="C253" t="inlineStr">
        <is>
          <t xml:space="preserve">CONCLUIDO	</t>
        </is>
      </c>
      <c r="D253" t="n">
        <v>4.255</v>
      </c>
      <c r="E253" t="n">
        <v>23.5</v>
      </c>
      <c r="F253" t="n">
        <v>21.46</v>
      </c>
      <c r="G253" t="n">
        <v>53.65</v>
      </c>
      <c r="H253" t="n">
        <v>1.27</v>
      </c>
      <c r="I253" t="n">
        <v>24</v>
      </c>
      <c r="J253" t="n">
        <v>54.75</v>
      </c>
      <c r="K253" t="n">
        <v>24.83</v>
      </c>
      <c r="L253" t="n">
        <v>4</v>
      </c>
      <c r="M253" t="n">
        <v>0</v>
      </c>
      <c r="N253" t="n">
        <v>5.92</v>
      </c>
      <c r="O253" t="n">
        <v>6986.39</v>
      </c>
      <c r="P253" t="n">
        <v>101.94</v>
      </c>
      <c r="Q253" t="n">
        <v>443.82</v>
      </c>
      <c r="R253" t="n">
        <v>62.22</v>
      </c>
      <c r="S253" t="n">
        <v>32.9</v>
      </c>
      <c r="T253" t="n">
        <v>10592.07</v>
      </c>
      <c r="U253" t="n">
        <v>0.53</v>
      </c>
      <c r="V253" t="n">
        <v>0.76</v>
      </c>
      <c r="W253" t="n">
        <v>1.51</v>
      </c>
      <c r="X253" t="n">
        <v>0.67</v>
      </c>
      <c r="Y253" t="n">
        <v>0.5</v>
      </c>
      <c r="Z253" t="n">
        <v>10</v>
      </c>
    </row>
    <row r="254">
      <c r="A254" t="n">
        <v>0</v>
      </c>
      <c r="B254" t="n">
        <v>65</v>
      </c>
      <c r="C254" t="inlineStr">
        <is>
          <t xml:space="preserve">CONCLUIDO	</t>
        </is>
      </c>
      <c r="D254" t="n">
        <v>2.8481</v>
      </c>
      <c r="E254" t="n">
        <v>35.11</v>
      </c>
      <c r="F254" t="n">
        <v>27.1</v>
      </c>
      <c r="G254" t="n">
        <v>7.6</v>
      </c>
      <c r="H254" t="n">
        <v>0.13</v>
      </c>
      <c r="I254" t="n">
        <v>214</v>
      </c>
      <c r="J254" t="n">
        <v>133.21</v>
      </c>
      <c r="K254" t="n">
        <v>46.47</v>
      </c>
      <c r="L254" t="n">
        <v>1</v>
      </c>
      <c r="M254" t="n">
        <v>212</v>
      </c>
      <c r="N254" t="n">
        <v>20.75</v>
      </c>
      <c r="O254" t="n">
        <v>16663.42</v>
      </c>
      <c r="P254" t="n">
        <v>294.89</v>
      </c>
      <c r="Q254" t="n">
        <v>443.85</v>
      </c>
      <c r="R254" t="n">
        <v>246.9</v>
      </c>
      <c r="S254" t="n">
        <v>32.9</v>
      </c>
      <c r="T254" t="n">
        <v>101979.49</v>
      </c>
      <c r="U254" t="n">
        <v>0.13</v>
      </c>
      <c r="V254" t="n">
        <v>0.6</v>
      </c>
      <c r="W254" t="n">
        <v>1.81</v>
      </c>
      <c r="X254" t="n">
        <v>6.31</v>
      </c>
      <c r="Y254" t="n">
        <v>0.5</v>
      </c>
      <c r="Z254" t="n">
        <v>10</v>
      </c>
    </row>
    <row r="255">
      <c r="A255" t="n">
        <v>1</v>
      </c>
      <c r="B255" t="n">
        <v>65</v>
      </c>
      <c r="C255" t="inlineStr">
        <is>
          <t xml:space="preserve">CONCLUIDO	</t>
        </is>
      </c>
      <c r="D255" t="n">
        <v>3.5536</v>
      </c>
      <c r="E255" t="n">
        <v>28.14</v>
      </c>
      <c r="F255" t="n">
        <v>23.46</v>
      </c>
      <c r="G255" t="n">
        <v>15.3</v>
      </c>
      <c r="H255" t="n">
        <v>0.26</v>
      </c>
      <c r="I255" t="n">
        <v>92</v>
      </c>
      <c r="J255" t="n">
        <v>134.55</v>
      </c>
      <c r="K255" t="n">
        <v>46.47</v>
      </c>
      <c r="L255" t="n">
        <v>2</v>
      </c>
      <c r="M255" t="n">
        <v>90</v>
      </c>
      <c r="N255" t="n">
        <v>21.09</v>
      </c>
      <c r="O255" t="n">
        <v>16828.84</v>
      </c>
      <c r="P255" t="n">
        <v>252.88</v>
      </c>
      <c r="Q255" t="n">
        <v>443.89</v>
      </c>
      <c r="R255" t="n">
        <v>127.55</v>
      </c>
      <c r="S255" t="n">
        <v>32.9</v>
      </c>
      <c r="T255" t="n">
        <v>42915.12</v>
      </c>
      <c r="U255" t="n">
        <v>0.26</v>
      </c>
      <c r="V255" t="n">
        <v>0.6899999999999999</v>
      </c>
      <c r="W255" t="n">
        <v>1.61</v>
      </c>
      <c r="X255" t="n">
        <v>2.66</v>
      </c>
      <c r="Y255" t="n">
        <v>0.5</v>
      </c>
      <c r="Z255" t="n">
        <v>10</v>
      </c>
    </row>
    <row r="256">
      <c r="A256" t="n">
        <v>2</v>
      </c>
      <c r="B256" t="n">
        <v>65</v>
      </c>
      <c r="C256" t="inlineStr">
        <is>
          <t xml:space="preserve">CONCLUIDO	</t>
        </is>
      </c>
      <c r="D256" t="n">
        <v>3.8075</v>
      </c>
      <c r="E256" t="n">
        <v>26.26</v>
      </c>
      <c r="F256" t="n">
        <v>22.48</v>
      </c>
      <c r="G256" t="n">
        <v>22.86</v>
      </c>
      <c r="H256" t="n">
        <v>0.39</v>
      </c>
      <c r="I256" t="n">
        <v>59</v>
      </c>
      <c r="J256" t="n">
        <v>135.9</v>
      </c>
      <c r="K256" t="n">
        <v>46.47</v>
      </c>
      <c r="L256" t="n">
        <v>3</v>
      </c>
      <c r="M256" t="n">
        <v>57</v>
      </c>
      <c r="N256" t="n">
        <v>21.43</v>
      </c>
      <c r="O256" t="n">
        <v>16994.64</v>
      </c>
      <c r="P256" t="n">
        <v>239.93</v>
      </c>
      <c r="Q256" t="n">
        <v>443.84</v>
      </c>
      <c r="R256" t="n">
        <v>95.93000000000001</v>
      </c>
      <c r="S256" t="n">
        <v>32.9</v>
      </c>
      <c r="T256" t="n">
        <v>27270.53</v>
      </c>
      <c r="U256" t="n">
        <v>0.34</v>
      </c>
      <c r="V256" t="n">
        <v>0.72</v>
      </c>
      <c r="W256" t="n">
        <v>1.55</v>
      </c>
      <c r="X256" t="n">
        <v>1.68</v>
      </c>
      <c r="Y256" t="n">
        <v>0.5</v>
      </c>
      <c r="Z256" t="n">
        <v>10</v>
      </c>
    </row>
    <row r="257">
      <c r="A257" t="n">
        <v>3</v>
      </c>
      <c r="B257" t="n">
        <v>65</v>
      </c>
      <c r="C257" t="inlineStr">
        <is>
          <t xml:space="preserve">CONCLUIDO	</t>
        </is>
      </c>
      <c r="D257" t="n">
        <v>3.9405</v>
      </c>
      <c r="E257" t="n">
        <v>25.38</v>
      </c>
      <c r="F257" t="n">
        <v>22.03</v>
      </c>
      <c r="G257" t="n">
        <v>30.74</v>
      </c>
      <c r="H257" t="n">
        <v>0.52</v>
      </c>
      <c r="I257" t="n">
        <v>43</v>
      </c>
      <c r="J257" t="n">
        <v>137.25</v>
      </c>
      <c r="K257" t="n">
        <v>46.47</v>
      </c>
      <c r="L257" t="n">
        <v>4</v>
      </c>
      <c r="M257" t="n">
        <v>41</v>
      </c>
      <c r="N257" t="n">
        <v>21.78</v>
      </c>
      <c r="O257" t="n">
        <v>17160.92</v>
      </c>
      <c r="P257" t="n">
        <v>233.12</v>
      </c>
      <c r="Q257" t="n">
        <v>443.83</v>
      </c>
      <c r="R257" t="n">
        <v>81.41</v>
      </c>
      <c r="S257" t="n">
        <v>32.9</v>
      </c>
      <c r="T257" t="n">
        <v>20090.97</v>
      </c>
      <c r="U257" t="n">
        <v>0.4</v>
      </c>
      <c r="V257" t="n">
        <v>0.74</v>
      </c>
      <c r="W257" t="n">
        <v>1.52</v>
      </c>
      <c r="X257" t="n">
        <v>1.23</v>
      </c>
      <c r="Y257" t="n">
        <v>0.5</v>
      </c>
      <c r="Z257" t="n">
        <v>10</v>
      </c>
    </row>
    <row r="258">
      <c r="A258" t="n">
        <v>4</v>
      </c>
      <c r="B258" t="n">
        <v>65</v>
      </c>
      <c r="C258" t="inlineStr">
        <is>
          <t xml:space="preserve">CONCLUIDO	</t>
        </is>
      </c>
      <c r="D258" t="n">
        <v>4.0238</v>
      </c>
      <c r="E258" t="n">
        <v>24.85</v>
      </c>
      <c r="F258" t="n">
        <v>21.75</v>
      </c>
      <c r="G258" t="n">
        <v>38.38</v>
      </c>
      <c r="H258" t="n">
        <v>0.64</v>
      </c>
      <c r="I258" t="n">
        <v>34</v>
      </c>
      <c r="J258" t="n">
        <v>138.6</v>
      </c>
      <c r="K258" t="n">
        <v>46.47</v>
      </c>
      <c r="L258" t="n">
        <v>5</v>
      </c>
      <c r="M258" t="n">
        <v>32</v>
      </c>
      <c r="N258" t="n">
        <v>22.13</v>
      </c>
      <c r="O258" t="n">
        <v>17327.69</v>
      </c>
      <c r="P258" t="n">
        <v>227.92</v>
      </c>
      <c r="Q258" t="n">
        <v>443.82</v>
      </c>
      <c r="R258" t="n">
        <v>72.37</v>
      </c>
      <c r="S258" t="n">
        <v>32.9</v>
      </c>
      <c r="T258" t="n">
        <v>15613.45</v>
      </c>
      <c r="U258" t="n">
        <v>0.45</v>
      </c>
      <c r="V258" t="n">
        <v>0.75</v>
      </c>
      <c r="W258" t="n">
        <v>1.5</v>
      </c>
      <c r="X258" t="n">
        <v>0.95</v>
      </c>
      <c r="Y258" t="n">
        <v>0.5</v>
      </c>
      <c r="Z258" t="n">
        <v>10</v>
      </c>
    </row>
    <row r="259">
      <c r="A259" t="n">
        <v>5</v>
      </c>
      <c r="B259" t="n">
        <v>65</v>
      </c>
      <c r="C259" t="inlineStr">
        <is>
          <t xml:space="preserve">CONCLUIDO	</t>
        </is>
      </c>
      <c r="D259" t="n">
        <v>4.0807</v>
      </c>
      <c r="E259" t="n">
        <v>24.51</v>
      </c>
      <c r="F259" t="n">
        <v>21.56</v>
      </c>
      <c r="G259" t="n">
        <v>46.21</v>
      </c>
      <c r="H259" t="n">
        <v>0.76</v>
      </c>
      <c r="I259" t="n">
        <v>28</v>
      </c>
      <c r="J259" t="n">
        <v>139.95</v>
      </c>
      <c r="K259" t="n">
        <v>46.47</v>
      </c>
      <c r="L259" t="n">
        <v>6</v>
      </c>
      <c r="M259" t="n">
        <v>26</v>
      </c>
      <c r="N259" t="n">
        <v>22.49</v>
      </c>
      <c r="O259" t="n">
        <v>17494.97</v>
      </c>
      <c r="P259" t="n">
        <v>224.04</v>
      </c>
      <c r="Q259" t="n">
        <v>443.82</v>
      </c>
      <c r="R259" t="n">
        <v>66.39</v>
      </c>
      <c r="S259" t="n">
        <v>32.9</v>
      </c>
      <c r="T259" t="n">
        <v>12654.68</v>
      </c>
      <c r="U259" t="n">
        <v>0.5</v>
      </c>
      <c r="V259" t="n">
        <v>0.76</v>
      </c>
      <c r="W259" t="n">
        <v>1.49</v>
      </c>
      <c r="X259" t="n">
        <v>0.77</v>
      </c>
      <c r="Y259" t="n">
        <v>0.5</v>
      </c>
      <c r="Z259" t="n">
        <v>10</v>
      </c>
    </row>
    <row r="260">
      <c r="A260" t="n">
        <v>6</v>
      </c>
      <c r="B260" t="n">
        <v>65</v>
      </c>
      <c r="C260" t="inlineStr">
        <is>
          <t xml:space="preserve">CONCLUIDO	</t>
        </is>
      </c>
      <c r="D260" t="n">
        <v>4.1175</v>
      </c>
      <c r="E260" t="n">
        <v>24.29</v>
      </c>
      <c r="F260" t="n">
        <v>21.45</v>
      </c>
      <c r="G260" t="n">
        <v>53.63</v>
      </c>
      <c r="H260" t="n">
        <v>0.88</v>
      </c>
      <c r="I260" t="n">
        <v>24</v>
      </c>
      <c r="J260" t="n">
        <v>141.31</v>
      </c>
      <c r="K260" t="n">
        <v>46.47</v>
      </c>
      <c r="L260" t="n">
        <v>7</v>
      </c>
      <c r="M260" t="n">
        <v>22</v>
      </c>
      <c r="N260" t="n">
        <v>22.85</v>
      </c>
      <c r="O260" t="n">
        <v>17662.75</v>
      </c>
      <c r="P260" t="n">
        <v>221</v>
      </c>
      <c r="Q260" t="n">
        <v>443.82</v>
      </c>
      <c r="R260" t="n">
        <v>62.65</v>
      </c>
      <c r="S260" t="n">
        <v>32.9</v>
      </c>
      <c r="T260" t="n">
        <v>10804.56</v>
      </c>
      <c r="U260" t="n">
        <v>0.53</v>
      </c>
      <c r="V260" t="n">
        <v>0.76</v>
      </c>
      <c r="W260" t="n">
        <v>1.49</v>
      </c>
      <c r="X260" t="n">
        <v>0.66</v>
      </c>
      <c r="Y260" t="n">
        <v>0.5</v>
      </c>
      <c r="Z260" t="n">
        <v>10</v>
      </c>
    </row>
    <row r="261">
      <c r="A261" t="n">
        <v>7</v>
      </c>
      <c r="B261" t="n">
        <v>65</v>
      </c>
      <c r="C261" t="inlineStr">
        <is>
          <t xml:space="preserve">CONCLUIDO	</t>
        </is>
      </c>
      <c r="D261" t="n">
        <v>4.1475</v>
      </c>
      <c r="E261" t="n">
        <v>24.11</v>
      </c>
      <c r="F261" t="n">
        <v>21.36</v>
      </c>
      <c r="G261" t="n">
        <v>61.03</v>
      </c>
      <c r="H261" t="n">
        <v>0.99</v>
      </c>
      <c r="I261" t="n">
        <v>21</v>
      </c>
      <c r="J261" t="n">
        <v>142.68</v>
      </c>
      <c r="K261" t="n">
        <v>46.47</v>
      </c>
      <c r="L261" t="n">
        <v>8</v>
      </c>
      <c r="M261" t="n">
        <v>19</v>
      </c>
      <c r="N261" t="n">
        <v>23.21</v>
      </c>
      <c r="O261" t="n">
        <v>17831.04</v>
      </c>
      <c r="P261" t="n">
        <v>217.22</v>
      </c>
      <c r="Q261" t="n">
        <v>443.82</v>
      </c>
      <c r="R261" t="n">
        <v>59.96</v>
      </c>
      <c r="S261" t="n">
        <v>32.9</v>
      </c>
      <c r="T261" t="n">
        <v>9475.889999999999</v>
      </c>
      <c r="U261" t="n">
        <v>0.55</v>
      </c>
      <c r="V261" t="n">
        <v>0.76</v>
      </c>
      <c r="W261" t="n">
        <v>1.47</v>
      </c>
      <c r="X261" t="n">
        <v>0.5600000000000001</v>
      </c>
      <c r="Y261" t="n">
        <v>0.5</v>
      </c>
      <c r="Z261" t="n">
        <v>10</v>
      </c>
    </row>
    <row r="262">
      <c r="A262" t="n">
        <v>8</v>
      </c>
      <c r="B262" t="n">
        <v>65</v>
      </c>
      <c r="C262" t="inlineStr">
        <is>
          <t xml:space="preserve">CONCLUIDO	</t>
        </is>
      </c>
      <c r="D262" t="n">
        <v>4.1777</v>
      </c>
      <c r="E262" t="n">
        <v>23.94</v>
      </c>
      <c r="F262" t="n">
        <v>21.27</v>
      </c>
      <c r="G262" t="n">
        <v>70.89</v>
      </c>
      <c r="H262" t="n">
        <v>1.11</v>
      </c>
      <c r="I262" t="n">
        <v>18</v>
      </c>
      <c r="J262" t="n">
        <v>144.05</v>
      </c>
      <c r="K262" t="n">
        <v>46.47</v>
      </c>
      <c r="L262" t="n">
        <v>9</v>
      </c>
      <c r="M262" t="n">
        <v>16</v>
      </c>
      <c r="N262" t="n">
        <v>23.58</v>
      </c>
      <c r="O262" t="n">
        <v>17999.83</v>
      </c>
      <c r="P262" t="n">
        <v>213.75</v>
      </c>
      <c r="Q262" t="n">
        <v>443.84</v>
      </c>
      <c r="R262" t="n">
        <v>56.86</v>
      </c>
      <c r="S262" t="n">
        <v>32.9</v>
      </c>
      <c r="T262" t="n">
        <v>7941.37</v>
      </c>
      <c r="U262" t="n">
        <v>0.58</v>
      </c>
      <c r="V262" t="n">
        <v>0.77</v>
      </c>
      <c r="W262" t="n">
        <v>1.47</v>
      </c>
      <c r="X262" t="n">
        <v>0.47</v>
      </c>
      <c r="Y262" t="n">
        <v>0.5</v>
      </c>
      <c r="Z262" t="n">
        <v>10</v>
      </c>
    </row>
    <row r="263">
      <c r="A263" t="n">
        <v>9</v>
      </c>
      <c r="B263" t="n">
        <v>65</v>
      </c>
      <c r="C263" t="inlineStr">
        <is>
          <t xml:space="preserve">CONCLUIDO	</t>
        </is>
      </c>
      <c r="D263" t="n">
        <v>4.1822</v>
      </c>
      <c r="E263" t="n">
        <v>23.91</v>
      </c>
      <c r="F263" t="n">
        <v>21.27</v>
      </c>
      <c r="G263" t="n">
        <v>75.06</v>
      </c>
      <c r="H263" t="n">
        <v>1.22</v>
      </c>
      <c r="I263" t="n">
        <v>17</v>
      </c>
      <c r="J263" t="n">
        <v>145.42</v>
      </c>
      <c r="K263" t="n">
        <v>46.47</v>
      </c>
      <c r="L263" t="n">
        <v>10</v>
      </c>
      <c r="M263" t="n">
        <v>15</v>
      </c>
      <c r="N263" t="n">
        <v>23.95</v>
      </c>
      <c r="O263" t="n">
        <v>18169.15</v>
      </c>
      <c r="P263" t="n">
        <v>211.3</v>
      </c>
      <c r="Q263" t="n">
        <v>443.82</v>
      </c>
      <c r="R263" t="n">
        <v>56.8</v>
      </c>
      <c r="S263" t="n">
        <v>32.9</v>
      </c>
      <c r="T263" t="n">
        <v>7915.76</v>
      </c>
      <c r="U263" t="n">
        <v>0.58</v>
      </c>
      <c r="V263" t="n">
        <v>0.77</v>
      </c>
      <c r="W263" t="n">
        <v>1.48</v>
      </c>
      <c r="X263" t="n">
        <v>0.47</v>
      </c>
      <c r="Y263" t="n">
        <v>0.5</v>
      </c>
      <c r="Z263" t="n">
        <v>10</v>
      </c>
    </row>
    <row r="264">
      <c r="A264" t="n">
        <v>10</v>
      </c>
      <c r="B264" t="n">
        <v>65</v>
      </c>
      <c r="C264" t="inlineStr">
        <is>
          <t xml:space="preserve">CONCLUIDO	</t>
        </is>
      </c>
      <c r="D264" t="n">
        <v>4.205</v>
      </c>
      <c r="E264" t="n">
        <v>23.78</v>
      </c>
      <c r="F264" t="n">
        <v>21.19</v>
      </c>
      <c r="G264" t="n">
        <v>84.77</v>
      </c>
      <c r="H264" t="n">
        <v>1.33</v>
      </c>
      <c r="I264" t="n">
        <v>15</v>
      </c>
      <c r="J264" t="n">
        <v>146.8</v>
      </c>
      <c r="K264" t="n">
        <v>46.47</v>
      </c>
      <c r="L264" t="n">
        <v>11</v>
      </c>
      <c r="M264" t="n">
        <v>13</v>
      </c>
      <c r="N264" t="n">
        <v>24.33</v>
      </c>
      <c r="O264" t="n">
        <v>18338.99</v>
      </c>
      <c r="P264" t="n">
        <v>208.84</v>
      </c>
      <c r="Q264" t="n">
        <v>443.82</v>
      </c>
      <c r="R264" t="n">
        <v>54.27</v>
      </c>
      <c r="S264" t="n">
        <v>32.9</v>
      </c>
      <c r="T264" t="n">
        <v>6657.66</v>
      </c>
      <c r="U264" t="n">
        <v>0.61</v>
      </c>
      <c r="V264" t="n">
        <v>0.77</v>
      </c>
      <c r="W264" t="n">
        <v>1.47</v>
      </c>
      <c r="X264" t="n">
        <v>0.4</v>
      </c>
      <c r="Y264" t="n">
        <v>0.5</v>
      </c>
      <c r="Z264" t="n">
        <v>10</v>
      </c>
    </row>
    <row r="265">
      <c r="A265" t="n">
        <v>11</v>
      </c>
      <c r="B265" t="n">
        <v>65</v>
      </c>
      <c r="C265" t="inlineStr">
        <is>
          <t xml:space="preserve">CONCLUIDO	</t>
        </is>
      </c>
      <c r="D265" t="n">
        <v>4.2129</v>
      </c>
      <c r="E265" t="n">
        <v>23.74</v>
      </c>
      <c r="F265" t="n">
        <v>21.18</v>
      </c>
      <c r="G265" t="n">
        <v>90.75</v>
      </c>
      <c r="H265" t="n">
        <v>1.43</v>
      </c>
      <c r="I265" t="n">
        <v>14</v>
      </c>
      <c r="J265" t="n">
        <v>148.18</v>
      </c>
      <c r="K265" t="n">
        <v>46.47</v>
      </c>
      <c r="L265" t="n">
        <v>12</v>
      </c>
      <c r="M265" t="n">
        <v>12</v>
      </c>
      <c r="N265" t="n">
        <v>24.71</v>
      </c>
      <c r="O265" t="n">
        <v>18509.36</v>
      </c>
      <c r="P265" t="n">
        <v>206.58</v>
      </c>
      <c r="Q265" t="n">
        <v>443.82</v>
      </c>
      <c r="R265" t="n">
        <v>53.86</v>
      </c>
      <c r="S265" t="n">
        <v>32.9</v>
      </c>
      <c r="T265" t="n">
        <v>6460.18</v>
      </c>
      <c r="U265" t="n">
        <v>0.61</v>
      </c>
      <c r="V265" t="n">
        <v>0.77</v>
      </c>
      <c r="W265" t="n">
        <v>1.47</v>
      </c>
      <c r="X265" t="n">
        <v>0.38</v>
      </c>
      <c r="Y265" t="n">
        <v>0.5</v>
      </c>
      <c r="Z265" t="n">
        <v>10</v>
      </c>
    </row>
    <row r="266">
      <c r="A266" t="n">
        <v>12</v>
      </c>
      <c r="B266" t="n">
        <v>65</v>
      </c>
      <c r="C266" t="inlineStr">
        <is>
          <t xml:space="preserve">CONCLUIDO	</t>
        </is>
      </c>
      <c r="D266" t="n">
        <v>4.2248</v>
      </c>
      <c r="E266" t="n">
        <v>23.67</v>
      </c>
      <c r="F266" t="n">
        <v>21.14</v>
      </c>
      <c r="G266" t="n">
        <v>97.55</v>
      </c>
      <c r="H266" t="n">
        <v>1.54</v>
      </c>
      <c r="I266" t="n">
        <v>13</v>
      </c>
      <c r="J266" t="n">
        <v>149.56</v>
      </c>
      <c r="K266" t="n">
        <v>46.47</v>
      </c>
      <c r="L266" t="n">
        <v>13</v>
      </c>
      <c r="M266" t="n">
        <v>11</v>
      </c>
      <c r="N266" t="n">
        <v>25.1</v>
      </c>
      <c r="O266" t="n">
        <v>18680.25</v>
      </c>
      <c r="P266" t="n">
        <v>204.53</v>
      </c>
      <c r="Q266" t="n">
        <v>443.82</v>
      </c>
      <c r="R266" t="n">
        <v>52.38</v>
      </c>
      <c r="S266" t="n">
        <v>32.9</v>
      </c>
      <c r="T266" t="n">
        <v>5723.88</v>
      </c>
      <c r="U266" t="n">
        <v>0.63</v>
      </c>
      <c r="V266" t="n">
        <v>0.77</v>
      </c>
      <c r="W266" t="n">
        <v>1.47</v>
      </c>
      <c r="X266" t="n">
        <v>0.34</v>
      </c>
      <c r="Y266" t="n">
        <v>0.5</v>
      </c>
      <c r="Z266" t="n">
        <v>10</v>
      </c>
    </row>
    <row r="267">
      <c r="A267" t="n">
        <v>13</v>
      </c>
      <c r="B267" t="n">
        <v>65</v>
      </c>
      <c r="C267" t="inlineStr">
        <is>
          <t xml:space="preserve">CONCLUIDO	</t>
        </is>
      </c>
      <c r="D267" t="n">
        <v>4.2337</v>
      </c>
      <c r="E267" t="n">
        <v>23.62</v>
      </c>
      <c r="F267" t="n">
        <v>21.11</v>
      </c>
      <c r="G267" t="n">
        <v>105.57</v>
      </c>
      <c r="H267" t="n">
        <v>1.64</v>
      </c>
      <c r="I267" t="n">
        <v>12</v>
      </c>
      <c r="J267" t="n">
        <v>150.95</v>
      </c>
      <c r="K267" t="n">
        <v>46.47</v>
      </c>
      <c r="L267" t="n">
        <v>14</v>
      </c>
      <c r="M267" t="n">
        <v>10</v>
      </c>
      <c r="N267" t="n">
        <v>25.49</v>
      </c>
      <c r="O267" t="n">
        <v>18851.69</v>
      </c>
      <c r="P267" t="n">
        <v>199.97</v>
      </c>
      <c r="Q267" t="n">
        <v>443.82</v>
      </c>
      <c r="R267" t="n">
        <v>51.7</v>
      </c>
      <c r="S267" t="n">
        <v>32.9</v>
      </c>
      <c r="T267" t="n">
        <v>5391.87</v>
      </c>
      <c r="U267" t="n">
        <v>0.64</v>
      </c>
      <c r="V267" t="n">
        <v>0.77</v>
      </c>
      <c r="W267" t="n">
        <v>1.47</v>
      </c>
      <c r="X267" t="n">
        <v>0.32</v>
      </c>
      <c r="Y267" t="n">
        <v>0.5</v>
      </c>
      <c r="Z267" t="n">
        <v>10</v>
      </c>
    </row>
    <row r="268">
      <c r="A268" t="n">
        <v>14</v>
      </c>
      <c r="B268" t="n">
        <v>65</v>
      </c>
      <c r="C268" t="inlineStr">
        <is>
          <t xml:space="preserve">CONCLUIDO	</t>
        </is>
      </c>
      <c r="D268" t="n">
        <v>4.2463</v>
      </c>
      <c r="E268" t="n">
        <v>23.55</v>
      </c>
      <c r="F268" t="n">
        <v>21.07</v>
      </c>
      <c r="G268" t="n">
        <v>114.93</v>
      </c>
      <c r="H268" t="n">
        <v>1.74</v>
      </c>
      <c r="I268" t="n">
        <v>11</v>
      </c>
      <c r="J268" t="n">
        <v>152.35</v>
      </c>
      <c r="K268" t="n">
        <v>46.47</v>
      </c>
      <c r="L268" t="n">
        <v>15</v>
      </c>
      <c r="M268" t="n">
        <v>9</v>
      </c>
      <c r="N268" t="n">
        <v>25.88</v>
      </c>
      <c r="O268" t="n">
        <v>19023.66</v>
      </c>
      <c r="P268" t="n">
        <v>198.75</v>
      </c>
      <c r="Q268" t="n">
        <v>443.82</v>
      </c>
      <c r="R268" t="n">
        <v>50.26</v>
      </c>
      <c r="S268" t="n">
        <v>32.9</v>
      </c>
      <c r="T268" t="n">
        <v>4675.21</v>
      </c>
      <c r="U268" t="n">
        <v>0.65</v>
      </c>
      <c r="V268" t="n">
        <v>0.77</v>
      </c>
      <c r="W268" t="n">
        <v>1.47</v>
      </c>
      <c r="X268" t="n">
        <v>0.28</v>
      </c>
      <c r="Y268" t="n">
        <v>0.5</v>
      </c>
      <c r="Z268" t="n">
        <v>10</v>
      </c>
    </row>
    <row r="269">
      <c r="A269" t="n">
        <v>15</v>
      </c>
      <c r="B269" t="n">
        <v>65</v>
      </c>
      <c r="C269" t="inlineStr">
        <is>
          <t xml:space="preserve">CONCLUIDO	</t>
        </is>
      </c>
      <c r="D269" t="n">
        <v>4.2541</v>
      </c>
      <c r="E269" t="n">
        <v>23.51</v>
      </c>
      <c r="F269" t="n">
        <v>21.05</v>
      </c>
      <c r="G269" t="n">
        <v>126.33</v>
      </c>
      <c r="H269" t="n">
        <v>1.84</v>
      </c>
      <c r="I269" t="n">
        <v>10</v>
      </c>
      <c r="J269" t="n">
        <v>153.75</v>
      </c>
      <c r="K269" t="n">
        <v>46.47</v>
      </c>
      <c r="L269" t="n">
        <v>16</v>
      </c>
      <c r="M269" t="n">
        <v>8</v>
      </c>
      <c r="N269" t="n">
        <v>26.28</v>
      </c>
      <c r="O269" t="n">
        <v>19196.18</v>
      </c>
      <c r="P269" t="n">
        <v>194.12</v>
      </c>
      <c r="Q269" t="n">
        <v>443.83</v>
      </c>
      <c r="R269" t="n">
        <v>49.91</v>
      </c>
      <c r="S269" t="n">
        <v>32.9</v>
      </c>
      <c r="T269" t="n">
        <v>4503.92</v>
      </c>
      <c r="U269" t="n">
        <v>0.66</v>
      </c>
      <c r="V269" t="n">
        <v>0.77</v>
      </c>
      <c r="W269" t="n">
        <v>1.46</v>
      </c>
      <c r="X269" t="n">
        <v>0.26</v>
      </c>
      <c r="Y269" t="n">
        <v>0.5</v>
      </c>
      <c r="Z269" t="n">
        <v>10</v>
      </c>
    </row>
    <row r="270">
      <c r="A270" t="n">
        <v>16</v>
      </c>
      <c r="B270" t="n">
        <v>65</v>
      </c>
      <c r="C270" t="inlineStr">
        <is>
          <t xml:space="preserve">CONCLUIDO	</t>
        </is>
      </c>
      <c r="D270" t="n">
        <v>4.2671</v>
      </c>
      <c r="E270" t="n">
        <v>23.44</v>
      </c>
      <c r="F270" t="n">
        <v>21.01</v>
      </c>
      <c r="G270" t="n">
        <v>140.07</v>
      </c>
      <c r="H270" t="n">
        <v>1.94</v>
      </c>
      <c r="I270" t="n">
        <v>9</v>
      </c>
      <c r="J270" t="n">
        <v>155.15</v>
      </c>
      <c r="K270" t="n">
        <v>46.47</v>
      </c>
      <c r="L270" t="n">
        <v>17</v>
      </c>
      <c r="M270" t="n">
        <v>7</v>
      </c>
      <c r="N270" t="n">
        <v>26.68</v>
      </c>
      <c r="O270" t="n">
        <v>19369.26</v>
      </c>
      <c r="P270" t="n">
        <v>189.99</v>
      </c>
      <c r="Q270" t="n">
        <v>443.82</v>
      </c>
      <c r="R270" t="n">
        <v>48.42</v>
      </c>
      <c r="S270" t="n">
        <v>32.9</v>
      </c>
      <c r="T270" t="n">
        <v>3762.68</v>
      </c>
      <c r="U270" t="n">
        <v>0.68</v>
      </c>
      <c r="V270" t="n">
        <v>0.78</v>
      </c>
      <c r="W270" t="n">
        <v>1.46</v>
      </c>
      <c r="X270" t="n">
        <v>0.22</v>
      </c>
      <c r="Y270" t="n">
        <v>0.5</v>
      </c>
      <c r="Z270" t="n">
        <v>10</v>
      </c>
    </row>
    <row r="271">
      <c r="A271" t="n">
        <v>17</v>
      </c>
      <c r="B271" t="n">
        <v>65</v>
      </c>
      <c r="C271" t="inlineStr">
        <is>
          <t xml:space="preserve">CONCLUIDO	</t>
        </is>
      </c>
      <c r="D271" t="n">
        <v>4.2637</v>
      </c>
      <c r="E271" t="n">
        <v>23.45</v>
      </c>
      <c r="F271" t="n">
        <v>21.03</v>
      </c>
      <c r="G271" t="n">
        <v>140.19</v>
      </c>
      <c r="H271" t="n">
        <v>2.04</v>
      </c>
      <c r="I271" t="n">
        <v>9</v>
      </c>
      <c r="J271" t="n">
        <v>156.56</v>
      </c>
      <c r="K271" t="n">
        <v>46.47</v>
      </c>
      <c r="L271" t="n">
        <v>18</v>
      </c>
      <c r="M271" t="n">
        <v>7</v>
      </c>
      <c r="N271" t="n">
        <v>27.09</v>
      </c>
      <c r="O271" t="n">
        <v>19542.89</v>
      </c>
      <c r="P271" t="n">
        <v>190.91</v>
      </c>
      <c r="Q271" t="n">
        <v>443.82</v>
      </c>
      <c r="R271" t="n">
        <v>49.05</v>
      </c>
      <c r="S271" t="n">
        <v>32.9</v>
      </c>
      <c r="T271" t="n">
        <v>4077.26</v>
      </c>
      <c r="U271" t="n">
        <v>0.67</v>
      </c>
      <c r="V271" t="n">
        <v>0.77</v>
      </c>
      <c r="W271" t="n">
        <v>1.46</v>
      </c>
      <c r="X271" t="n">
        <v>0.23</v>
      </c>
      <c r="Y271" t="n">
        <v>0.5</v>
      </c>
      <c r="Z271" t="n">
        <v>10</v>
      </c>
    </row>
    <row r="272">
      <c r="A272" t="n">
        <v>18</v>
      </c>
      <c r="B272" t="n">
        <v>65</v>
      </c>
      <c r="C272" t="inlineStr">
        <is>
          <t xml:space="preserve">CONCLUIDO	</t>
        </is>
      </c>
      <c r="D272" t="n">
        <v>4.2638</v>
      </c>
      <c r="E272" t="n">
        <v>23.45</v>
      </c>
      <c r="F272" t="n">
        <v>21.03</v>
      </c>
      <c r="G272" t="n">
        <v>140.19</v>
      </c>
      <c r="H272" t="n">
        <v>2.13</v>
      </c>
      <c r="I272" t="n">
        <v>9</v>
      </c>
      <c r="J272" t="n">
        <v>157.97</v>
      </c>
      <c r="K272" t="n">
        <v>46.47</v>
      </c>
      <c r="L272" t="n">
        <v>19</v>
      </c>
      <c r="M272" t="n">
        <v>2</v>
      </c>
      <c r="N272" t="n">
        <v>27.5</v>
      </c>
      <c r="O272" t="n">
        <v>19717.08</v>
      </c>
      <c r="P272" t="n">
        <v>188.55</v>
      </c>
      <c r="Q272" t="n">
        <v>443.82</v>
      </c>
      <c r="R272" t="n">
        <v>48.82</v>
      </c>
      <c r="S272" t="n">
        <v>32.9</v>
      </c>
      <c r="T272" t="n">
        <v>3967.06</v>
      </c>
      <c r="U272" t="n">
        <v>0.67</v>
      </c>
      <c r="V272" t="n">
        <v>0.77</v>
      </c>
      <c r="W272" t="n">
        <v>1.47</v>
      </c>
      <c r="X272" t="n">
        <v>0.23</v>
      </c>
      <c r="Y272" t="n">
        <v>0.5</v>
      </c>
      <c r="Z272" t="n">
        <v>10</v>
      </c>
    </row>
    <row r="273">
      <c r="A273" t="n">
        <v>19</v>
      </c>
      <c r="B273" t="n">
        <v>65</v>
      </c>
      <c r="C273" t="inlineStr">
        <is>
          <t xml:space="preserve">CONCLUIDO	</t>
        </is>
      </c>
      <c r="D273" t="n">
        <v>4.2645</v>
      </c>
      <c r="E273" t="n">
        <v>23.45</v>
      </c>
      <c r="F273" t="n">
        <v>21.02</v>
      </c>
      <c r="G273" t="n">
        <v>140.16</v>
      </c>
      <c r="H273" t="n">
        <v>2.22</v>
      </c>
      <c r="I273" t="n">
        <v>9</v>
      </c>
      <c r="J273" t="n">
        <v>159.39</v>
      </c>
      <c r="K273" t="n">
        <v>46.47</v>
      </c>
      <c r="L273" t="n">
        <v>20</v>
      </c>
      <c r="M273" t="n">
        <v>2</v>
      </c>
      <c r="N273" t="n">
        <v>27.92</v>
      </c>
      <c r="O273" t="n">
        <v>19891.97</v>
      </c>
      <c r="P273" t="n">
        <v>188.65</v>
      </c>
      <c r="Q273" t="n">
        <v>443.84</v>
      </c>
      <c r="R273" t="n">
        <v>48.69</v>
      </c>
      <c r="S273" t="n">
        <v>32.9</v>
      </c>
      <c r="T273" t="n">
        <v>3901.05</v>
      </c>
      <c r="U273" t="n">
        <v>0.68</v>
      </c>
      <c r="V273" t="n">
        <v>0.77</v>
      </c>
      <c r="W273" t="n">
        <v>1.47</v>
      </c>
      <c r="X273" t="n">
        <v>0.23</v>
      </c>
      <c r="Y273" t="n">
        <v>0.5</v>
      </c>
      <c r="Z273" t="n">
        <v>10</v>
      </c>
    </row>
    <row r="274">
      <c r="A274" t="n">
        <v>20</v>
      </c>
      <c r="B274" t="n">
        <v>65</v>
      </c>
      <c r="C274" t="inlineStr">
        <is>
          <t xml:space="preserve">CONCLUIDO	</t>
        </is>
      </c>
      <c r="D274" t="n">
        <v>4.2762</v>
      </c>
      <c r="E274" t="n">
        <v>23.39</v>
      </c>
      <c r="F274" t="n">
        <v>20.99</v>
      </c>
      <c r="G274" t="n">
        <v>157.4</v>
      </c>
      <c r="H274" t="n">
        <v>2.31</v>
      </c>
      <c r="I274" t="n">
        <v>8</v>
      </c>
      <c r="J274" t="n">
        <v>160.81</v>
      </c>
      <c r="K274" t="n">
        <v>46.47</v>
      </c>
      <c r="L274" t="n">
        <v>21</v>
      </c>
      <c r="M274" t="n">
        <v>1</v>
      </c>
      <c r="N274" t="n">
        <v>28.34</v>
      </c>
      <c r="O274" t="n">
        <v>20067.32</v>
      </c>
      <c r="P274" t="n">
        <v>188.53</v>
      </c>
      <c r="Q274" t="n">
        <v>443.82</v>
      </c>
      <c r="R274" t="n">
        <v>47.47</v>
      </c>
      <c r="S274" t="n">
        <v>32.9</v>
      </c>
      <c r="T274" t="n">
        <v>3295.03</v>
      </c>
      <c r="U274" t="n">
        <v>0.6899999999999999</v>
      </c>
      <c r="V274" t="n">
        <v>0.78</v>
      </c>
      <c r="W274" t="n">
        <v>1.47</v>
      </c>
      <c r="X274" t="n">
        <v>0.19</v>
      </c>
      <c r="Y274" t="n">
        <v>0.5</v>
      </c>
      <c r="Z274" t="n">
        <v>10</v>
      </c>
    </row>
    <row r="275">
      <c r="A275" t="n">
        <v>21</v>
      </c>
      <c r="B275" t="n">
        <v>65</v>
      </c>
      <c r="C275" t="inlineStr">
        <is>
          <t xml:space="preserve">CONCLUIDO	</t>
        </is>
      </c>
      <c r="D275" t="n">
        <v>4.2758</v>
      </c>
      <c r="E275" t="n">
        <v>23.39</v>
      </c>
      <c r="F275" t="n">
        <v>20.99</v>
      </c>
      <c r="G275" t="n">
        <v>157.42</v>
      </c>
      <c r="H275" t="n">
        <v>2.4</v>
      </c>
      <c r="I275" t="n">
        <v>8</v>
      </c>
      <c r="J275" t="n">
        <v>162.24</v>
      </c>
      <c r="K275" t="n">
        <v>46.47</v>
      </c>
      <c r="L275" t="n">
        <v>22</v>
      </c>
      <c r="M275" t="n">
        <v>0</v>
      </c>
      <c r="N275" t="n">
        <v>28.77</v>
      </c>
      <c r="O275" t="n">
        <v>20243.25</v>
      </c>
      <c r="P275" t="n">
        <v>190.16</v>
      </c>
      <c r="Q275" t="n">
        <v>443.82</v>
      </c>
      <c r="R275" t="n">
        <v>47.55</v>
      </c>
      <c r="S275" t="n">
        <v>32.9</v>
      </c>
      <c r="T275" t="n">
        <v>3333.01</v>
      </c>
      <c r="U275" t="n">
        <v>0.6899999999999999</v>
      </c>
      <c r="V275" t="n">
        <v>0.78</v>
      </c>
      <c r="W275" t="n">
        <v>1.46</v>
      </c>
      <c r="X275" t="n">
        <v>0.2</v>
      </c>
      <c r="Y275" t="n">
        <v>0.5</v>
      </c>
      <c r="Z275" t="n">
        <v>10</v>
      </c>
    </row>
    <row r="276">
      <c r="A276" t="n">
        <v>0</v>
      </c>
      <c r="B276" t="n">
        <v>75</v>
      </c>
      <c r="C276" t="inlineStr">
        <is>
          <t xml:space="preserve">CONCLUIDO	</t>
        </is>
      </c>
      <c r="D276" t="n">
        <v>2.6748</v>
      </c>
      <c r="E276" t="n">
        <v>37.39</v>
      </c>
      <c r="F276" t="n">
        <v>27.84</v>
      </c>
      <c r="G276" t="n">
        <v>7.02</v>
      </c>
      <c r="H276" t="n">
        <v>0.12</v>
      </c>
      <c r="I276" t="n">
        <v>238</v>
      </c>
      <c r="J276" t="n">
        <v>150.44</v>
      </c>
      <c r="K276" t="n">
        <v>49.1</v>
      </c>
      <c r="L276" t="n">
        <v>1</v>
      </c>
      <c r="M276" t="n">
        <v>236</v>
      </c>
      <c r="N276" t="n">
        <v>25.34</v>
      </c>
      <c r="O276" t="n">
        <v>18787.76</v>
      </c>
      <c r="P276" t="n">
        <v>328.24</v>
      </c>
      <c r="Q276" t="n">
        <v>443.89</v>
      </c>
      <c r="R276" t="n">
        <v>271.15</v>
      </c>
      <c r="S276" t="n">
        <v>32.9</v>
      </c>
      <c r="T276" t="n">
        <v>113983.58</v>
      </c>
      <c r="U276" t="n">
        <v>0.12</v>
      </c>
      <c r="V276" t="n">
        <v>0.59</v>
      </c>
      <c r="W276" t="n">
        <v>1.84</v>
      </c>
      <c r="X276" t="n">
        <v>7.04</v>
      </c>
      <c r="Y276" t="n">
        <v>0.5</v>
      </c>
      <c r="Z276" t="n">
        <v>10</v>
      </c>
    </row>
    <row r="277">
      <c r="A277" t="n">
        <v>1</v>
      </c>
      <c r="B277" t="n">
        <v>75</v>
      </c>
      <c r="C277" t="inlineStr">
        <is>
          <t xml:space="preserve">CONCLUIDO	</t>
        </is>
      </c>
      <c r="D277" t="n">
        <v>3.4399</v>
      </c>
      <c r="E277" t="n">
        <v>29.07</v>
      </c>
      <c r="F277" t="n">
        <v>23.71</v>
      </c>
      <c r="G277" t="n">
        <v>14.08</v>
      </c>
      <c r="H277" t="n">
        <v>0.23</v>
      </c>
      <c r="I277" t="n">
        <v>101</v>
      </c>
      <c r="J277" t="n">
        <v>151.83</v>
      </c>
      <c r="K277" t="n">
        <v>49.1</v>
      </c>
      <c r="L277" t="n">
        <v>2</v>
      </c>
      <c r="M277" t="n">
        <v>99</v>
      </c>
      <c r="N277" t="n">
        <v>25.73</v>
      </c>
      <c r="O277" t="n">
        <v>18959.54</v>
      </c>
      <c r="P277" t="n">
        <v>277.54</v>
      </c>
      <c r="Q277" t="n">
        <v>443.84</v>
      </c>
      <c r="R277" t="n">
        <v>136.38</v>
      </c>
      <c r="S277" t="n">
        <v>32.9</v>
      </c>
      <c r="T277" t="n">
        <v>47286.94</v>
      </c>
      <c r="U277" t="n">
        <v>0.24</v>
      </c>
      <c r="V277" t="n">
        <v>0.6899999999999999</v>
      </c>
      <c r="W277" t="n">
        <v>1.61</v>
      </c>
      <c r="X277" t="n">
        <v>2.91</v>
      </c>
      <c r="Y277" t="n">
        <v>0.5</v>
      </c>
      <c r="Z277" t="n">
        <v>10</v>
      </c>
    </row>
    <row r="278">
      <c r="A278" t="n">
        <v>2</v>
      </c>
      <c r="B278" t="n">
        <v>75</v>
      </c>
      <c r="C278" t="inlineStr">
        <is>
          <t xml:space="preserve">CONCLUIDO	</t>
        </is>
      </c>
      <c r="D278" t="n">
        <v>3.7268</v>
      </c>
      <c r="E278" t="n">
        <v>26.83</v>
      </c>
      <c r="F278" t="n">
        <v>22.6</v>
      </c>
      <c r="G278" t="n">
        <v>21.19</v>
      </c>
      <c r="H278" t="n">
        <v>0.35</v>
      </c>
      <c r="I278" t="n">
        <v>64</v>
      </c>
      <c r="J278" t="n">
        <v>153.23</v>
      </c>
      <c r="K278" t="n">
        <v>49.1</v>
      </c>
      <c r="L278" t="n">
        <v>3</v>
      </c>
      <c r="M278" t="n">
        <v>62</v>
      </c>
      <c r="N278" t="n">
        <v>26.13</v>
      </c>
      <c r="O278" t="n">
        <v>19131.85</v>
      </c>
      <c r="P278" t="n">
        <v>262.52</v>
      </c>
      <c r="Q278" t="n">
        <v>443.86</v>
      </c>
      <c r="R278" t="n">
        <v>100.37</v>
      </c>
      <c r="S278" t="n">
        <v>32.9</v>
      </c>
      <c r="T278" t="n">
        <v>29464.1</v>
      </c>
      <c r="U278" t="n">
        <v>0.33</v>
      </c>
      <c r="V278" t="n">
        <v>0.72</v>
      </c>
      <c r="W278" t="n">
        <v>1.54</v>
      </c>
      <c r="X278" t="n">
        <v>1.8</v>
      </c>
      <c r="Y278" t="n">
        <v>0.5</v>
      </c>
      <c r="Z278" t="n">
        <v>10</v>
      </c>
    </row>
    <row r="279">
      <c r="A279" t="n">
        <v>3</v>
      </c>
      <c r="B279" t="n">
        <v>75</v>
      </c>
      <c r="C279" t="inlineStr">
        <is>
          <t xml:space="preserve">CONCLUIDO	</t>
        </is>
      </c>
      <c r="D279" t="n">
        <v>3.8683</v>
      </c>
      <c r="E279" t="n">
        <v>25.85</v>
      </c>
      <c r="F279" t="n">
        <v>22.14</v>
      </c>
      <c r="G279" t="n">
        <v>28.26</v>
      </c>
      <c r="H279" t="n">
        <v>0.46</v>
      </c>
      <c r="I279" t="n">
        <v>47</v>
      </c>
      <c r="J279" t="n">
        <v>154.63</v>
      </c>
      <c r="K279" t="n">
        <v>49.1</v>
      </c>
      <c r="L279" t="n">
        <v>4</v>
      </c>
      <c r="M279" t="n">
        <v>45</v>
      </c>
      <c r="N279" t="n">
        <v>26.53</v>
      </c>
      <c r="O279" t="n">
        <v>19304.72</v>
      </c>
      <c r="P279" t="n">
        <v>255.62</v>
      </c>
      <c r="Q279" t="n">
        <v>443.82</v>
      </c>
      <c r="R279" t="n">
        <v>84.84999999999999</v>
      </c>
      <c r="S279" t="n">
        <v>32.9</v>
      </c>
      <c r="T279" t="n">
        <v>21791.38</v>
      </c>
      <c r="U279" t="n">
        <v>0.39</v>
      </c>
      <c r="V279" t="n">
        <v>0.74</v>
      </c>
      <c r="W279" t="n">
        <v>1.53</v>
      </c>
      <c r="X279" t="n">
        <v>1.34</v>
      </c>
      <c r="Y279" t="n">
        <v>0.5</v>
      </c>
      <c r="Z279" t="n">
        <v>10</v>
      </c>
    </row>
    <row r="280">
      <c r="A280" t="n">
        <v>4</v>
      </c>
      <c r="B280" t="n">
        <v>75</v>
      </c>
      <c r="C280" t="inlineStr">
        <is>
          <t xml:space="preserve">CONCLUIDO	</t>
        </is>
      </c>
      <c r="D280" t="n">
        <v>3.9603</v>
      </c>
      <c r="E280" t="n">
        <v>25.25</v>
      </c>
      <c r="F280" t="n">
        <v>21.84</v>
      </c>
      <c r="G280" t="n">
        <v>35.42</v>
      </c>
      <c r="H280" t="n">
        <v>0.57</v>
      </c>
      <c r="I280" t="n">
        <v>37</v>
      </c>
      <c r="J280" t="n">
        <v>156.03</v>
      </c>
      <c r="K280" t="n">
        <v>49.1</v>
      </c>
      <c r="L280" t="n">
        <v>5</v>
      </c>
      <c r="M280" t="n">
        <v>35</v>
      </c>
      <c r="N280" t="n">
        <v>26.94</v>
      </c>
      <c r="O280" t="n">
        <v>19478.15</v>
      </c>
      <c r="P280" t="n">
        <v>250.13</v>
      </c>
      <c r="Q280" t="n">
        <v>443.83</v>
      </c>
      <c r="R280" t="n">
        <v>75.38</v>
      </c>
      <c r="S280" t="n">
        <v>32.9</v>
      </c>
      <c r="T280" t="n">
        <v>17103</v>
      </c>
      <c r="U280" t="n">
        <v>0.44</v>
      </c>
      <c r="V280" t="n">
        <v>0.75</v>
      </c>
      <c r="W280" t="n">
        <v>1.51</v>
      </c>
      <c r="X280" t="n">
        <v>1.05</v>
      </c>
      <c r="Y280" t="n">
        <v>0.5</v>
      </c>
      <c r="Z280" t="n">
        <v>10</v>
      </c>
    </row>
    <row r="281">
      <c r="A281" t="n">
        <v>5</v>
      </c>
      <c r="B281" t="n">
        <v>75</v>
      </c>
      <c r="C281" t="inlineStr">
        <is>
          <t xml:space="preserve">CONCLUIDO	</t>
        </is>
      </c>
      <c r="D281" t="n">
        <v>4.0185</v>
      </c>
      <c r="E281" t="n">
        <v>24.88</v>
      </c>
      <c r="F281" t="n">
        <v>21.66</v>
      </c>
      <c r="G281" t="n">
        <v>41.92</v>
      </c>
      <c r="H281" t="n">
        <v>0.67</v>
      </c>
      <c r="I281" t="n">
        <v>31</v>
      </c>
      <c r="J281" t="n">
        <v>157.44</v>
      </c>
      <c r="K281" t="n">
        <v>49.1</v>
      </c>
      <c r="L281" t="n">
        <v>6</v>
      </c>
      <c r="M281" t="n">
        <v>29</v>
      </c>
      <c r="N281" t="n">
        <v>27.35</v>
      </c>
      <c r="O281" t="n">
        <v>19652.13</v>
      </c>
      <c r="P281" t="n">
        <v>246.09</v>
      </c>
      <c r="Q281" t="n">
        <v>443.82</v>
      </c>
      <c r="R281" t="n">
        <v>69.45</v>
      </c>
      <c r="S281" t="n">
        <v>32.9</v>
      </c>
      <c r="T281" t="n">
        <v>14171.62</v>
      </c>
      <c r="U281" t="n">
        <v>0.47</v>
      </c>
      <c r="V281" t="n">
        <v>0.75</v>
      </c>
      <c r="W281" t="n">
        <v>1.5</v>
      </c>
      <c r="X281" t="n">
        <v>0.87</v>
      </c>
      <c r="Y281" t="n">
        <v>0.5</v>
      </c>
      <c r="Z281" t="n">
        <v>10</v>
      </c>
    </row>
    <row r="282">
      <c r="A282" t="n">
        <v>6</v>
      </c>
      <c r="B282" t="n">
        <v>75</v>
      </c>
      <c r="C282" t="inlineStr">
        <is>
          <t xml:space="preserve">CONCLUIDO	</t>
        </is>
      </c>
      <c r="D282" t="n">
        <v>4.0689</v>
      </c>
      <c r="E282" t="n">
        <v>24.58</v>
      </c>
      <c r="F282" t="n">
        <v>21.51</v>
      </c>
      <c r="G282" t="n">
        <v>49.63</v>
      </c>
      <c r="H282" t="n">
        <v>0.78</v>
      </c>
      <c r="I282" t="n">
        <v>26</v>
      </c>
      <c r="J282" t="n">
        <v>158.86</v>
      </c>
      <c r="K282" t="n">
        <v>49.1</v>
      </c>
      <c r="L282" t="n">
        <v>7</v>
      </c>
      <c r="M282" t="n">
        <v>24</v>
      </c>
      <c r="N282" t="n">
        <v>27.77</v>
      </c>
      <c r="O282" t="n">
        <v>19826.68</v>
      </c>
      <c r="P282" t="n">
        <v>242.98</v>
      </c>
      <c r="Q282" t="n">
        <v>443.82</v>
      </c>
      <c r="R282" t="n">
        <v>64.19</v>
      </c>
      <c r="S282" t="n">
        <v>32.9</v>
      </c>
      <c r="T282" t="n">
        <v>11566.89</v>
      </c>
      <c r="U282" t="n">
        <v>0.51</v>
      </c>
      <c r="V282" t="n">
        <v>0.76</v>
      </c>
      <c r="W282" t="n">
        <v>1.5</v>
      </c>
      <c r="X282" t="n">
        <v>0.71</v>
      </c>
      <c r="Y282" t="n">
        <v>0.5</v>
      </c>
      <c r="Z282" t="n">
        <v>10</v>
      </c>
    </row>
    <row r="283">
      <c r="A283" t="n">
        <v>7</v>
      </c>
      <c r="B283" t="n">
        <v>75</v>
      </c>
      <c r="C283" t="inlineStr">
        <is>
          <t xml:space="preserve">CONCLUIDO	</t>
        </is>
      </c>
      <c r="D283" t="n">
        <v>4.101</v>
      </c>
      <c r="E283" t="n">
        <v>24.38</v>
      </c>
      <c r="F283" t="n">
        <v>21.41</v>
      </c>
      <c r="G283" t="n">
        <v>55.84</v>
      </c>
      <c r="H283" t="n">
        <v>0.88</v>
      </c>
      <c r="I283" t="n">
        <v>23</v>
      </c>
      <c r="J283" t="n">
        <v>160.28</v>
      </c>
      <c r="K283" t="n">
        <v>49.1</v>
      </c>
      <c r="L283" t="n">
        <v>8</v>
      </c>
      <c r="M283" t="n">
        <v>21</v>
      </c>
      <c r="N283" t="n">
        <v>28.19</v>
      </c>
      <c r="O283" t="n">
        <v>20001.93</v>
      </c>
      <c r="P283" t="n">
        <v>239.76</v>
      </c>
      <c r="Q283" t="n">
        <v>443.83</v>
      </c>
      <c r="R283" t="n">
        <v>61.46</v>
      </c>
      <c r="S283" t="n">
        <v>32.9</v>
      </c>
      <c r="T283" t="n">
        <v>10216.25</v>
      </c>
      <c r="U283" t="n">
        <v>0.54</v>
      </c>
      <c r="V283" t="n">
        <v>0.76</v>
      </c>
      <c r="W283" t="n">
        <v>1.48</v>
      </c>
      <c r="X283" t="n">
        <v>0.61</v>
      </c>
      <c r="Y283" t="n">
        <v>0.5</v>
      </c>
      <c r="Z283" t="n">
        <v>10</v>
      </c>
    </row>
    <row r="284">
      <c r="A284" t="n">
        <v>8</v>
      </c>
      <c r="B284" t="n">
        <v>75</v>
      </c>
      <c r="C284" t="inlineStr">
        <is>
          <t xml:space="preserve">CONCLUIDO	</t>
        </is>
      </c>
      <c r="D284" t="n">
        <v>4.1288</v>
      </c>
      <c r="E284" t="n">
        <v>24.22</v>
      </c>
      <c r="F284" t="n">
        <v>21.33</v>
      </c>
      <c r="G284" t="n">
        <v>64</v>
      </c>
      <c r="H284" t="n">
        <v>0.99</v>
      </c>
      <c r="I284" t="n">
        <v>20</v>
      </c>
      <c r="J284" t="n">
        <v>161.71</v>
      </c>
      <c r="K284" t="n">
        <v>49.1</v>
      </c>
      <c r="L284" t="n">
        <v>9</v>
      </c>
      <c r="M284" t="n">
        <v>18</v>
      </c>
      <c r="N284" t="n">
        <v>28.61</v>
      </c>
      <c r="O284" t="n">
        <v>20177.64</v>
      </c>
      <c r="P284" t="n">
        <v>237.28</v>
      </c>
      <c r="Q284" t="n">
        <v>443.82</v>
      </c>
      <c r="R284" t="n">
        <v>58.79</v>
      </c>
      <c r="S284" t="n">
        <v>32.9</v>
      </c>
      <c r="T284" t="n">
        <v>8892.4</v>
      </c>
      <c r="U284" t="n">
        <v>0.5600000000000001</v>
      </c>
      <c r="V284" t="n">
        <v>0.76</v>
      </c>
      <c r="W284" t="n">
        <v>1.48</v>
      </c>
      <c r="X284" t="n">
        <v>0.54</v>
      </c>
      <c r="Y284" t="n">
        <v>0.5</v>
      </c>
      <c r="Z284" t="n">
        <v>10</v>
      </c>
    </row>
    <row r="285">
      <c r="A285" t="n">
        <v>9</v>
      </c>
      <c r="B285" t="n">
        <v>75</v>
      </c>
      <c r="C285" t="inlineStr">
        <is>
          <t xml:space="preserve">CONCLUIDO	</t>
        </is>
      </c>
      <c r="D285" t="n">
        <v>4.146</v>
      </c>
      <c r="E285" t="n">
        <v>24.12</v>
      </c>
      <c r="F285" t="n">
        <v>21.29</v>
      </c>
      <c r="G285" t="n">
        <v>70.98</v>
      </c>
      <c r="H285" t="n">
        <v>1.09</v>
      </c>
      <c r="I285" t="n">
        <v>18</v>
      </c>
      <c r="J285" t="n">
        <v>163.13</v>
      </c>
      <c r="K285" t="n">
        <v>49.1</v>
      </c>
      <c r="L285" t="n">
        <v>10</v>
      </c>
      <c r="M285" t="n">
        <v>16</v>
      </c>
      <c r="N285" t="n">
        <v>29.04</v>
      </c>
      <c r="O285" t="n">
        <v>20353.94</v>
      </c>
      <c r="P285" t="n">
        <v>234.92</v>
      </c>
      <c r="Q285" t="n">
        <v>443.82</v>
      </c>
      <c r="R285" t="n">
        <v>57.56</v>
      </c>
      <c r="S285" t="n">
        <v>32.9</v>
      </c>
      <c r="T285" t="n">
        <v>8287.24</v>
      </c>
      <c r="U285" t="n">
        <v>0.57</v>
      </c>
      <c r="V285" t="n">
        <v>0.76</v>
      </c>
      <c r="W285" t="n">
        <v>1.48</v>
      </c>
      <c r="X285" t="n">
        <v>0.5</v>
      </c>
      <c r="Y285" t="n">
        <v>0.5</v>
      </c>
      <c r="Z285" t="n">
        <v>10</v>
      </c>
    </row>
    <row r="286">
      <c r="A286" t="n">
        <v>10</v>
      </c>
      <c r="B286" t="n">
        <v>75</v>
      </c>
      <c r="C286" t="inlineStr">
        <is>
          <t xml:space="preserve">CONCLUIDO	</t>
        </is>
      </c>
      <c r="D286" t="n">
        <v>4.1554</v>
      </c>
      <c r="E286" t="n">
        <v>24.06</v>
      </c>
      <c r="F286" t="n">
        <v>21.27</v>
      </c>
      <c r="G286" t="n">
        <v>75.06999999999999</v>
      </c>
      <c r="H286" t="n">
        <v>1.18</v>
      </c>
      <c r="I286" t="n">
        <v>17</v>
      </c>
      <c r="J286" t="n">
        <v>164.57</v>
      </c>
      <c r="K286" t="n">
        <v>49.1</v>
      </c>
      <c r="L286" t="n">
        <v>11</v>
      </c>
      <c r="M286" t="n">
        <v>15</v>
      </c>
      <c r="N286" t="n">
        <v>29.47</v>
      </c>
      <c r="O286" t="n">
        <v>20530.82</v>
      </c>
      <c r="P286" t="n">
        <v>232.32</v>
      </c>
      <c r="Q286" t="n">
        <v>443.83</v>
      </c>
      <c r="R286" t="n">
        <v>56.85</v>
      </c>
      <c r="S286" t="n">
        <v>32.9</v>
      </c>
      <c r="T286" t="n">
        <v>7937.85</v>
      </c>
      <c r="U286" t="n">
        <v>0.58</v>
      </c>
      <c r="V286" t="n">
        <v>0.77</v>
      </c>
      <c r="W286" t="n">
        <v>1.47</v>
      </c>
      <c r="X286" t="n">
        <v>0.47</v>
      </c>
      <c r="Y286" t="n">
        <v>0.5</v>
      </c>
      <c r="Z286" t="n">
        <v>10</v>
      </c>
    </row>
    <row r="287">
      <c r="A287" t="n">
        <v>11</v>
      </c>
      <c r="B287" t="n">
        <v>75</v>
      </c>
      <c r="C287" t="inlineStr">
        <is>
          <t xml:space="preserve">CONCLUIDO	</t>
        </is>
      </c>
      <c r="D287" t="n">
        <v>4.1781</v>
      </c>
      <c r="E287" t="n">
        <v>23.93</v>
      </c>
      <c r="F287" t="n">
        <v>21.2</v>
      </c>
      <c r="G287" t="n">
        <v>84.8</v>
      </c>
      <c r="H287" t="n">
        <v>1.28</v>
      </c>
      <c r="I287" t="n">
        <v>15</v>
      </c>
      <c r="J287" t="n">
        <v>166.01</v>
      </c>
      <c r="K287" t="n">
        <v>49.1</v>
      </c>
      <c r="L287" t="n">
        <v>12</v>
      </c>
      <c r="M287" t="n">
        <v>13</v>
      </c>
      <c r="N287" t="n">
        <v>29.91</v>
      </c>
      <c r="O287" t="n">
        <v>20708.3</v>
      </c>
      <c r="P287" t="n">
        <v>230.02</v>
      </c>
      <c r="Q287" t="n">
        <v>443.82</v>
      </c>
      <c r="R287" t="n">
        <v>54.65</v>
      </c>
      <c r="S287" t="n">
        <v>32.9</v>
      </c>
      <c r="T287" t="n">
        <v>6849.07</v>
      </c>
      <c r="U287" t="n">
        <v>0.6</v>
      </c>
      <c r="V287" t="n">
        <v>0.77</v>
      </c>
      <c r="W287" t="n">
        <v>1.47</v>
      </c>
      <c r="X287" t="n">
        <v>0.41</v>
      </c>
      <c r="Y287" t="n">
        <v>0.5</v>
      </c>
      <c r="Z287" t="n">
        <v>10</v>
      </c>
    </row>
    <row r="288">
      <c r="A288" t="n">
        <v>12</v>
      </c>
      <c r="B288" t="n">
        <v>75</v>
      </c>
      <c r="C288" t="inlineStr">
        <is>
          <t xml:space="preserve">CONCLUIDO	</t>
        </is>
      </c>
      <c r="D288" t="n">
        <v>4.1912</v>
      </c>
      <c r="E288" t="n">
        <v>23.86</v>
      </c>
      <c r="F288" t="n">
        <v>21.16</v>
      </c>
      <c r="G288" t="n">
        <v>90.67</v>
      </c>
      <c r="H288" t="n">
        <v>1.38</v>
      </c>
      <c r="I288" t="n">
        <v>14</v>
      </c>
      <c r="J288" t="n">
        <v>167.45</v>
      </c>
      <c r="K288" t="n">
        <v>49.1</v>
      </c>
      <c r="L288" t="n">
        <v>13</v>
      </c>
      <c r="M288" t="n">
        <v>12</v>
      </c>
      <c r="N288" t="n">
        <v>30.36</v>
      </c>
      <c r="O288" t="n">
        <v>20886.38</v>
      </c>
      <c r="P288" t="n">
        <v>228.37</v>
      </c>
      <c r="Q288" t="n">
        <v>443.82</v>
      </c>
      <c r="R288" t="n">
        <v>53.22</v>
      </c>
      <c r="S288" t="n">
        <v>32.9</v>
      </c>
      <c r="T288" t="n">
        <v>6137.27</v>
      </c>
      <c r="U288" t="n">
        <v>0.62</v>
      </c>
      <c r="V288" t="n">
        <v>0.77</v>
      </c>
      <c r="W288" t="n">
        <v>1.47</v>
      </c>
      <c r="X288" t="n">
        <v>0.36</v>
      </c>
      <c r="Y288" t="n">
        <v>0.5</v>
      </c>
      <c r="Z288" t="n">
        <v>10</v>
      </c>
    </row>
    <row r="289">
      <c r="A289" t="n">
        <v>13</v>
      </c>
      <c r="B289" t="n">
        <v>75</v>
      </c>
      <c r="C289" t="inlineStr">
        <is>
          <t xml:space="preserve">CONCLUIDO	</t>
        </is>
      </c>
      <c r="D289" t="n">
        <v>4.1993</v>
      </c>
      <c r="E289" t="n">
        <v>23.81</v>
      </c>
      <c r="F289" t="n">
        <v>21.14</v>
      </c>
      <c r="G289" t="n">
        <v>97.56999999999999</v>
      </c>
      <c r="H289" t="n">
        <v>1.47</v>
      </c>
      <c r="I289" t="n">
        <v>13</v>
      </c>
      <c r="J289" t="n">
        <v>168.9</v>
      </c>
      <c r="K289" t="n">
        <v>49.1</v>
      </c>
      <c r="L289" t="n">
        <v>14</v>
      </c>
      <c r="M289" t="n">
        <v>11</v>
      </c>
      <c r="N289" t="n">
        <v>30.81</v>
      </c>
      <c r="O289" t="n">
        <v>21065.06</v>
      </c>
      <c r="P289" t="n">
        <v>226.47</v>
      </c>
      <c r="Q289" t="n">
        <v>443.82</v>
      </c>
      <c r="R289" t="n">
        <v>52.61</v>
      </c>
      <c r="S289" t="n">
        <v>32.9</v>
      </c>
      <c r="T289" t="n">
        <v>5839.77</v>
      </c>
      <c r="U289" t="n">
        <v>0.63</v>
      </c>
      <c r="V289" t="n">
        <v>0.77</v>
      </c>
      <c r="W289" t="n">
        <v>1.47</v>
      </c>
      <c r="X289" t="n">
        <v>0.35</v>
      </c>
      <c r="Y289" t="n">
        <v>0.5</v>
      </c>
      <c r="Z289" t="n">
        <v>10</v>
      </c>
    </row>
    <row r="290">
      <c r="A290" t="n">
        <v>14</v>
      </c>
      <c r="B290" t="n">
        <v>75</v>
      </c>
      <c r="C290" t="inlineStr">
        <is>
          <t xml:space="preserve">CONCLUIDO	</t>
        </is>
      </c>
      <c r="D290" t="n">
        <v>4.212</v>
      </c>
      <c r="E290" t="n">
        <v>23.74</v>
      </c>
      <c r="F290" t="n">
        <v>21.1</v>
      </c>
      <c r="G290" t="n">
        <v>105.49</v>
      </c>
      <c r="H290" t="n">
        <v>1.56</v>
      </c>
      <c r="I290" t="n">
        <v>12</v>
      </c>
      <c r="J290" t="n">
        <v>170.35</v>
      </c>
      <c r="K290" t="n">
        <v>49.1</v>
      </c>
      <c r="L290" t="n">
        <v>15</v>
      </c>
      <c r="M290" t="n">
        <v>10</v>
      </c>
      <c r="N290" t="n">
        <v>31.26</v>
      </c>
      <c r="O290" t="n">
        <v>21244.37</v>
      </c>
      <c r="P290" t="n">
        <v>224.02</v>
      </c>
      <c r="Q290" t="n">
        <v>443.82</v>
      </c>
      <c r="R290" t="n">
        <v>51.4</v>
      </c>
      <c r="S290" t="n">
        <v>32.9</v>
      </c>
      <c r="T290" t="n">
        <v>5239.35</v>
      </c>
      <c r="U290" t="n">
        <v>0.64</v>
      </c>
      <c r="V290" t="n">
        <v>0.77</v>
      </c>
      <c r="W290" t="n">
        <v>1.46</v>
      </c>
      <c r="X290" t="n">
        <v>0.3</v>
      </c>
      <c r="Y290" t="n">
        <v>0.5</v>
      </c>
      <c r="Z290" t="n">
        <v>10</v>
      </c>
    </row>
    <row r="291">
      <c r="A291" t="n">
        <v>15</v>
      </c>
      <c r="B291" t="n">
        <v>75</v>
      </c>
      <c r="C291" t="inlineStr">
        <is>
          <t xml:space="preserve">CONCLUIDO	</t>
        </is>
      </c>
      <c r="D291" t="n">
        <v>4.2211</v>
      </c>
      <c r="E291" t="n">
        <v>23.69</v>
      </c>
      <c r="F291" t="n">
        <v>21.08</v>
      </c>
      <c r="G291" t="n">
        <v>114.97</v>
      </c>
      <c r="H291" t="n">
        <v>1.65</v>
      </c>
      <c r="I291" t="n">
        <v>11</v>
      </c>
      <c r="J291" t="n">
        <v>171.81</v>
      </c>
      <c r="K291" t="n">
        <v>49.1</v>
      </c>
      <c r="L291" t="n">
        <v>16</v>
      </c>
      <c r="M291" t="n">
        <v>9</v>
      </c>
      <c r="N291" t="n">
        <v>31.72</v>
      </c>
      <c r="O291" t="n">
        <v>21424.29</v>
      </c>
      <c r="P291" t="n">
        <v>219.94</v>
      </c>
      <c r="Q291" t="n">
        <v>443.82</v>
      </c>
      <c r="R291" t="n">
        <v>50.39</v>
      </c>
      <c r="S291" t="n">
        <v>32.9</v>
      </c>
      <c r="T291" t="n">
        <v>4740.86</v>
      </c>
      <c r="U291" t="n">
        <v>0.65</v>
      </c>
      <c r="V291" t="n">
        <v>0.77</v>
      </c>
      <c r="W291" t="n">
        <v>1.47</v>
      </c>
      <c r="X291" t="n">
        <v>0.28</v>
      </c>
      <c r="Y291" t="n">
        <v>0.5</v>
      </c>
      <c r="Z291" t="n">
        <v>10</v>
      </c>
    </row>
    <row r="292">
      <c r="A292" t="n">
        <v>16</v>
      </c>
      <c r="B292" t="n">
        <v>75</v>
      </c>
      <c r="C292" t="inlineStr">
        <is>
          <t xml:space="preserve">CONCLUIDO	</t>
        </is>
      </c>
      <c r="D292" t="n">
        <v>4.2223</v>
      </c>
      <c r="E292" t="n">
        <v>23.68</v>
      </c>
      <c r="F292" t="n">
        <v>21.07</v>
      </c>
      <c r="G292" t="n">
        <v>114.93</v>
      </c>
      <c r="H292" t="n">
        <v>1.74</v>
      </c>
      <c r="I292" t="n">
        <v>11</v>
      </c>
      <c r="J292" t="n">
        <v>173.28</v>
      </c>
      <c r="K292" t="n">
        <v>49.1</v>
      </c>
      <c r="L292" t="n">
        <v>17</v>
      </c>
      <c r="M292" t="n">
        <v>9</v>
      </c>
      <c r="N292" t="n">
        <v>32.18</v>
      </c>
      <c r="O292" t="n">
        <v>21604.83</v>
      </c>
      <c r="P292" t="n">
        <v>219.72</v>
      </c>
      <c r="Q292" t="n">
        <v>443.82</v>
      </c>
      <c r="R292" t="n">
        <v>50.36</v>
      </c>
      <c r="S292" t="n">
        <v>32.9</v>
      </c>
      <c r="T292" t="n">
        <v>4724.16</v>
      </c>
      <c r="U292" t="n">
        <v>0.65</v>
      </c>
      <c r="V292" t="n">
        <v>0.77</v>
      </c>
      <c r="W292" t="n">
        <v>1.47</v>
      </c>
      <c r="X292" t="n">
        <v>0.28</v>
      </c>
      <c r="Y292" t="n">
        <v>0.5</v>
      </c>
      <c r="Z292" t="n">
        <v>10</v>
      </c>
    </row>
    <row r="293">
      <c r="A293" t="n">
        <v>17</v>
      </c>
      <c r="B293" t="n">
        <v>75</v>
      </c>
      <c r="C293" t="inlineStr">
        <is>
          <t xml:space="preserve">CONCLUIDO	</t>
        </is>
      </c>
      <c r="D293" t="n">
        <v>4.2303</v>
      </c>
      <c r="E293" t="n">
        <v>23.64</v>
      </c>
      <c r="F293" t="n">
        <v>21.06</v>
      </c>
      <c r="G293" t="n">
        <v>126.34</v>
      </c>
      <c r="H293" t="n">
        <v>1.83</v>
      </c>
      <c r="I293" t="n">
        <v>10</v>
      </c>
      <c r="J293" t="n">
        <v>174.75</v>
      </c>
      <c r="K293" t="n">
        <v>49.1</v>
      </c>
      <c r="L293" t="n">
        <v>18</v>
      </c>
      <c r="M293" t="n">
        <v>8</v>
      </c>
      <c r="N293" t="n">
        <v>32.65</v>
      </c>
      <c r="O293" t="n">
        <v>21786.02</v>
      </c>
      <c r="P293" t="n">
        <v>217.15</v>
      </c>
      <c r="Q293" t="n">
        <v>443.82</v>
      </c>
      <c r="R293" t="n">
        <v>49.89</v>
      </c>
      <c r="S293" t="n">
        <v>32.9</v>
      </c>
      <c r="T293" t="n">
        <v>4494.68</v>
      </c>
      <c r="U293" t="n">
        <v>0.66</v>
      </c>
      <c r="V293" t="n">
        <v>0.77</v>
      </c>
      <c r="W293" t="n">
        <v>1.47</v>
      </c>
      <c r="X293" t="n">
        <v>0.26</v>
      </c>
      <c r="Y293" t="n">
        <v>0.5</v>
      </c>
      <c r="Z293" t="n">
        <v>10</v>
      </c>
    </row>
    <row r="294">
      <c r="A294" t="n">
        <v>18</v>
      </c>
      <c r="B294" t="n">
        <v>75</v>
      </c>
      <c r="C294" t="inlineStr">
        <is>
          <t xml:space="preserve">CONCLUIDO	</t>
        </is>
      </c>
      <c r="D294" t="n">
        <v>4.2324</v>
      </c>
      <c r="E294" t="n">
        <v>23.63</v>
      </c>
      <c r="F294" t="n">
        <v>21.05</v>
      </c>
      <c r="G294" t="n">
        <v>126.27</v>
      </c>
      <c r="H294" t="n">
        <v>1.91</v>
      </c>
      <c r="I294" t="n">
        <v>10</v>
      </c>
      <c r="J294" t="n">
        <v>176.22</v>
      </c>
      <c r="K294" t="n">
        <v>49.1</v>
      </c>
      <c r="L294" t="n">
        <v>19</v>
      </c>
      <c r="M294" t="n">
        <v>8</v>
      </c>
      <c r="N294" t="n">
        <v>33.13</v>
      </c>
      <c r="O294" t="n">
        <v>21967.84</v>
      </c>
      <c r="P294" t="n">
        <v>213.14</v>
      </c>
      <c r="Q294" t="n">
        <v>443.82</v>
      </c>
      <c r="R294" t="n">
        <v>49.46</v>
      </c>
      <c r="S294" t="n">
        <v>32.9</v>
      </c>
      <c r="T294" t="n">
        <v>4282.12</v>
      </c>
      <c r="U294" t="n">
        <v>0.67</v>
      </c>
      <c r="V294" t="n">
        <v>0.77</v>
      </c>
      <c r="W294" t="n">
        <v>1.46</v>
      </c>
      <c r="X294" t="n">
        <v>0.25</v>
      </c>
      <c r="Y294" t="n">
        <v>0.5</v>
      </c>
      <c r="Z294" t="n">
        <v>10</v>
      </c>
    </row>
    <row r="295">
      <c r="A295" t="n">
        <v>19</v>
      </c>
      <c r="B295" t="n">
        <v>75</v>
      </c>
      <c r="C295" t="inlineStr">
        <is>
          <t xml:space="preserve">CONCLUIDO	</t>
        </is>
      </c>
      <c r="D295" t="n">
        <v>4.242</v>
      </c>
      <c r="E295" t="n">
        <v>23.57</v>
      </c>
      <c r="F295" t="n">
        <v>21.02</v>
      </c>
      <c r="G295" t="n">
        <v>140.15</v>
      </c>
      <c r="H295" t="n">
        <v>2</v>
      </c>
      <c r="I295" t="n">
        <v>9</v>
      </c>
      <c r="J295" t="n">
        <v>177.7</v>
      </c>
      <c r="K295" t="n">
        <v>49.1</v>
      </c>
      <c r="L295" t="n">
        <v>20</v>
      </c>
      <c r="M295" t="n">
        <v>7</v>
      </c>
      <c r="N295" t="n">
        <v>33.61</v>
      </c>
      <c r="O295" t="n">
        <v>22150.3</v>
      </c>
      <c r="P295" t="n">
        <v>213.8</v>
      </c>
      <c r="Q295" t="n">
        <v>443.82</v>
      </c>
      <c r="R295" t="n">
        <v>48.8</v>
      </c>
      <c r="S295" t="n">
        <v>32.9</v>
      </c>
      <c r="T295" t="n">
        <v>3953.57</v>
      </c>
      <c r="U295" t="n">
        <v>0.67</v>
      </c>
      <c r="V295" t="n">
        <v>0.77</v>
      </c>
      <c r="W295" t="n">
        <v>1.46</v>
      </c>
      <c r="X295" t="n">
        <v>0.23</v>
      </c>
      <c r="Y295" t="n">
        <v>0.5</v>
      </c>
      <c r="Z295" t="n">
        <v>10</v>
      </c>
    </row>
    <row r="296">
      <c r="A296" t="n">
        <v>20</v>
      </c>
      <c r="B296" t="n">
        <v>75</v>
      </c>
      <c r="C296" t="inlineStr">
        <is>
          <t xml:space="preserve">CONCLUIDO	</t>
        </is>
      </c>
      <c r="D296" t="n">
        <v>4.2407</v>
      </c>
      <c r="E296" t="n">
        <v>23.58</v>
      </c>
      <c r="F296" t="n">
        <v>21.03</v>
      </c>
      <c r="G296" t="n">
        <v>140.2</v>
      </c>
      <c r="H296" t="n">
        <v>2.08</v>
      </c>
      <c r="I296" t="n">
        <v>9</v>
      </c>
      <c r="J296" t="n">
        <v>179.18</v>
      </c>
      <c r="K296" t="n">
        <v>49.1</v>
      </c>
      <c r="L296" t="n">
        <v>21</v>
      </c>
      <c r="M296" t="n">
        <v>7</v>
      </c>
      <c r="N296" t="n">
        <v>34.09</v>
      </c>
      <c r="O296" t="n">
        <v>22333.43</v>
      </c>
      <c r="P296" t="n">
        <v>211.09</v>
      </c>
      <c r="Q296" t="n">
        <v>443.82</v>
      </c>
      <c r="R296" t="n">
        <v>49.04</v>
      </c>
      <c r="S296" t="n">
        <v>32.9</v>
      </c>
      <c r="T296" t="n">
        <v>4076.29</v>
      </c>
      <c r="U296" t="n">
        <v>0.67</v>
      </c>
      <c r="V296" t="n">
        <v>0.77</v>
      </c>
      <c r="W296" t="n">
        <v>1.46</v>
      </c>
      <c r="X296" t="n">
        <v>0.24</v>
      </c>
      <c r="Y296" t="n">
        <v>0.5</v>
      </c>
      <c r="Z296" t="n">
        <v>10</v>
      </c>
    </row>
    <row r="297">
      <c r="A297" t="n">
        <v>21</v>
      </c>
      <c r="B297" t="n">
        <v>75</v>
      </c>
      <c r="C297" t="inlineStr">
        <is>
          <t xml:space="preserve">CONCLUIDO	</t>
        </is>
      </c>
      <c r="D297" t="n">
        <v>4.253</v>
      </c>
      <c r="E297" t="n">
        <v>23.51</v>
      </c>
      <c r="F297" t="n">
        <v>20.99</v>
      </c>
      <c r="G297" t="n">
        <v>157.44</v>
      </c>
      <c r="H297" t="n">
        <v>2.16</v>
      </c>
      <c r="I297" t="n">
        <v>8</v>
      </c>
      <c r="J297" t="n">
        <v>180.67</v>
      </c>
      <c r="K297" t="n">
        <v>49.1</v>
      </c>
      <c r="L297" t="n">
        <v>22</v>
      </c>
      <c r="M297" t="n">
        <v>6</v>
      </c>
      <c r="N297" t="n">
        <v>34.58</v>
      </c>
      <c r="O297" t="n">
        <v>22517.21</v>
      </c>
      <c r="P297" t="n">
        <v>208.21</v>
      </c>
      <c r="Q297" t="n">
        <v>443.82</v>
      </c>
      <c r="R297" t="n">
        <v>47.8</v>
      </c>
      <c r="S297" t="n">
        <v>32.9</v>
      </c>
      <c r="T297" t="n">
        <v>3460.28</v>
      </c>
      <c r="U297" t="n">
        <v>0.6899999999999999</v>
      </c>
      <c r="V297" t="n">
        <v>0.78</v>
      </c>
      <c r="W297" t="n">
        <v>1.46</v>
      </c>
      <c r="X297" t="n">
        <v>0.2</v>
      </c>
      <c r="Y297" t="n">
        <v>0.5</v>
      </c>
      <c r="Z297" t="n">
        <v>10</v>
      </c>
    </row>
    <row r="298">
      <c r="A298" t="n">
        <v>22</v>
      </c>
      <c r="B298" t="n">
        <v>75</v>
      </c>
      <c r="C298" t="inlineStr">
        <is>
          <t xml:space="preserve">CONCLUIDO	</t>
        </is>
      </c>
      <c r="D298" t="n">
        <v>4.2535</v>
      </c>
      <c r="E298" t="n">
        <v>23.51</v>
      </c>
      <c r="F298" t="n">
        <v>20.99</v>
      </c>
      <c r="G298" t="n">
        <v>157.42</v>
      </c>
      <c r="H298" t="n">
        <v>2.24</v>
      </c>
      <c r="I298" t="n">
        <v>8</v>
      </c>
      <c r="J298" t="n">
        <v>182.17</v>
      </c>
      <c r="K298" t="n">
        <v>49.1</v>
      </c>
      <c r="L298" t="n">
        <v>23</v>
      </c>
      <c r="M298" t="n">
        <v>4</v>
      </c>
      <c r="N298" t="n">
        <v>35.08</v>
      </c>
      <c r="O298" t="n">
        <v>22701.78</v>
      </c>
      <c r="P298" t="n">
        <v>206.85</v>
      </c>
      <c r="Q298" t="n">
        <v>443.82</v>
      </c>
      <c r="R298" t="n">
        <v>47.58</v>
      </c>
      <c r="S298" t="n">
        <v>32.9</v>
      </c>
      <c r="T298" t="n">
        <v>3351.25</v>
      </c>
      <c r="U298" t="n">
        <v>0.6899999999999999</v>
      </c>
      <c r="V298" t="n">
        <v>0.78</v>
      </c>
      <c r="W298" t="n">
        <v>1.46</v>
      </c>
      <c r="X298" t="n">
        <v>0.2</v>
      </c>
      <c r="Y298" t="n">
        <v>0.5</v>
      </c>
      <c r="Z298" t="n">
        <v>10</v>
      </c>
    </row>
    <row r="299">
      <c r="A299" t="n">
        <v>23</v>
      </c>
      <c r="B299" t="n">
        <v>75</v>
      </c>
      <c r="C299" t="inlineStr">
        <is>
          <t xml:space="preserve">CONCLUIDO	</t>
        </is>
      </c>
      <c r="D299" t="n">
        <v>4.2518</v>
      </c>
      <c r="E299" t="n">
        <v>23.52</v>
      </c>
      <c r="F299" t="n">
        <v>21</v>
      </c>
      <c r="G299" t="n">
        <v>157.49</v>
      </c>
      <c r="H299" t="n">
        <v>2.32</v>
      </c>
      <c r="I299" t="n">
        <v>8</v>
      </c>
      <c r="J299" t="n">
        <v>183.67</v>
      </c>
      <c r="K299" t="n">
        <v>49.1</v>
      </c>
      <c r="L299" t="n">
        <v>24</v>
      </c>
      <c r="M299" t="n">
        <v>3</v>
      </c>
      <c r="N299" t="n">
        <v>35.58</v>
      </c>
      <c r="O299" t="n">
        <v>22886.92</v>
      </c>
      <c r="P299" t="n">
        <v>203.24</v>
      </c>
      <c r="Q299" t="n">
        <v>443.84</v>
      </c>
      <c r="R299" t="n">
        <v>47.9</v>
      </c>
      <c r="S299" t="n">
        <v>32.9</v>
      </c>
      <c r="T299" t="n">
        <v>3509.87</v>
      </c>
      <c r="U299" t="n">
        <v>0.6899999999999999</v>
      </c>
      <c r="V299" t="n">
        <v>0.78</v>
      </c>
      <c r="W299" t="n">
        <v>1.46</v>
      </c>
      <c r="X299" t="n">
        <v>0.2</v>
      </c>
      <c r="Y299" t="n">
        <v>0.5</v>
      </c>
      <c r="Z299" t="n">
        <v>10</v>
      </c>
    </row>
    <row r="300">
      <c r="A300" t="n">
        <v>24</v>
      </c>
      <c r="B300" t="n">
        <v>75</v>
      </c>
      <c r="C300" t="inlineStr">
        <is>
          <t xml:space="preserve">CONCLUIDO	</t>
        </is>
      </c>
      <c r="D300" t="n">
        <v>4.2621</v>
      </c>
      <c r="E300" t="n">
        <v>23.46</v>
      </c>
      <c r="F300" t="n">
        <v>20.97</v>
      </c>
      <c r="G300" t="n">
        <v>179.76</v>
      </c>
      <c r="H300" t="n">
        <v>2.4</v>
      </c>
      <c r="I300" t="n">
        <v>7</v>
      </c>
      <c r="J300" t="n">
        <v>185.18</v>
      </c>
      <c r="K300" t="n">
        <v>49.1</v>
      </c>
      <c r="L300" t="n">
        <v>25</v>
      </c>
      <c r="M300" t="n">
        <v>1</v>
      </c>
      <c r="N300" t="n">
        <v>36.08</v>
      </c>
      <c r="O300" t="n">
        <v>23072.73</v>
      </c>
      <c r="P300" t="n">
        <v>201.94</v>
      </c>
      <c r="Q300" t="n">
        <v>443.82</v>
      </c>
      <c r="R300" t="n">
        <v>46.98</v>
      </c>
      <c r="S300" t="n">
        <v>32.9</v>
      </c>
      <c r="T300" t="n">
        <v>3056.75</v>
      </c>
      <c r="U300" t="n">
        <v>0.7</v>
      </c>
      <c r="V300" t="n">
        <v>0.78</v>
      </c>
      <c r="W300" t="n">
        <v>1.46</v>
      </c>
      <c r="X300" t="n">
        <v>0.18</v>
      </c>
      <c r="Y300" t="n">
        <v>0.5</v>
      </c>
      <c r="Z300" t="n">
        <v>10</v>
      </c>
    </row>
    <row r="301">
      <c r="A301" t="n">
        <v>25</v>
      </c>
      <c r="B301" t="n">
        <v>75</v>
      </c>
      <c r="C301" t="inlineStr">
        <is>
          <t xml:space="preserve">CONCLUIDO	</t>
        </is>
      </c>
      <c r="D301" t="n">
        <v>4.2609</v>
      </c>
      <c r="E301" t="n">
        <v>23.47</v>
      </c>
      <c r="F301" t="n">
        <v>20.98</v>
      </c>
      <c r="G301" t="n">
        <v>179.82</v>
      </c>
      <c r="H301" t="n">
        <v>2.47</v>
      </c>
      <c r="I301" t="n">
        <v>7</v>
      </c>
      <c r="J301" t="n">
        <v>186.69</v>
      </c>
      <c r="K301" t="n">
        <v>49.1</v>
      </c>
      <c r="L301" t="n">
        <v>26</v>
      </c>
      <c r="M301" t="n">
        <v>0</v>
      </c>
      <c r="N301" t="n">
        <v>36.6</v>
      </c>
      <c r="O301" t="n">
        <v>23259.24</v>
      </c>
      <c r="P301" t="n">
        <v>203.36</v>
      </c>
      <c r="Q301" t="n">
        <v>443.83</v>
      </c>
      <c r="R301" t="n">
        <v>47.1</v>
      </c>
      <c r="S301" t="n">
        <v>32.9</v>
      </c>
      <c r="T301" t="n">
        <v>3116.8</v>
      </c>
      <c r="U301" t="n">
        <v>0.7</v>
      </c>
      <c r="V301" t="n">
        <v>0.78</v>
      </c>
      <c r="W301" t="n">
        <v>1.47</v>
      </c>
      <c r="X301" t="n">
        <v>0.18</v>
      </c>
      <c r="Y301" t="n">
        <v>0.5</v>
      </c>
      <c r="Z301" t="n">
        <v>10</v>
      </c>
    </row>
    <row r="302">
      <c r="A302" t="n">
        <v>0</v>
      </c>
      <c r="B302" t="n">
        <v>95</v>
      </c>
      <c r="C302" t="inlineStr">
        <is>
          <t xml:space="preserve">CONCLUIDO	</t>
        </is>
      </c>
      <c r="D302" t="n">
        <v>2.3494</v>
      </c>
      <c r="E302" t="n">
        <v>42.56</v>
      </c>
      <c r="F302" t="n">
        <v>29.38</v>
      </c>
      <c r="G302" t="n">
        <v>6.12</v>
      </c>
      <c r="H302" t="n">
        <v>0.1</v>
      </c>
      <c r="I302" t="n">
        <v>288</v>
      </c>
      <c r="J302" t="n">
        <v>185.69</v>
      </c>
      <c r="K302" t="n">
        <v>53.44</v>
      </c>
      <c r="L302" t="n">
        <v>1</v>
      </c>
      <c r="M302" t="n">
        <v>286</v>
      </c>
      <c r="N302" t="n">
        <v>36.26</v>
      </c>
      <c r="O302" t="n">
        <v>23136.14</v>
      </c>
      <c r="P302" t="n">
        <v>397.2</v>
      </c>
      <c r="Q302" t="n">
        <v>443.86</v>
      </c>
      <c r="R302" t="n">
        <v>321.6</v>
      </c>
      <c r="S302" t="n">
        <v>32.9</v>
      </c>
      <c r="T302" t="n">
        <v>138960.52</v>
      </c>
      <c r="U302" t="n">
        <v>0.1</v>
      </c>
      <c r="V302" t="n">
        <v>0.55</v>
      </c>
      <c r="W302" t="n">
        <v>1.92</v>
      </c>
      <c r="X302" t="n">
        <v>8.58</v>
      </c>
      <c r="Y302" t="n">
        <v>0.5</v>
      </c>
      <c r="Z302" t="n">
        <v>10</v>
      </c>
    </row>
    <row r="303">
      <c r="A303" t="n">
        <v>1</v>
      </c>
      <c r="B303" t="n">
        <v>95</v>
      </c>
      <c r="C303" t="inlineStr">
        <is>
          <t xml:space="preserve">CONCLUIDO	</t>
        </is>
      </c>
      <c r="D303" t="n">
        <v>3.2203</v>
      </c>
      <c r="E303" t="n">
        <v>31.05</v>
      </c>
      <c r="F303" t="n">
        <v>24.19</v>
      </c>
      <c r="G303" t="n">
        <v>12.3</v>
      </c>
      <c r="H303" t="n">
        <v>0.19</v>
      </c>
      <c r="I303" t="n">
        <v>118</v>
      </c>
      <c r="J303" t="n">
        <v>187.21</v>
      </c>
      <c r="K303" t="n">
        <v>53.44</v>
      </c>
      <c r="L303" t="n">
        <v>2</v>
      </c>
      <c r="M303" t="n">
        <v>116</v>
      </c>
      <c r="N303" t="n">
        <v>36.77</v>
      </c>
      <c r="O303" t="n">
        <v>23322.88</v>
      </c>
      <c r="P303" t="n">
        <v>325.49</v>
      </c>
      <c r="Q303" t="n">
        <v>443.85</v>
      </c>
      <c r="R303" t="n">
        <v>152.01</v>
      </c>
      <c r="S303" t="n">
        <v>32.9</v>
      </c>
      <c r="T303" t="n">
        <v>55016.4</v>
      </c>
      <c r="U303" t="n">
        <v>0.22</v>
      </c>
      <c r="V303" t="n">
        <v>0.67</v>
      </c>
      <c r="W303" t="n">
        <v>1.64</v>
      </c>
      <c r="X303" t="n">
        <v>3.4</v>
      </c>
      <c r="Y303" t="n">
        <v>0.5</v>
      </c>
      <c r="Z303" t="n">
        <v>10</v>
      </c>
    </row>
    <row r="304">
      <c r="A304" t="n">
        <v>2</v>
      </c>
      <c r="B304" t="n">
        <v>95</v>
      </c>
      <c r="C304" t="inlineStr">
        <is>
          <t xml:space="preserve">CONCLUIDO	</t>
        </is>
      </c>
      <c r="D304" t="n">
        <v>3.5476</v>
      </c>
      <c r="E304" t="n">
        <v>28.19</v>
      </c>
      <c r="F304" t="n">
        <v>22.93</v>
      </c>
      <c r="G304" t="n">
        <v>18.34</v>
      </c>
      <c r="H304" t="n">
        <v>0.28</v>
      </c>
      <c r="I304" t="n">
        <v>75</v>
      </c>
      <c r="J304" t="n">
        <v>188.73</v>
      </c>
      <c r="K304" t="n">
        <v>53.44</v>
      </c>
      <c r="L304" t="n">
        <v>3</v>
      </c>
      <c r="M304" t="n">
        <v>73</v>
      </c>
      <c r="N304" t="n">
        <v>37.29</v>
      </c>
      <c r="O304" t="n">
        <v>23510.33</v>
      </c>
      <c r="P304" t="n">
        <v>307.04</v>
      </c>
      <c r="Q304" t="n">
        <v>443.82</v>
      </c>
      <c r="R304" t="n">
        <v>111.09</v>
      </c>
      <c r="S304" t="n">
        <v>32.9</v>
      </c>
      <c r="T304" t="n">
        <v>34771</v>
      </c>
      <c r="U304" t="n">
        <v>0.3</v>
      </c>
      <c r="V304" t="n">
        <v>0.71</v>
      </c>
      <c r="W304" t="n">
        <v>1.56</v>
      </c>
      <c r="X304" t="n">
        <v>2.13</v>
      </c>
      <c r="Y304" t="n">
        <v>0.5</v>
      </c>
      <c r="Z304" t="n">
        <v>10</v>
      </c>
    </row>
    <row r="305">
      <c r="A305" t="n">
        <v>3</v>
      </c>
      <c r="B305" t="n">
        <v>95</v>
      </c>
      <c r="C305" t="inlineStr">
        <is>
          <t xml:space="preserve">CONCLUIDO	</t>
        </is>
      </c>
      <c r="D305" t="n">
        <v>3.7217</v>
      </c>
      <c r="E305" t="n">
        <v>26.87</v>
      </c>
      <c r="F305" t="n">
        <v>22.35</v>
      </c>
      <c r="G305" t="n">
        <v>24.39</v>
      </c>
      <c r="H305" t="n">
        <v>0.37</v>
      </c>
      <c r="I305" t="n">
        <v>55</v>
      </c>
      <c r="J305" t="n">
        <v>190.25</v>
      </c>
      <c r="K305" t="n">
        <v>53.44</v>
      </c>
      <c r="L305" t="n">
        <v>4</v>
      </c>
      <c r="M305" t="n">
        <v>53</v>
      </c>
      <c r="N305" t="n">
        <v>37.82</v>
      </c>
      <c r="O305" t="n">
        <v>23698.48</v>
      </c>
      <c r="P305" t="n">
        <v>298.19</v>
      </c>
      <c r="Q305" t="n">
        <v>443.83</v>
      </c>
      <c r="R305" t="n">
        <v>91.78</v>
      </c>
      <c r="S305" t="n">
        <v>32.9</v>
      </c>
      <c r="T305" t="n">
        <v>25214.7</v>
      </c>
      <c r="U305" t="n">
        <v>0.36</v>
      </c>
      <c r="V305" t="n">
        <v>0.73</v>
      </c>
      <c r="W305" t="n">
        <v>1.54</v>
      </c>
      <c r="X305" t="n">
        <v>1.56</v>
      </c>
      <c r="Y305" t="n">
        <v>0.5</v>
      </c>
      <c r="Z305" t="n">
        <v>10</v>
      </c>
    </row>
    <row r="306">
      <c r="A306" t="n">
        <v>4</v>
      </c>
      <c r="B306" t="n">
        <v>95</v>
      </c>
      <c r="C306" t="inlineStr">
        <is>
          <t xml:space="preserve">CONCLUIDO	</t>
        </is>
      </c>
      <c r="D306" t="n">
        <v>3.8352</v>
      </c>
      <c r="E306" t="n">
        <v>26.07</v>
      </c>
      <c r="F306" t="n">
        <v>22</v>
      </c>
      <c r="G306" t="n">
        <v>30.7</v>
      </c>
      <c r="H306" t="n">
        <v>0.46</v>
      </c>
      <c r="I306" t="n">
        <v>43</v>
      </c>
      <c r="J306" t="n">
        <v>191.78</v>
      </c>
      <c r="K306" t="n">
        <v>53.44</v>
      </c>
      <c r="L306" t="n">
        <v>5</v>
      </c>
      <c r="M306" t="n">
        <v>41</v>
      </c>
      <c r="N306" t="n">
        <v>38.35</v>
      </c>
      <c r="O306" t="n">
        <v>23887.36</v>
      </c>
      <c r="P306" t="n">
        <v>292.13</v>
      </c>
      <c r="Q306" t="n">
        <v>443.85</v>
      </c>
      <c r="R306" t="n">
        <v>80.51000000000001</v>
      </c>
      <c r="S306" t="n">
        <v>32.9</v>
      </c>
      <c r="T306" t="n">
        <v>19639.36</v>
      </c>
      <c r="U306" t="n">
        <v>0.41</v>
      </c>
      <c r="V306" t="n">
        <v>0.74</v>
      </c>
      <c r="W306" t="n">
        <v>1.53</v>
      </c>
      <c r="X306" t="n">
        <v>1.21</v>
      </c>
      <c r="Y306" t="n">
        <v>0.5</v>
      </c>
      <c r="Z306" t="n">
        <v>10</v>
      </c>
    </row>
    <row r="307">
      <c r="A307" t="n">
        <v>5</v>
      </c>
      <c r="B307" t="n">
        <v>95</v>
      </c>
      <c r="C307" t="inlineStr">
        <is>
          <t xml:space="preserve">CONCLUIDO	</t>
        </is>
      </c>
      <c r="D307" t="n">
        <v>3.9027</v>
      </c>
      <c r="E307" t="n">
        <v>25.62</v>
      </c>
      <c r="F307" t="n">
        <v>21.82</v>
      </c>
      <c r="G307" t="n">
        <v>36.36</v>
      </c>
      <c r="H307" t="n">
        <v>0.55</v>
      </c>
      <c r="I307" t="n">
        <v>36</v>
      </c>
      <c r="J307" t="n">
        <v>193.32</v>
      </c>
      <c r="K307" t="n">
        <v>53.44</v>
      </c>
      <c r="L307" t="n">
        <v>6</v>
      </c>
      <c r="M307" t="n">
        <v>34</v>
      </c>
      <c r="N307" t="n">
        <v>38.89</v>
      </c>
      <c r="O307" t="n">
        <v>24076.95</v>
      </c>
      <c r="P307" t="n">
        <v>288.57</v>
      </c>
      <c r="Q307" t="n">
        <v>443.84</v>
      </c>
      <c r="R307" t="n">
        <v>74.58</v>
      </c>
      <c r="S307" t="n">
        <v>32.9</v>
      </c>
      <c r="T307" t="n">
        <v>16710.57</v>
      </c>
      <c r="U307" t="n">
        <v>0.44</v>
      </c>
      <c r="V307" t="n">
        <v>0.75</v>
      </c>
      <c r="W307" t="n">
        <v>1.51</v>
      </c>
      <c r="X307" t="n">
        <v>1.02</v>
      </c>
      <c r="Y307" t="n">
        <v>0.5</v>
      </c>
      <c r="Z307" t="n">
        <v>10</v>
      </c>
    </row>
    <row r="308">
      <c r="A308" t="n">
        <v>6</v>
      </c>
      <c r="B308" t="n">
        <v>95</v>
      </c>
      <c r="C308" t="inlineStr">
        <is>
          <t xml:space="preserve">CONCLUIDO	</t>
        </is>
      </c>
      <c r="D308" t="n">
        <v>3.9557</v>
      </c>
      <c r="E308" t="n">
        <v>25.28</v>
      </c>
      <c r="F308" t="n">
        <v>21.66</v>
      </c>
      <c r="G308" t="n">
        <v>41.92</v>
      </c>
      <c r="H308" t="n">
        <v>0.64</v>
      </c>
      <c r="I308" t="n">
        <v>31</v>
      </c>
      <c r="J308" t="n">
        <v>194.86</v>
      </c>
      <c r="K308" t="n">
        <v>53.44</v>
      </c>
      <c r="L308" t="n">
        <v>7</v>
      </c>
      <c r="M308" t="n">
        <v>29</v>
      </c>
      <c r="N308" t="n">
        <v>39.43</v>
      </c>
      <c r="O308" t="n">
        <v>24267.28</v>
      </c>
      <c r="P308" t="n">
        <v>284.85</v>
      </c>
      <c r="Q308" t="n">
        <v>443.82</v>
      </c>
      <c r="R308" t="n">
        <v>69.38</v>
      </c>
      <c r="S308" t="n">
        <v>32.9</v>
      </c>
      <c r="T308" t="n">
        <v>14136.5</v>
      </c>
      <c r="U308" t="n">
        <v>0.47</v>
      </c>
      <c r="V308" t="n">
        <v>0.75</v>
      </c>
      <c r="W308" t="n">
        <v>1.5</v>
      </c>
      <c r="X308" t="n">
        <v>0.86</v>
      </c>
      <c r="Y308" t="n">
        <v>0.5</v>
      </c>
      <c r="Z308" t="n">
        <v>10</v>
      </c>
    </row>
    <row r="309">
      <c r="A309" t="n">
        <v>7</v>
      </c>
      <c r="B309" t="n">
        <v>95</v>
      </c>
      <c r="C309" t="inlineStr">
        <is>
          <t xml:space="preserve">CONCLUIDO	</t>
        </is>
      </c>
      <c r="D309" t="n">
        <v>3.9972</v>
      </c>
      <c r="E309" t="n">
        <v>25.02</v>
      </c>
      <c r="F309" t="n">
        <v>21.54</v>
      </c>
      <c r="G309" t="n">
        <v>47.88</v>
      </c>
      <c r="H309" t="n">
        <v>0.72</v>
      </c>
      <c r="I309" t="n">
        <v>27</v>
      </c>
      <c r="J309" t="n">
        <v>196.41</v>
      </c>
      <c r="K309" t="n">
        <v>53.44</v>
      </c>
      <c r="L309" t="n">
        <v>8</v>
      </c>
      <c r="M309" t="n">
        <v>25</v>
      </c>
      <c r="N309" t="n">
        <v>39.98</v>
      </c>
      <c r="O309" t="n">
        <v>24458.36</v>
      </c>
      <c r="P309" t="n">
        <v>282.7</v>
      </c>
      <c r="Q309" t="n">
        <v>443.82</v>
      </c>
      <c r="R309" t="n">
        <v>65.77</v>
      </c>
      <c r="S309" t="n">
        <v>32.9</v>
      </c>
      <c r="T309" t="n">
        <v>12351.05</v>
      </c>
      <c r="U309" t="n">
        <v>0.5</v>
      </c>
      <c r="V309" t="n">
        <v>0.76</v>
      </c>
      <c r="W309" t="n">
        <v>1.49</v>
      </c>
      <c r="X309" t="n">
        <v>0.75</v>
      </c>
      <c r="Y309" t="n">
        <v>0.5</v>
      </c>
      <c r="Z309" t="n">
        <v>10</v>
      </c>
    </row>
    <row r="310">
      <c r="A310" t="n">
        <v>8</v>
      </c>
      <c r="B310" t="n">
        <v>95</v>
      </c>
      <c r="C310" t="inlineStr">
        <is>
          <t xml:space="preserve">CONCLUIDO	</t>
        </is>
      </c>
      <c r="D310" t="n">
        <v>4.0299</v>
      </c>
      <c r="E310" t="n">
        <v>24.81</v>
      </c>
      <c r="F310" t="n">
        <v>21.45</v>
      </c>
      <c r="G310" t="n">
        <v>53.63</v>
      </c>
      <c r="H310" t="n">
        <v>0.8100000000000001</v>
      </c>
      <c r="I310" t="n">
        <v>24</v>
      </c>
      <c r="J310" t="n">
        <v>197.97</v>
      </c>
      <c r="K310" t="n">
        <v>53.44</v>
      </c>
      <c r="L310" t="n">
        <v>9</v>
      </c>
      <c r="M310" t="n">
        <v>22</v>
      </c>
      <c r="N310" t="n">
        <v>40.53</v>
      </c>
      <c r="O310" t="n">
        <v>24650.18</v>
      </c>
      <c r="P310" t="n">
        <v>280.59</v>
      </c>
      <c r="Q310" t="n">
        <v>443.83</v>
      </c>
      <c r="R310" t="n">
        <v>62.67</v>
      </c>
      <c r="S310" t="n">
        <v>32.9</v>
      </c>
      <c r="T310" t="n">
        <v>10814.64</v>
      </c>
      <c r="U310" t="n">
        <v>0.52</v>
      </c>
      <c r="V310" t="n">
        <v>0.76</v>
      </c>
      <c r="W310" t="n">
        <v>1.49</v>
      </c>
      <c r="X310" t="n">
        <v>0.66</v>
      </c>
      <c r="Y310" t="n">
        <v>0.5</v>
      </c>
      <c r="Z310" t="n">
        <v>10</v>
      </c>
    </row>
    <row r="311">
      <c r="A311" t="n">
        <v>9</v>
      </c>
      <c r="B311" t="n">
        <v>95</v>
      </c>
      <c r="C311" t="inlineStr">
        <is>
          <t xml:space="preserve">CONCLUIDO	</t>
        </is>
      </c>
      <c r="D311" t="n">
        <v>4.0655</v>
      </c>
      <c r="E311" t="n">
        <v>24.6</v>
      </c>
      <c r="F311" t="n">
        <v>21.35</v>
      </c>
      <c r="G311" t="n">
        <v>60.99</v>
      </c>
      <c r="H311" t="n">
        <v>0.89</v>
      </c>
      <c r="I311" t="n">
        <v>21</v>
      </c>
      <c r="J311" t="n">
        <v>199.53</v>
      </c>
      <c r="K311" t="n">
        <v>53.44</v>
      </c>
      <c r="L311" t="n">
        <v>10</v>
      </c>
      <c r="M311" t="n">
        <v>19</v>
      </c>
      <c r="N311" t="n">
        <v>41.1</v>
      </c>
      <c r="O311" t="n">
        <v>24842.77</v>
      </c>
      <c r="P311" t="n">
        <v>277.26</v>
      </c>
      <c r="Q311" t="n">
        <v>443.82</v>
      </c>
      <c r="R311" t="n">
        <v>59.34</v>
      </c>
      <c r="S311" t="n">
        <v>32.9</v>
      </c>
      <c r="T311" t="n">
        <v>9167.049999999999</v>
      </c>
      <c r="U311" t="n">
        <v>0.55</v>
      </c>
      <c r="V311" t="n">
        <v>0.76</v>
      </c>
      <c r="W311" t="n">
        <v>1.48</v>
      </c>
      <c r="X311" t="n">
        <v>0.55</v>
      </c>
      <c r="Y311" t="n">
        <v>0.5</v>
      </c>
      <c r="Z311" t="n">
        <v>10</v>
      </c>
    </row>
    <row r="312">
      <c r="A312" t="n">
        <v>10</v>
      </c>
      <c r="B312" t="n">
        <v>95</v>
      </c>
      <c r="C312" t="inlineStr">
        <is>
          <t xml:space="preserve">CONCLUIDO	</t>
        </is>
      </c>
      <c r="D312" t="n">
        <v>4.0828</v>
      </c>
      <c r="E312" t="n">
        <v>24.49</v>
      </c>
      <c r="F312" t="n">
        <v>21.32</v>
      </c>
      <c r="G312" t="n">
        <v>67.31999999999999</v>
      </c>
      <c r="H312" t="n">
        <v>0.97</v>
      </c>
      <c r="I312" t="n">
        <v>19</v>
      </c>
      <c r="J312" t="n">
        <v>201.1</v>
      </c>
      <c r="K312" t="n">
        <v>53.44</v>
      </c>
      <c r="L312" t="n">
        <v>11</v>
      </c>
      <c r="M312" t="n">
        <v>17</v>
      </c>
      <c r="N312" t="n">
        <v>41.66</v>
      </c>
      <c r="O312" t="n">
        <v>25036.12</v>
      </c>
      <c r="P312" t="n">
        <v>275.62</v>
      </c>
      <c r="Q312" t="n">
        <v>443.82</v>
      </c>
      <c r="R312" t="n">
        <v>58.4</v>
      </c>
      <c r="S312" t="n">
        <v>32.9</v>
      </c>
      <c r="T312" t="n">
        <v>8703.15</v>
      </c>
      <c r="U312" t="n">
        <v>0.5600000000000001</v>
      </c>
      <c r="V312" t="n">
        <v>0.76</v>
      </c>
      <c r="W312" t="n">
        <v>1.48</v>
      </c>
      <c r="X312" t="n">
        <v>0.52</v>
      </c>
      <c r="Y312" t="n">
        <v>0.5</v>
      </c>
      <c r="Z312" t="n">
        <v>10</v>
      </c>
    </row>
    <row r="313">
      <c r="A313" t="n">
        <v>11</v>
      </c>
      <c r="B313" t="n">
        <v>95</v>
      </c>
      <c r="C313" t="inlineStr">
        <is>
          <t xml:space="preserve">CONCLUIDO	</t>
        </is>
      </c>
      <c r="D313" t="n">
        <v>4.0966</v>
      </c>
      <c r="E313" t="n">
        <v>24.41</v>
      </c>
      <c r="F313" t="n">
        <v>21.27</v>
      </c>
      <c r="G313" t="n">
        <v>70.91</v>
      </c>
      <c r="H313" t="n">
        <v>1.05</v>
      </c>
      <c r="I313" t="n">
        <v>18</v>
      </c>
      <c r="J313" t="n">
        <v>202.67</v>
      </c>
      <c r="K313" t="n">
        <v>53.44</v>
      </c>
      <c r="L313" t="n">
        <v>12</v>
      </c>
      <c r="M313" t="n">
        <v>16</v>
      </c>
      <c r="N313" t="n">
        <v>42.24</v>
      </c>
      <c r="O313" t="n">
        <v>25230.25</v>
      </c>
      <c r="P313" t="n">
        <v>273.98</v>
      </c>
      <c r="Q313" t="n">
        <v>443.83</v>
      </c>
      <c r="R313" t="n">
        <v>57.18</v>
      </c>
      <c r="S313" t="n">
        <v>32.9</v>
      </c>
      <c r="T313" t="n">
        <v>8101.21</v>
      </c>
      <c r="U313" t="n">
        <v>0.58</v>
      </c>
      <c r="V313" t="n">
        <v>0.77</v>
      </c>
      <c r="W313" t="n">
        <v>1.47</v>
      </c>
      <c r="X313" t="n">
        <v>0.48</v>
      </c>
      <c r="Y313" t="n">
        <v>0.5</v>
      </c>
      <c r="Z313" t="n">
        <v>10</v>
      </c>
    </row>
    <row r="314">
      <c r="A314" t="n">
        <v>12</v>
      </c>
      <c r="B314" t="n">
        <v>95</v>
      </c>
      <c r="C314" t="inlineStr">
        <is>
          <t xml:space="preserve">CONCLUIDO	</t>
        </is>
      </c>
      <c r="D314" t="n">
        <v>4.1143</v>
      </c>
      <c r="E314" t="n">
        <v>24.31</v>
      </c>
      <c r="F314" t="n">
        <v>21.24</v>
      </c>
      <c r="G314" t="n">
        <v>79.65000000000001</v>
      </c>
      <c r="H314" t="n">
        <v>1.13</v>
      </c>
      <c r="I314" t="n">
        <v>16</v>
      </c>
      <c r="J314" t="n">
        <v>204.25</v>
      </c>
      <c r="K314" t="n">
        <v>53.44</v>
      </c>
      <c r="L314" t="n">
        <v>13</v>
      </c>
      <c r="M314" t="n">
        <v>14</v>
      </c>
      <c r="N314" t="n">
        <v>42.82</v>
      </c>
      <c r="O314" t="n">
        <v>25425.3</v>
      </c>
      <c r="P314" t="n">
        <v>272.05</v>
      </c>
      <c r="Q314" t="n">
        <v>443.82</v>
      </c>
      <c r="R314" t="n">
        <v>55.79</v>
      </c>
      <c r="S314" t="n">
        <v>32.9</v>
      </c>
      <c r="T314" t="n">
        <v>7415.96</v>
      </c>
      <c r="U314" t="n">
        <v>0.59</v>
      </c>
      <c r="V314" t="n">
        <v>0.77</v>
      </c>
      <c r="W314" t="n">
        <v>1.48</v>
      </c>
      <c r="X314" t="n">
        <v>0.45</v>
      </c>
      <c r="Y314" t="n">
        <v>0.5</v>
      </c>
      <c r="Z314" t="n">
        <v>10</v>
      </c>
    </row>
    <row r="315">
      <c r="A315" t="n">
        <v>13</v>
      </c>
      <c r="B315" t="n">
        <v>95</v>
      </c>
      <c r="C315" t="inlineStr">
        <is>
          <t xml:space="preserve">CONCLUIDO	</t>
        </is>
      </c>
      <c r="D315" t="n">
        <v>4.1282</v>
      </c>
      <c r="E315" t="n">
        <v>24.22</v>
      </c>
      <c r="F315" t="n">
        <v>21.2</v>
      </c>
      <c r="G315" t="n">
        <v>84.79000000000001</v>
      </c>
      <c r="H315" t="n">
        <v>1.21</v>
      </c>
      <c r="I315" t="n">
        <v>15</v>
      </c>
      <c r="J315" t="n">
        <v>205.84</v>
      </c>
      <c r="K315" t="n">
        <v>53.44</v>
      </c>
      <c r="L315" t="n">
        <v>14</v>
      </c>
      <c r="M315" t="n">
        <v>13</v>
      </c>
      <c r="N315" t="n">
        <v>43.4</v>
      </c>
      <c r="O315" t="n">
        <v>25621.03</v>
      </c>
      <c r="P315" t="n">
        <v>270.21</v>
      </c>
      <c r="Q315" t="n">
        <v>443.82</v>
      </c>
      <c r="R315" t="n">
        <v>54.59</v>
      </c>
      <c r="S315" t="n">
        <v>32.9</v>
      </c>
      <c r="T315" t="n">
        <v>6819.75</v>
      </c>
      <c r="U315" t="n">
        <v>0.6</v>
      </c>
      <c r="V315" t="n">
        <v>0.77</v>
      </c>
      <c r="W315" t="n">
        <v>1.47</v>
      </c>
      <c r="X315" t="n">
        <v>0.4</v>
      </c>
      <c r="Y315" t="n">
        <v>0.5</v>
      </c>
      <c r="Z315" t="n">
        <v>10</v>
      </c>
    </row>
    <row r="316">
      <c r="A316" t="n">
        <v>14</v>
      </c>
      <c r="B316" t="n">
        <v>95</v>
      </c>
      <c r="C316" t="inlineStr">
        <is>
          <t xml:space="preserve">CONCLUIDO	</t>
        </is>
      </c>
      <c r="D316" t="n">
        <v>4.1424</v>
      </c>
      <c r="E316" t="n">
        <v>24.14</v>
      </c>
      <c r="F316" t="n">
        <v>21.15</v>
      </c>
      <c r="G316" t="n">
        <v>90.65000000000001</v>
      </c>
      <c r="H316" t="n">
        <v>1.28</v>
      </c>
      <c r="I316" t="n">
        <v>14</v>
      </c>
      <c r="J316" t="n">
        <v>207.43</v>
      </c>
      <c r="K316" t="n">
        <v>53.44</v>
      </c>
      <c r="L316" t="n">
        <v>15</v>
      </c>
      <c r="M316" t="n">
        <v>12</v>
      </c>
      <c r="N316" t="n">
        <v>44</v>
      </c>
      <c r="O316" t="n">
        <v>25817.56</v>
      </c>
      <c r="P316" t="n">
        <v>269.41</v>
      </c>
      <c r="Q316" t="n">
        <v>443.82</v>
      </c>
      <c r="R316" t="n">
        <v>53.04</v>
      </c>
      <c r="S316" t="n">
        <v>32.9</v>
      </c>
      <c r="T316" t="n">
        <v>6050.67</v>
      </c>
      <c r="U316" t="n">
        <v>0.62</v>
      </c>
      <c r="V316" t="n">
        <v>0.77</v>
      </c>
      <c r="W316" t="n">
        <v>1.47</v>
      </c>
      <c r="X316" t="n">
        <v>0.36</v>
      </c>
      <c r="Y316" t="n">
        <v>0.5</v>
      </c>
      <c r="Z316" t="n">
        <v>10</v>
      </c>
    </row>
    <row r="317">
      <c r="A317" t="n">
        <v>15</v>
      </c>
      <c r="B317" t="n">
        <v>95</v>
      </c>
      <c r="C317" t="inlineStr">
        <is>
          <t xml:space="preserve">CONCLUIDO	</t>
        </is>
      </c>
      <c r="D317" t="n">
        <v>4.1506</v>
      </c>
      <c r="E317" t="n">
        <v>24.09</v>
      </c>
      <c r="F317" t="n">
        <v>21.14</v>
      </c>
      <c r="G317" t="n">
        <v>97.56999999999999</v>
      </c>
      <c r="H317" t="n">
        <v>1.36</v>
      </c>
      <c r="I317" t="n">
        <v>13</v>
      </c>
      <c r="J317" t="n">
        <v>209.03</v>
      </c>
      <c r="K317" t="n">
        <v>53.44</v>
      </c>
      <c r="L317" t="n">
        <v>16</v>
      </c>
      <c r="M317" t="n">
        <v>11</v>
      </c>
      <c r="N317" t="n">
        <v>44.6</v>
      </c>
      <c r="O317" t="n">
        <v>26014.91</v>
      </c>
      <c r="P317" t="n">
        <v>267.37</v>
      </c>
      <c r="Q317" t="n">
        <v>443.82</v>
      </c>
      <c r="R317" t="n">
        <v>52.7</v>
      </c>
      <c r="S317" t="n">
        <v>32.9</v>
      </c>
      <c r="T317" t="n">
        <v>5886.62</v>
      </c>
      <c r="U317" t="n">
        <v>0.62</v>
      </c>
      <c r="V317" t="n">
        <v>0.77</v>
      </c>
      <c r="W317" t="n">
        <v>1.47</v>
      </c>
      <c r="X317" t="n">
        <v>0.35</v>
      </c>
      <c r="Y317" t="n">
        <v>0.5</v>
      </c>
      <c r="Z317" t="n">
        <v>10</v>
      </c>
    </row>
    <row r="318">
      <c r="A318" t="n">
        <v>16</v>
      </c>
      <c r="B318" t="n">
        <v>95</v>
      </c>
      <c r="C318" t="inlineStr">
        <is>
          <t xml:space="preserve">CONCLUIDO	</t>
        </is>
      </c>
      <c r="D318" t="n">
        <v>4.1518</v>
      </c>
      <c r="E318" t="n">
        <v>24.09</v>
      </c>
      <c r="F318" t="n">
        <v>21.13</v>
      </c>
      <c r="G318" t="n">
        <v>97.54000000000001</v>
      </c>
      <c r="H318" t="n">
        <v>1.43</v>
      </c>
      <c r="I318" t="n">
        <v>13</v>
      </c>
      <c r="J318" t="n">
        <v>210.64</v>
      </c>
      <c r="K318" t="n">
        <v>53.44</v>
      </c>
      <c r="L318" t="n">
        <v>17</v>
      </c>
      <c r="M318" t="n">
        <v>11</v>
      </c>
      <c r="N318" t="n">
        <v>45.21</v>
      </c>
      <c r="O318" t="n">
        <v>26213.09</v>
      </c>
      <c r="P318" t="n">
        <v>267.25</v>
      </c>
      <c r="Q318" t="n">
        <v>443.82</v>
      </c>
      <c r="R318" t="n">
        <v>52.4</v>
      </c>
      <c r="S318" t="n">
        <v>32.9</v>
      </c>
      <c r="T318" t="n">
        <v>5735.22</v>
      </c>
      <c r="U318" t="n">
        <v>0.63</v>
      </c>
      <c r="V318" t="n">
        <v>0.77</v>
      </c>
      <c r="W318" t="n">
        <v>1.47</v>
      </c>
      <c r="X318" t="n">
        <v>0.34</v>
      </c>
      <c r="Y318" t="n">
        <v>0.5</v>
      </c>
      <c r="Z318" t="n">
        <v>10</v>
      </c>
    </row>
    <row r="319">
      <c r="A319" t="n">
        <v>17</v>
      </c>
      <c r="B319" t="n">
        <v>95</v>
      </c>
      <c r="C319" t="inlineStr">
        <is>
          <t xml:space="preserve">CONCLUIDO	</t>
        </is>
      </c>
      <c r="D319" t="n">
        <v>4.1628</v>
      </c>
      <c r="E319" t="n">
        <v>24.02</v>
      </c>
      <c r="F319" t="n">
        <v>21.11</v>
      </c>
      <c r="G319" t="n">
        <v>105.54</v>
      </c>
      <c r="H319" t="n">
        <v>1.51</v>
      </c>
      <c r="I319" t="n">
        <v>12</v>
      </c>
      <c r="J319" t="n">
        <v>212.25</v>
      </c>
      <c r="K319" t="n">
        <v>53.44</v>
      </c>
      <c r="L319" t="n">
        <v>18</v>
      </c>
      <c r="M319" t="n">
        <v>10</v>
      </c>
      <c r="N319" t="n">
        <v>45.82</v>
      </c>
      <c r="O319" t="n">
        <v>26412.11</v>
      </c>
      <c r="P319" t="n">
        <v>265.55</v>
      </c>
      <c r="Q319" t="n">
        <v>443.82</v>
      </c>
      <c r="R319" t="n">
        <v>51.66</v>
      </c>
      <c r="S319" t="n">
        <v>32.9</v>
      </c>
      <c r="T319" t="n">
        <v>5371.26</v>
      </c>
      <c r="U319" t="n">
        <v>0.64</v>
      </c>
      <c r="V319" t="n">
        <v>0.77</v>
      </c>
      <c r="W319" t="n">
        <v>1.46</v>
      </c>
      <c r="X319" t="n">
        <v>0.31</v>
      </c>
      <c r="Y319" t="n">
        <v>0.5</v>
      </c>
      <c r="Z319" t="n">
        <v>10</v>
      </c>
    </row>
    <row r="320">
      <c r="A320" t="n">
        <v>18</v>
      </c>
      <c r="B320" t="n">
        <v>95</v>
      </c>
      <c r="C320" t="inlineStr">
        <is>
          <t xml:space="preserve">CONCLUIDO	</t>
        </is>
      </c>
      <c r="D320" t="n">
        <v>4.1755</v>
      </c>
      <c r="E320" t="n">
        <v>23.95</v>
      </c>
      <c r="F320" t="n">
        <v>21.07</v>
      </c>
      <c r="G320" t="n">
        <v>114.93</v>
      </c>
      <c r="H320" t="n">
        <v>1.58</v>
      </c>
      <c r="I320" t="n">
        <v>11</v>
      </c>
      <c r="J320" t="n">
        <v>213.87</v>
      </c>
      <c r="K320" t="n">
        <v>53.44</v>
      </c>
      <c r="L320" t="n">
        <v>19</v>
      </c>
      <c r="M320" t="n">
        <v>9</v>
      </c>
      <c r="N320" t="n">
        <v>46.44</v>
      </c>
      <c r="O320" t="n">
        <v>26611.98</v>
      </c>
      <c r="P320" t="n">
        <v>262.28</v>
      </c>
      <c r="Q320" t="n">
        <v>443.82</v>
      </c>
      <c r="R320" t="n">
        <v>50.44</v>
      </c>
      <c r="S320" t="n">
        <v>32.9</v>
      </c>
      <c r="T320" t="n">
        <v>4764.07</v>
      </c>
      <c r="U320" t="n">
        <v>0.65</v>
      </c>
      <c r="V320" t="n">
        <v>0.77</v>
      </c>
      <c r="W320" t="n">
        <v>1.46</v>
      </c>
      <c r="X320" t="n">
        <v>0.28</v>
      </c>
      <c r="Y320" t="n">
        <v>0.5</v>
      </c>
      <c r="Z320" t="n">
        <v>10</v>
      </c>
    </row>
    <row r="321">
      <c r="A321" t="n">
        <v>19</v>
      </c>
      <c r="B321" t="n">
        <v>95</v>
      </c>
      <c r="C321" t="inlineStr">
        <is>
          <t xml:space="preserve">CONCLUIDO	</t>
        </is>
      </c>
      <c r="D321" t="n">
        <v>4.1755</v>
      </c>
      <c r="E321" t="n">
        <v>23.95</v>
      </c>
      <c r="F321" t="n">
        <v>21.07</v>
      </c>
      <c r="G321" t="n">
        <v>114.93</v>
      </c>
      <c r="H321" t="n">
        <v>1.65</v>
      </c>
      <c r="I321" t="n">
        <v>11</v>
      </c>
      <c r="J321" t="n">
        <v>215.5</v>
      </c>
      <c r="K321" t="n">
        <v>53.44</v>
      </c>
      <c r="L321" t="n">
        <v>20</v>
      </c>
      <c r="M321" t="n">
        <v>9</v>
      </c>
      <c r="N321" t="n">
        <v>47.07</v>
      </c>
      <c r="O321" t="n">
        <v>26812.71</v>
      </c>
      <c r="P321" t="n">
        <v>263.21</v>
      </c>
      <c r="Q321" t="n">
        <v>443.83</v>
      </c>
      <c r="R321" t="n">
        <v>50.32</v>
      </c>
      <c r="S321" t="n">
        <v>32.9</v>
      </c>
      <c r="T321" t="n">
        <v>4703.28</v>
      </c>
      <c r="U321" t="n">
        <v>0.65</v>
      </c>
      <c r="V321" t="n">
        <v>0.77</v>
      </c>
      <c r="W321" t="n">
        <v>1.47</v>
      </c>
      <c r="X321" t="n">
        <v>0.28</v>
      </c>
      <c r="Y321" t="n">
        <v>0.5</v>
      </c>
      <c r="Z321" t="n">
        <v>10</v>
      </c>
    </row>
    <row r="322">
      <c r="A322" t="n">
        <v>20</v>
      </c>
      <c r="B322" t="n">
        <v>95</v>
      </c>
      <c r="C322" t="inlineStr">
        <is>
          <t xml:space="preserve">CONCLUIDO	</t>
        </is>
      </c>
      <c r="D322" t="n">
        <v>4.1875</v>
      </c>
      <c r="E322" t="n">
        <v>23.88</v>
      </c>
      <c r="F322" t="n">
        <v>21.04</v>
      </c>
      <c r="G322" t="n">
        <v>126.24</v>
      </c>
      <c r="H322" t="n">
        <v>1.72</v>
      </c>
      <c r="I322" t="n">
        <v>10</v>
      </c>
      <c r="J322" t="n">
        <v>217.14</v>
      </c>
      <c r="K322" t="n">
        <v>53.44</v>
      </c>
      <c r="L322" t="n">
        <v>21</v>
      </c>
      <c r="M322" t="n">
        <v>8</v>
      </c>
      <c r="N322" t="n">
        <v>47.7</v>
      </c>
      <c r="O322" t="n">
        <v>27014.3</v>
      </c>
      <c r="P322" t="n">
        <v>260.31</v>
      </c>
      <c r="Q322" t="n">
        <v>443.82</v>
      </c>
      <c r="R322" t="n">
        <v>49.38</v>
      </c>
      <c r="S322" t="n">
        <v>32.9</v>
      </c>
      <c r="T322" t="n">
        <v>4237.56</v>
      </c>
      <c r="U322" t="n">
        <v>0.67</v>
      </c>
      <c r="V322" t="n">
        <v>0.77</v>
      </c>
      <c r="W322" t="n">
        <v>1.46</v>
      </c>
      <c r="X322" t="n">
        <v>0.25</v>
      </c>
      <c r="Y322" t="n">
        <v>0.5</v>
      </c>
      <c r="Z322" t="n">
        <v>10</v>
      </c>
    </row>
    <row r="323">
      <c r="A323" t="n">
        <v>21</v>
      </c>
      <c r="B323" t="n">
        <v>95</v>
      </c>
      <c r="C323" t="inlineStr">
        <is>
          <t xml:space="preserve">CONCLUIDO	</t>
        </is>
      </c>
      <c r="D323" t="n">
        <v>4.1843</v>
      </c>
      <c r="E323" t="n">
        <v>23.9</v>
      </c>
      <c r="F323" t="n">
        <v>21.06</v>
      </c>
      <c r="G323" t="n">
        <v>126.35</v>
      </c>
      <c r="H323" t="n">
        <v>1.79</v>
      </c>
      <c r="I323" t="n">
        <v>10</v>
      </c>
      <c r="J323" t="n">
        <v>218.78</v>
      </c>
      <c r="K323" t="n">
        <v>53.44</v>
      </c>
      <c r="L323" t="n">
        <v>22</v>
      </c>
      <c r="M323" t="n">
        <v>8</v>
      </c>
      <c r="N323" t="n">
        <v>48.34</v>
      </c>
      <c r="O323" t="n">
        <v>27216.79</v>
      </c>
      <c r="P323" t="n">
        <v>259.8</v>
      </c>
      <c r="Q323" t="n">
        <v>443.82</v>
      </c>
      <c r="R323" t="n">
        <v>49.97</v>
      </c>
      <c r="S323" t="n">
        <v>32.9</v>
      </c>
      <c r="T323" t="n">
        <v>4536.69</v>
      </c>
      <c r="U323" t="n">
        <v>0.66</v>
      </c>
      <c r="V323" t="n">
        <v>0.77</v>
      </c>
      <c r="W323" t="n">
        <v>1.46</v>
      </c>
      <c r="X323" t="n">
        <v>0.26</v>
      </c>
      <c r="Y323" t="n">
        <v>0.5</v>
      </c>
      <c r="Z323" t="n">
        <v>10</v>
      </c>
    </row>
    <row r="324">
      <c r="A324" t="n">
        <v>22</v>
      </c>
      <c r="B324" t="n">
        <v>95</v>
      </c>
      <c r="C324" t="inlineStr">
        <is>
          <t xml:space="preserve">CONCLUIDO	</t>
        </is>
      </c>
      <c r="D324" t="n">
        <v>4.2004</v>
      </c>
      <c r="E324" t="n">
        <v>23.81</v>
      </c>
      <c r="F324" t="n">
        <v>21</v>
      </c>
      <c r="G324" t="n">
        <v>140.02</v>
      </c>
      <c r="H324" t="n">
        <v>1.85</v>
      </c>
      <c r="I324" t="n">
        <v>9</v>
      </c>
      <c r="J324" t="n">
        <v>220.43</v>
      </c>
      <c r="K324" t="n">
        <v>53.44</v>
      </c>
      <c r="L324" t="n">
        <v>23</v>
      </c>
      <c r="M324" t="n">
        <v>7</v>
      </c>
      <c r="N324" t="n">
        <v>48.99</v>
      </c>
      <c r="O324" t="n">
        <v>27420.16</v>
      </c>
      <c r="P324" t="n">
        <v>255.88</v>
      </c>
      <c r="Q324" t="n">
        <v>443.82</v>
      </c>
      <c r="R324" t="n">
        <v>48.26</v>
      </c>
      <c r="S324" t="n">
        <v>32.9</v>
      </c>
      <c r="T324" t="n">
        <v>3683.03</v>
      </c>
      <c r="U324" t="n">
        <v>0.68</v>
      </c>
      <c r="V324" t="n">
        <v>0.78</v>
      </c>
      <c r="W324" t="n">
        <v>1.46</v>
      </c>
      <c r="X324" t="n">
        <v>0.21</v>
      </c>
      <c r="Y324" t="n">
        <v>0.5</v>
      </c>
      <c r="Z324" t="n">
        <v>10</v>
      </c>
    </row>
    <row r="325">
      <c r="A325" t="n">
        <v>23</v>
      </c>
      <c r="B325" t="n">
        <v>95</v>
      </c>
      <c r="C325" t="inlineStr">
        <is>
          <t xml:space="preserve">CONCLUIDO	</t>
        </is>
      </c>
      <c r="D325" t="n">
        <v>4.1976</v>
      </c>
      <c r="E325" t="n">
        <v>23.82</v>
      </c>
      <c r="F325" t="n">
        <v>21.02</v>
      </c>
      <c r="G325" t="n">
        <v>140.13</v>
      </c>
      <c r="H325" t="n">
        <v>1.92</v>
      </c>
      <c r="I325" t="n">
        <v>9</v>
      </c>
      <c r="J325" t="n">
        <v>222.08</v>
      </c>
      <c r="K325" t="n">
        <v>53.44</v>
      </c>
      <c r="L325" t="n">
        <v>24</v>
      </c>
      <c r="M325" t="n">
        <v>7</v>
      </c>
      <c r="N325" t="n">
        <v>49.65</v>
      </c>
      <c r="O325" t="n">
        <v>27624.44</v>
      </c>
      <c r="P325" t="n">
        <v>257.21</v>
      </c>
      <c r="Q325" t="n">
        <v>443.82</v>
      </c>
      <c r="R325" t="n">
        <v>48.68</v>
      </c>
      <c r="S325" t="n">
        <v>32.9</v>
      </c>
      <c r="T325" t="n">
        <v>3896.76</v>
      </c>
      <c r="U325" t="n">
        <v>0.68</v>
      </c>
      <c r="V325" t="n">
        <v>0.77</v>
      </c>
      <c r="W325" t="n">
        <v>1.46</v>
      </c>
      <c r="X325" t="n">
        <v>0.23</v>
      </c>
      <c r="Y325" t="n">
        <v>0.5</v>
      </c>
      <c r="Z325" t="n">
        <v>10</v>
      </c>
    </row>
    <row r="326">
      <c r="A326" t="n">
        <v>24</v>
      </c>
      <c r="B326" t="n">
        <v>95</v>
      </c>
      <c r="C326" t="inlineStr">
        <is>
          <t xml:space="preserve">CONCLUIDO	</t>
        </is>
      </c>
      <c r="D326" t="n">
        <v>4.1969</v>
      </c>
      <c r="E326" t="n">
        <v>23.83</v>
      </c>
      <c r="F326" t="n">
        <v>21.02</v>
      </c>
      <c r="G326" t="n">
        <v>140.16</v>
      </c>
      <c r="H326" t="n">
        <v>1.99</v>
      </c>
      <c r="I326" t="n">
        <v>9</v>
      </c>
      <c r="J326" t="n">
        <v>223.75</v>
      </c>
      <c r="K326" t="n">
        <v>53.44</v>
      </c>
      <c r="L326" t="n">
        <v>25</v>
      </c>
      <c r="M326" t="n">
        <v>7</v>
      </c>
      <c r="N326" t="n">
        <v>50.31</v>
      </c>
      <c r="O326" t="n">
        <v>27829.77</v>
      </c>
      <c r="P326" t="n">
        <v>255.31</v>
      </c>
      <c r="Q326" t="n">
        <v>443.82</v>
      </c>
      <c r="R326" t="n">
        <v>48.91</v>
      </c>
      <c r="S326" t="n">
        <v>32.9</v>
      </c>
      <c r="T326" t="n">
        <v>4011.2</v>
      </c>
      <c r="U326" t="n">
        <v>0.67</v>
      </c>
      <c r="V326" t="n">
        <v>0.77</v>
      </c>
      <c r="W326" t="n">
        <v>1.46</v>
      </c>
      <c r="X326" t="n">
        <v>0.23</v>
      </c>
      <c r="Y326" t="n">
        <v>0.5</v>
      </c>
      <c r="Z326" t="n">
        <v>10</v>
      </c>
    </row>
    <row r="327">
      <c r="A327" t="n">
        <v>25</v>
      </c>
      <c r="B327" t="n">
        <v>95</v>
      </c>
      <c r="C327" t="inlineStr">
        <is>
          <t xml:space="preserve">CONCLUIDO	</t>
        </is>
      </c>
      <c r="D327" t="n">
        <v>4.209</v>
      </c>
      <c r="E327" t="n">
        <v>23.76</v>
      </c>
      <c r="F327" t="n">
        <v>20.99</v>
      </c>
      <c r="G327" t="n">
        <v>157.44</v>
      </c>
      <c r="H327" t="n">
        <v>2.05</v>
      </c>
      <c r="I327" t="n">
        <v>8</v>
      </c>
      <c r="J327" t="n">
        <v>225.42</v>
      </c>
      <c r="K327" t="n">
        <v>53.44</v>
      </c>
      <c r="L327" t="n">
        <v>26</v>
      </c>
      <c r="M327" t="n">
        <v>6</v>
      </c>
      <c r="N327" t="n">
        <v>50.98</v>
      </c>
      <c r="O327" t="n">
        <v>28035.92</v>
      </c>
      <c r="P327" t="n">
        <v>252.57</v>
      </c>
      <c r="Q327" t="n">
        <v>443.82</v>
      </c>
      <c r="R327" t="n">
        <v>47.78</v>
      </c>
      <c r="S327" t="n">
        <v>32.9</v>
      </c>
      <c r="T327" t="n">
        <v>3449.38</v>
      </c>
      <c r="U327" t="n">
        <v>0.6899999999999999</v>
      </c>
      <c r="V327" t="n">
        <v>0.78</v>
      </c>
      <c r="W327" t="n">
        <v>1.46</v>
      </c>
      <c r="X327" t="n">
        <v>0.2</v>
      </c>
      <c r="Y327" t="n">
        <v>0.5</v>
      </c>
      <c r="Z327" t="n">
        <v>10</v>
      </c>
    </row>
    <row r="328">
      <c r="A328" t="n">
        <v>26</v>
      </c>
      <c r="B328" t="n">
        <v>95</v>
      </c>
      <c r="C328" t="inlineStr">
        <is>
          <t xml:space="preserve">CONCLUIDO	</t>
        </is>
      </c>
      <c r="D328" t="n">
        <v>4.2106</v>
      </c>
      <c r="E328" t="n">
        <v>23.75</v>
      </c>
      <c r="F328" t="n">
        <v>20.98</v>
      </c>
      <c r="G328" t="n">
        <v>157.37</v>
      </c>
      <c r="H328" t="n">
        <v>2.11</v>
      </c>
      <c r="I328" t="n">
        <v>8</v>
      </c>
      <c r="J328" t="n">
        <v>227.1</v>
      </c>
      <c r="K328" t="n">
        <v>53.44</v>
      </c>
      <c r="L328" t="n">
        <v>27</v>
      </c>
      <c r="M328" t="n">
        <v>6</v>
      </c>
      <c r="N328" t="n">
        <v>51.66</v>
      </c>
      <c r="O328" t="n">
        <v>28243</v>
      </c>
      <c r="P328" t="n">
        <v>252.66</v>
      </c>
      <c r="Q328" t="n">
        <v>443.82</v>
      </c>
      <c r="R328" t="n">
        <v>47.53</v>
      </c>
      <c r="S328" t="n">
        <v>32.9</v>
      </c>
      <c r="T328" t="n">
        <v>3327</v>
      </c>
      <c r="U328" t="n">
        <v>0.6899999999999999</v>
      </c>
      <c r="V328" t="n">
        <v>0.78</v>
      </c>
      <c r="W328" t="n">
        <v>1.46</v>
      </c>
      <c r="X328" t="n">
        <v>0.19</v>
      </c>
      <c r="Y328" t="n">
        <v>0.5</v>
      </c>
      <c r="Z328" t="n">
        <v>10</v>
      </c>
    </row>
    <row r="329">
      <c r="A329" t="n">
        <v>27</v>
      </c>
      <c r="B329" t="n">
        <v>95</v>
      </c>
      <c r="C329" t="inlineStr">
        <is>
          <t xml:space="preserve">CONCLUIDO	</t>
        </is>
      </c>
      <c r="D329" t="n">
        <v>4.2107</v>
      </c>
      <c r="E329" t="n">
        <v>23.75</v>
      </c>
      <c r="F329" t="n">
        <v>20.98</v>
      </c>
      <c r="G329" t="n">
        <v>157.37</v>
      </c>
      <c r="H329" t="n">
        <v>2.18</v>
      </c>
      <c r="I329" t="n">
        <v>8</v>
      </c>
      <c r="J329" t="n">
        <v>228.79</v>
      </c>
      <c r="K329" t="n">
        <v>53.44</v>
      </c>
      <c r="L329" t="n">
        <v>28</v>
      </c>
      <c r="M329" t="n">
        <v>6</v>
      </c>
      <c r="N329" t="n">
        <v>52.35</v>
      </c>
      <c r="O329" t="n">
        <v>28451.04</v>
      </c>
      <c r="P329" t="n">
        <v>252.38</v>
      </c>
      <c r="Q329" t="n">
        <v>443.82</v>
      </c>
      <c r="R329" t="n">
        <v>47.55</v>
      </c>
      <c r="S329" t="n">
        <v>32.9</v>
      </c>
      <c r="T329" t="n">
        <v>3333.28</v>
      </c>
      <c r="U329" t="n">
        <v>0.6899999999999999</v>
      </c>
      <c r="V329" t="n">
        <v>0.78</v>
      </c>
      <c r="W329" t="n">
        <v>1.46</v>
      </c>
      <c r="X329" t="n">
        <v>0.19</v>
      </c>
      <c r="Y329" t="n">
        <v>0.5</v>
      </c>
      <c r="Z329" t="n">
        <v>10</v>
      </c>
    </row>
    <row r="330">
      <c r="A330" t="n">
        <v>28</v>
      </c>
      <c r="B330" t="n">
        <v>95</v>
      </c>
      <c r="C330" t="inlineStr">
        <is>
          <t xml:space="preserve">CONCLUIDO	</t>
        </is>
      </c>
      <c r="D330" t="n">
        <v>4.209</v>
      </c>
      <c r="E330" t="n">
        <v>23.76</v>
      </c>
      <c r="F330" t="n">
        <v>20.99</v>
      </c>
      <c r="G330" t="n">
        <v>157.44</v>
      </c>
      <c r="H330" t="n">
        <v>2.24</v>
      </c>
      <c r="I330" t="n">
        <v>8</v>
      </c>
      <c r="J330" t="n">
        <v>230.48</v>
      </c>
      <c r="K330" t="n">
        <v>53.44</v>
      </c>
      <c r="L330" t="n">
        <v>29</v>
      </c>
      <c r="M330" t="n">
        <v>6</v>
      </c>
      <c r="N330" t="n">
        <v>53.05</v>
      </c>
      <c r="O330" t="n">
        <v>28660.06</v>
      </c>
      <c r="P330" t="n">
        <v>249.23</v>
      </c>
      <c r="Q330" t="n">
        <v>443.82</v>
      </c>
      <c r="R330" t="n">
        <v>47.93</v>
      </c>
      <c r="S330" t="n">
        <v>32.9</v>
      </c>
      <c r="T330" t="n">
        <v>3525.66</v>
      </c>
      <c r="U330" t="n">
        <v>0.6899999999999999</v>
      </c>
      <c r="V330" t="n">
        <v>0.78</v>
      </c>
      <c r="W330" t="n">
        <v>1.46</v>
      </c>
      <c r="X330" t="n">
        <v>0.2</v>
      </c>
      <c r="Y330" t="n">
        <v>0.5</v>
      </c>
      <c r="Z330" t="n">
        <v>10</v>
      </c>
    </row>
    <row r="331">
      <c r="A331" t="n">
        <v>29</v>
      </c>
      <c r="B331" t="n">
        <v>95</v>
      </c>
      <c r="C331" t="inlineStr">
        <is>
          <t xml:space="preserve">CONCLUIDO	</t>
        </is>
      </c>
      <c r="D331" t="n">
        <v>4.2188</v>
      </c>
      <c r="E331" t="n">
        <v>23.7</v>
      </c>
      <c r="F331" t="n">
        <v>20.97</v>
      </c>
      <c r="G331" t="n">
        <v>179.78</v>
      </c>
      <c r="H331" t="n">
        <v>2.3</v>
      </c>
      <c r="I331" t="n">
        <v>7</v>
      </c>
      <c r="J331" t="n">
        <v>232.18</v>
      </c>
      <c r="K331" t="n">
        <v>53.44</v>
      </c>
      <c r="L331" t="n">
        <v>30</v>
      </c>
      <c r="M331" t="n">
        <v>5</v>
      </c>
      <c r="N331" t="n">
        <v>53.75</v>
      </c>
      <c r="O331" t="n">
        <v>28870.05</v>
      </c>
      <c r="P331" t="n">
        <v>247.87</v>
      </c>
      <c r="Q331" t="n">
        <v>443.82</v>
      </c>
      <c r="R331" t="n">
        <v>47.16</v>
      </c>
      <c r="S331" t="n">
        <v>32.9</v>
      </c>
      <c r="T331" t="n">
        <v>3145.06</v>
      </c>
      <c r="U331" t="n">
        <v>0.7</v>
      </c>
      <c r="V331" t="n">
        <v>0.78</v>
      </c>
      <c r="W331" t="n">
        <v>1.46</v>
      </c>
      <c r="X331" t="n">
        <v>0.18</v>
      </c>
      <c r="Y331" t="n">
        <v>0.5</v>
      </c>
      <c r="Z331" t="n">
        <v>10</v>
      </c>
    </row>
    <row r="332">
      <c r="A332" t="n">
        <v>30</v>
      </c>
      <c r="B332" t="n">
        <v>95</v>
      </c>
      <c r="C332" t="inlineStr">
        <is>
          <t xml:space="preserve">CONCLUIDO	</t>
        </is>
      </c>
      <c r="D332" t="n">
        <v>4.2215</v>
      </c>
      <c r="E332" t="n">
        <v>23.69</v>
      </c>
      <c r="F332" t="n">
        <v>20.96</v>
      </c>
      <c r="G332" t="n">
        <v>179.65</v>
      </c>
      <c r="H332" t="n">
        <v>2.36</v>
      </c>
      <c r="I332" t="n">
        <v>7</v>
      </c>
      <c r="J332" t="n">
        <v>233.89</v>
      </c>
      <c r="K332" t="n">
        <v>53.44</v>
      </c>
      <c r="L332" t="n">
        <v>31</v>
      </c>
      <c r="M332" t="n">
        <v>5</v>
      </c>
      <c r="N332" t="n">
        <v>54.46</v>
      </c>
      <c r="O332" t="n">
        <v>29081.05</v>
      </c>
      <c r="P332" t="n">
        <v>248.14</v>
      </c>
      <c r="Q332" t="n">
        <v>443.82</v>
      </c>
      <c r="R332" t="n">
        <v>46.81</v>
      </c>
      <c r="S332" t="n">
        <v>32.9</v>
      </c>
      <c r="T332" t="n">
        <v>2970.74</v>
      </c>
      <c r="U332" t="n">
        <v>0.7</v>
      </c>
      <c r="V332" t="n">
        <v>0.78</v>
      </c>
      <c r="W332" t="n">
        <v>1.46</v>
      </c>
      <c r="X332" t="n">
        <v>0.17</v>
      </c>
      <c r="Y332" t="n">
        <v>0.5</v>
      </c>
      <c r="Z332" t="n">
        <v>10</v>
      </c>
    </row>
    <row r="333">
      <c r="A333" t="n">
        <v>31</v>
      </c>
      <c r="B333" t="n">
        <v>95</v>
      </c>
      <c r="C333" t="inlineStr">
        <is>
          <t xml:space="preserve">CONCLUIDO	</t>
        </is>
      </c>
      <c r="D333" t="n">
        <v>4.2214</v>
      </c>
      <c r="E333" t="n">
        <v>23.69</v>
      </c>
      <c r="F333" t="n">
        <v>20.96</v>
      </c>
      <c r="G333" t="n">
        <v>179.65</v>
      </c>
      <c r="H333" t="n">
        <v>2.41</v>
      </c>
      <c r="I333" t="n">
        <v>7</v>
      </c>
      <c r="J333" t="n">
        <v>235.61</v>
      </c>
      <c r="K333" t="n">
        <v>53.44</v>
      </c>
      <c r="L333" t="n">
        <v>32</v>
      </c>
      <c r="M333" t="n">
        <v>5</v>
      </c>
      <c r="N333" t="n">
        <v>55.18</v>
      </c>
      <c r="O333" t="n">
        <v>29293.06</v>
      </c>
      <c r="P333" t="n">
        <v>247.52</v>
      </c>
      <c r="Q333" t="n">
        <v>443.82</v>
      </c>
      <c r="R333" t="n">
        <v>46.83</v>
      </c>
      <c r="S333" t="n">
        <v>32.9</v>
      </c>
      <c r="T333" t="n">
        <v>2981.28</v>
      </c>
      <c r="U333" t="n">
        <v>0.7</v>
      </c>
      <c r="V333" t="n">
        <v>0.78</v>
      </c>
      <c r="W333" t="n">
        <v>1.46</v>
      </c>
      <c r="X333" t="n">
        <v>0.17</v>
      </c>
      <c r="Y333" t="n">
        <v>0.5</v>
      </c>
      <c r="Z333" t="n">
        <v>10</v>
      </c>
    </row>
    <row r="334">
      <c r="A334" t="n">
        <v>32</v>
      </c>
      <c r="B334" t="n">
        <v>95</v>
      </c>
      <c r="C334" t="inlineStr">
        <is>
          <t xml:space="preserve">CONCLUIDO	</t>
        </is>
      </c>
      <c r="D334" t="n">
        <v>4.2214</v>
      </c>
      <c r="E334" t="n">
        <v>23.69</v>
      </c>
      <c r="F334" t="n">
        <v>20.96</v>
      </c>
      <c r="G334" t="n">
        <v>179.65</v>
      </c>
      <c r="H334" t="n">
        <v>2.47</v>
      </c>
      <c r="I334" t="n">
        <v>7</v>
      </c>
      <c r="J334" t="n">
        <v>237.34</v>
      </c>
      <c r="K334" t="n">
        <v>53.44</v>
      </c>
      <c r="L334" t="n">
        <v>33</v>
      </c>
      <c r="M334" t="n">
        <v>5</v>
      </c>
      <c r="N334" t="n">
        <v>55.91</v>
      </c>
      <c r="O334" t="n">
        <v>29506.09</v>
      </c>
      <c r="P334" t="n">
        <v>245.39</v>
      </c>
      <c r="Q334" t="n">
        <v>443.82</v>
      </c>
      <c r="R334" t="n">
        <v>46.67</v>
      </c>
      <c r="S334" t="n">
        <v>32.9</v>
      </c>
      <c r="T334" t="n">
        <v>2900.31</v>
      </c>
      <c r="U334" t="n">
        <v>0.7</v>
      </c>
      <c r="V334" t="n">
        <v>0.78</v>
      </c>
      <c r="W334" t="n">
        <v>1.46</v>
      </c>
      <c r="X334" t="n">
        <v>0.17</v>
      </c>
      <c r="Y334" t="n">
        <v>0.5</v>
      </c>
      <c r="Z334" t="n">
        <v>10</v>
      </c>
    </row>
    <row r="335">
      <c r="A335" t="n">
        <v>33</v>
      </c>
      <c r="B335" t="n">
        <v>95</v>
      </c>
      <c r="C335" t="inlineStr">
        <is>
          <t xml:space="preserve">CONCLUIDO	</t>
        </is>
      </c>
      <c r="D335" t="n">
        <v>4.22</v>
      </c>
      <c r="E335" t="n">
        <v>23.7</v>
      </c>
      <c r="F335" t="n">
        <v>20.97</v>
      </c>
      <c r="G335" t="n">
        <v>179.72</v>
      </c>
      <c r="H335" t="n">
        <v>2.53</v>
      </c>
      <c r="I335" t="n">
        <v>7</v>
      </c>
      <c r="J335" t="n">
        <v>239.08</v>
      </c>
      <c r="K335" t="n">
        <v>53.44</v>
      </c>
      <c r="L335" t="n">
        <v>34</v>
      </c>
      <c r="M335" t="n">
        <v>5</v>
      </c>
      <c r="N335" t="n">
        <v>56.64</v>
      </c>
      <c r="O335" t="n">
        <v>29720.17</v>
      </c>
      <c r="P335" t="n">
        <v>242.77</v>
      </c>
      <c r="Q335" t="n">
        <v>443.82</v>
      </c>
      <c r="R335" t="n">
        <v>47.03</v>
      </c>
      <c r="S335" t="n">
        <v>32.9</v>
      </c>
      <c r="T335" t="n">
        <v>3079.19</v>
      </c>
      <c r="U335" t="n">
        <v>0.7</v>
      </c>
      <c r="V335" t="n">
        <v>0.78</v>
      </c>
      <c r="W335" t="n">
        <v>1.46</v>
      </c>
      <c r="X335" t="n">
        <v>0.17</v>
      </c>
      <c r="Y335" t="n">
        <v>0.5</v>
      </c>
      <c r="Z335" t="n">
        <v>10</v>
      </c>
    </row>
    <row r="336">
      <c r="A336" t="n">
        <v>34</v>
      </c>
      <c r="B336" t="n">
        <v>95</v>
      </c>
      <c r="C336" t="inlineStr">
        <is>
          <t xml:space="preserve">CONCLUIDO	</t>
        </is>
      </c>
      <c r="D336" t="n">
        <v>4.2314</v>
      </c>
      <c r="E336" t="n">
        <v>23.63</v>
      </c>
      <c r="F336" t="n">
        <v>20.94</v>
      </c>
      <c r="G336" t="n">
        <v>209.41</v>
      </c>
      <c r="H336" t="n">
        <v>2.58</v>
      </c>
      <c r="I336" t="n">
        <v>6</v>
      </c>
      <c r="J336" t="n">
        <v>240.82</v>
      </c>
      <c r="K336" t="n">
        <v>53.44</v>
      </c>
      <c r="L336" t="n">
        <v>35</v>
      </c>
      <c r="M336" t="n">
        <v>3</v>
      </c>
      <c r="N336" t="n">
        <v>57.39</v>
      </c>
      <c r="O336" t="n">
        <v>29935.43</v>
      </c>
      <c r="P336" t="n">
        <v>240.85</v>
      </c>
      <c r="Q336" t="n">
        <v>443.82</v>
      </c>
      <c r="R336" t="n">
        <v>46.02</v>
      </c>
      <c r="S336" t="n">
        <v>32.9</v>
      </c>
      <c r="T336" t="n">
        <v>2582.19</v>
      </c>
      <c r="U336" t="n">
        <v>0.71</v>
      </c>
      <c r="V336" t="n">
        <v>0.78</v>
      </c>
      <c r="W336" t="n">
        <v>1.46</v>
      </c>
      <c r="X336" t="n">
        <v>0.15</v>
      </c>
      <c r="Y336" t="n">
        <v>0.5</v>
      </c>
      <c r="Z336" t="n">
        <v>10</v>
      </c>
    </row>
    <row r="337">
      <c r="A337" t="n">
        <v>35</v>
      </c>
      <c r="B337" t="n">
        <v>95</v>
      </c>
      <c r="C337" t="inlineStr">
        <is>
          <t xml:space="preserve">CONCLUIDO	</t>
        </is>
      </c>
      <c r="D337" t="n">
        <v>4.2323</v>
      </c>
      <c r="E337" t="n">
        <v>23.63</v>
      </c>
      <c r="F337" t="n">
        <v>20.94</v>
      </c>
      <c r="G337" t="n">
        <v>209.36</v>
      </c>
      <c r="H337" t="n">
        <v>2.64</v>
      </c>
      <c r="I337" t="n">
        <v>6</v>
      </c>
      <c r="J337" t="n">
        <v>242.57</v>
      </c>
      <c r="K337" t="n">
        <v>53.44</v>
      </c>
      <c r="L337" t="n">
        <v>36</v>
      </c>
      <c r="M337" t="n">
        <v>2</v>
      </c>
      <c r="N337" t="n">
        <v>58.14</v>
      </c>
      <c r="O337" t="n">
        <v>30151.65</v>
      </c>
      <c r="P337" t="n">
        <v>241.81</v>
      </c>
      <c r="Q337" t="n">
        <v>443.84</v>
      </c>
      <c r="R337" t="n">
        <v>45.89</v>
      </c>
      <c r="S337" t="n">
        <v>32.9</v>
      </c>
      <c r="T337" t="n">
        <v>2512.92</v>
      </c>
      <c r="U337" t="n">
        <v>0.72</v>
      </c>
      <c r="V337" t="n">
        <v>0.78</v>
      </c>
      <c r="W337" t="n">
        <v>1.46</v>
      </c>
      <c r="X337" t="n">
        <v>0.14</v>
      </c>
      <c r="Y337" t="n">
        <v>0.5</v>
      </c>
      <c r="Z337" t="n">
        <v>10</v>
      </c>
    </row>
    <row r="338">
      <c r="A338" t="n">
        <v>36</v>
      </c>
      <c r="B338" t="n">
        <v>95</v>
      </c>
      <c r="C338" t="inlineStr">
        <is>
          <t xml:space="preserve">CONCLUIDO	</t>
        </is>
      </c>
      <c r="D338" t="n">
        <v>4.2306</v>
      </c>
      <c r="E338" t="n">
        <v>23.64</v>
      </c>
      <c r="F338" t="n">
        <v>20.95</v>
      </c>
      <c r="G338" t="n">
        <v>209.46</v>
      </c>
      <c r="H338" t="n">
        <v>2.69</v>
      </c>
      <c r="I338" t="n">
        <v>6</v>
      </c>
      <c r="J338" t="n">
        <v>244.34</v>
      </c>
      <c r="K338" t="n">
        <v>53.44</v>
      </c>
      <c r="L338" t="n">
        <v>37</v>
      </c>
      <c r="M338" t="n">
        <v>0</v>
      </c>
      <c r="N338" t="n">
        <v>58.9</v>
      </c>
      <c r="O338" t="n">
        <v>30368.96</v>
      </c>
      <c r="P338" t="n">
        <v>243.49</v>
      </c>
      <c r="Q338" t="n">
        <v>443.82</v>
      </c>
      <c r="R338" t="n">
        <v>45.99</v>
      </c>
      <c r="S338" t="n">
        <v>32.9</v>
      </c>
      <c r="T338" t="n">
        <v>2565.56</v>
      </c>
      <c r="U338" t="n">
        <v>0.72</v>
      </c>
      <c r="V338" t="n">
        <v>0.78</v>
      </c>
      <c r="W338" t="n">
        <v>1.47</v>
      </c>
      <c r="X338" t="n">
        <v>0.15</v>
      </c>
      <c r="Y338" t="n">
        <v>0.5</v>
      </c>
      <c r="Z338" t="n">
        <v>10</v>
      </c>
    </row>
    <row r="339">
      <c r="A339" t="n">
        <v>0</v>
      </c>
      <c r="B339" t="n">
        <v>55</v>
      </c>
      <c r="C339" t="inlineStr">
        <is>
          <t xml:space="preserve">CONCLUIDO	</t>
        </is>
      </c>
      <c r="D339" t="n">
        <v>3.0294</v>
      </c>
      <c r="E339" t="n">
        <v>33.01</v>
      </c>
      <c r="F339" t="n">
        <v>26.39</v>
      </c>
      <c r="G339" t="n">
        <v>8.33</v>
      </c>
      <c r="H339" t="n">
        <v>0.15</v>
      </c>
      <c r="I339" t="n">
        <v>190</v>
      </c>
      <c r="J339" t="n">
        <v>116.05</v>
      </c>
      <c r="K339" t="n">
        <v>43.4</v>
      </c>
      <c r="L339" t="n">
        <v>1</v>
      </c>
      <c r="M339" t="n">
        <v>188</v>
      </c>
      <c r="N339" t="n">
        <v>16.65</v>
      </c>
      <c r="O339" t="n">
        <v>14546.17</v>
      </c>
      <c r="P339" t="n">
        <v>261.79</v>
      </c>
      <c r="Q339" t="n">
        <v>443.93</v>
      </c>
      <c r="R339" t="n">
        <v>223.54</v>
      </c>
      <c r="S339" t="n">
        <v>32.9</v>
      </c>
      <c r="T339" t="n">
        <v>90422.03</v>
      </c>
      <c r="U339" t="n">
        <v>0.15</v>
      </c>
      <c r="V339" t="n">
        <v>0.62</v>
      </c>
      <c r="W339" t="n">
        <v>1.77</v>
      </c>
      <c r="X339" t="n">
        <v>5.59</v>
      </c>
      <c r="Y339" t="n">
        <v>0.5</v>
      </c>
      <c r="Z339" t="n">
        <v>10</v>
      </c>
    </row>
    <row r="340">
      <c r="A340" t="n">
        <v>1</v>
      </c>
      <c r="B340" t="n">
        <v>55</v>
      </c>
      <c r="C340" t="inlineStr">
        <is>
          <t xml:space="preserve">CONCLUIDO	</t>
        </is>
      </c>
      <c r="D340" t="n">
        <v>3.6724</v>
      </c>
      <c r="E340" t="n">
        <v>27.23</v>
      </c>
      <c r="F340" t="n">
        <v>23.16</v>
      </c>
      <c r="G340" t="n">
        <v>16.74</v>
      </c>
      <c r="H340" t="n">
        <v>0.3</v>
      </c>
      <c r="I340" t="n">
        <v>83</v>
      </c>
      <c r="J340" t="n">
        <v>117.34</v>
      </c>
      <c r="K340" t="n">
        <v>43.4</v>
      </c>
      <c r="L340" t="n">
        <v>2</v>
      </c>
      <c r="M340" t="n">
        <v>81</v>
      </c>
      <c r="N340" t="n">
        <v>16.94</v>
      </c>
      <c r="O340" t="n">
        <v>14705.49</v>
      </c>
      <c r="P340" t="n">
        <v>227.14</v>
      </c>
      <c r="Q340" t="n">
        <v>443.83</v>
      </c>
      <c r="R340" t="n">
        <v>118.75</v>
      </c>
      <c r="S340" t="n">
        <v>32.9</v>
      </c>
      <c r="T340" t="n">
        <v>38560.97</v>
      </c>
      <c r="U340" t="n">
        <v>0.28</v>
      </c>
      <c r="V340" t="n">
        <v>0.7</v>
      </c>
      <c r="W340" t="n">
        <v>1.58</v>
      </c>
      <c r="X340" t="n">
        <v>2.37</v>
      </c>
      <c r="Y340" t="n">
        <v>0.5</v>
      </c>
      <c r="Z340" t="n">
        <v>10</v>
      </c>
    </row>
    <row r="341">
      <c r="A341" t="n">
        <v>2</v>
      </c>
      <c r="B341" t="n">
        <v>55</v>
      </c>
      <c r="C341" t="inlineStr">
        <is>
          <t xml:space="preserve">CONCLUIDO	</t>
        </is>
      </c>
      <c r="D341" t="n">
        <v>3.8978</v>
      </c>
      <c r="E341" t="n">
        <v>25.66</v>
      </c>
      <c r="F341" t="n">
        <v>22.3</v>
      </c>
      <c r="G341" t="n">
        <v>25.25</v>
      </c>
      <c r="H341" t="n">
        <v>0.45</v>
      </c>
      <c r="I341" t="n">
        <v>53</v>
      </c>
      <c r="J341" t="n">
        <v>118.63</v>
      </c>
      <c r="K341" t="n">
        <v>43.4</v>
      </c>
      <c r="L341" t="n">
        <v>3</v>
      </c>
      <c r="M341" t="n">
        <v>51</v>
      </c>
      <c r="N341" t="n">
        <v>17.23</v>
      </c>
      <c r="O341" t="n">
        <v>14865.24</v>
      </c>
      <c r="P341" t="n">
        <v>215.97</v>
      </c>
      <c r="Q341" t="n">
        <v>443.87</v>
      </c>
      <c r="R341" t="n">
        <v>90.34</v>
      </c>
      <c r="S341" t="n">
        <v>32.9</v>
      </c>
      <c r="T341" t="n">
        <v>24506.46</v>
      </c>
      <c r="U341" t="n">
        <v>0.36</v>
      </c>
      <c r="V341" t="n">
        <v>0.73</v>
      </c>
      <c r="W341" t="n">
        <v>1.54</v>
      </c>
      <c r="X341" t="n">
        <v>1.51</v>
      </c>
      <c r="Y341" t="n">
        <v>0.5</v>
      </c>
      <c r="Z341" t="n">
        <v>10</v>
      </c>
    </row>
    <row r="342">
      <c r="A342" t="n">
        <v>3</v>
      </c>
      <c r="B342" t="n">
        <v>55</v>
      </c>
      <c r="C342" t="inlineStr">
        <is>
          <t xml:space="preserve">CONCLUIDO	</t>
        </is>
      </c>
      <c r="D342" t="n">
        <v>4.0153</v>
      </c>
      <c r="E342" t="n">
        <v>24.9</v>
      </c>
      <c r="F342" t="n">
        <v>21.89</v>
      </c>
      <c r="G342" t="n">
        <v>33.68</v>
      </c>
      <c r="H342" t="n">
        <v>0.59</v>
      </c>
      <c r="I342" t="n">
        <v>39</v>
      </c>
      <c r="J342" t="n">
        <v>119.93</v>
      </c>
      <c r="K342" t="n">
        <v>43.4</v>
      </c>
      <c r="L342" t="n">
        <v>4</v>
      </c>
      <c r="M342" t="n">
        <v>37</v>
      </c>
      <c r="N342" t="n">
        <v>17.53</v>
      </c>
      <c r="O342" t="n">
        <v>15025.44</v>
      </c>
      <c r="P342" t="n">
        <v>209.52</v>
      </c>
      <c r="Q342" t="n">
        <v>443.84</v>
      </c>
      <c r="R342" t="n">
        <v>76.86</v>
      </c>
      <c r="S342" t="n">
        <v>32.9</v>
      </c>
      <c r="T342" t="n">
        <v>17833.39</v>
      </c>
      <c r="U342" t="n">
        <v>0.43</v>
      </c>
      <c r="V342" t="n">
        <v>0.74</v>
      </c>
      <c r="W342" t="n">
        <v>1.52</v>
      </c>
      <c r="X342" t="n">
        <v>1.09</v>
      </c>
      <c r="Y342" t="n">
        <v>0.5</v>
      </c>
      <c r="Z342" t="n">
        <v>10</v>
      </c>
    </row>
    <row r="343">
      <c r="A343" t="n">
        <v>4</v>
      </c>
      <c r="B343" t="n">
        <v>55</v>
      </c>
      <c r="C343" t="inlineStr">
        <is>
          <t xml:space="preserve">CONCLUIDO	</t>
        </is>
      </c>
      <c r="D343" t="n">
        <v>4.0843</v>
      </c>
      <c r="E343" t="n">
        <v>24.48</v>
      </c>
      <c r="F343" t="n">
        <v>21.66</v>
      </c>
      <c r="G343" t="n">
        <v>41.92</v>
      </c>
      <c r="H343" t="n">
        <v>0.73</v>
      </c>
      <c r="I343" t="n">
        <v>31</v>
      </c>
      <c r="J343" t="n">
        <v>121.23</v>
      </c>
      <c r="K343" t="n">
        <v>43.4</v>
      </c>
      <c r="L343" t="n">
        <v>5</v>
      </c>
      <c r="M343" t="n">
        <v>29</v>
      </c>
      <c r="N343" t="n">
        <v>17.83</v>
      </c>
      <c r="O343" t="n">
        <v>15186.08</v>
      </c>
      <c r="P343" t="n">
        <v>204.02</v>
      </c>
      <c r="Q343" t="n">
        <v>443.84</v>
      </c>
      <c r="R343" t="n">
        <v>69.56</v>
      </c>
      <c r="S343" t="n">
        <v>32.9</v>
      </c>
      <c r="T343" t="n">
        <v>14225.77</v>
      </c>
      <c r="U343" t="n">
        <v>0.47</v>
      </c>
      <c r="V343" t="n">
        <v>0.75</v>
      </c>
      <c r="W343" t="n">
        <v>1.5</v>
      </c>
      <c r="X343" t="n">
        <v>0.86</v>
      </c>
      <c r="Y343" t="n">
        <v>0.5</v>
      </c>
      <c r="Z343" t="n">
        <v>10</v>
      </c>
    </row>
    <row r="344">
      <c r="A344" t="n">
        <v>5</v>
      </c>
      <c r="B344" t="n">
        <v>55</v>
      </c>
      <c r="C344" t="inlineStr">
        <is>
          <t xml:space="preserve">CONCLUIDO	</t>
        </is>
      </c>
      <c r="D344" t="n">
        <v>4.1385</v>
      </c>
      <c r="E344" t="n">
        <v>24.16</v>
      </c>
      <c r="F344" t="n">
        <v>21.48</v>
      </c>
      <c r="G344" t="n">
        <v>51.56</v>
      </c>
      <c r="H344" t="n">
        <v>0.86</v>
      </c>
      <c r="I344" t="n">
        <v>25</v>
      </c>
      <c r="J344" t="n">
        <v>122.54</v>
      </c>
      <c r="K344" t="n">
        <v>43.4</v>
      </c>
      <c r="L344" t="n">
        <v>6</v>
      </c>
      <c r="M344" t="n">
        <v>23</v>
      </c>
      <c r="N344" t="n">
        <v>18.14</v>
      </c>
      <c r="O344" t="n">
        <v>15347.16</v>
      </c>
      <c r="P344" t="n">
        <v>199.98</v>
      </c>
      <c r="Q344" t="n">
        <v>443.83</v>
      </c>
      <c r="R344" t="n">
        <v>63.65</v>
      </c>
      <c r="S344" t="n">
        <v>32.9</v>
      </c>
      <c r="T344" t="n">
        <v>11297.59</v>
      </c>
      <c r="U344" t="n">
        <v>0.52</v>
      </c>
      <c r="V344" t="n">
        <v>0.76</v>
      </c>
      <c r="W344" t="n">
        <v>1.49</v>
      </c>
      <c r="X344" t="n">
        <v>0.6899999999999999</v>
      </c>
      <c r="Y344" t="n">
        <v>0.5</v>
      </c>
      <c r="Z344" t="n">
        <v>10</v>
      </c>
    </row>
    <row r="345">
      <c r="A345" t="n">
        <v>6</v>
      </c>
      <c r="B345" t="n">
        <v>55</v>
      </c>
      <c r="C345" t="inlineStr">
        <is>
          <t xml:space="preserve">CONCLUIDO	</t>
        </is>
      </c>
      <c r="D345" t="n">
        <v>4.1666</v>
      </c>
      <c r="E345" t="n">
        <v>24</v>
      </c>
      <c r="F345" t="n">
        <v>21.39</v>
      </c>
      <c r="G345" t="n">
        <v>58.34</v>
      </c>
      <c r="H345" t="n">
        <v>1</v>
      </c>
      <c r="I345" t="n">
        <v>22</v>
      </c>
      <c r="J345" t="n">
        <v>123.85</v>
      </c>
      <c r="K345" t="n">
        <v>43.4</v>
      </c>
      <c r="L345" t="n">
        <v>7</v>
      </c>
      <c r="M345" t="n">
        <v>20</v>
      </c>
      <c r="N345" t="n">
        <v>18.45</v>
      </c>
      <c r="O345" t="n">
        <v>15508.69</v>
      </c>
      <c r="P345" t="n">
        <v>196.31</v>
      </c>
      <c r="Q345" t="n">
        <v>443.82</v>
      </c>
      <c r="R345" t="n">
        <v>60.74</v>
      </c>
      <c r="S345" t="n">
        <v>32.9</v>
      </c>
      <c r="T345" t="n">
        <v>9860.139999999999</v>
      </c>
      <c r="U345" t="n">
        <v>0.54</v>
      </c>
      <c r="V345" t="n">
        <v>0.76</v>
      </c>
      <c r="W345" t="n">
        <v>1.48</v>
      </c>
      <c r="X345" t="n">
        <v>0.6</v>
      </c>
      <c r="Y345" t="n">
        <v>0.5</v>
      </c>
      <c r="Z345" t="n">
        <v>10</v>
      </c>
    </row>
    <row r="346">
      <c r="A346" t="n">
        <v>7</v>
      </c>
      <c r="B346" t="n">
        <v>55</v>
      </c>
      <c r="C346" t="inlineStr">
        <is>
          <t xml:space="preserve">CONCLUIDO	</t>
        </is>
      </c>
      <c r="D346" t="n">
        <v>4.1928</v>
      </c>
      <c r="E346" t="n">
        <v>23.85</v>
      </c>
      <c r="F346" t="n">
        <v>21.31</v>
      </c>
      <c r="G346" t="n">
        <v>67.3</v>
      </c>
      <c r="H346" t="n">
        <v>1.13</v>
      </c>
      <c r="I346" t="n">
        <v>19</v>
      </c>
      <c r="J346" t="n">
        <v>125.16</v>
      </c>
      <c r="K346" t="n">
        <v>43.4</v>
      </c>
      <c r="L346" t="n">
        <v>8</v>
      </c>
      <c r="M346" t="n">
        <v>17</v>
      </c>
      <c r="N346" t="n">
        <v>18.76</v>
      </c>
      <c r="O346" t="n">
        <v>15670.68</v>
      </c>
      <c r="P346" t="n">
        <v>192.77</v>
      </c>
      <c r="Q346" t="n">
        <v>443.82</v>
      </c>
      <c r="R346" t="n">
        <v>58.32</v>
      </c>
      <c r="S346" t="n">
        <v>32.9</v>
      </c>
      <c r="T346" t="n">
        <v>8662.459999999999</v>
      </c>
      <c r="U346" t="n">
        <v>0.5600000000000001</v>
      </c>
      <c r="V346" t="n">
        <v>0.76</v>
      </c>
      <c r="W346" t="n">
        <v>1.48</v>
      </c>
      <c r="X346" t="n">
        <v>0.52</v>
      </c>
      <c r="Y346" t="n">
        <v>0.5</v>
      </c>
      <c r="Z346" t="n">
        <v>10</v>
      </c>
    </row>
    <row r="347">
      <c r="A347" t="n">
        <v>8</v>
      </c>
      <c r="B347" t="n">
        <v>55</v>
      </c>
      <c r="C347" t="inlineStr">
        <is>
          <t xml:space="preserve">CONCLUIDO	</t>
        </is>
      </c>
      <c r="D347" t="n">
        <v>4.2185</v>
      </c>
      <c r="E347" t="n">
        <v>23.71</v>
      </c>
      <c r="F347" t="n">
        <v>21.24</v>
      </c>
      <c r="G347" t="n">
        <v>79.65000000000001</v>
      </c>
      <c r="H347" t="n">
        <v>1.26</v>
      </c>
      <c r="I347" t="n">
        <v>16</v>
      </c>
      <c r="J347" t="n">
        <v>126.48</v>
      </c>
      <c r="K347" t="n">
        <v>43.4</v>
      </c>
      <c r="L347" t="n">
        <v>9</v>
      </c>
      <c r="M347" t="n">
        <v>14</v>
      </c>
      <c r="N347" t="n">
        <v>19.08</v>
      </c>
      <c r="O347" t="n">
        <v>15833.12</v>
      </c>
      <c r="P347" t="n">
        <v>188.69</v>
      </c>
      <c r="Q347" t="n">
        <v>443.82</v>
      </c>
      <c r="R347" t="n">
        <v>55.73</v>
      </c>
      <c r="S347" t="n">
        <v>32.9</v>
      </c>
      <c r="T347" t="n">
        <v>7384.43</v>
      </c>
      <c r="U347" t="n">
        <v>0.59</v>
      </c>
      <c r="V347" t="n">
        <v>0.77</v>
      </c>
      <c r="W347" t="n">
        <v>1.48</v>
      </c>
      <c r="X347" t="n">
        <v>0.44</v>
      </c>
      <c r="Y347" t="n">
        <v>0.5</v>
      </c>
      <c r="Z347" t="n">
        <v>10</v>
      </c>
    </row>
    <row r="348">
      <c r="A348" t="n">
        <v>9</v>
      </c>
      <c r="B348" t="n">
        <v>55</v>
      </c>
      <c r="C348" t="inlineStr">
        <is>
          <t xml:space="preserve">CONCLUIDO	</t>
        </is>
      </c>
      <c r="D348" t="n">
        <v>4.2328</v>
      </c>
      <c r="E348" t="n">
        <v>23.63</v>
      </c>
      <c r="F348" t="n">
        <v>21.18</v>
      </c>
      <c r="G348" t="n">
        <v>84.73</v>
      </c>
      <c r="H348" t="n">
        <v>1.38</v>
      </c>
      <c r="I348" t="n">
        <v>15</v>
      </c>
      <c r="J348" t="n">
        <v>127.8</v>
      </c>
      <c r="K348" t="n">
        <v>43.4</v>
      </c>
      <c r="L348" t="n">
        <v>10</v>
      </c>
      <c r="M348" t="n">
        <v>13</v>
      </c>
      <c r="N348" t="n">
        <v>19.4</v>
      </c>
      <c r="O348" t="n">
        <v>15996.02</v>
      </c>
      <c r="P348" t="n">
        <v>186.49</v>
      </c>
      <c r="Q348" t="n">
        <v>443.82</v>
      </c>
      <c r="R348" t="n">
        <v>54.09</v>
      </c>
      <c r="S348" t="n">
        <v>32.9</v>
      </c>
      <c r="T348" t="n">
        <v>6568.91</v>
      </c>
      <c r="U348" t="n">
        <v>0.61</v>
      </c>
      <c r="V348" t="n">
        <v>0.77</v>
      </c>
      <c r="W348" t="n">
        <v>1.47</v>
      </c>
      <c r="X348" t="n">
        <v>0.39</v>
      </c>
      <c r="Y348" t="n">
        <v>0.5</v>
      </c>
      <c r="Z348" t="n">
        <v>10</v>
      </c>
    </row>
    <row r="349">
      <c r="A349" t="n">
        <v>10</v>
      </c>
      <c r="B349" t="n">
        <v>55</v>
      </c>
      <c r="C349" t="inlineStr">
        <is>
          <t xml:space="preserve">CONCLUIDO	</t>
        </is>
      </c>
      <c r="D349" t="n">
        <v>4.2464</v>
      </c>
      <c r="E349" t="n">
        <v>23.55</v>
      </c>
      <c r="F349" t="n">
        <v>21.15</v>
      </c>
      <c r="G349" t="n">
        <v>97.64</v>
      </c>
      <c r="H349" t="n">
        <v>1.5</v>
      </c>
      <c r="I349" t="n">
        <v>13</v>
      </c>
      <c r="J349" t="n">
        <v>129.13</v>
      </c>
      <c r="K349" t="n">
        <v>43.4</v>
      </c>
      <c r="L349" t="n">
        <v>11</v>
      </c>
      <c r="M349" t="n">
        <v>11</v>
      </c>
      <c r="N349" t="n">
        <v>19.73</v>
      </c>
      <c r="O349" t="n">
        <v>16159.39</v>
      </c>
      <c r="P349" t="n">
        <v>183.21</v>
      </c>
      <c r="Q349" t="n">
        <v>443.84</v>
      </c>
      <c r="R349" t="n">
        <v>53.09</v>
      </c>
      <c r="S349" t="n">
        <v>32.9</v>
      </c>
      <c r="T349" t="n">
        <v>6078.51</v>
      </c>
      <c r="U349" t="n">
        <v>0.62</v>
      </c>
      <c r="V349" t="n">
        <v>0.77</v>
      </c>
      <c r="W349" t="n">
        <v>1.47</v>
      </c>
      <c r="X349" t="n">
        <v>0.36</v>
      </c>
      <c r="Y349" t="n">
        <v>0.5</v>
      </c>
      <c r="Z349" t="n">
        <v>10</v>
      </c>
    </row>
    <row r="350">
      <c r="A350" t="n">
        <v>11</v>
      </c>
      <c r="B350" t="n">
        <v>55</v>
      </c>
      <c r="C350" t="inlineStr">
        <is>
          <t xml:space="preserve">CONCLUIDO	</t>
        </is>
      </c>
      <c r="D350" t="n">
        <v>4.2606</v>
      </c>
      <c r="E350" t="n">
        <v>23.47</v>
      </c>
      <c r="F350" t="n">
        <v>21.1</v>
      </c>
      <c r="G350" t="n">
        <v>105.5</v>
      </c>
      <c r="H350" t="n">
        <v>1.63</v>
      </c>
      <c r="I350" t="n">
        <v>12</v>
      </c>
      <c r="J350" t="n">
        <v>130.45</v>
      </c>
      <c r="K350" t="n">
        <v>43.4</v>
      </c>
      <c r="L350" t="n">
        <v>12</v>
      </c>
      <c r="M350" t="n">
        <v>10</v>
      </c>
      <c r="N350" t="n">
        <v>20.05</v>
      </c>
      <c r="O350" t="n">
        <v>16323.22</v>
      </c>
      <c r="P350" t="n">
        <v>179.64</v>
      </c>
      <c r="Q350" t="n">
        <v>443.82</v>
      </c>
      <c r="R350" t="n">
        <v>51.36</v>
      </c>
      <c r="S350" t="n">
        <v>32.9</v>
      </c>
      <c r="T350" t="n">
        <v>5221.58</v>
      </c>
      <c r="U350" t="n">
        <v>0.64</v>
      </c>
      <c r="V350" t="n">
        <v>0.77</v>
      </c>
      <c r="W350" t="n">
        <v>1.46</v>
      </c>
      <c r="X350" t="n">
        <v>0.31</v>
      </c>
      <c r="Y350" t="n">
        <v>0.5</v>
      </c>
      <c r="Z350" t="n">
        <v>10</v>
      </c>
    </row>
    <row r="351">
      <c r="A351" t="n">
        <v>12</v>
      </c>
      <c r="B351" t="n">
        <v>55</v>
      </c>
      <c r="C351" t="inlineStr">
        <is>
          <t xml:space="preserve">CONCLUIDO	</t>
        </is>
      </c>
      <c r="D351" t="n">
        <v>4.2692</v>
      </c>
      <c r="E351" t="n">
        <v>23.42</v>
      </c>
      <c r="F351" t="n">
        <v>21.08</v>
      </c>
      <c r="G351" t="n">
        <v>114.96</v>
      </c>
      <c r="H351" t="n">
        <v>1.74</v>
      </c>
      <c r="I351" t="n">
        <v>11</v>
      </c>
      <c r="J351" t="n">
        <v>131.79</v>
      </c>
      <c r="K351" t="n">
        <v>43.4</v>
      </c>
      <c r="L351" t="n">
        <v>13</v>
      </c>
      <c r="M351" t="n">
        <v>9</v>
      </c>
      <c r="N351" t="n">
        <v>20.39</v>
      </c>
      <c r="O351" t="n">
        <v>16487.53</v>
      </c>
      <c r="P351" t="n">
        <v>175.73</v>
      </c>
      <c r="Q351" t="n">
        <v>443.84</v>
      </c>
      <c r="R351" t="n">
        <v>50.46</v>
      </c>
      <c r="S351" t="n">
        <v>32.9</v>
      </c>
      <c r="T351" t="n">
        <v>4773.92</v>
      </c>
      <c r="U351" t="n">
        <v>0.65</v>
      </c>
      <c r="V351" t="n">
        <v>0.77</v>
      </c>
      <c r="W351" t="n">
        <v>1.47</v>
      </c>
      <c r="X351" t="n">
        <v>0.28</v>
      </c>
      <c r="Y351" t="n">
        <v>0.5</v>
      </c>
      <c r="Z351" t="n">
        <v>10</v>
      </c>
    </row>
    <row r="352">
      <c r="A352" t="n">
        <v>13</v>
      </c>
      <c r="B352" t="n">
        <v>55</v>
      </c>
      <c r="C352" t="inlineStr">
        <is>
          <t xml:space="preserve">CONCLUIDO	</t>
        </is>
      </c>
      <c r="D352" t="n">
        <v>4.2794</v>
      </c>
      <c r="E352" t="n">
        <v>23.37</v>
      </c>
      <c r="F352" t="n">
        <v>21.04</v>
      </c>
      <c r="G352" t="n">
        <v>126.27</v>
      </c>
      <c r="H352" t="n">
        <v>1.86</v>
      </c>
      <c r="I352" t="n">
        <v>10</v>
      </c>
      <c r="J352" t="n">
        <v>133.12</v>
      </c>
      <c r="K352" t="n">
        <v>43.4</v>
      </c>
      <c r="L352" t="n">
        <v>14</v>
      </c>
      <c r="M352" t="n">
        <v>6</v>
      </c>
      <c r="N352" t="n">
        <v>20.72</v>
      </c>
      <c r="O352" t="n">
        <v>16652.31</v>
      </c>
      <c r="P352" t="n">
        <v>172.52</v>
      </c>
      <c r="Q352" t="n">
        <v>443.82</v>
      </c>
      <c r="R352" t="n">
        <v>49.41</v>
      </c>
      <c r="S352" t="n">
        <v>32.9</v>
      </c>
      <c r="T352" t="n">
        <v>4256.31</v>
      </c>
      <c r="U352" t="n">
        <v>0.67</v>
      </c>
      <c r="V352" t="n">
        <v>0.77</v>
      </c>
      <c r="W352" t="n">
        <v>1.47</v>
      </c>
      <c r="X352" t="n">
        <v>0.25</v>
      </c>
      <c r="Y352" t="n">
        <v>0.5</v>
      </c>
      <c r="Z352" t="n">
        <v>10</v>
      </c>
    </row>
    <row r="353">
      <c r="A353" t="n">
        <v>14</v>
      </c>
      <c r="B353" t="n">
        <v>55</v>
      </c>
      <c r="C353" t="inlineStr">
        <is>
          <t xml:space="preserve">CONCLUIDO	</t>
        </is>
      </c>
      <c r="D353" t="n">
        <v>4.276</v>
      </c>
      <c r="E353" t="n">
        <v>23.39</v>
      </c>
      <c r="F353" t="n">
        <v>21.06</v>
      </c>
      <c r="G353" t="n">
        <v>126.38</v>
      </c>
      <c r="H353" t="n">
        <v>1.97</v>
      </c>
      <c r="I353" t="n">
        <v>10</v>
      </c>
      <c r="J353" t="n">
        <v>134.46</v>
      </c>
      <c r="K353" t="n">
        <v>43.4</v>
      </c>
      <c r="L353" t="n">
        <v>15</v>
      </c>
      <c r="M353" t="n">
        <v>3</v>
      </c>
      <c r="N353" t="n">
        <v>21.06</v>
      </c>
      <c r="O353" t="n">
        <v>16817.7</v>
      </c>
      <c r="P353" t="n">
        <v>171.13</v>
      </c>
      <c r="Q353" t="n">
        <v>443.83</v>
      </c>
      <c r="R353" t="n">
        <v>49.96</v>
      </c>
      <c r="S353" t="n">
        <v>32.9</v>
      </c>
      <c r="T353" t="n">
        <v>4530.7</v>
      </c>
      <c r="U353" t="n">
        <v>0.66</v>
      </c>
      <c r="V353" t="n">
        <v>0.77</v>
      </c>
      <c r="W353" t="n">
        <v>1.47</v>
      </c>
      <c r="X353" t="n">
        <v>0.27</v>
      </c>
      <c r="Y353" t="n">
        <v>0.5</v>
      </c>
      <c r="Z353" t="n">
        <v>10</v>
      </c>
    </row>
    <row r="354">
      <c r="A354" t="n">
        <v>15</v>
      </c>
      <c r="B354" t="n">
        <v>55</v>
      </c>
      <c r="C354" t="inlineStr">
        <is>
          <t xml:space="preserve">CONCLUIDO	</t>
        </is>
      </c>
      <c r="D354" t="n">
        <v>4.2775</v>
      </c>
      <c r="E354" t="n">
        <v>23.38</v>
      </c>
      <c r="F354" t="n">
        <v>21.05</v>
      </c>
      <c r="G354" t="n">
        <v>126.33</v>
      </c>
      <c r="H354" t="n">
        <v>2.08</v>
      </c>
      <c r="I354" t="n">
        <v>10</v>
      </c>
      <c r="J354" t="n">
        <v>135.81</v>
      </c>
      <c r="K354" t="n">
        <v>43.4</v>
      </c>
      <c r="L354" t="n">
        <v>16</v>
      </c>
      <c r="M354" t="n">
        <v>2</v>
      </c>
      <c r="N354" t="n">
        <v>21.41</v>
      </c>
      <c r="O354" t="n">
        <v>16983.46</v>
      </c>
      <c r="P354" t="n">
        <v>171.47</v>
      </c>
      <c r="Q354" t="n">
        <v>443.82</v>
      </c>
      <c r="R354" t="n">
        <v>49.73</v>
      </c>
      <c r="S354" t="n">
        <v>32.9</v>
      </c>
      <c r="T354" t="n">
        <v>4412.58</v>
      </c>
      <c r="U354" t="n">
        <v>0.66</v>
      </c>
      <c r="V354" t="n">
        <v>0.77</v>
      </c>
      <c r="W354" t="n">
        <v>1.47</v>
      </c>
      <c r="X354" t="n">
        <v>0.26</v>
      </c>
      <c r="Y354" t="n">
        <v>0.5</v>
      </c>
      <c r="Z354" t="n">
        <v>10</v>
      </c>
    </row>
    <row r="355">
      <c r="A355" t="n">
        <v>16</v>
      </c>
      <c r="B355" t="n">
        <v>55</v>
      </c>
      <c r="C355" t="inlineStr">
        <is>
          <t xml:space="preserve">CONCLUIDO	</t>
        </is>
      </c>
      <c r="D355" t="n">
        <v>4.2756</v>
      </c>
      <c r="E355" t="n">
        <v>23.39</v>
      </c>
      <c r="F355" t="n">
        <v>21.07</v>
      </c>
      <c r="G355" t="n">
        <v>126.39</v>
      </c>
      <c r="H355" t="n">
        <v>2.19</v>
      </c>
      <c r="I355" t="n">
        <v>10</v>
      </c>
      <c r="J355" t="n">
        <v>137.15</v>
      </c>
      <c r="K355" t="n">
        <v>43.4</v>
      </c>
      <c r="L355" t="n">
        <v>17</v>
      </c>
      <c r="M355" t="n">
        <v>0</v>
      </c>
      <c r="N355" t="n">
        <v>21.75</v>
      </c>
      <c r="O355" t="n">
        <v>17149.71</v>
      </c>
      <c r="P355" t="n">
        <v>172.06</v>
      </c>
      <c r="Q355" t="n">
        <v>443.82</v>
      </c>
      <c r="R355" t="n">
        <v>49.88</v>
      </c>
      <c r="S355" t="n">
        <v>32.9</v>
      </c>
      <c r="T355" t="n">
        <v>4490.86</v>
      </c>
      <c r="U355" t="n">
        <v>0.66</v>
      </c>
      <c r="V355" t="n">
        <v>0.77</v>
      </c>
      <c r="W355" t="n">
        <v>1.47</v>
      </c>
      <c r="X355" t="n">
        <v>0.27</v>
      </c>
      <c r="Y355" t="n">
        <v>0.5</v>
      </c>
      <c r="Z355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6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INDEX(resultados!$A$2:$ZZ$355, 1, MATCH($B$1, resultados!$A$1:$ZZ$1, 0))</f>
        <v/>
      </c>
      <c r="B7">
        <f>INDEX(resultados!$A$2:$ZZ$355, 1, MATCH($B$2, resultados!$A$1:$ZZ$1, 0))</f>
        <v/>
      </c>
      <c r="C7">
        <f>INDEX(resultados!$A$2:$ZZ$355, 1, MATCH($B$3, resultados!$A$1:$ZZ$1, 0))</f>
        <v/>
      </c>
    </row>
    <row r="8">
      <c r="A8">
        <f>INDEX(resultados!$A$2:$ZZ$355, 2, MATCH($B$1, resultados!$A$1:$ZZ$1, 0))</f>
        <v/>
      </c>
      <c r="B8">
        <f>INDEX(resultados!$A$2:$ZZ$355, 2, MATCH($B$2, resultados!$A$1:$ZZ$1, 0))</f>
        <v/>
      </c>
      <c r="C8">
        <f>INDEX(resultados!$A$2:$ZZ$355, 2, MATCH($B$3, resultados!$A$1:$ZZ$1, 0))</f>
        <v/>
      </c>
    </row>
    <row r="9">
      <c r="A9">
        <f>INDEX(resultados!$A$2:$ZZ$355, 3, MATCH($B$1, resultados!$A$1:$ZZ$1, 0))</f>
        <v/>
      </c>
      <c r="B9">
        <f>INDEX(resultados!$A$2:$ZZ$355, 3, MATCH($B$2, resultados!$A$1:$ZZ$1, 0))</f>
        <v/>
      </c>
      <c r="C9">
        <f>INDEX(resultados!$A$2:$ZZ$355, 3, MATCH($B$3, resultados!$A$1:$ZZ$1, 0))</f>
        <v/>
      </c>
    </row>
    <row r="10">
      <c r="A10">
        <f>INDEX(resultados!$A$2:$ZZ$355, 4, MATCH($B$1, resultados!$A$1:$ZZ$1, 0))</f>
        <v/>
      </c>
      <c r="B10">
        <f>INDEX(resultados!$A$2:$ZZ$355, 4, MATCH($B$2, resultados!$A$1:$ZZ$1, 0))</f>
        <v/>
      </c>
      <c r="C10">
        <f>INDEX(resultados!$A$2:$ZZ$355, 4, MATCH($B$3, resultados!$A$1:$ZZ$1, 0))</f>
        <v/>
      </c>
    </row>
    <row r="11">
      <c r="A11">
        <f>INDEX(resultados!$A$2:$ZZ$355, 5, MATCH($B$1, resultados!$A$1:$ZZ$1, 0))</f>
        <v/>
      </c>
      <c r="B11">
        <f>INDEX(resultados!$A$2:$ZZ$355, 5, MATCH($B$2, resultados!$A$1:$ZZ$1, 0))</f>
        <v/>
      </c>
      <c r="C11">
        <f>INDEX(resultados!$A$2:$ZZ$355, 5, MATCH($B$3, resultados!$A$1:$ZZ$1, 0))</f>
        <v/>
      </c>
    </row>
    <row r="12">
      <c r="A12">
        <f>INDEX(resultados!$A$2:$ZZ$355, 6, MATCH($B$1, resultados!$A$1:$ZZ$1, 0))</f>
        <v/>
      </c>
      <c r="B12">
        <f>INDEX(resultados!$A$2:$ZZ$355, 6, MATCH($B$2, resultados!$A$1:$ZZ$1, 0))</f>
        <v/>
      </c>
      <c r="C12">
        <f>INDEX(resultados!$A$2:$ZZ$355, 6, MATCH($B$3, resultados!$A$1:$ZZ$1, 0))</f>
        <v/>
      </c>
    </row>
    <row r="13">
      <c r="A13">
        <f>INDEX(resultados!$A$2:$ZZ$355, 7, MATCH($B$1, resultados!$A$1:$ZZ$1, 0))</f>
        <v/>
      </c>
      <c r="B13">
        <f>INDEX(resultados!$A$2:$ZZ$355, 7, MATCH($B$2, resultados!$A$1:$ZZ$1, 0))</f>
        <v/>
      </c>
      <c r="C13">
        <f>INDEX(resultados!$A$2:$ZZ$355, 7, MATCH($B$3, resultados!$A$1:$ZZ$1, 0))</f>
        <v/>
      </c>
    </row>
    <row r="14">
      <c r="A14">
        <f>INDEX(resultados!$A$2:$ZZ$355, 8, MATCH($B$1, resultados!$A$1:$ZZ$1, 0))</f>
        <v/>
      </c>
      <c r="B14">
        <f>INDEX(resultados!$A$2:$ZZ$355, 8, MATCH($B$2, resultados!$A$1:$ZZ$1, 0))</f>
        <v/>
      </c>
      <c r="C14">
        <f>INDEX(resultados!$A$2:$ZZ$355, 8, MATCH($B$3, resultados!$A$1:$ZZ$1, 0))</f>
        <v/>
      </c>
    </row>
    <row r="15">
      <c r="A15">
        <f>INDEX(resultados!$A$2:$ZZ$355, 9, MATCH($B$1, resultados!$A$1:$ZZ$1, 0))</f>
        <v/>
      </c>
      <c r="B15">
        <f>INDEX(resultados!$A$2:$ZZ$355, 9, MATCH($B$2, resultados!$A$1:$ZZ$1, 0))</f>
        <v/>
      </c>
      <c r="C15">
        <f>INDEX(resultados!$A$2:$ZZ$355, 9, MATCH($B$3, resultados!$A$1:$ZZ$1, 0))</f>
        <v/>
      </c>
    </row>
    <row r="16">
      <c r="A16">
        <f>INDEX(resultados!$A$2:$ZZ$355, 10, MATCH($B$1, resultados!$A$1:$ZZ$1, 0))</f>
        <v/>
      </c>
      <c r="B16">
        <f>INDEX(resultados!$A$2:$ZZ$355, 10, MATCH($B$2, resultados!$A$1:$ZZ$1, 0))</f>
        <v/>
      </c>
      <c r="C16">
        <f>INDEX(resultados!$A$2:$ZZ$355, 10, MATCH($B$3, resultados!$A$1:$ZZ$1, 0))</f>
        <v/>
      </c>
    </row>
    <row r="17">
      <c r="A17">
        <f>INDEX(resultados!$A$2:$ZZ$355, 11, MATCH($B$1, resultados!$A$1:$ZZ$1, 0))</f>
        <v/>
      </c>
      <c r="B17">
        <f>INDEX(resultados!$A$2:$ZZ$355, 11, MATCH($B$2, resultados!$A$1:$ZZ$1, 0))</f>
        <v/>
      </c>
      <c r="C17">
        <f>INDEX(resultados!$A$2:$ZZ$355, 11, MATCH($B$3, resultados!$A$1:$ZZ$1, 0))</f>
        <v/>
      </c>
    </row>
    <row r="18">
      <c r="A18">
        <f>INDEX(resultados!$A$2:$ZZ$355, 12, MATCH($B$1, resultados!$A$1:$ZZ$1, 0))</f>
        <v/>
      </c>
      <c r="B18">
        <f>INDEX(resultados!$A$2:$ZZ$355, 12, MATCH($B$2, resultados!$A$1:$ZZ$1, 0))</f>
        <v/>
      </c>
      <c r="C18">
        <f>INDEX(resultados!$A$2:$ZZ$355, 12, MATCH($B$3, resultados!$A$1:$ZZ$1, 0))</f>
        <v/>
      </c>
    </row>
    <row r="19">
      <c r="A19">
        <f>INDEX(resultados!$A$2:$ZZ$355, 13, MATCH($B$1, resultados!$A$1:$ZZ$1, 0))</f>
        <v/>
      </c>
      <c r="B19">
        <f>INDEX(resultados!$A$2:$ZZ$355, 13, MATCH($B$2, resultados!$A$1:$ZZ$1, 0))</f>
        <v/>
      </c>
      <c r="C19">
        <f>INDEX(resultados!$A$2:$ZZ$355, 13, MATCH($B$3, resultados!$A$1:$ZZ$1, 0))</f>
        <v/>
      </c>
    </row>
    <row r="20">
      <c r="A20">
        <f>INDEX(resultados!$A$2:$ZZ$355, 14, MATCH($B$1, resultados!$A$1:$ZZ$1, 0))</f>
        <v/>
      </c>
      <c r="B20">
        <f>INDEX(resultados!$A$2:$ZZ$355, 14, MATCH($B$2, resultados!$A$1:$ZZ$1, 0))</f>
        <v/>
      </c>
      <c r="C20">
        <f>INDEX(resultados!$A$2:$ZZ$355, 14, MATCH($B$3, resultados!$A$1:$ZZ$1, 0))</f>
        <v/>
      </c>
    </row>
    <row r="21">
      <c r="A21">
        <f>INDEX(resultados!$A$2:$ZZ$355, 15, MATCH($B$1, resultados!$A$1:$ZZ$1, 0))</f>
        <v/>
      </c>
      <c r="B21">
        <f>INDEX(resultados!$A$2:$ZZ$355, 15, MATCH($B$2, resultados!$A$1:$ZZ$1, 0))</f>
        <v/>
      </c>
      <c r="C21">
        <f>INDEX(resultados!$A$2:$ZZ$355, 15, MATCH($B$3, resultados!$A$1:$ZZ$1, 0))</f>
        <v/>
      </c>
    </row>
    <row r="22">
      <c r="A22">
        <f>INDEX(resultados!$A$2:$ZZ$355, 16, MATCH($B$1, resultados!$A$1:$ZZ$1, 0))</f>
        <v/>
      </c>
      <c r="B22">
        <f>INDEX(resultados!$A$2:$ZZ$355, 16, MATCH($B$2, resultados!$A$1:$ZZ$1, 0))</f>
        <v/>
      </c>
      <c r="C22">
        <f>INDEX(resultados!$A$2:$ZZ$355, 16, MATCH($B$3, resultados!$A$1:$ZZ$1, 0))</f>
        <v/>
      </c>
    </row>
    <row r="23">
      <c r="A23">
        <f>INDEX(resultados!$A$2:$ZZ$355, 17, MATCH($B$1, resultados!$A$1:$ZZ$1, 0))</f>
        <v/>
      </c>
      <c r="B23">
        <f>INDEX(resultados!$A$2:$ZZ$355, 17, MATCH($B$2, resultados!$A$1:$ZZ$1, 0))</f>
        <v/>
      </c>
      <c r="C23">
        <f>INDEX(resultados!$A$2:$ZZ$355, 17, MATCH($B$3, resultados!$A$1:$ZZ$1, 0))</f>
        <v/>
      </c>
    </row>
    <row r="24">
      <c r="A24">
        <f>INDEX(resultados!$A$2:$ZZ$355, 18, MATCH($B$1, resultados!$A$1:$ZZ$1, 0))</f>
        <v/>
      </c>
      <c r="B24">
        <f>INDEX(resultados!$A$2:$ZZ$355, 18, MATCH($B$2, resultados!$A$1:$ZZ$1, 0))</f>
        <v/>
      </c>
      <c r="C24">
        <f>INDEX(resultados!$A$2:$ZZ$355, 18, MATCH($B$3, resultados!$A$1:$ZZ$1, 0))</f>
        <v/>
      </c>
    </row>
    <row r="25">
      <c r="A25">
        <f>INDEX(resultados!$A$2:$ZZ$355, 19, MATCH($B$1, resultados!$A$1:$ZZ$1, 0))</f>
        <v/>
      </c>
      <c r="B25">
        <f>INDEX(resultados!$A$2:$ZZ$355, 19, MATCH($B$2, resultados!$A$1:$ZZ$1, 0))</f>
        <v/>
      </c>
      <c r="C25">
        <f>INDEX(resultados!$A$2:$ZZ$355, 19, MATCH($B$3, resultados!$A$1:$ZZ$1, 0))</f>
        <v/>
      </c>
    </row>
    <row r="26">
      <c r="A26">
        <f>INDEX(resultados!$A$2:$ZZ$355, 20, MATCH($B$1, resultados!$A$1:$ZZ$1, 0))</f>
        <v/>
      </c>
      <c r="B26">
        <f>INDEX(resultados!$A$2:$ZZ$355, 20, MATCH($B$2, resultados!$A$1:$ZZ$1, 0))</f>
        <v/>
      </c>
      <c r="C26">
        <f>INDEX(resultados!$A$2:$ZZ$355, 20, MATCH($B$3, resultados!$A$1:$ZZ$1, 0))</f>
        <v/>
      </c>
    </row>
    <row r="27">
      <c r="A27">
        <f>INDEX(resultados!$A$2:$ZZ$355, 21, MATCH($B$1, resultados!$A$1:$ZZ$1, 0))</f>
        <v/>
      </c>
      <c r="B27">
        <f>INDEX(resultados!$A$2:$ZZ$355, 21, MATCH($B$2, resultados!$A$1:$ZZ$1, 0))</f>
        <v/>
      </c>
      <c r="C27">
        <f>INDEX(resultados!$A$2:$ZZ$355, 21, MATCH($B$3, resultados!$A$1:$ZZ$1, 0))</f>
        <v/>
      </c>
    </row>
    <row r="28">
      <c r="A28">
        <f>INDEX(resultados!$A$2:$ZZ$355, 22, MATCH($B$1, resultados!$A$1:$ZZ$1, 0))</f>
        <v/>
      </c>
      <c r="B28">
        <f>INDEX(resultados!$A$2:$ZZ$355, 22, MATCH($B$2, resultados!$A$1:$ZZ$1, 0))</f>
        <v/>
      </c>
      <c r="C28">
        <f>INDEX(resultados!$A$2:$ZZ$355, 22, MATCH($B$3, resultados!$A$1:$ZZ$1, 0))</f>
        <v/>
      </c>
    </row>
    <row r="29">
      <c r="A29">
        <f>INDEX(resultados!$A$2:$ZZ$355, 23, MATCH($B$1, resultados!$A$1:$ZZ$1, 0))</f>
        <v/>
      </c>
      <c r="B29">
        <f>INDEX(resultados!$A$2:$ZZ$355, 23, MATCH($B$2, resultados!$A$1:$ZZ$1, 0))</f>
        <v/>
      </c>
      <c r="C29">
        <f>INDEX(resultados!$A$2:$ZZ$355, 23, MATCH($B$3, resultados!$A$1:$ZZ$1, 0))</f>
        <v/>
      </c>
    </row>
    <row r="30">
      <c r="A30">
        <f>INDEX(resultados!$A$2:$ZZ$355, 24, MATCH($B$1, resultados!$A$1:$ZZ$1, 0))</f>
        <v/>
      </c>
      <c r="B30">
        <f>INDEX(resultados!$A$2:$ZZ$355, 24, MATCH($B$2, resultados!$A$1:$ZZ$1, 0))</f>
        <v/>
      </c>
      <c r="C30">
        <f>INDEX(resultados!$A$2:$ZZ$355, 24, MATCH($B$3, resultados!$A$1:$ZZ$1, 0))</f>
        <v/>
      </c>
    </row>
    <row r="31">
      <c r="A31">
        <f>INDEX(resultados!$A$2:$ZZ$355, 25, MATCH($B$1, resultados!$A$1:$ZZ$1, 0))</f>
        <v/>
      </c>
      <c r="B31">
        <f>INDEX(resultados!$A$2:$ZZ$355, 25, MATCH($B$2, resultados!$A$1:$ZZ$1, 0))</f>
        <v/>
      </c>
      <c r="C31">
        <f>INDEX(resultados!$A$2:$ZZ$355, 25, MATCH($B$3, resultados!$A$1:$ZZ$1, 0))</f>
        <v/>
      </c>
    </row>
    <row r="32">
      <c r="A32">
        <f>INDEX(resultados!$A$2:$ZZ$355, 26, MATCH($B$1, resultados!$A$1:$ZZ$1, 0))</f>
        <v/>
      </c>
      <c r="B32">
        <f>INDEX(resultados!$A$2:$ZZ$355, 26, MATCH($B$2, resultados!$A$1:$ZZ$1, 0))</f>
        <v/>
      </c>
      <c r="C32">
        <f>INDEX(resultados!$A$2:$ZZ$355, 26, MATCH($B$3, resultados!$A$1:$ZZ$1, 0))</f>
        <v/>
      </c>
    </row>
    <row r="33">
      <c r="A33">
        <f>INDEX(resultados!$A$2:$ZZ$355, 27, MATCH($B$1, resultados!$A$1:$ZZ$1, 0))</f>
        <v/>
      </c>
      <c r="B33">
        <f>INDEX(resultados!$A$2:$ZZ$355, 27, MATCH($B$2, resultados!$A$1:$ZZ$1, 0))</f>
        <v/>
      </c>
      <c r="C33">
        <f>INDEX(resultados!$A$2:$ZZ$355, 27, MATCH($B$3, resultados!$A$1:$ZZ$1, 0))</f>
        <v/>
      </c>
    </row>
    <row r="34">
      <c r="A34">
        <f>INDEX(resultados!$A$2:$ZZ$355, 28, MATCH($B$1, resultados!$A$1:$ZZ$1, 0))</f>
        <v/>
      </c>
      <c r="B34">
        <f>INDEX(resultados!$A$2:$ZZ$355, 28, MATCH($B$2, resultados!$A$1:$ZZ$1, 0))</f>
        <v/>
      </c>
      <c r="C34">
        <f>INDEX(resultados!$A$2:$ZZ$355, 28, MATCH($B$3, resultados!$A$1:$ZZ$1, 0))</f>
        <v/>
      </c>
    </row>
    <row r="35">
      <c r="A35">
        <f>INDEX(resultados!$A$2:$ZZ$355, 29, MATCH($B$1, resultados!$A$1:$ZZ$1, 0))</f>
        <v/>
      </c>
      <c r="B35">
        <f>INDEX(resultados!$A$2:$ZZ$355, 29, MATCH($B$2, resultados!$A$1:$ZZ$1, 0))</f>
        <v/>
      </c>
      <c r="C35">
        <f>INDEX(resultados!$A$2:$ZZ$355, 29, MATCH($B$3, resultados!$A$1:$ZZ$1, 0))</f>
        <v/>
      </c>
    </row>
    <row r="36">
      <c r="A36">
        <f>INDEX(resultados!$A$2:$ZZ$355, 30, MATCH($B$1, resultados!$A$1:$ZZ$1, 0))</f>
        <v/>
      </c>
      <c r="B36">
        <f>INDEX(resultados!$A$2:$ZZ$355, 30, MATCH($B$2, resultados!$A$1:$ZZ$1, 0))</f>
        <v/>
      </c>
      <c r="C36">
        <f>INDEX(resultados!$A$2:$ZZ$355, 30, MATCH($B$3, resultados!$A$1:$ZZ$1, 0))</f>
        <v/>
      </c>
    </row>
    <row r="37">
      <c r="A37">
        <f>INDEX(resultados!$A$2:$ZZ$355, 31, MATCH($B$1, resultados!$A$1:$ZZ$1, 0))</f>
        <v/>
      </c>
      <c r="B37">
        <f>INDEX(resultados!$A$2:$ZZ$355, 31, MATCH($B$2, resultados!$A$1:$ZZ$1, 0))</f>
        <v/>
      </c>
      <c r="C37">
        <f>INDEX(resultados!$A$2:$ZZ$355, 31, MATCH($B$3, resultados!$A$1:$ZZ$1, 0))</f>
        <v/>
      </c>
    </row>
    <row r="38">
      <c r="A38">
        <f>INDEX(resultados!$A$2:$ZZ$355, 32, MATCH($B$1, resultados!$A$1:$ZZ$1, 0))</f>
        <v/>
      </c>
      <c r="B38">
        <f>INDEX(resultados!$A$2:$ZZ$355, 32, MATCH($B$2, resultados!$A$1:$ZZ$1, 0))</f>
        <v/>
      </c>
      <c r="C38">
        <f>INDEX(resultados!$A$2:$ZZ$355, 32, MATCH($B$3, resultados!$A$1:$ZZ$1, 0))</f>
        <v/>
      </c>
    </row>
    <row r="39">
      <c r="A39">
        <f>INDEX(resultados!$A$2:$ZZ$355, 33, MATCH($B$1, resultados!$A$1:$ZZ$1, 0))</f>
        <v/>
      </c>
      <c r="B39">
        <f>INDEX(resultados!$A$2:$ZZ$355, 33, MATCH($B$2, resultados!$A$1:$ZZ$1, 0))</f>
        <v/>
      </c>
      <c r="C39">
        <f>INDEX(resultados!$A$2:$ZZ$355, 33, MATCH($B$3, resultados!$A$1:$ZZ$1, 0))</f>
        <v/>
      </c>
    </row>
    <row r="40">
      <c r="A40">
        <f>INDEX(resultados!$A$2:$ZZ$355, 34, MATCH($B$1, resultados!$A$1:$ZZ$1, 0))</f>
        <v/>
      </c>
      <c r="B40">
        <f>INDEX(resultados!$A$2:$ZZ$355, 34, MATCH($B$2, resultados!$A$1:$ZZ$1, 0))</f>
        <v/>
      </c>
      <c r="C40">
        <f>INDEX(resultados!$A$2:$ZZ$355, 34, MATCH($B$3, resultados!$A$1:$ZZ$1, 0))</f>
        <v/>
      </c>
    </row>
    <row r="41">
      <c r="A41">
        <f>INDEX(resultados!$A$2:$ZZ$355, 35, MATCH($B$1, resultados!$A$1:$ZZ$1, 0))</f>
        <v/>
      </c>
      <c r="B41">
        <f>INDEX(resultados!$A$2:$ZZ$355, 35, MATCH($B$2, resultados!$A$1:$ZZ$1, 0))</f>
        <v/>
      </c>
      <c r="C41">
        <f>INDEX(resultados!$A$2:$ZZ$355, 35, MATCH($B$3, resultados!$A$1:$ZZ$1, 0))</f>
        <v/>
      </c>
    </row>
    <row r="42">
      <c r="A42">
        <f>INDEX(resultados!$A$2:$ZZ$355, 36, MATCH($B$1, resultados!$A$1:$ZZ$1, 0))</f>
        <v/>
      </c>
      <c r="B42">
        <f>INDEX(resultados!$A$2:$ZZ$355, 36, MATCH($B$2, resultados!$A$1:$ZZ$1, 0))</f>
        <v/>
      </c>
      <c r="C42">
        <f>INDEX(resultados!$A$2:$ZZ$355, 36, MATCH($B$3, resultados!$A$1:$ZZ$1, 0))</f>
        <v/>
      </c>
    </row>
    <row r="43">
      <c r="A43">
        <f>INDEX(resultados!$A$2:$ZZ$355, 37, MATCH($B$1, resultados!$A$1:$ZZ$1, 0))</f>
        <v/>
      </c>
      <c r="B43">
        <f>INDEX(resultados!$A$2:$ZZ$355, 37, MATCH($B$2, resultados!$A$1:$ZZ$1, 0))</f>
        <v/>
      </c>
      <c r="C43">
        <f>INDEX(resultados!$A$2:$ZZ$355, 37, MATCH($B$3, resultados!$A$1:$ZZ$1, 0))</f>
        <v/>
      </c>
    </row>
    <row r="44">
      <c r="A44">
        <f>INDEX(resultados!$A$2:$ZZ$355, 38, MATCH($B$1, resultados!$A$1:$ZZ$1, 0))</f>
        <v/>
      </c>
      <c r="B44">
        <f>INDEX(resultados!$A$2:$ZZ$355, 38, MATCH($B$2, resultados!$A$1:$ZZ$1, 0))</f>
        <v/>
      </c>
      <c r="C44">
        <f>INDEX(resultados!$A$2:$ZZ$355, 38, MATCH($B$3, resultados!$A$1:$ZZ$1, 0))</f>
        <v/>
      </c>
    </row>
    <row r="45">
      <c r="A45">
        <f>INDEX(resultados!$A$2:$ZZ$355, 39, MATCH($B$1, resultados!$A$1:$ZZ$1, 0))</f>
        <v/>
      </c>
      <c r="B45">
        <f>INDEX(resultados!$A$2:$ZZ$355, 39, MATCH($B$2, resultados!$A$1:$ZZ$1, 0))</f>
        <v/>
      </c>
      <c r="C45">
        <f>INDEX(resultados!$A$2:$ZZ$355, 39, MATCH($B$3, resultados!$A$1:$ZZ$1, 0))</f>
        <v/>
      </c>
    </row>
    <row r="46">
      <c r="A46">
        <f>INDEX(resultados!$A$2:$ZZ$355, 40, MATCH($B$1, resultados!$A$1:$ZZ$1, 0))</f>
        <v/>
      </c>
      <c r="B46">
        <f>INDEX(resultados!$A$2:$ZZ$355, 40, MATCH($B$2, resultados!$A$1:$ZZ$1, 0))</f>
        <v/>
      </c>
      <c r="C46">
        <f>INDEX(resultados!$A$2:$ZZ$355, 40, MATCH($B$3, resultados!$A$1:$ZZ$1, 0))</f>
        <v/>
      </c>
    </row>
    <row r="47">
      <c r="A47">
        <f>INDEX(resultados!$A$2:$ZZ$355, 41, MATCH($B$1, resultados!$A$1:$ZZ$1, 0))</f>
        <v/>
      </c>
      <c r="B47">
        <f>INDEX(resultados!$A$2:$ZZ$355, 41, MATCH($B$2, resultados!$A$1:$ZZ$1, 0))</f>
        <v/>
      </c>
      <c r="C47">
        <f>INDEX(resultados!$A$2:$ZZ$355, 41, MATCH($B$3, resultados!$A$1:$ZZ$1, 0))</f>
        <v/>
      </c>
    </row>
    <row r="48">
      <c r="A48">
        <f>INDEX(resultados!$A$2:$ZZ$355, 42, MATCH($B$1, resultados!$A$1:$ZZ$1, 0))</f>
        <v/>
      </c>
      <c r="B48">
        <f>INDEX(resultados!$A$2:$ZZ$355, 42, MATCH($B$2, resultados!$A$1:$ZZ$1, 0))</f>
        <v/>
      </c>
      <c r="C48">
        <f>INDEX(resultados!$A$2:$ZZ$355, 42, MATCH($B$3, resultados!$A$1:$ZZ$1, 0))</f>
        <v/>
      </c>
    </row>
    <row r="49">
      <c r="A49">
        <f>INDEX(resultados!$A$2:$ZZ$355, 43, MATCH($B$1, resultados!$A$1:$ZZ$1, 0))</f>
        <v/>
      </c>
      <c r="B49">
        <f>INDEX(resultados!$A$2:$ZZ$355, 43, MATCH($B$2, resultados!$A$1:$ZZ$1, 0))</f>
        <v/>
      </c>
      <c r="C49">
        <f>INDEX(resultados!$A$2:$ZZ$355, 43, MATCH($B$3, resultados!$A$1:$ZZ$1, 0))</f>
        <v/>
      </c>
    </row>
    <row r="50">
      <c r="A50">
        <f>INDEX(resultados!$A$2:$ZZ$355, 44, MATCH($B$1, resultados!$A$1:$ZZ$1, 0))</f>
        <v/>
      </c>
      <c r="B50">
        <f>INDEX(resultados!$A$2:$ZZ$355, 44, MATCH($B$2, resultados!$A$1:$ZZ$1, 0))</f>
        <v/>
      </c>
      <c r="C50">
        <f>INDEX(resultados!$A$2:$ZZ$355, 44, MATCH($B$3, resultados!$A$1:$ZZ$1, 0))</f>
        <v/>
      </c>
    </row>
    <row r="51">
      <c r="A51">
        <f>INDEX(resultados!$A$2:$ZZ$355, 45, MATCH($B$1, resultados!$A$1:$ZZ$1, 0))</f>
        <v/>
      </c>
      <c r="B51">
        <f>INDEX(resultados!$A$2:$ZZ$355, 45, MATCH($B$2, resultados!$A$1:$ZZ$1, 0))</f>
        <v/>
      </c>
      <c r="C51">
        <f>INDEX(resultados!$A$2:$ZZ$355, 45, MATCH($B$3, resultados!$A$1:$ZZ$1, 0))</f>
        <v/>
      </c>
    </row>
    <row r="52">
      <c r="A52">
        <f>INDEX(resultados!$A$2:$ZZ$355, 46, MATCH($B$1, resultados!$A$1:$ZZ$1, 0))</f>
        <v/>
      </c>
      <c r="B52">
        <f>INDEX(resultados!$A$2:$ZZ$355, 46, MATCH($B$2, resultados!$A$1:$ZZ$1, 0))</f>
        <v/>
      </c>
      <c r="C52">
        <f>INDEX(resultados!$A$2:$ZZ$355, 46, MATCH($B$3, resultados!$A$1:$ZZ$1, 0))</f>
        <v/>
      </c>
    </row>
    <row r="53">
      <c r="A53">
        <f>INDEX(resultados!$A$2:$ZZ$355, 47, MATCH($B$1, resultados!$A$1:$ZZ$1, 0))</f>
        <v/>
      </c>
      <c r="B53">
        <f>INDEX(resultados!$A$2:$ZZ$355, 47, MATCH($B$2, resultados!$A$1:$ZZ$1, 0))</f>
        <v/>
      </c>
      <c r="C53">
        <f>INDEX(resultados!$A$2:$ZZ$355, 47, MATCH($B$3, resultados!$A$1:$ZZ$1, 0))</f>
        <v/>
      </c>
    </row>
    <row r="54">
      <c r="A54">
        <f>INDEX(resultados!$A$2:$ZZ$355, 48, MATCH($B$1, resultados!$A$1:$ZZ$1, 0))</f>
        <v/>
      </c>
      <c r="B54">
        <f>INDEX(resultados!$A$2:$ZZ$355, 48, MATCH($B$2, resultados!$A$1:$ZZ$1, 0))</f>
        <v/>
      </c>
      <c r="C54">
        <f>INDEX(resultados!$A$2:$ZZ$355, 48, MATCH($B$3, resultados!$A$1:$ZZ$1, 0))</f>
        <v/>
      </c>
    </row>
    <row r="55">
      <c r="A55">
        <f>INDEX(resultados!$A$2:$ZZ$355, 49, MATCH($B$1, resultados!$A$1:$ZZ$1, 0))</f>
        <v/>
      </c>
      <c r="B55">
        <f>INDEX(resultados!$A$2:$ZZ$355, 49, MATCH($B$2, resultados!$A$1:$ZZ$1, 0))</f>
        <v/>
      </c>
      <c r="C55">
        <f>INDEX(resultados!$A$2:$ZZ$355, 49, MATCH($B$3, resultados!$A$1:$ZZ$1, 0))</f>
        <v/>
      </c>
    </row>
    <row r="56">
      <c r="A56">
        <f>INDEX(resultados!$A$2:$ZZ$355, 50, MATCH($B$1, resultados!$A$1:$ZZ$1, 0))</f>
        <v/>
      </c>
      <c r="B56">
        <f>INDEX(resultados!$A$2:$ZZ$355, 50, MATCH($B$2, resultados!$A$1:$ZZ$1, 0))</f>
        <v/>
      </c>
      <c r="C56">
        <f>INDEX(resultados!$A$2:$ZZ$355, 50, MATCH($B$3, resultados!$A$1:$ZZ$1, 0))</f>
        <v/>
      </c>
    </row>
    <row r="57">
      <c r="A57">
        <f>INDEX(resultados!$A$2:$ZZ$355, 51, MATCH($B$1, resultados!$A$1:$ZZ$1, 0))</f>
        <v/>
      </c>
      <c r="B57">
        <f>INDEX(resultados!$A$2:$ZZ$355, 51, MATCH($B$2, resultados!$A$1:$ZZ$1, 0))</f>
        <v/>
      </c>
      <c r="C57">
        <f>INDEX(resultados!$A$2:$ZZ$355, 51, MATCH($B$3, resultados!$A$1:$ZZ$1, 0))</f>
        <v/>
      </c>
    </row>
    <row r="58">
      <c r="A58">
        <f>INDEX(resultados!$A$2:$ZZ$355, 52, MATCH($B$1, resultados!$A$1:$ZZ$1, 0))</f>
        <v/>
      </c>
      <c r="B58">
        <f>INDEX(resultados!$A$2:$ZZ$355, 52, MATCH($B$2, resultados!$A$1:$ZZ$1, 0))</f>
        <v/>
      </c>
      <c r="C58">
        <f>INDEX(resultados!$A$2:$ZZ$355, 52, MATCH($B$3, resultados!$A$1:$ZZ$1, 0))</f>
        <v/>
      </c>
    </row>
    <row r="59">
      <c r="A59">
        <f>INDEX(resultados!$A$2:$ZZ$355, 53, MATCH($B$1, resultados!$A$1:$ZZ$1, 0))</f>
        <v/>
      </c>
      <c r="B59">
        <f>INDEX(resultados!$A$2:$ZZ$355, 53, MATCH($B$2, resultados!$A$1:$ZZ$1, 0))</f>
        <v/>
      </c>
      <c r="C59">
        <f>INDEX(resultados!$A$2:$ZZ$355, 53, MATCH($B$3, resultados!$A$1:$ZZ$1, 0))</f>
        <v/>
      </c>
    </row>
    <row r="60">
      <c r="A60">
        <f>INDEX(resultados!$A$2:$ZZ$355, 54, MATCH($B$1, resultados!$A$1:$ZZ$1, 0))</f>
        <v/>
      </c>
      <c r="B60">
        <f>INDEX(resultados!$A$2:$ZZ$355, 54, MATCH($B$2, resultados!$A$1:$ZZ$1, 0))</f>
        <v/>
      </c>
      <c r="C60">
        <f>INDEX(resultados!$A$2:$ZZ$355, 54, MATCH($B$3, resultados!$A$1:$ZZ$1, 0))</f>
        <v/>
      </c>
    </row>
    <row r="61">
      <c r="A61">
        <f>INDEX(resultados!$A$2:$ZZ$355, 55, MATCH($B$1, resultados!$A$1:$ZZ$1, 0))</f>
        <v/>
      </c>
      <c r="B61">
        <f>INDEX(resultados!$A$2:$ZZ$355, 55, MATCH($B$2, resultados!$A$1:$ZZ$1, 0))</f>
        <v/>
      </c>
      <c r="C61">
        <f>INDEX(resultados!$A$2:$ZZ$355, 55, MATCH($B$3, resultados!$A$1:$ZZ$1, 0))</f>
        <v/>
      </c>
    </row>
    <row r="62">
      <c r="A62">
        <f>INDEX(resultados!$A$2:$ZZ$355, 56, MATCH($B$1, resultados!$A$1:$ZZ$1, 0))</f>
        <v/>
      </c>
      <c r="B62">
        <f>INDEX(resultados!$A$2:$ZZ$355, 56, MATCH($B$2, resultados!$A$1:$ZZ$1, 0))</f>
        <v/>
      </c>
      <c r="C62">
        <f>INDEX(resultados!$A$2:$ZZ$355, 56, MATCH($B$3, resultados!$A$1:$ZZ$1, 0))</f>
        <v/>
      </c>
    </row>
    <row r="63">
      <c r="A63">
        <f>INDEX(resultados!$A$2:$ZZ$355, 57, MATCH($B$1, resultados!$A$1:$ZZ$1, 0))</f>
        <v/>
      </c>
      <c r="B63">
        <f>INDEX(resultados!$A$2:$ZZ$355, 57, MATCH($B$2, resultados!$A$1:$ZZ$1, 0))</f>
        <v/>
      </c>
      <c r="C63">
        <f>INDEX(resultados!$A$2:$ZZ$355, 57, MATCH($B$3, resultados!$A$1:$ZZ$1, 0))</f>
        <v/>
      </c>
    </row>
    <row r="64">
      <c r="A64">
        <f>INDEX(resultados!$A$2:$ZZ$355, 58, MATCH($B$1, resultados!$A$1:$ZZ$1, 0))</f>
        <v/>
      </c>
      <c r="B64">
        <f>INDEX(resultados!$A$2:$ZZ$355, 58, MATCH($B$2, resultados!$A$1:$ZZ$1, 0))</f>
        <v/>
      </c>
      <c r="C64">
        <f>INDEX(resultados!$A$2:$ZZ$355, 58, MATCH($B$3, resultados!$A$1:$ZZ$1, 0))</f>
        <v/>
      </c>
    </row>
    <row r="65">
      <c r="A65">
        <f>INDEX(resultados!$A$2:$ZZ$355, 59, MATCH($B$1, resultados!$A$1:$ZZ$1, 0))</f>
        <v/>
      </c>
      <c r="B65">
        <f>INDEX(resultados!$A$2:$ZZ$355, 59, MATCH($B$2, resultados!$A$1:$ZZ$1, 0))</f>
        <v/>
      </c>
      <c r="C65">
        <f>INDEX(resultados!$A$2:$ZZ$355, 59, MATCH($B$3, resultados!$A$1:$ZZ$1, 0))</f>
        <v/>
      </c>
    </row>
    <row r="66">
      <c r="A66">
        <f>INDEX(resultados!$A$2:$ZZ$355, 60, MATCH($B$1, resultados!$A$1:$ZZ$1, 0))</f>
        <v/>
      </c>
      <c r="B66">
        <f>INDEX(resultados!$A$2:$ZZ$355, 60, MATCH($B$2, resultados!$A$1:$ZZ$1, 0))</f>
        <v/>
      </c>
      <c r="C66">
        <f>INDEX(resultados!$A$2:$ZZ$355, 60, MATCH($B$3, resultados!$A$1:$ZZ$1, 0))</f>
        <v/>
      </c>
    </row>
    <row r="67">
      <c r="A67">
        <f>INDEX(resultados!$A$2:$ZZ$355, 61, MATCH($B$1, resultados!$A$1:$ZZ$1, 0))</f>
        <v/>
      </c>
      <c r="B67">
        <f>INDEX(resultados!$A$2:$ZZ$355, 61, MATCH($B$2, resultados!$A$1:$ZZ$1, 0))</f>
        <v/>
      </c>
      <c r="C67">
        <f>INDEX(resultados!$A$2:$ZZ$355, 61, MATCH($B$3, resultados!$A$1:$ZZ$1, 0))</f>
        <v/>
      </c>
    </row>
    <row r="68">
      <c r="A68">
        <f>INDEX(resultados!$A$2:$ZZ$355, 62, MATCH($B$1, resultados!$A$1:$ZZ$1, 0))</f>
        <v/>
      </c>
      <c r="B68">
        <f>INDEX(resultados!$A$2:$ZZ$355, 62, MATCH($B$2, resultados!$A$1:$ZZ$1, 0))</f>
        <v/>
      </c>
      <c r="C68">
        <f>INDEX(resultados!$A$2:$ZZ$355, 62, MATCH($B$3, resultados!$A$1:$ZZ$1, 0))</f>
        <v/>
      </c>
    </row>
    <row r="69">
      <c r="A69">
        <f>INDEX(resultados!$A$2:$ZZ$355, 63, MATCH($B$1, resultados!$A$1:$ZZ$1, 0))</f>
        <v/>
      </c>
      <c r="B69">
        <f>INDEX(resultados!$A$2:$ZZ$355, 63, MATCH($B$2, resultados!$A$1:$ZZ$1, 0))</f>
        <v/>
      </c>
      <c r="C69">
        <f>INDEX(resultados!$A$2:$ZZ$355, 63, MATCH($B$3, resultados!$A$1:$ZZ$1, 0))</f>
        <v/>
      </c>
    </row>
    <row r="70">
      <c r="A70">
        <f>INDEX(resultados!$A$2:$ZZ$355, 64, MATCH($B$1, resultados!$A$1:$ZZ$1, 0))</f>
        <v/>
      </c>
      <c r="B70">
        <f>INDEX(resultados!$A$2:$ZZ$355, 64, MATCH($B$2, resultados!$A$1:$ZZ$1, 0))</f>
        <v/>
      </c>
      <c r="C70">
        <f>INDEX(resultados!$A$2:$ZZ$355, 64, MATCH($B$3, resultados!$A$1:$ZZ$1, 0))</f>
        <v/>
      </c>
    </row>
    <row r="71">
      <c r="A71">
        <f>INDEX(resultados!$A$2:$ZZ$355, 65, MATCH($B$1, resultados!$A$1:$ZZ$1, 0))</f>
        <v/>
      </c>
      <c r="B71">
        <f>INDEX(resultados!$A$2:$ZZ$355, 65, MATCH($B$2, resultados!$A$1:$ZZ$1, 0))</f>
        <v/>
      </c>
      <c r="C71">
        <f>INDEX(resultados!$A$2:$ZZ$355, 65, MATCH($B$3, resultados!$A$1:$ZZ$1, 0))</f>
        <v/>
      </c>
    </row>
    <row r="72">
      <c r="A72">
        <f>INDEX(resultados!$A$2:$ZZ$355, 66, MATCH($B$1, resultados!$A$1:$ZZ$1, 0))</f>
        <v/>
      </c>
      <c r="B72">
        <f>INDEX(resultados!$A$2:$ZZ$355, 66, MATCH($B$2, resultados!$A$1:$ZZ$1, 0))</f>
        <v/>
      </c>
      <c r="C72">
        <f>INDEX(resultados!$A$2:$ZZ$355, 66, MATCH($B$3, resultados!$A$1:$ZZ$1, 0))</f>
        <v/>
      </c>
    </row>
    <row r="73">
      <c r="A73">
        <f>INDEX(resultados!$A$2:$ZZ$355, 67, MATCH($B$1, resultados!$A$1:$ZZ$1, 0))</f>
        <v/>
      </c>
      <c r="B73">
        <f>INDEX(resultados!$A$2:$ZZ$355, 67, MATCH($B$2, resultados!$A$1:$ZZ$1, 0))</f>
        <v/>
      </c>
      <c r="C73">
        <f>INDEX(resultados!$A$2:$ZZ$355, 67, MATCH($B$3, resultados!$A$1:$ZZ$1, 0))</f>
        <v/>
      </c>
    </row>
    <row r="74">
      <c r="A74">
        <f>INDEX(resultados!$A$2:$ZZ$355, 68, MATCH($B$1, resultados!$A$1:$ZZ$1, 0))</f>
        <v/>
      </c>
      <c r="B74">
        <f>INDEX(resultados!$A$2:$ZZ$355, 68, MATCH($B$2, resultados!$A$1:$ZZ$1, 0))</f>
        <v/>
      </c>
      <c r="C74">
        <f>INDEX(resultados!$A$2:$ZZ$355, 68, MATCH($B$3, resultados!$A$1:$ZZ$1, 0))</f>
        <v/>
      </c>
    </row>
    <row r="75">
      <c r="A75">
        <f>INDEX(resultados!$A$2:$ZZ$355, 69, MATCH($B$1, resultados!$A$1:$ZZ$1, 0))</f>
        <v/>
      </c>
      <c r="B75">
        <f>INDEX(resultados!$A$2:$ZZ$355, 69, MATCH($B$2, resultados!$A$1:$ZZ$1, 0))</f>
        <v/>
      </c>
      <c r="C75">
        <f>INDEX(resultados!$A$2:$ZZ$355, 69, MATCH($B$3, resultados!$A$1:$ZZ$1, 0))</f>
        <v/>
      </c>
    </row>
    <row r="76">
      <c r="A76">
        <f>INDEX(resultados!$A$2:$ZZ$355, 70, MATCH($B$1, resultados!$A$1:$ZZ$1, 0))</f>
        <v/>
      </c>
      <c r="B76">
        <f>INDEX(resultados!$A$2:$ZZ$355, 70, MATCH($B$2, resultados!$A$1:$ZZ$1, 0))</f>
        <v/>
      </c>
      <c r="C76">
        <f>INDEX(resultados!$A$2:$ZZ$355, 70, MATCH($B$3, resultados!$A$1:$ZZ$1, 0))</f>
        <v/>
      </c>
    </row>
    <row r="77">
      <c r="A77">
        <f>INDEX(resultados!$A$2:$ZZ$355, 71, MATCH($B$1, resultados!$A$1:$ZZ$1, 0))</f>
        <v/>
      </c>
      <c r="B77">
        <f>INDEX(resultados!$A$2:$ZZ$355, 71, MATCH($B$2, resultados!$A$1:$ZZ$1, 0))</f>
        <v/>
      </c>
      <c r="C77">
        <f>INDEX(resultados!$A$2:$ZZ$355, 71, MATCH($B$3, resultados!$A$1:$ZZ$1, 0))</f>
        <v/>
      </c>
    </row>
    <row r="78">
      <c r="A78">
        <f>INDEX(resultados!$A$2:$ZZ$355, 72, MATCH($B$1, resultados!$A$1:$ZZ$1, 0))</f>
        <v/>
      </c>
      <c r="B78">
        <f>INDEX(resultados!$A$2:$ZZ$355, 72, MATCH($B$2, resultados!$A$1:$ZZ$1, 0))</f>
        <v/>
      </c>
      <c r="C78">
        <f>INDEX(resultados!$A$2:$ZZ$355, 72, MATCH($B$3, resultados!$A$1:$ZZ$1, 0))</f>
        <v/>
      </c>
    </row>
    <row r="79">
      <c r="A79">
        <f>INDEX(resultados!$A$2:$ZZ$355, 73, MATCH($B$1, resultados!$A$1:$ZZ$1, 0))</f>
        <v/>
      </c>
      <c r="B79">
        <f>INDEX(resultados!$A$2:$ZZ$355, 73, MATCH($B$2, resultados!$A$1:$ZZ$1, 0))</f>
        <v/>
      </c>
      <c r="C79">
        <f>INDEX(resultados!$A$2:$ZZ$355, 73, MATCH($B$3, resultados!$A$1:$ZZ$1, 0))</f>
        <v/>
      </c>
    </row>
    <row r="80">
      <c r="A80">
        <f>INDEX(resultados!$A$2:$ZZ$355, 74, MATCH($B$1, resultados!$A$1:$ZZ$1, 0))</f>
        <v/>
      </c>
      <c r="B80">
        <f>INDEX(resultados!$A$2:$ZZ$355, 74, MATCH($B$2, resultados!$A$1:$ZZ$1, 0))</f>
        <v/>
      </c>
      <c r="C80">
        <f>INDEX(resultados!$A$2:$ZZ$355, 74, MATCH($B$3, resultados!$A$1:$ZZ$1, 0))</f>
        <v/>
      </c>
    </row>
    <row r="81">
      <c r="A81">
        <f>INDEX(resultados!$A$2:$ZZ$355, 75, MATCH($B$1, resultados!$A$1:$ZZ$1, 0))</f>
        <v/>
      </c>
      <c r="B81">
        <f>INDEX(resultados!$A$2:$ZZ$355, 75, MATCH($B$2, resultados!$A$1:$ZZ$1, 0))</f>
        <v/>
      </c>
      <c r="C81">
        <f>INDEX(resultados!$A$2:$ZZ$355, 75, MATCH($B$3, resultados!$A$1:$ZZ$1, 0))</f>
        <v/>
      </c>
    </row>
    <row r="82">
      <c r="A82">
        <f>INDEX(resultados!$A$2:$ZZ$355, 76, MATCH($B$1, resultados!$A$1:$ZZ$1, 0))</f>
        <v/>
      </c>
      <c r="B82">
        <f>INDEX(resultados!$A$2:$ZZ$355, 76, MATCH($B$2, resultados!$A$1:$ZZ$1, 0))</f>
        <v/>
      </c>
      <c r="C82">
        <f>INDEX(resultados!$A$2:$ZZ$355, 76, MATCH($B$3, resultados!$A$1:$ZZ$1, 0))</f>
        <v/>
      </c>
    </row>
    <row r="83">
      <c r="A83">
        <f>INDEX(resultados!$A$2:$ZZ$355, 77, MATCH($B$1, resultados!$A$1:$ZZ$1, 0))</f>
        <v/>
      </c>
      <c r="B83">
        <f>INDEX(resultados!$A$2:$ZZ$355, 77, MATCH($B$2, resultados!$A$1:$ZZ$1, 0))</f>
        <v/>
      </c>
      <c r="C83">
        <f>INDEX(resultados!$A$2:$ZZ$355, 77, MATCH($B$3, resultados!$A$1:$ZZ$1, 0))</f>
        <v/>
      </c>
    </row>
    <row r="84">
      <c r="A84">
        <f>INDEX(resultados!$A$2:$ZZ$355, 78, MATCH($B$1, resultados!$A$1:$ZZ$1, 0))</f>
        <v/>
      </c>
      <c r="B84">
        <f>INDEX(resultados!$A$2:$ZZ$355, 78, MATCH($B$2, resultados!$A$1:$ZZ$1, 0))</f>
        <v/>
      </c>
      <c r="C84">
        <f>INDEX(resultados!$A$2:$ZZ$355, 78, MATCH($B$3, resultados!$A$1:$ZZ$1, 0))</f>
        <v/>
      </c>
    </row>
    <row r="85">
      <c r="A85">
        <f>INDEX(resultados!$A$2:$ZZ$355, 79, MATCH($B$1, resultados!$A$1:$ZZ$1, 0))</f>
        <v/>
      </c>
      <c r="B85">
        <f>INDEX(resultados!$A$2:$ZZ$355, 79, MATCH($B$2, resultados!$A$1:$ZZ$1, 0))</f>
        <v/>
      </c>
      <c r="C85">
        <f>INDEX(resultados!$A$2:$ZZ$355, 79, MATCH($B$3, resultados!$A$1:$ZZ$1, 0))</f>
        <v/>
      </c>
    </row>
    <row r="86">
      <c r="A86">
        <f>INDEX(resultados!$A$2:$ZZ$355, 80, MATCH($B$1, resultados!$A$1:$ZZ$1, 0))</f>
        <v/>
      </c>
      <c r="B86">
        <f>INDEX(resultados!$A$2:$ZZ$355, 80, MATCH($B$2, resultados!$A$1:$ZZ$1, 0))</f>
        <v/>
      </c>
      <c r="C86">
        <f>INDEX(resultados!$A$2:$ZZ$355, 80, MATCH($B$3, resultados!$A$1:$ZZ$1, 0))</f>
        <v/>
      </c>
    </row>
    <row r="87">
      <c r="A87">
        <f>INDEX(resultados!$A$2:$ZZ$355, 81, MATCH($B$1, resultados!$A$1:$ZZ$1, 0))</f>
        <v/>
      </c>
      <c r="B87">
        <f>INDEX(resultados!$A$2:$ZZ$355, 81, MATCH($B$2, resultados!$A$1:$ZZ$1, 0))</f>
        <v/>
      </c>
      <c r="C87">
        <f>INDEX(resultados!$A$2:$ZZ$355, 81, MATCH($B$3, resultados!$A$1:$ZZ$1, 0))</f>
        <v/>
      </c>
    </row>
    <row r="88">
      <c r="A88">
        <f>INDEX(resultados!$A$2:$ZZ$355, 82, MATCH($B$1, resultados!$A$1:$ZZ$1, 0))</f>
        <v/>
      </c>
      <c r="B88">
        <f>INDEX(resultados!$A$2:$ZZ$355, 82, MATCH($B$2, resultados!$A$1:$ZZ$1, 0))</f>
        <v/>
      </c>
      <c r="C88">
        <f>INDEX(resultados!$A$2:$ZZ$355, 82, MATCH($B$3, resultados!$A$1:$ZZ$1, 0))</f>
        <v/>
      </c>
    </row>
    <row r="89">
      <c r="A89">
        <f>INDEX(resultados!$A$2:$ZZ$355, 83, MATCH($B$1, resultados!$A$1:$ZZ$1, 0))</f>
        <v/>
      </c>
      <c r="B89">
        <f>INDEX(resultados!$A$2:$ZZ$355, 83, MATCH($B$2, resultados!$A$1:$ZZ$1, 0))</f>
        <v/>
      </c>
      <c r="C89">
        <f>INDEX(resultados!$A$2:$ZZ$355, 83, MATCH($B$3, resultados!$A$1:$ZZ$1, 0))</f>
        <v/>
      </c>
    </row>
    <row r="90">
      <c r="A90">
        <f>INDEX(resultados!$A$2:$ZZ$355, 84, MATCH($B$1, resultados!$A$1:$ZZ$1, 0))</f>
        <v/>
      </c>
      <c r="B90">
        <f>INDEX(resultados!$A$2:$ZZ$355, 84, MATCH($B$2, resultados!$A$1:$ZZ$1, 0))</f>
        <v/>
      </c>
      <c r="C90">
        <f>INDEX(resultados!$A$2:$ZZ$355, 84, MATCH($B$3, resultados!$A$1:$ZZ$1, 0))</f>
        <v/>
      </c>
    </row>
    <row r="91">
      <c r="A91">
        <f>INDEX(resultados!$A$2:$ZZ$355, 85, MATCH($B$1, resultados!$A$1:$ZZ$1, 0))</f>
        <v/>
      </c>
      <c r="B91">
        <f>INDEX(resultados!$A$2:$ZZ$355, 85, MATCH($B$2, resultados!$A$1:$ZZ$1, 0))</f>
        <v/>
      </c>
      <c r="C91">
        <f>INDEX(resultados!$A$2:$ZZ$355, 85, MATCH($B$3, resultados!$A$1:$ZZ$1, 0))</f>
        <v/>
      </c>
    </row>
    <row r="92">
      <c r="A92">
        <f>INDEX(resultados!$A$2:$ZZ$355, 86, MATCH($B$1, resultados!$A$1:$ZZ$1, 0))</f>
        <v/>
      </c>
      <c r="B92">
        <f>INDEX(resultados!$A$2:$ZZ$355, 86, MATCH($B$2, resultados!$A$1:$ZZ$1, 0))</f>
        <v/>
      </c>
      <c r="C92">
        <f>INDEX(resultados!$A$2:$ZZ$355, 86, MATCH($B$3, resultados!$A$1:$ZZ$1, 0))</f>
        <v/>
      </c>
    </row>
    <row r="93">
      <c r="A93">
        <f>INDEX(resultados!$A$2:$ZZ$355, 87, MATCH($B$1, resultados!$A$1:$ZZ$1, 0))</f>
        <v/>
      </c>
      <c r="B93">
        <f>INDEX(resultados!$A$2:$ZZ$355, 87, MATCH($B$2, resultados!$A$1:$ZZ$1, 0))</f>
        <v/>
      </c>
      <c r="C93">
        <f>INDEX(resultados!$A$2:$ZZ$355, 87, MATCH($B$3, resultados!$A$1:$ZZ$1, 0))</f>
        <v/>
      </c>
    </row>
    <row r="94">
      <c r="A94">
        <f>INDEX(resultados!$A$2:$ZZ$355, 88, MATCH($B$1, resultados!$A$1:$ZZ$1, 0))</f>
        <v/>
      </c>
      <c r="B94">
        <f>INDEX(resultados!$A$2:$ZZ$355, 88, MATCH($B$2, resultados!$A$1:$ZZ$1, 0))</f>
        <v/>
      </c>
      <c r="C94">
        <f>INDEX(resultados!$A$2:$ZZ$355, 88, MATCH($B$3, resultados!$A$1:$ZZ$1, 0))</f>
        <v/>
      </c>
    </row>
    <row r="95">
      <c r="A95">
        <f>INDEX(resultados!$A$2:$ZZ$355, 89, MATCH($B$1, resultados!$A$1:$ZZ$1, 0))</f>
        <v/>
      </c>
      <c r="B95">
        <f>INDEX(resultados!$A$2:$ZZ$355, 89, MATCH($B$2, resultados!$A$1:$ZZ$1, 0))</f>
        <v/>
      </c>
      <c r="C95">
        <f>INDEX(resultados!$A$2:$ZZ$355, 89, MATCH($B$3, resultados!$A$1:$ZZ$1, 0))</f>
        <v/>
      </c>
    </row>
    <row r="96">
      <c r="A96">
        <f>INDEX(resultados!$A$2:$ZZ$355, 90, MATCH($B$1, resultados!$A$1:$ZZ$1, 0))</f>
        <v/>
      </c>
      <c r="B96">
        <f>INDEX(resultados!$A$2:$ZZ$355, 90, MATCH($B$2, resultados!$A$1:$ZZ$1, 0))</f>
        <v/>
      </c>
      <c r="C96">
        <f>INDEX(resultados!$A$2:$ZZ$355, 90, MATCH($B$3, resultados!$A$1:$ZZ$1, 0))</f>
        <v/>
      </c>
    </row>
    <row r="97">
      <c r="A97">
        <f>INDEX(resultados!$A$2:$ZZ$355, 91, MATCH($B$1, resultados!$A$1:$ZZ$1, 0))</f>
        <v/>
      </c>
      <c r="B97">
        <f>INDEX(resultados!$A$2:$ZZ$355, 91, MATCH($B$2, resultados!$A$1:$ZZ$1, 0))</f>
        <v/>
      </c>
      <c r="C97">
        <f>INDEX(resultados!$A$2:$ZZ$355, 91, MATCH($B$3, resultados!$A$1:$ZZ$1, 0))</f>
        <v/>
      </c>
    </row>
    <row r="98">
      <c r="A98">
        <f>INDEX(resultados!$A$2:$ZZ$355, 92, MATCH($B$1, resultados!$A$1:$ZZ$1, 0))</f>
        <v/>
      </c>
      <c r="B98">
        <f>INDEX(resultados!$A$2:$ZZ$355, 92, MATCH($B$2, resultados!$A$1:$ZZ$1, 0))</f>
        <v/>
      </c>
      <c r="C98">
        <f>INDEX(resultados!$A$2:$ZZ$355, 92, MATCH($B$3, resultados!$A$1:$ZZ$1, 0))</f>
        <v/>
      </c>
    </row>
    <row r="99">
      <c r="A99">
        <f>INDEX(resultados!$A$2:$ZZ$355, 93, MATCH($B$1, resultados!$A$1:$ZZ$1, 0))</f>
        <v/>
      </c>
      <c r="B99">
        <f>INDEX(resultados!$A$2:$ZZ$355, 93, MATCH($B$2, resultados!$A$1:$ZZ$1, 0))</f>
        <v/>
      </c>
      <c r="C99">
        <f>INDEX(resultados!$A$2:$ZZ$355, 93, MATCH($B$3, resultados!$A$1:$ZZ$1, 0))</f>
        <v/>
      </c>
    </row>
    <row r="100">
      <c r="A100">
        <f>INDEX(resultados!$A$2:$ZZ$355, 94, MATCH($B$1, resultados!$A$1:$ZZ$1, 0))</f>
        <v/>
      </c>
      <c r="B100">
        <f>INDEX(resultados!$A$2:$ZZ$355, 94, MATCH($B$2, resultados!$A$1:$ZZ$1, 0))</f>
        <v/>
      </c>
      <c r="C100">
        <f>INDEX(resultados!$A$2:$ZZ$355, 94, MATCH($B$3, resultados!$A$1:$ZZ$1, 0))</f>
        <v/>
      </c>
    </row>
    <row r="101">
      <c r="A101">
        <f>INDEX(resultados!$A$2:$ZZ$355, 95, MATCH($B$1, resultados!$A$1:$ZZ$1, 0))</f>
        <v/>
      </c>
      <c r="B101">
        <f>INDEX(resultados!$A$2:$ZZ$355, 95, MATCH($B$2, resultados!$A$1:$ZZ$1, 0))</f>
        <v/>
      </c>
      <c r="C101">
        <f>INDEX(resultados!$A$2:$ZZ$355, 95, MATCH($B$3, resultados!$A$1:$ZZ$1, 0))</f>
        <v/>
      </c>
    </row>
    <row r="102">
      <c r="A102">
        <f>INDEX(resultados!$A$2:$ZZ$355, 96, MATCH($B$1, resultados!$A$1:$ZZ$1, 0))</f>
        <v/>
      </c>
      <c r="B102">
        <f>INDEX(resultados!$A$2:$ZZ$355, 96, MATCH($B$2, resultados!$A$1:$ZZ$1, 0))</f>
        <v/>
      </c>
      <c r="C102">
        <f>INDEX(resultados!$A$2:$ZZ$355, 96, MATCH($B$3, resultados!$A$1:$ZZ$1, 0))</f>
        <v/>
      </c>
    </row>
    <row r="103">
      <c r="A103">
        <f>INDEX(resultados!$A$2:$ZZ$355, 97, MATCH($B$1, resultados!$A$1:$ZZ$1, 0))</f>
        <v/>
      </c>
      <c r="B103">
        <f>INDEX(resultados!$A$2:$ZZ$355, 97, MATCH($B$2, resultados!$A$1:$ZZ$1, 0))</f>
        <v/>
      </c>
      <c r="C103">
        <f>INDEX(resultados!$A$2:$ZZ$355, 97, MATCH($B$3, resultados!$A$1:$ZZ$1, 0))</f>
        <v/>
      </c>
    </row>
    <row r="104">
      <c r="A104">
        <f>INDEX(resultados!$A$2:$ZZ$355, 98, MATCH($B$1, resultados!$A$1:$ZZ$1, 0))</f>
        <v/>
      </c>
      <c r="B104">
        <f>INDEX(resultados!$A$2:$ZZ$355, 98, MATCH($B$2, resultados!$A$1:$ZZ$1, 0))</f>
        <v/>
      </c>
      <c r="C104">
        <f>INDEX(resultados!$A$2:$ZZ$355, 98, MATCH($B$3, resultados!$A$1:$ZZ$1, 0))</f>
        <v/>
      </c>
    </row>
    <row r="105">
      <c r="A105">
        <f>INDEX(resultados!$A$2:$ZZ$355, 99, MATCH($B$1, resultados!$A$1:$ZZ$1, 0))</f>
        <v/>
      </c>
      <c r="B105">
        <f>INDEX(resultados!$A$2:$ZZ$355, 99, MATCH($B$2, resultados!$A$1:$ZZ$1, 0))</f>
        <v/>
      </c>
      <c r="C105">
        <f>INDEX(resultados!$A$2:$ZZ$355, 99, MATCH($B$3, resultados!$A$1:$ZZ$1, 0))</f>
        <v/>
      </c>
    </row>
    <row r="106">
      <c r="A106">
        <f>INDEX(resultados!$A$2:$ZZ$355, 100, MATCH($B$1, resultados!$A$1:$ZZ$1, 0))</f>
        <v/>
      </c>
      <c r="B106">
        <f>INDEX(resultados!$A$2:$ZZ$355, 100, MATCH($B$2, resultados!$A$1:$ZZ$1, 0))</f>
        <v/>
      </c>
      <c r="C106">
        <f>INDEX(resultados!$A$2:$ZZ$355, 100, MATCH($B$3, resultados!$A$1:$ZZ$1, 0))</f>
        <v/>
      </c>
    </row>
    <row r="107">
      <c r="A107">
        <f>INDEX(resultados!$A$2:$ZZ$355, 101, MATCH($B$1, resultados!$A$1:$ZZ$1, 0))</f>
        <v/>
      </c>
      <c r="B107">
        <f>INDEX(resultados!$A$2:$ZZ$355, 101, MATCH($B$2, resultados!$A$1:$ZZ$1, 0))</f>
        <v/>
      </c>
      <c r="C107">
        <f>INDEX(resultados!$A$2:$ZZ$355, 101, MATCH($B$3, resultados!$A$1:$ZZ$1, 0))</f>
        <v/>
      </c>
    </row>
    <row r="108">
      <c r="A108">
        <f>INDEX(resultados!$A$2:$ZZ$355, 102, MATCH($B$1, resultados!$A$1:$ZZ$1, 0))</f>
        <v/>
      </c>
      <c r="B108">
        <f>INDEX(resultados!$A$2:$ZZ$355, 102, MATCH($B$2, resultados!$A$1:$ZZ$1, 0))</f>
        <v/>
      </c>
      <c r="C108">
        <f>INDEX(resultados!$A$2:$ZZ$355, 102, MATCH($B$3, resultados!$A$1:$ZZ$1, 0))</f>
        <v/>
      </c>
    </row>
    <row r="109">
      <c r="A109">
        <f>INDEX(resultados!$A$2:$ZZ$355, 103, MATCH($B$1, resultados!$A$1:$ZZ$1, 0))</f>
        <v/>
      </c>
      <c r="B109">
        <f>INDEX(resultados!$A$2:$ZZ$355, 103, MATCH($B$2, resultados!$A$1:$ZZ$1, 0))</f>
        <v/>
      </c>
      <c r="C109">
        <f>INDEX(resultados!$A$2:$ZZ$355, 103, MATCH($B$3, resultados!$A$1:$ZZ$1, 0))</f>
        <v/>
      </c>
    </row>
    <row r="110">
      <c r="A110">
        <f>INDEX(resultados!$A$2:$ZZ$355, 104, MATCH($B$1, resultados!$A$1:$ZZ$1, 0))</f>
        <v/>
      </c>
      <c r="B110">
        <f>INDEX(resultados!$A$2:$ZZ$355, 104, MATCH($B$2, resultados!$A$1:$ZZ$1, 0))</f>
        <v/>
      </c>
      <c r="C110">
        <f>INDEX(resultados!$A$2:$ZZ$355, 104, MATCH($B$3, resultados!$A$1:$ZZ$1, 0))</f>
        <v/>
      </c>
    </row>
    <row r="111">
      <c r="A111">
        <f>INDEX(resultados!$A$2:$ZZ$355, 105, MATCH($B$1, resultados!$A$1:$ZZ$1, 0))</f>
        <v/>
      </c>
      <c r="B111">
        <f>INDEX(resultados!$A$2:$ZZ$355, 105, MATCH($B$2, resultados!$A$1:$ZZ$1, 0))</f>
        <v/>
      </c>
      <c r="C111">
        <f>INDEX(resultados!$A$2:$ZZ$355, 105, MATCH($B$3, resultados!$A$1:$ZZ$1, 0))</f>
        <v/>
      </c>
    </row>
    <row r="112">
      <c r="A112">
        <f>INDEX(resultados!$A$2:$ZZ$355, 106, MATCH($B$1, resultados!$A$1:$ZZ$1, 0))</f>
        <v/>
      </c>
      <c r="B112">
        <f>INDEX(resultados!$A$2:$ZZ$355, 106, MATCH($B$2, resultados!$A$1:$ZZ$1, 0))</f>
        <v/>
      </c>
      <c r="C112">
        <f>INDEX(resultados!$A$2:$ZZ$355, 106, MATCH($B$3, resultados!$A$1:$ZZ$1, 0))</f>
        <v/>
      </c>
    </row>
    <row r="113">
      <c r="A113">
        <f>INDEX(resultados!$A$2:$ZZ$355, 107, MATCH($B$1, resultados!$A$1:$ZZ$1, 0))</f>
        <v/>
      </c>
      <c r="B113">
        <f>INDEX(resultados!$A$2:$ZZ$355, 107, MATCH($B$2, resultados!$A$1:$ZZ$1, 0))</f>
        <v/>
      </c>
      <c r="C113">
        <f>INDEX(resultados!$A$2:$ZZ$355, 107, MATCH($B$3, resultados!$A$1:$ZZ$1, 0))</f>
        <v/>
      </c>
    </row>
    <row r="114">
      <c r="A114">
        <f>INDEX(resultados!$A$2:$ZZ$355, 108, MATCH($B$1, resultados!$A$1:$ZZ$1, 0))</f>
        <v/>
      </c>
      <c r="B114">
        <f>INDEX(resultados!$A$2:$ZZ$355, 108, MATCH($B$2, resultados!$A$1:$ZZ$1, 0))</f>
        <v/>
      </c>
      <c r="C114">
        <f>INDEX(resultados!$A$2:$ZZ$355, 108, MATCH($B$3, resultados!$A$1:$ZZ$1, 0))</f>
        <v/>
      </c>
    </row>
    <row r="115">
      <c r="A115">
        <f>INDEX(resultados!$A$2:$ZZ$355, 109, MATCH($B$1, resultados!$A$1:$ZZ$1, 0))</f>
        <v/>
      </c>
      <c r="B115">
        <f>INDEX(resultados!$A$2:$ZZ$355, 109, MATCH($B$2, resultados!$A$1:$ZZ$1, 0))</f>
        <v/>
      </c>
      <c r="C115">
        <f>INDEX(resultados!$A$2:$ZZ$355, 109, MATCH($B$3, resultados!$A$1:$ZZ$1, 0))</f>
        <v/>
      </c>
    </row>
    <row r="116">
      <c r="A116">
        <f>INDEX(resultados!$A$2:$ZZ$355, 110, MATCH($B$1, resultados!$A$1:$ZZ$1, 0))</f>
        <v/>
      </c>
      <c r="B116">
        <f>INDEX(resultados!$A$2:$ZZ$355, 110, MATCH($B$2, resultados!$A$1:$ZZ$1, 0))</f>
        <v/>
      </c>
      <c r="C116">
        <f>INDEX(resultados!$A$2:$ZZ$355, 110, MATCH($B$3, resultados!$A$1:$ZZ$1, 0))</f>
        <v/>
      </c>
    </row>
    <row r="117">
      <c r="A117">
        <f>INDEX(resultados!$A$2:$ZZ$355, 111, MATCH($B$1, resultados!$A$1:$ZZ$1, 0))</f>
        <v/>
      </c>
      <c r="B117">
        <f>INDEX(resultados!$A$2:$ZZ$355, 111, MATCH($B$2, resultados!$A$1:$ZZ$1, 0))</f>
        <v/>
      </c>
      <c r="C117">
        <f>INDEX(resultados!$A$2:$ZZ$355, 111, MATCH($B$3, resultados!$A$1:$ZZ$1, 0))</f>
        <v/>
      </c>
    </row>
    <row r="118">
      <c r="A118">
        <f>INDEX(resultados!$A$2:$ZZ$355, 112, MATCH($B$1, resultados!$A$1:$ZZ$1, 0))</f>
        <v/>
      </c>
      <c r="B118">
        <f>INDEX(resultados!$A$2:$ZZ$355, 112, MATCH($B$2, resultados!$A$1:$ZZ$1, 0))</f>
        <v/>
      </c>
      <c r="C118">
        <f>INDEX(resultados!$A$2:$ZZ$355, 112, MATCH($B$3, resultados!$A$1:$ZZ$1, 0))</f>
        <v/>
      </c>
    </row>
    <row r="119">
      <c r="A119">
        <f>INDEX(resultados!$A$2:$ZZ$355, 113, MATCH($B$1, resultados!$A$1:$ZZ$1, 0))</f>
        <v/>
      </c>
      <c r="B119">
        <f>INDEX(resultados!$A$2:$ZZ$355, 113, MATCH($B$2, resultados!$A$1:$ZZ$1, 0))</f>
        <v/>
      </c>
      <c r="C119">
        <f>INDEX(resultados!$A$2:$ZZ$355, 113, MATCH($B$3, resultados!$A$1:$ZZ$1, 0))</f>
        <v/>
      </c>
    </row>
    <row r="120">
      <c r="A120">
        <f>INDEX(resultados!$A$2:$ZZ$355, 114, MATCH($B$1, resultados!$A$1:$ZZ$1, 0))</f>
        <v/>
      </c>
      <c r="B120">
        <f>INDEX(resultados!$A$2:$ZZ$355, 114, MATCH($B$2, resultados!$A$1:$ZZ$1, 0))</f>
        <v/>
      </c>
      <c r="C120">
        <f>INDEX(resultados!$A$2:$ZZ$355, 114, MATCH($B$3, resultados!$A$1:$ZZ$1, 0))</f>
        <v/>
      </c>
    </row>
    <row r="121">
      <c r="A121">
        <f>INDEX(resultados!$A$2:$ZZ$355, 115, MATCH($B$1, resultados!$A$1:$ZZ$1, 0))</f>
        <v/>
      </c>
      <c r="B121">
        <f>INDEX(resultados!$A$2:$ZZ$355, 115, MATCH($B$2, resultados!$A$1:$ZZ$1, 0))</f>
        <v/>
      </c>
      <c r="C121">
        <f>INDEX(resultados!$A$2:$ZZ$355, 115, MATCH($B$3, resultados!$A$1:$ZZ$1, 0))</f>
        <v/>
      </c>
    </row>
    <row r="122">
      <c r="A122">
        <f>INDEX(resultados!$A$2:$ZZ$355, 116, MATCH($B$1, resultados!$A$1:$ZZ$1, 0))</f>
        <v/>
      </c>
      <c r="B122">
        <f>INDEX(resultados!$A$2:$ZZ$355, 116, MATCH($B$2, resultados!$A$1:$ZZ$1, 0))</f>
        <v/>
      </c>
      <c r="C122">
        <f>INDEX(resultados!$A$2:$ZZ$355, 116, MATCH($B$3, resultados!$A$1:$ZZ$1, 0))</f>
        <v/>
      </c>
    </row>
    <row r="123">
      <c r="A123">
        <f>INDEX(resultados!$A$2:$ZZ$355, 117, MATCH($B$1, resultados!$A$1:$ZZ$1, 0))</f>
        <v/>
      </c>
      <c r="B123">
        <f>INDEX(resultados!$A$2:$ZZ$355, 117, MATCH($B$2, resultados!$A$1:$ZZ$1, 0))</f>
        <v/>
      </c>
      <c r="C123">
        <f>INDEX(resultados!$A$2:$ZZ$355, 117, MATCH($B$3, resultados!$A$1:$ZZ$1, 0))</f>
        <v/>
      </c>
    </row>
    <row r="124">
      <c r="A124">
        <f>INDEX(resultados!$A$2:$ZZ$355, 118, MATCH($B$1, resultados!$A$1:$ZZ$1, 0))</f>
        <v/>
      </c>
      <c r="B124">
        <f>INDEX(resultados!$A$2:$ZZ$355, 118, MATCH($B$2, resultados!$A$1:$ZZ$1, 0))</f>
        <v/>
      </c>
      <c r="C124">
        <f>INDEX(resultados!$A$2:$ZZ$355, 118, MATCH($B$3, resultados!$A$1:$ZZ$1, 0))</f>
        <v/>
      </c>
    </row>
    <row r="125">
      <c r="A125">
        <f>INDEX(resultados!$A$2:$ZZ$355, 119, MATCH($B$1, resultados!$A$1:$ZZ$1, 0))</f>
        <v/>
      </c>
      <c r="B125">
        <f>INDEX(resultados!$A$2:$ZZ$355, 119, MATCH($B$2, resultados!$A$1:$ZZ$1, 0))</f>
        <v/>
      </c>
      <c r="C125">
        <f>INDEX(resultados!$A$2:$ZZ$355, 119, MATCH($B$3, resultados!$A$1:$ZZ$1, 0))</f>
        <v/>
      </c>
    </row>
    <row r="126">
      <c r="A126">
        <f>INDEX(resultados!$A$2:$ZZ$355, 120, MATCH($B$1, resultados!$A$1:$ZZ$1, 0))</f>
        <v/>
      </c>
      <c r="B126">
        <f>INDEX(resultados!$A$2:$ZZ$355, 120, MATCH($B$2, resultados!$A$1:$ZZ$1, 0))</f>
        <v/>
      </c>
      <c r="C126">
        <f>INDEX(resultados!$A$2:$ZZ$355, 120, MATCH($B$3, resultados!$A$1:$ZZ$1, 0))</f>
        <v/>
      </c>
    </row>
    <row r="127">
      <c r="A127">
        <f>INDEX(resultados!$A$2:$ZZ$355, 121, MATCH($B$1, resultados!$A$1:$ZZ$1, 0))</f>
        <v/>
      </c>
      <c r="B127">
        <f>INDEX(resultados!$A$2:$ZZ$355, 121, MATCH($B$2, resultados!$A$1:$ZZ$1, 0))</f>
        <v/>
      </c>
      <c r="C127">
        <f>INDEX(resultados!$A$2:$ZZ$355, 121, MATCH($B$3, resultados!$A$1:$ZZ$1, 0))</f>
        <v/>
      </c>
    </row>
    <row r="128">
      <c r="A128">
        <f>INDEX(resultados!$A$2:$ZZ$355, 122, MATCH($B$1, resultados!$A$1:$ZZ$1, 0))</f>
        <v/>
      </c>
      <c r="B128">
        <f>INDEX(resultados!$A$2:$ZZ$355, 122, MATCH($B$2, resultados!$A$1:$ZZ$1, 0))</f>
        <v/>
      </c>
      <c r="C128">
        <f>INDEX(resultados!$A$2:$ZZ$355, 122, MATCH($B$3, resultados!$A$1:$ZZ$1, 0))</f>
        <v/>
      </c>
    </row>
    <row r="129">
      <c r="A129">
        <f>INDEX(resultados!$A$2:$ZZ$355, 123, MATCH($B$1, resultados!$A$1:$ZZ$1, 0))</f>
        <v/>
      </c>
      <c r="B129">
        <f>INDEX(resultados!$A$2:$ZZ$355, 123, MATCH($B$2, resultados!$A$1:$ZZ$1, 0))</f>
        <v/>
      </c>
      <c r="C129">
        <f>INDEX(resultados!$A$2:$ZZ$355, 123, MATCH($B$3, resultados!$A$1:$ZZ$1, 0))</f>
        <v/>
      </c>
    </row>
    <row r="130">
      <c r="A130">
        <f>INDEX(resultados!$A$2:$ZZ$355, 124, MATCH($B$1, resultados!$A$1:$ZZ$1, 0))</f>
        <v/>
      </c>
      <c r="B130">
        <f>INDEX(resultados!$A$2:$ZZ$355, 124, MATCH($B$2, resultados!$A$1:$ZZ$1, 0))</f>
        <v/>
      </c>
      <c r="C130">
        <f>INDEX(resultados!$A$2:$ZZ$355, 124, MATCH($B$3, resultados!$A$1:$ZZ$1, 0))</f>
        <v/>
      </c>
    </row>
    <row r="131">
      <c r="A131">
        <f>INDEX(resultados!$A$2:$ZZ$355, 125, MATCH($B$1, resultados!$A$1:$ZZ$1, 0))</f>
        <v/>
      </c>
      <c r="B131">
        <f>INDEX(resultados!$A$2:$ZZ$355, 125, MATCH($B$2, resultados!$A$1:$ZZ$1, 0))</f>
        <v/>
      </c>
      <c r="C131">
        <f>INDEX(resultados!$A$2:$ZZ$355, 125, MATCH($B$3, resultados!$A$1:$ZZ$1, 0))</f>
        <v/>
      </c>
    </row>
    <row r="132">
      <c r="A132">
        <f>INDEX(resultados!$A$2:$ZZ$355, 126, MATCH($B$1, resultados!$A$1:$ZZ$1, 0))</f>
        <v/>
      </c>
      <c r="B132">
        <f>INDEX(resultados!$A$2:$ZZ$355, 126, MATCH($B$2, resultados!$A$1:$ZZ$1, 0))</f>
        <v/>
      </c>
      <c r="C132">
        <f>INDEX(resultados!$A$2:$ZZ$355, 126, MATCH($B$3, resultados!$A$1:$ZZ$1, 0))</f>
        <v/>
      </c>
    </row>
    <row r="133">
      <c r="A133">
        <f>INDEX(resultados!$A$2:$ZZ$355, 127, MATCH($B$1, resultados!$A$1:$ZZ$1, 0))</f>
        <v/>
      </c>
      <c r="B133">
        <f>INDEX(resultados!$A$2:$ZZ$355, 127, MATCH($B$2, resultados!$A$1:$ZZ$1, 0))</f>
        <v/>
      </c>
      <c r="C133">
        <f>INDEX(resultados!$A$2:$ZZ$355, 127, MATCH($B$3, resultados!$A$1:$ZZ$1, 0))</f>
        <v/>
      </c>
    </row>
    <row r="134">
      <c r="A134">
        <f>INDEX(resultados!$A$2:$ZZ$355, 128, MATCH($B$1, resultados!$A$1:$ZZ$1, 0))</f>
        <v/>
      </c>
      <c r="B134">
        <f>INDEX(resultados!$A$2:$ZZ$355, 128, MATCH($B$2, resultados!$A$1:$ZZ$1, 0))</f>
        <v/>
      </c>
      <c r="C134">
        <f>INDEX(resultados!$A$2:$ZZ$355, 128, MATCH($B$3, resultados!$A$1:$ZZ$1, 0))</f>
        <v/>
      </c>
    </row>
    <row r="135">
      <c r="A135">
        <f>INDEX(resultados!$A$2:$ZZ$355, 129, MATCH($B$1, resultados!$A$1:$ZZ$1, 0))</f>
        <v/>
      </c>
      <c r="B135">
        <f>INDEX(resultados!$A$2:$ZZ$355, 129, MATCH($B$2, resultados!$A$1:$ZZ$1, 0))</f>
        <v/>
      </c>
      <c r="C135">
        <f>INDEX(resultados!$A$2:$ZZ$355, 129, MATCH($B$3, resultados!$A$1:$ZZ$1, 0))</f>
        <v/>
      </c>
    </row>
    <row r="136">
      <c r="A136">
        <f>INDEX(resultados!$A$2:$ZZ$355, 130, MATCH($B$1, resultados!$A$1:$ZZ$1, 0))</f>
        <v/>
      </c>
      <c r="B136">
        <f>INDEX(resultados!$A$2:$ZZ$355, 130, MATCH($B$2, resultados!$A$1:$ZZ$1, 0))</f>
        <v/>
      </c>
      <c r="C136">
        <f>INDEX(resultados!$A$2:$ZZ$355, 130, MATCH($B$3, resultados!$A$1:$ZZ$1, 0))</f>
        <v/>
      </c>
    </row>
    <row r="137">
      <c r="A137">
        <f>INDEX(resultados!$A$2:$ZZ$355, 131, MATCH($B$1, resultados!$A$1:$ZZ$1, 0))</f>
        <v/>
      </c>
      <c r="B137">
        <f>INDEX(resultados!$A$2:$ZZ$355, 131, MATCH($B$2, resultados!$A$1:$ZZ$1, 0))</f>
        <v/>
      </c>
      <c r="C137">
        <f>INDEX(resultados!$A$2:$ZZ$355, 131, MATCH($B$3, resultados!$A$1:$ZZ$1, 0))</f>
        <v/>
      </c>
    </row>
    <row r="138">
      <c r="A138">
        <f>INDEX(resultados!$A$2:$ZZ$355, 132, MATCH($B$1, resultados!$A$1:$ZZ$1, 0))</f>
        <v/>
      </c>
      <c r="B138">
        <f>INDEX(resultados!$A$2:$ZZ$355, 132, MATCH($B$2, resultados!$A$1:$ZZ$1, 0))</f>
        <v/>
      </c>
      <c r="C138">
        <f>INDEX(resultados!$A$2:$ZZ$355, 132, MATCH($B$3, resultados!$A$1:$ZZ$1, 0))</f>
        <v/>
      </c>
    </row>
    <row r="139">
      <c r="A139">
        <f>INDEX(resultados!$A$2:$ZZ$355, 133, MATCH($B$1, resultados!$A$1:$ZZ$1, 0))</f>
        <v/>
      </c>
      <c r="B139">
        <f>INDEX(resultados!$A$2:$ZZ$355, 133, MATCH($B$2, resultados!$A$1:$ZZ$1, 0))</f>
        <v/>
      </c>
      <c r="C139">
        <f>INDEX(resultados!$A$2:$ZZ$355, 133, MATCH($B$3, resultados!$A$1:$ZZ$1, 0))</f>
        <v/>
      </c>
    </row>
    <row r="140">
      <c r="A140">
        <f>INDEX(resultados!$A$2:$ZZ$355, 134, MATCH($B$1, resultados!$A$1:$ZZ$1, 0))</f>
        <v/>
      </c>
      <c r="B140">
        <f>INDEX(resultados!$A$2:$ZZ$355, 134, MATCH($B$2, resultados!$A$1:$ZZ$1, 0))</f>
        <v/>
      </c>
      <c r="C140">
        <f>INDEX(resultados!$A$2:$ZZ$355, 134, MATCH($B$3, resultados!$A$1:$ZZ$1, 0))</f>
        <v/>
      </c>
    </row>
    <row r="141">
      <c r="A141">
        <f>INDEX(resultados!$A$2:$ZZ$355, 135, MATCH($B$1, resultados!$A$1:$ZZ$1, 0))</f>
        <v/>
      </c>
      <c r="B141">
        <f>INDEX(resultados!$A$2:$ZZ$355, 135, MATCH($B$2, resultados!$A$1:$ZZ$1, 0))</f>
        <v/>
      </c>
      <c r="C141">
        <f>INDEX(resultados!$A$2:$ZZ$355, 135, MATCH($B$3, resultados!$A$1:$ZZ$1, 0))</f>
        <v/>
      </c>
    </row>
    <row r="142">
      <c r="A142">
        <f>INDEX(resultados!$A$2:$ZZ$355, 136, MATCH($B$1, resultados!$A$1:$ZZ$1, 0))</f>
        <v/>
      </c>
      <c r="B142">
        <f>INDEX(resultados!$A$2:$ZZ$355, 136, MATCH($B$2, resultados!$A$1:$ZZ$1, 0))</f>
        <v/>
      </c>
      <c r="C142">
        <f>INDEX(resultados!$A$2:$ZZ$355, 136, MATCH($B$3, resultados!$A$1:$ZZ$1, 0))</f>
        <v/>
      </c>
    </row>
    <row r="143">
      <c r="A143">
        <f>INDEX(resultados!$A$2:$ZZ$355, 137, MATCH($B$1, resultados!$A$1:$ZZ$1, 0))</f>
        <v/>
      </c>
      <c r="B143">
        <f>INDEX(resultados!$A$2:$ZZ$355, 137, MATCH($B$2, resultados!$A$1:$ZZ$1, 0))</f>
        <v/>
      </c>
      <c r="C143">
        <f>INDEX(resultados!$A$2:$ZZ$355, 137, MATCH($B$3, resultados!$A$1:$ZZ$1, 0))</f>
        <v/>
      </c>
    </row>
    <row r="144">
      <c r="A144">
        <f>INDEX(resultados!$A$2:$ZZ$355, 138, MATCH($B$1, resultados!$A$1:$ZZ$1, 0))</f>
        <v/>
      </c>
      <c r="B144">
        <f>INDEX(resultados!$A$2:$ZZ$355, 138, MATCH($B$2, resultados!$A$1:$ZZ$1, 0))</f>
        <v/>
      </c>
      <c r="C144">
        <f>INDEX(resultados!$A$2:$ZZ$355, 138, MATCH($B$3, resultados!$A$1:$ZZ$1, 0))</f>
        <v/>
      </c>
    </row>
    <row r="145">
      <c r="A145">
        <f>INDEX(resultados!$A$2:$ZZ$355, 139, MATCH($B$1, resultados!$A$1:$ZZ$1, 0))</f>
        <v/>
      </c>
      <c r="B145">
        <f>INDEX(resultados!$A$2:$ZZ$355, 139, MATCH($B$2, resultados!$A$1:$ZZ$1, 0))</f>
        <v/>
      </c>
      <c r="C145">
        <f>INDEX(resultados!$A$2:$ZZ$355, 139, MATCH($B$3, resultados!$A$1:$ZZ$1, 0))</f>
        <v/>
      </c>
    </row>
    <row r="146">
      <c r="A146">
        <f>INDEX(resultados!$A$2:$ZZ$355, 140, MATCH($B$1, resultados!$A$1:$ZZ$1, 0))</f>
        <v/>
      </c>
      <c r="B146">
        <f>INDEX(resultados!$A$2:$ZZ$355, 140, MATCH($B$2, resultados!$A$1:$ZZ$1, 0))</f>
        <v/>
      </c>
      <c r="C146">
        <f>INDEX(resultados!$A$2:$ZZ$355, 140, MATCH($B$3, resultados!$A$1:$ZZ$1, 0))</f>
        <v/>
      </c>
    </row>
    <row r="147">
      <c r="A147">
        <f>INDEX(resultados!$A$2:$ZZ$355, 141, MATCH($B$1, resultados!$A$1:$ZZ$1, 0))</f>
        <v/>
      </c>
      <c r="B147">
        <f>INDEX(resultados!$A$2:$ZZ$355, 141, MATCH($B$2, resultados!$A$1:$ZZ$1, 0))</f>
        <v/>
      </c>
      <c r="C147">
        <f>INDEX(resultados!$A$2:$ZZ$355, 141, MATCH($B$3, resultados!$A$1:$ZZ$1, 0))</f>
        <v/>
      </c>
    </row>
    <row r="148">
      <c r="A148">
        <f>INDEX(resultados!$A$2:$ZZ$355, 142, MATCH($B$1, resultados!$A$1:$ZZ$1, 0))</f>
        <v/>
      </c>
      <c r="B148">
        <f>INDEX(resultados!$A$2:$ZZ$355, 142, MATCH($B$2, resultados!$A$1:$ZZ$1, 0))</f>
        <v/>
      </c>
      <c r="C148">
        <f>INDEX(resultados!$A$2:$ZZ$355, 142, MATCH($B$3, resultados!$A$1:$ZZ$1, 0))</f>
        <v/>
      </c>
    </row>
    <row r="149">
      <c r="A149">
        <f>INDEX(resultados!$A$2:$ZZ$355, 143, MATCH($B$1, resultados!$A$1:$ZZ$1, 0))</f>
        <v/>
      </c>
      <c r="B149">
        <f>INDEX(resultados!$A$2:$ZZ$355, 143, MATCH($B$2, resultados!$A$1:$ZZ$1, 0))</f>
        <v/>
      </c>
      <c r="C149">
        <f>INDEX(resultados!$A$2:$ZZ$355, 143, MATCH($B$3, resultados!$A$1:$ZZ$1, 0))</f>
        <v/>
      </c>
    </row>
    <row r="150">
      <c r="A150">
        <f>INDEX(resultados!$A$2:$ZZ$355, 144, MATCH($B$1, resultados!$A$1:$ZZ$1, 0))</f>
        <v/>
      </c>
      <c r="B150">
        <f>INDEX(resultados!$A$2:$ZZ$355, 144, MATCH($B$2, resultados!$A$1:$ZZ$1, 0))</f>
        <v/>
      </c>
      <c r="C150">
        <f>INDEX(resultados!$A$2:$ZZ$355, 144, MATCH($B$3, resultados!$A$1:$ZZ$1, 0))</f>
        <v/>
      </c>
    </row>
    <row r="151">
      <c r="A151">
        <f>INDEX(resultados!$A$2:$ZZ$355, 145, MATCH($B$1, resultados!$A$1:$ZZ$1, 0))</f>
        <v/>
      </c>
      <c r="B151">
        <f>INDEX(resultados!$A$2:$ZZ$355, 145, MATCH($B$2, resultados!$A$1:$ZZ$1, 0))</f>
        <v/>
      </c>
      <c r="C151">
        <f>INDEX(resultados!$A$2:$ZZ$355, 145, MATCH($B$3, resultados!$A$1:$ZZ$1, 0))</f>
        <v/>
      </c>
    </row>
    <row r="152">
      <c r="A152">
        <f>INDEX(resultados!$A$2:$ZZ$355, 146, MATCH($B$1, resultados!$A$1:$ZZ$1, 0))</f>
        <v/>
      </c>
      <c r="B152">
        <f>INDEX(resultados!$A$2:$ZZ$355, 146, MATCH($B$2, resultados!$A$1:$ZZ$1, 0))</f>
        <v/>
      </c>
      <c r="C152">
        <f>INDEX(resultados!$A$2:$ZZ$355, 146, MATCH($B$3, resultados!$A$1:$ZZ$1, 0))</f>
        <v/>
      </c>
    </row>
    <row r="153">
      <c r="A153">
        <f>INDEX(resultados!$A$2:$ZZ$355, 147, MATCH($B$1, resultados!$A$1:$ZZ$1, 0))</f>
        <v/>
      </c>
      <c r="B153">
        <f>INDEX(resultados!$A$2:$ZZ$355, 147, MATCH($B$2, resultados!$A$1:$ZZ$1, 0))</f>
        <v/>
      </c>
      <c r="C153">
        <f>INDEX(resultados!$A$2:$ZZ$355, 147, MATCH($B$3, resultados!$A$1:$ZZ$1, 0))</f>
        <v/>
      </c>
    </row>
    <row r="154">
      <c r="A154">
        <f>INDEX(resultados!$A$2:$ZZ$355, 148, MATCH($B$1, resultados!$A$1:$ZZ$1, 0))</f>
        <v/>
      </c>
      <c r="B154">
        <f>INDEX(resultados!$A$2:$ZZ$355, 148, MATCH($B$2, resultados!$A$1:$ZZ$1, 0))</f>
        <v/>
      </c>
      <c r="C154">
        <f>INDEX(resultados!$A$2:$ZZ$355, 148, MATCH($B$3, resultados!$A$1:$ZZ$1, 0))</f>
        <v/>
      </c>
    </row>
    <row r="155">
      <c r="A155">
        <f>INDEX(resultados!$A$2:$ZZ$355, 149, MATCH($B$1, resultados!$A$1:$ZZ$1, 0))</f>
        <v/>
      </c>
      <c r="B155">
        <f>INDEX(resultados!$A$2:$ZZ$355, 149, MATCH($B$2, resultados!$A$1:$ZZ$1, 0))</f>
        <v/>
      </c>
      <c r="C155">
        <f>INDEX(resultados!$A$2:$ZZ$355, 149, MATCH($B$3, resultados!$A$1:$ZZ$1, 0))</f>
        <v/>
      </c>
    </row>
    <row r="156">
      <c r="A156">
        <f>INDEX(resultados!$A$2:$ZZ$355, 150, MATCH($B$1, resultados!$A$1:$ZZ$1, 0))</f>
        <v/>
      </c>
      <c r="B156">
        <f>INDEX(resultados!$A$2:$ZZ$355, 150, MATCH($B$2, resultados!$A$1:$ZZ$1, 0))</f>
        <v/>
      </c>
      <c r="C156">
        <f>INDEX(resultados!$A$2:$ZZ$355, 150, MATCH($B$3, resultados!$A$1:$ZZ$1, 0))</f>
        <v/>
      </c>
    </row>
    <row r="157">
      <c r="A157">
        <f>INDEX(resultados!$A$2:$ZZ$355, 151, MATCH($B$1, resultados!$A$1:$ZZ$1, 0))</f>
        <v/>
      </c>
      <c r="B157">
        <f>INDEX(resultados!$A$2:$ZZ$355, 151, MATCH($B$2, resultados!$A$1:$ZZ$1, 0))</f>
        <v/>
      </c>
      <c r="C157">
        <f>INDEX(resultados!$A$2:$ZZ$355, 151, MATCH($B$3, resultados!$A$1:$ZZ$1, 0))</f>
        <v/>
      </c>
    </row>
    <row r="158">
      <c r="A158">
        <f>INDEX(resultados!$A$2:$ZZ$355, 152, MATCH($B$1, resultados!$A$1:$ZZ$1, 0))</f>
        <v/>
      </c>
      <c r="B158">
        <f>INDEX(resultados!$A$2:$ZZ$355, 152, MATCH($B$2, resultados!$A$1:$ZZ$1, 0))</f>
        <v/>
      </c>
      <c r="C158">
        <f>INDEX(resultados!$A$2:$ZZ$355, 152, MATCH($B$3, resultados!$A$1:$ZZ$1, 0))</f>
        <v/>
      </c>
    </row>
    <row r="159">
      <c r="A159">
        <f>INDEX(resultados!$A$2:$ZZ$355, 153, MATCH($B$1, resultados!$A$1:$ZZ$1, 0))</f>
        <v/>
      </c>
      <c r="B159">
        <f>INDEX(resultados!$A$2:$ZZ$355, 153, MATCH($B$2, resultados!$A$1:$ZZ$1, 0))</f>
        <v/>
      </c>
      <c r="C159">
        <f>INDEX(resultados!$A$2:$ZZ$355, 153, MATCH($B$3, resultados!$A$1:$ZZ$1, 0))</f>
        <v/>
      </c>
    </row>
    <row r="160">
      <c r="A160">
        <f>INDEX(resultados!$A$2:$ZZ$355, 154, MATCH($B$1, resultados!$A$1:$ZZ$1, 0))</f>
        <v/>
      </c>
      <c r="B160">
        <f>INDEX(resultados!$A$2:$ZZ$355, 154, MATCH($B$2, resultados!$A$1:$ZZ$1, 0))</f>
        <v/>
      </c>
      <c r="C160">
        <f>INDEX(resultados!$A$2:$ZZ$355, 154, MATCH($B$3, resultados!$A$1:$ZZ$1, 0))</f>
        <v/>
      </c>
    </row>
    <row r="161">
      <c r="A161">
        <f>INDEX(resultados!$A$2:$ZZ$355, 155, MATCH($B$1, resultados!$A$1:$ZZ$1, 0))</f>
        <v/>
      </c>
      <c r="B161">
        <f>INDEX(resultados!$A$2:$ZZ$355, 155, MATCH($B$2, resultados!$A$1:$ZZ$1, 0))</f>
        <v/>
      </c>
      <c r="C161">
        <f>INDEX(resultados!$A$2:$ZZ$355, 155, MATCH($B$3, resultados!$A$1:$ZZ$1, 0))</f>
        <v/>
      </c>
    </row>
    <row r="162">
      <c r="A162">
        <f>INDEX(resultados!$A$2:$ZZ$355, 156, MATCH($B$1, resultados!$A$1:$ZZ$1, 0))</f>
        <v/>
      </c>
      <c r="B162">
        <f>INDEX(resultados!$A$2:$ZZ$355, 156, MATCH($B$2, resultados!$A$1:$ZZ$1, 0))</f>
        <v/>
      </c>
      <c r="C162">
        <f>INDEX(resultados!$A$2:$ZZ$355, 156, MATCH($B$3, resultados!$A$1:$ZZ$1, 0))</f>
        <v/>
      </c>
    </row>
    <row r="163">
      <c r="A163">
        <f>INDEX(resultados!$A$2:$ZZ$355, 157, MATCH($B$1, resultados!$A$1:$ZZ$1, 0))</f>
        <v/>
      </c>
      <c r="B163">
        <f>INDEX(resultados!$A$2:$ZZ$355, 157, MATCH($B$2, resultados!$A$1:$ZZ$1, 0))</f>
        <v/>
      </c>
      <c r="C163">
        <f>INDEX(resultados!$A$2:$ZZ$355, 157, MATCH($B$3, resultados!$A$1:$ZZ$1, 0))</f>
        <v/>
      </c>
    </row>
    <row r="164">
      <c r="A164">
        <f>INDEX(resultados!$A$2:$ZZ$355, 158, MATCH($B$1, resultados!$A$1:$ZZ$1, 0))</f>
        <v/>
      </c>
      <c r="B164">
        <f>INDEX(resultados!$A$2:$ZZ$355, 158, MATCH($B$2, resultados!$A$1:$ZZ$1, 0))</f>
        <v/>
      </c>
      <c r="C164">
        <f>INDEX(resultados!$A$2:$ZZ$355, 158, MATCH($B$3, resultados!$A$1:$ZZ$1, 0))</f>
        <v/>
      </c>
    </row>
    <row r="165">
      <c r="A165">
        <f>INDEX(resultados!$A$2:$ZZ$355, 159, MATCH($B$1, resultados!$A$1:$ZZ$1, 0))</f>
        <v/>
      </c>
      <c r="B165">
        <f>INDEX(resultados!$A$2:$ZZ$355, 159, MATCH($B$2, resultados!$A$1:$ZZ$1, 0))</f>
        <v/>
      </c>
      <c r="C165">
        <f>INDEX(resultados!$A$2:$ZZ$355, 159, MATCH($B$3, resultados!$A$1:$ZZ$1, 0))</f>
        <v/>
      </c>
    </row>
    <row r="166">
      <c r="A166">
        <f>INDEX(resultados!$A$2:$ZZ$355, 160, MATCH($B$1, resultados!$A$1:$ZZ$1, 0))</f>
        <v/>
      </c>
      <c r="B166">
        <f>INDEX(resultados!$A$2:$ZZ$355, 160, MATCH($B$2, resultados!$A$1:$ZZ$1, 0))</f>
        <v/>
      </c>
      <c r="C166">
        <f>INDEX(resultados!$A$2:$ZZ$355, 160, MATCH($B$3, resultados!$A$1:$ZZ$1, 0))</f>
        <v/>
      </c>
    </row>
    <row r="167">
      <c r="A167">
        <f>INDEX(resultados!$A$2:$ZZ$355, 161, MATCH($B$1, resultados!$A$1:$ZZ$1, 0))</f>
        <v/>
      </c>
      <c r="B167">
        <f>INDEX(resultados!$A$2:$ZZ$355, 161, MATCH($B$2, resultados!$A$1:$ZZ$1, 0))</f>
        <v/>
      </c>
      <c r="C167">
        <f>INDEX(resultados!$A$2:$ZZ$355, 161, MATCH($B$3, resultados!$A$1:$ZZ$1, 0))</f>
        <v/>
      </c>
    </row>
    <row r="168">
      <c r="A168">
        <f>INDEX(resultados!$A$2:$ZZ$355, 162, MATCH($B$1, resultados!$A$1:$ZZ$1, 0))</f>
        <v/>
      </c>
      <c r="B168">
        <f>INDEX(resultados!$A$2:$ZZ$355, 162, MATCH($B$2, resultados!$A$1:$ZZ$1, 0))</f>
        <v/>
      </c>
      <c r="C168">
        <f>INDEX(resultados!$A$2:$ZZ$355, 162, MATCH($B$3, resultados!$A$1:$ZZ$1, 0))</f>
        <v/>
      </c>
    </row>
    <row r="169">
      <c r="A169">
        <f>INDEX(resultados!$A$2:$ZZ$355, 163, MATCH($B$1, resultados!$A$1:$ZZ$1, 0))</f>
        <v/>
      </c>
      <c r="B169">
        <f>INDEX(resultados!$A$2:$ZZ$355, 163, MATCH($B$2, resultados!$A$1:$ZZ$1, 0))</f>
        <v/>
      </c>
      <c r="C169">
        <f>INDEX(resultados!$A$2:$ZZ$355, 163, MATCH($B$3, resultados!$A$1:$ZZ$1, 0))</f>
        <v/>
      </c>
    </row>
    <row r="170">
      <c r="A170">
        <f>INDEX(resultados!$A$2:$ZZ$355, 164, MATCH($B$1, resultados!$A$1:$ZZ$1, 0))</f>
        <v/>
      </c>
      <c r="B170">
        <f>INDEX(resultados!$A$2:$ZZ$355, 164, MATCH($B$2, resultados!$A$1:$ZZ$1, 0))</f>
        <v/>
      </c>
      <c r="C170">
        <f>INDEX(resultados!$A$2:$ZZ$355, 164, MATCH($B$3, resultados!$A$1:$ZZ$1, 0))</f>
        <v/>
      </c>
    </row>
    <row r="171">
      <c r="A171">
        <f>INDEX(resultados!$A$2:$ZZ$355, 165, MATCH($B$1, resultados!$A$1:$ZZ$1, 0))</f>
        <v/>
      </c>
      <c r="B171">
        <f>INDEX(resultados!$A$2:$ZZ$355, 165, MATCH($B$2, resultados!$A$1:$ZZ$1, 0))</f>
        <v/>
      </c>
      <c r="C171">
        <f>INDEX(resultados!$A$2:$ZZ$355, 165, MATCH($B$3, resultados!$A$1:$ZZ$1, 0))</f>
        <v/>
      </c>
    </row>
    <row r="172">
      <c r="A172">
        <f>INDEX(resultados!$A$2:$ZZ$355, 166, MATCH($B$1, resultados!$A$1:$ZZ$1, 0))</f>
        <v/>
      </c>
      <c r="B172">
        <f>INDEX(resultados!$A$2:$ZZ$355, 166, MATCH($B$2, resultados!$A$1:$ZZ$1, 0))</f>
        <v/>
      </c>
      <c r="C172">
        <f>INDEX(resultados!$A$2:$ZZ$355, 166, MATCH($B$3, resultados!$A$1:$ZZ$1, 0))</f>
        <v/>
      </c>
    </row>
    <row r="173">
      <c r="A173">
        <f>INDEX(resultados!$A$2:$ZZ$355, 167, MATCH($B$1, resultados!$A$1:$ZZ$1, 0))</f>
        <v/>
      </c>
      <c r="B173">
        <f>INDEX(resultados!$A$2:$ZZ$355, 167, MATCH($B$2, resultados!$A$1:$ZZ$1, 0))</f>
        <v/>
      </c>
      <c r="C173">
        <f>INDEX(resultados!$A$2:$ZZ$355, 167, MATCH($B$3, resultados!$A$1:$ZZ$1, 0))</f>
        <v/>
      </c>
    </row>
    <row r="174">
      <c r="A174">
        <f>INDEX(resultados!$A$2:$ZZ$355, 168, MATCH($B$1, resultados!$A$1:$ZZ$1, 0))</f>
        <v/>
      </c>
      <c r="B174">
        <f>INDEX(resultados!$A$2:$ZZ$355, 168, MATCH($B$2, resultados!$A$1:$ZZ$1, 0))</f>
        <v/>
      </c>
      <c r="C174">
        <f>INDEX(resultados!$A$2:$ZZ$355, 168, MATCH($B$3, resultados!$A$1:$ZZ$1, 0))</f>
        <v/>
      </c>
    </row>
    <row r="175">
      <c r="A175">
        <f>INDEX(resultados!$A$2:$ZZ$355, 169, MATCH($B$1, resultados!$A$1:$ZZ$1, 0))</f>
        <v/>
      </c>
      <c r="B175">
        <f>INDEX(resultados!$A$2:$ZZ$355, 169, MATCH($B$2, resultados!$A$1:$ZZ$1, 0))</f>
        <v/>
      </c>
      <c r="C175">
        <f>INDEX(resultados!$A$2:$ZZ$355, 169, MATCH($B$3, resultados!$A$1:$ZZ$1, 0))</f>
        <v/>
      </c>
    </row>
    <row r="176">
      <c r="A176">
        <f>INDEX(resultados!$A$2:$ZZ$355, 170, MATCH($B$1, resultados!$A$1:$ZZ$1, 0))</f>
        <v/>
      </c>
      <c r="B176">
        <f>INDEX(resultados!$A$2:$ZZ$355, 170, MATCH($B$2, resultados!$A$1:$ZZ$1, 0))</f>
        <v/>
      </c>
      <c r="C176">
        <f>INDEX(resultados!$A$2:$ZZ$355, 170, MATCH($B$3, resultados!$A$1:$ZZ$1, 0))</f>
        <v/>
      </c>
    </row>
    <row r="177">
      <c r="A177">
        <f>INDEX(resultados!$A$2:$ZZ$355, 171, MATCH($B$1, resultados!$A$1:$ZZ$1, 0))</f>
        <v/>
      </c>
      <c r="B177">
        <f>INDEX(resultados!$A$2:$ZZ$355, 171, MATCH($B$2, resultados!$A$1:$ZZ$1, 0))</f>
        <v/>
      </c>
      <c r="C177">
        <f>INDEX(resultados!$A$2:$ZZ$355, 171, MATCH($B$3, resultados!$A$1:$ZZ$1, 0))</f>
        <v/>
      </c>
    </row>
    <row r="178">
      <c r="A178">
        <f>INDEX(resultados!$A$2:$ZZ$355, 172, MATCH($B$1, resultados!$A$1:$ZZ$1, 0))</f>
        <v/>
      </c>
      <c r="B178">
        <f>INDEX(resultados!$A$2:$ZZ$355, 172, MATCH($B$2, resultados!$A$1:$ZZ$1, 0))</f>
        <v/>
      </c>
      <c r="C178">
        <f>INDEX(resultados!$A$2:$ZZ$355, 172, MATCH($B$3, resultados!$A$1:$ZZ$1, 0))</f>
        <v/>
      </c>
    </row>
    <row r="179">
      <c r="A179">
        <f>INDEX(resultados!$A$2:$ZZ$355, 173, MATCH($B$1, resultados!$A$1:$ZZ$1, 0))</f>
        <v/>
      </c>
      <c r="B179">
        <f>INDEX(resultados!$A$2:$ZZ$355, 173, MATCH($B$2, resultados!$A$1:$ZZ$1, 0))</f>
        <v/>
      </c>
      <c r="C179">
        <f>INDEX(resultados!$A$2:$ZZ$355, 173, MATCH($B$3, resultados!$A$1:$ZZ$1, 0))</f>
        <v/>
      </c>
    </row>
    <row r="180">
      <c r="A180">
        <f>INDEX(resultados!$A$2:$ZZ$355, 174, MATCH($B$1, resultados!$A$1:$ZZ$1, 0))</f>
        <v/>
      </c>
      <c r="B180">
        <f>INDEX(resultados!$A$2:$ZZ$355, 174, MATCH($B$2, resultados!$A$1:$ZZ$1, 0))</f>
        <v/>
      </c>
      <c r="C180">
        <f>INDEX(resultados!$A$2:$ZZ$355, 174, MATCH($B$3, resultados!$A$1:$ZZ$1, 0))</f>
        <v/>
      </c>
    </row>
    <row r="181">
      <c r="A181">
        <f>INDEX(resultados!$A$2:$ZZ$355, 175, MATCH($B$1, resultados!$A$1:$ZZ$1, 0))</f>
        <v/>
      </c>
      <c r="B181">
        <f>INDEX(resultados!$A$2:$ZZ$355, 175, MATCH($B$2, resultados!$A$1:$ZZ$1, 0))</f>
        <v/>
      </c>
      <c r="C181">
        <f>INDEX(resultados!$A$2:$ZZ$355, 175, MATCH($B$3, resultados!$A$1:$ZZ$1, 0))</f>
        <v/>
      </c>
    </row>
    <row r="182">
      <c r="A182">
        <f>INDEX(resultados!$A$2:$ZZ$355, 176, MATCH($B$1, resultados!$A$1:$ZZ$1, 0))</f>
        <v/>
      </c>
      <c r="B182">
        <f>INDEX(resultados!$A$2:$ZZ$355, 176, MATCH($B$2, resultados!$A$1:$ZZ$1, 0))</f>
        <v/>
      </c>
      <c r="C182">
        <f>INDEX(resultados!$A$2:$ZZ$355, 176, MATCH($B$3, resultados!$A$1:$ZZ$1, 0))</f>
        <v/>
      </c>
    </row>
    <row r="183">
      <c r="A183">
        <f>INDEX(resultados!$A$2:$ZZ$355, 177, MATCH($B$1, resultados!$A$1:$ZZ$1, 0))</f>
        <v/>
      </c>
      <c r="B183">
        <f>INDEX(resultados!$A$2:$ZZ$355, 177, MATCH($B$2, resultados!$A$1:$ZZ$1, 0))</f>
        <v/>
      </c>
      <c r="C183">
        <f>INDEX(resultados!$A$2:$ZZ$355, 177, MATCH($B$3, resultados!$A$1:$ZZ$1, 0))</f>
        <v/>
      </c>
    </row>
    <row r="184">
      <c r="A184">
        <f>INDEX(resultados!$A$2:$ZZ$355, 178, MATCH($B$1, resultados!$A$1:$ZZ$1, 0))</f>
        <v/>
      </c>
      <c r="B184">
        <f>INDEX(resultados!$A$2:$ZZ$355, 178, MATCH($B$2, resultados!$A$1:$ZZ$1, 0))</f>
        <v/>
      </c>
      <c r="C184">
        <f>INDEX(resultados!$A$2:$ZZ$355, 178, MATCH($B$3, resultados!$A$1:$ZZ$1, 0))</f>
        <v/>
      </c>
    </row>
    <row r="185">
      <c r="A185">
        <f>INDEX(resultados!$A$2:$ZZ$355, 179, MATCH($B$1, resultados!$A$1:$ZZ$1, 0))</f>
        <v/>
      </c>
      <c r="B185">
        <f>INDEX(resultados!$A$2:$ZZ$355, 179, MATCH($B$2, resultados!$A$1:$ZZ$1, 0))</f>
        <v/>
      </c>
      <c r="C185">
        <f>INDEX(resultados!$A$2:$ZZ$355, 179, MATCH($B$3, resultados!$A$1:$ZZ$1, 0))</f>
        <v/>
      </c>
    </row>
    <row r="186">
      <c r="A186">
        <f>INDEX(resultados!$A$2:$ZZ$355, 180, MATCH($B$1, resultados!$A$1:$ZZ$1, 0))</f>
        <v/>
      </c>
      <c r="B186">
        <f>INDEX(resultados!$A$2:$ZZ$355, 180, MATCH($B$2, resultados!$A$1:$ZZ$1, 0))</f>
        <v/>
      </c>
      <c r="C186">
        <f>INDEX(resultados!$A$2:$ZZ$355, 180, MATCH($B$3, resultados!$A$1:$ZZ$1, 0))</f>
        <v/>
      </c>
    </row>
    <row r="187">
      <c r="A187">
        <f>INDEX(resultados!$A$2:$ZZ$355, 181, MATCH($B$1, resultados!$A$1:$ZZ$1, 0))</f>
        <v/>
      </c>
      <c r="B187">
        <f>INDEX(resultados!$A$2:$ZZ$355, 181, MATCH($B$2, resultados!$A$1:$ZZ$1, 0))</f>
        <v/>
      </c>
      <c r="C187">
        <f>INDEX(resultados!$A$2:$ZZ$355, 181, MATCH($B$3, resultados!$A$1:$ZZ$1, 0))</f>
        <v/>
      </c>
    </row>
    <row r="188">
      <c r="A188">
        <f>INDEX(resultados!$A$2:$ZZ$355, 182, MATCH($B$1, resultados!$A$1:$ZZ$1, 0))</f>
        <v/>
      </c>
      <c r="B188">
        <f>INDEX(resultados!$A$2:$ZZ$355, 182, MATCH($B$2, resultados!$A$1:$ZZ$1, 0))</f>
        <v/>
      </c>
      <c r="C188">
        <f>INDEX(resultados!$A$2:$ZZ$355, 182, MATCH($B$3, resultados!$A$1:$ZZ$1, 0))</f>
        <v/>
      </c>
    </row>
    <row r="189">
      <c r="A189">
        <f>INDEX(resultados!$A$2:$ZZ$355, 183, MATCH($B$1, resultados!$A$1:$ZZ$1, 0))</f>
        <v/>
      </c>
      <c r="B189">
        <f>INDEX(resultados!$A$2:$ZZ$355, 183, MATCH($B$2, resultados!$A$1:$ZZ$1, 0))</f>
        <v/>
      </c>
      <c r="C189">
        <f>INDEX(resultados!$A$2:$ZZ$355, 183, MATCH($B$3, resultados!$A$1:$ZZ$1, 0))</f>
        <v/>
      </c>
    </row>
    <row r="190">
      <c r="A190">
        <f>INDEX(resultados!$A$2:$ZZ$355, 184, MATCH($B$1, resultados!$A$1:$ZZ$1, 0))</f>
        <v/>
      </c>
      <c r="B190">
        <f>INDEX(resultados!$A$2:$ZZ$355, 184, MATCH($B$2, resultados!$A$1:$ZZ$1, 0))</f>
        <v/>
      </c>
      <c r="C190">
        <f>INDEX(resultados!$A$2:$ZZ$355, 184, MATCH($B$3, resultados!$A$1:$ZZ$1, 0))</f>
        <v/>
      </c>
    </row>
    <row r="191">
      <c r="A191">
        <f>INDEX(resultados!$A$2:$ZZ$355, 185, MATCH($B$1, resultados!$A$1:$ZZ$1, 0))</f>
        <v/>
      </c>
      <c r="B191">
        <f>INDEX(resultados!$A$2:$ZZ$355, 185, MATCH($B$2, resultados!$A$1:$ZZ$1, 0))</f>
        <v/>
      </c>
      <c r="C191">
        <f>INDEX(resultados!$A$2:$ZZ$355, 185, MATCH($B$3, resultados!$A$1:$ZZ$1, 0))</f>
        <v/>
      </c>
    </row>
    <row r="192">
      <c r="A192">
        <f>INDEX(resultados!$A$2:$ZZ$355, 186, MATCH($B$1, resultados!$A$1:$ZZ$1, 0))</f>
        <v/>
      </c>
      <c r="B192">
        <f>INDEX(resultados!$A$2:$ZZ$355, 186, MATCH($B$2, resultados!$A$1:$ZZ$1, 0))</f>
        <v/>
      </c>
      <c r="C192">
        <f>INDEX(resultados!$A$2:$ZZ$355, 186, MATCH($B$3, resultados!$A$1:$ZZ$1, 0))</f>
        <v/>
      </c>
    </row>
    <row r="193">
      <c r="A193">
        <f>INDEX(resultados!$A$2:$ZZ$355, 187, MATCH($B$1, resultados!$A$1:$ZZ$1, 0))</f>
        <v/>
      </c>
      <c r="B193">
        <f>INDEX(resultados!$A$2:$ZZ$355, 187, MATCH($B$2, resultados!$A$1:$ZZ$1, 0))</f>
        <v/>
      </c>
      <c r="C193">
        <f>INDEX(resultados!$A$2:$ZZ$355, 187, MATCH($B$3, resultados!$A$1:$ZZ$1, 0))</f>
        <v/>
      </c>
    </row>
    <row r="194">
      <c r="A194">
        <f>INDEX(resultados!$A$2:$ZZ$355, 188, MATCH($B$1, resultados!$A$1:$ZZ$1, 0))</f>
        <v/>
      </c>
      <c r="B194">
        <f>INDEX(resultados!$A$2:$ZZ$355, 188, MATCH($B$2, resultados!$A$1:$ZZ$1, 0))</f>
        <v/>
      </c>
      <c r="C194">
        <f>INDEX(resultados!$A$2:$ZZ$355, 188, MATCH($B$3, resultados!$A$1:$ZZ$1, 0))</f>
        <v/>
      </c>
    </row>
    <row r="195">
      <c r="A195">
        <f>INDEX(resultados!$A$2:$ZZ$355, 189, MATCH($B$1, resultados!$A$1:$ZZ$1, 0))</f>
        <v/>
      </c>
      <c r="B195">
        <f>INDEX(resultados!$A$2:$ZZ$355, 189, MATCH($B$2, resultados!$A$1:$ZZ$1, 0))</f>
        <v/>
      </c>
      <c r="C195">
        <f>INDEX(resultados!$A$2:$ZZ$355, 189, MATCH($B$3, resultados!$A$1:$ZZ$1, 0))</f>
        <v/>
      </c>
    </row>
    <row r="196">
      <c r="A196">
        <f>INDEX(resultados!$A$2:$ZZ$355, 190, MATCH($B$1, resultados!$A$1:$ZZ$1, 0))</f>
        <v/>
      </c>
      <c r="B196">
        <f>INDEX(resultados!$A$2:$ZZ$355, 190, MATCH($B$2, resultados!$A$1:$ZZ$1, 0))</f>
        <v/>
      </c>
      <c r="C196">
        <f>INDEX(resultados!$A$2:$ZZ$355, 190, MATCH($B$3, resultados!$A$1:$ZZ$1, 0))</f>
        <v/>
      </c>
    </row>
    <row r="197">
      <c r="A197">
        <f>INDEX(resultados!$A$2:$ZZ$355, 191, MATCH($B$1, resultados!$A$1:$ZZ$1, 0))</f>
        <v/>
      </c>
      <c r="B197">
        <f>INDEX(resultados!$A$2:$ZZ$355, 191, MATCH($B$2, resultados!$A$1:$ZZ$1, 0))</f>
        <v/>
      </c>
      <c r="C197">
        <f>INDEX(resultados!$A$2:$ZZ$355, 191, MATCH($B$3, resultados!$A$1:$ZZ$1, 0))</f>
        <v/>
      </c>
    </row>
    <row r="198">
      <c r="A198">
        <f>INDEX(resultados!$A$2:$ZZ$355, 192, MATCH($B$1, resultados!$A$1:$ZZ$1, 0))</f>
        <v/>
      </c>
      <c r="B198">
        <f>INDEX(resultados!$A$2:$ZZ$355, 192, MATCH($B$2, resultados!$A$1:$ZZ$1, 0))</f>
        <v/>
      </c>
      <c r="C198">
        <f>INDEX(resultados!$A$2:$ZZ$355, 192, MATCH($B$3, resultados!$A$1:$ZZ$1, 0))</f>
        <v/>
      </c>
    </row>
    <row r="199">
      <c r="A199">
        <f>INDEX(resultados!$A$2:$ZZ$355, 193, MATCH($B$1, resultados!$A$1:$ZZ$1, 0))</f>
        <v/>
      </c>
      <c r="B199">
        <f>INDEX(resultados!$A$2:$ZZ$355, 193, MATCH($B$2, resultados!$A$1:$ZZ$1, 0))</f>
        <v/>
      </c>
      <c r="C199">
        <f>INDEX(resultados!$A$2:$ZZ$355, 193, MATCH($B$3, resultados!$A$1:$ZZ$1, 0))</f>
        <v/>
      </c>
    </row>
    <row r="200">
      <c r="A200">
        <f>INDEX(resultados!$A$2:$ZZ$355, 194, MATCH($B$1, resultados!$A$1:$ZZ$1, 0))</f>
        <v/>
      </c>
      <c r="B200">
        <f>INDEX(resultados!$A$2:$ZZ$355, 194, MATCH($B$2, resultados!$A$1:$ZZ$1, 0))</f>
        <v/>
      </c>
      <c r="C200">
        <f>INDEX(resultados!$A$2:$ZZ$355, 194, MATCH($B$3, resultados!$A$1:$ZZ$1, 0))</f>
        <v/>
      </c>
    </row>
    <row r="201">
      <c r="A201">
        <f>INDEX(resultados!$A$2:$ZZ$355, 195, MATCH($B$1, resultados!$A$1:$ZZ$1, 0))</f>
        <v/>
      </c>
      <c r="B201">
        <f>INDEX(resultados!$A$2:$ZZ$355, 195, MATCH($B$2, resultados!$A$1:$ZZ$1, 0))</f>
        <v/>
      </c>
      <c r="C201">
        <f>INDEX(resultados!$A$2:$ZZ$355, 195, MATCH($B$3, resultados!$A$1:$ZZ$1, 0))</f>
        <v/>
      </c>
    </row>
    <row r="202">
      <c r="A202">
        <f>INDEX(resultados!$A$2:$ZZ$355, 196, MATCH($B$1, resultados!$A$1:$ZZ$1, 0))</f>
        <v/>
      </c>
      <c r="B202">
        <f>INDEX(resultados!$A$2:$ZZ$355, 196, MATCH($B$2, resultados!$A$1:$ZZ$1, 0))</f>
        <v/>
      </c>
      <c r="C202">
        <f>INDEX(resultados!$A$2:$ZZ$355, 196, MATCH($B$3, resultados!$A$1:$ZZ$1, 0))</f>
        <v/>
      </c>
    </row>
    <row r="203">
      <c r="A203">
        <f>INDEX(resultados!$A$2:$ZZ$355, 197, MATCH($B$1, resultados!$A$1:$ZZ$1, 0))</f>
        <v/>
      </c>
      <c r="B203">
        <f>INDEX(resultados!$A$2:$ZZ$355, 197, MATCH($B$2, resultados!$A$1:$ZZ$1, 0))</f>
        <v/>
      </c>
      <c r="C203">
        <f>INDEX(resultados!$A$2:$ZZ$355, 197, MATCH($B$3, resultados!$A$1:$ZZ$1, 0))</f>
        <v/>
      </c>
    </row>
    <row r="204">
      <c r="A204">
        <f>INDEX(resultados!$A$2:$ZZ$355, 198, MATCH($B$1, resultados!$A$1:$ZZ$1, 0))</f>
        <v/>
      </c>
      <c r="B204">
        <f>INDEX(resultados!$A$2:$ZZ$355, 198, MATCH($B$2, resultados!$A$1:$ZZ$1, 0))</f>
        <v/>
      </c>
      <c r="C204">
        <f>INDEX(resultados!$A$2:$ZZ$355, 198, MATCH($B$3, resultados!$A$1:$ZZ$1, 0))</f>
        <v/>
      </c>
    </row>
    <row r="205">
      <c r="A205">
        <f>INDEX(resultados!$A$2:$ZZ$355, 199, MATCH($B$1, resultados!$A$1:$ZZ$1, 0))</f>
        <v/>
      </c>
      <c r="B205">
        <f>INDEX(resultados!$A$2:$ZZ$355, 199, MATCH($B$2, resultados!$A$1:$ZZ$1, 0))</f>
        <v/>
      </c>
      <c r="C205">
        <f>INDEX(resultados!$A$2:$ZZ$355, 199, MATCH($B$3, resultados!$A$1:$ZZ$1, 0))</f>
        <v/>
      </c>
    </row>
    <row r="206">
      <c r="A206">
        <f>INDEX(resultados!$A$2:$ZZ$355, 200, MATCH($B$1, resultados!$A$1:$ZZ$1, 0))</f>
        <v/>
      </c>
      <c r="B206">
        <f>INDEX(resultados!$A$2:$ZZ$355, 200, MATCH($B$2, resultados!$A$1:$ZZ$1, 0))</f>
        <v/>
      </c>
      <c r="C206">
        <f>INDEX(resultados!$A$2:$ZZ$355, 200, MATCH($B$3, resultados!$A$1:$ZZ$1, 0))</f>
        <v/>
      </c>
    </row>
    <row r="207">
      <c r="A207">
        <f>INDEX(resultados!$A$2:$ZZ$355, 201, MATCH($B$1, resultados!$A$1:$ZZ$1, 0))</f>
        <v/>
      </c>
      <c r="B207">
        <f>INDEX(resultados!$A$2:$ZZ$355, 201, MATCH($B$2, resultados!$A$1:$ZZ$1, 0))</f>
        <v/>
      </c>
      <c r="C207">
        <f>INDEX(resultados!$A$2:$ZZ$355, 201, MATCH($B$3, resultados!$A$1:$ZZ$1, 0))</f>
        <v/>
      </c>
    </row>
    <row r="208">
      <c r="A208">
        <f>INDEX(resultados!$A$2:$ZZ$355, 202, MATCH($B$1, resultados!$A$1:$ZZ$1, 0))</f>
        <v/>
      </c>
      <c r="B208">
        <f>INDEX(resultados!$A$2:$ZZ$355, 202, MATCH($B$2, resultados!$A$1:$ZZ$1, 0))</f>
        <v/>
      </c>
      <c r="C208">
        <f>INDEX(resultados!$A$2:$ZZ$355, 202, MATCH($B$3, resultados!$A$1:$ZZ$1, 0))</f>
        <v/>
      </c>
    </row>
    <row r="209">
      <c r="A209">
        <f>INDEX(resultados!$A$2:$ZZ$355, 203, MATCH($B$1, resultados!$A$1:$ZZ$1, 0))</f>
        <v/>
      </c>
      <c r="B209">
        <f>INDEX(resultados!$A$2:$ZZ$355, 203, MATCH($B$2, resultados!$A$1:$ZZ$1, 0))</f>
        <v/>
      </c>
      <c r="C209">
        <f>INDEX(resultados!$A$2:$ZZ$355, 203, MATCH($B$3, resultados!$A$1:$ZZ$1, 0))</f>
        <v/>
      </c>
    </row>
    <row r="210">
      <c r="A210">
        <f>INDEX(resultados!$A$2:$ZZ$355, 204, MATCH($B$1, resultados!$A$1:$ZZ$1, 0))</f>
        <v/>
      </c>
      <c r="B210">
        <f>INDEX(resultados!$A$2:$ZZ$355, 204, MATCH($B$2, resultados!$A$1:$ZZ$1, 0))</f>
        <v/>
      </c>
      <c r="C210">
        <f>INDEX(resultados!$A$2:$ZZ$355, 204, MATCH($B$3, resultados!$A$1:$ZZ$1, 0))</f>
        <v/>
      </c>
    </row>
    <row r="211">
      <c r="A211">
        <f>INDEX(resultados!$A$2:$ZZ$355, 205, MATCH($B$1, resultados!$A$1:$ZZ$1, 0))</f>
        <v/>
      </c>
      <c r="B211">
        <f>INDEX(resultados!$A$2:$ZZ$355, 205, MATCH($B$2, resultados!$A$1:$ZZ$1, 0))</f>
        <v/>
      </c>
      <c r="C211">
        <f>INDEX(resultados!$A$2:$ZZ$355, 205, MATCH($B$3, resultados!$A$1:$ZZ$1, 0))</f>
        <v/>
      </c>
    </row>
    <row r="212">
      <c r="A212">
        <f>INDEX(resultados!$A$2:$ZZ$355, 206, MATCH($B$1, resultados!$A$1:$ZZ$1, 0))</f>
        <v/>
      </c>
      <c r="B212">
        <f>INDEX(resultados!$A$2:$ZZ$355, 206, MATCH($B$2, resultados!$A$1:$ZZ$1, 0))</f>
        <v/>
      </c>
      <c r="C212">
        <f>INDEX(resultados!$A$2:$ZZ$355, 206, MATCH($B$3, resultados!$A$1:$ZZ$1, 0))</f>
        <v/>
      </c>
    </row>
    <row r="213">
      <c r="A213">
        <f>INDEX(resultados!$A$2:$ZZ$355, 207, MATCH($B$1, resultados!$A$1:$ZZ$1, 0))</f>
        <v/>
      </c>
      <c r="B213">
        <f>INDEX(resultados!$A$2:$ZZ$355, 207, MATCH($B$2, resultados!$A$1:$ZZ$1, 0))</f>
        <v/>
      </c>
      <c r="C213">
        <f>INDEX(resultados!$A$2:$ZZ$355, 207, MATCH($B$3, resultados!$A$1:$ZZ$1, 0))</f>
        <v/>
      </c>
    </row>
    <row r="214">
      <c r="A214">
        <f>INDEX(resultados!$A$2:$ZZ$355, 208, MATCH($B$1, resultados!$A$1:$ZZ$1, 0))</f>
        <v/>
      </c>
      <c r="B214">
        <f>INDEX(resultados!$A$2:$ZZ$355, 208, MATCH($B$2, resultados!$A$1:$ZZ$1, 0))</f>
        <v/>
      </c>
      <c r="C214">
        <f>INDEX(resultados!$A$2:$ZZ$355, 208, MATCH($B$3, resultados!$A$1:$ZZ$1, 0))</f>
        <v/>
      </c>
    </row>
    <row r="215">
      <c r="A215">
        <f>INDEX(resultados!$A$2:$ZZ$355, 209, MATCH($B$1, resultados!$A$1:$ZZ$1, 0))</f>
        <v/>
      </c>
      <c r="B215">
        <f>INDEX(resultados!$A$2:$ZZ$355, 209, MATCH($B$2, resultados!$A$1:$ZZ$1, 0))</f>
        <v/>
      </c>
      <c r="C215">
        <f>INDEX(resultados!$A$2:$ZZ$355, 209, MATCH($B$3, resultados!$A$1:$ZZ$1, 0))</f>
        <v/>
      </c>
    </row>
    <row r="216">
      <c r="A216">
        <f>INDEX(resultados!$A$2:$ZZ$355, 210, MATCH($B$1, resultados!$A$1:$ZZ$1, 0))</f>
        <v/>
      </c>
      <c r="B216">
        <f>INDEX(resultados!$A$2:$ZZ$355, 210, MATCH($B$2, resultados!$A$1:$ZZ$1, 0))</f>
        <v/>
      </c>
      <c r="C216">
        <f>INDEX(resultados!$A$2:$ZZ$355, 210, MATCH($B$3, resultados!$A$1:$ZZ$1, 0))</f>
        <v/>
      </c>
    </row>
    <row r="217">
      <c r="A217">
        <f>INDEX(resultados!$A$2:$ZZ$355, 211, MATCH($B$1, resultados!$A$1:$ZZ$1, 0))</f>
        <v/>
      </c>
      <c r="B217">
        <f>INDEX(resultados!$A$2:$ZZ$355, 211, MATCH($B$2, resultados!$A$1:$ZZ$1, 0))</f>
        <v/>
      </c>
      <c r="C217">
        <f>INDEX(resultados!$A$2:$ZZ$355, 211, MATCH($B$3, resultados!$A$1:$ZZ$1, 0))</f>
        <v/>
      </c>
    </row>
    <row r="218">
      <c r="A218">
        <f>INDEX(resultados!$A$2:$ZZ$355, 212, MATCH($B$1, resultados!$A$1:$ZZ$1, 0))</f>
        <v/>
      </c>
      <c r="B218">
        <f>INDEX(resultados!$A$2:$ZZ$355, 212, MATCH($B$2, resultados!$A$1:$ZZ$1, 0))</f>
        <v/>
      </c>
      <c r="C218">
        <f>INDEX(resultados!$A$2:$ZZ$355, 212, MATCH($B$3, resultados!$A$1:$ZZ$1, 0))</f>
        <v/>
      </c>
    </row>
    <row r="219">
      <c r="A219">
        <f>INDEX(resultados!$A$2:$ZZ$355, 213, MATCH($B$1, resultados!$A$1:$ZZ$1, 0))</f>
        <v/>
      </c>
      <c r="B219">
        <f>INDEX(resultados!$A$2:$ZZ$355, 213, MATCH($B$2, resultados!$A$1:$ZZ$1, 0))</f>
        <v/>
      </c>
      <c r="C219">
        <f>INDEX(resultados!$A$2:$ZZ$355, 213, MATCH($B$3, resultados!$A$1:$ZZ$1, 0))</f>
        <v/>
      </c>
    </row>
    <row r="220">
      <c r="A220">
        <f>INDEX(resultados!$A$2:$ZZ$355, 214, MATCH($B$1, resultados!$A$1:$ZZ$1, 0))</f>
        <v/>
      </c>
      <c r="B220">
        <f>INDEX(resultados!$A$2:$ZZ$355, 214, MATCH($B$2, resultados!$A$1:$ZZ$1, 0))</f>
        <v/>
      </c>
      <c r="C220">
        <f>INDEX(resultados!$A$2:$ZZ$355, 214, MATCH($B$3, resultados!$A$1:$ZZ$1, 0))</f>
        <v/>
      </c>
    </row>
    <row r="221">
      <c r="A221">
        <f>INDEX(resultados!$A$2:$ZZ$355, 215, MATCH($B$1, resultados!$A$1:$ZZ$1, 0))</f>
        <v/>
      </c>
      <c r="B221">
        <f>INDEX(resultados!$A$2:$ZZ$355, 215, MATCH($B$2, resultados!$A$1:$ZZ$1, 0))</f>
        <v/>
      </c>
      <c r="C221">
        <f>INDEX(resultados!$A$2:$ZZ$355, 215, MATCH($B$3, resultados!$A$1:$ZZ$1, 0))</f>
        <v/>
      </c>
    </row>
    <row r="222">
      <c r="A222">
        <f>INDEX(resultados!$A$2:$ZZ$355, 216, MATCH($B$1, resultados!$A$1:$ZZ$1, 0))</f>
        <v/>
      </c>
      <c r="B222">
        <f>INDEX(resultados!$A$2:$ZZ$355, 216, MATCH($B$2, resultados!$A$1:$ZZ$1, 0))</f>
        <v/>
      </c>
      <c r="C222">
        <f>INDEX(resultados!$A$2:$ZZ$355, 216, MATCH($B$3, resultados!$A$1:$ZZ$1, 0))</f>
        <v/>
      </c>
    </row>
    <row r="223">
      <c r="A223">
        <f>INDEX(resultados!$A$2:$ZZ$355, 217, MATCH($B$1, resultados!$A$1:$ZZ$1, 0))</f>
        <v/>
      </c>
      <c r="B223">
        <f>INDEX(resultados!$A$2:$ZZ$355, 217, MATCH($B$2, resultados!$A$1:$ZZ$1, 0))</f>
        <v/>
      </c>
      <c r="C223">
        <f>INDEX(resultados!$A$2:$ZZ$355, 217, MATCH($B$3, resultados!$A$1:$ZZ$1, 0))</f>
        <v/>
      </c>
    </row>
    <row r="224">
      <c r="A224">
        <f>INDEX(resultados!$A$2:$ZZ$355, 218, MATCH($B$1, resultados!$A$1:$ZZ$1, 0))</f>
        <v/>
      </c>
      <c r="B224">
        <f>INDEX(resultados!$A$2:$ZZ$355, 218, MATCH($B$2, resultados!$A$1:$ZZ$1, 0))</f>
        <v/>
      </c>
      <c r="C224">
        <f>INDEX(resultados!$A$2:$ZZ$355, 218, MATCH($B$3, resultados!$A$1:$ZZ$1, 0))</f>
        <v/>
      </c>
    </row>
    <row r="225">
      <c r="A225">
        <f>INDEX(resultados!$A$2:$ZZ$355, 219, MATCH($B$1, resultados!$A$1:$ZZ$1, 0))</f>
        <v/>
      </c>
      <c r="B225">
        <f>INDEX(resultados!$A$2:$ZZ$355, 219, MATCH($B$2, resultados!$A$1:$ZZ$1, 0))</f>
        <v/>
      </c>
      <c r="C225">
        <f>INDEX(resultados!$A$2:$ZZ$355, 219, MATCH($B$3, resultados!$A$1:$ZZ$1, 0))</f>
        <v/>
      </c>
    </row>
    <row r="226">
      <c r="A226">
        <f>INDEX(resultados!$A$2:$ZZ$355, 220, MATCH($B$1, resultados!$A$1:$ZZ$1, 0))</f>
        <v/>
      </c>
      <c r="B226">
        <f>INDEX(resultados!$A$2:$ZZ$355, 220, MATCH($B$2, resultados!$A$1:$ZZ$1, 0))</f>
        <v/>
      </c>
      <c r="C226">
        <f>INDEX(resultados!$A$2:$ZZ$355, 220, MATCH($B$3, resultados!$A$1:$ZZ$1, 0))</f>
        <v/>
      </c>
    </row>
    <row r="227">
      <c r="A227">
        <f>INDEX(resultados!$A$2:$ZZ$355, 221, MATCH($B$1, resultados!$A$1:$ZZ$1, 0))</f>
        <v/>
      </c>
      <c r="B227">
        <f>INDEX(resultados!$A$2:$ZZ$355, 221, MATCH($B$2, resultados!$A$1:$ZZ$1, 0))</f>
        <v/>
      </c>
      <c r="C227">
        <f>INDEX(resultados!$A$2:$ZZ$355, 221, MATCH($B$3, resultados!$A$1:$ZZ$1, 0))</f>
        <v/>
      </c>
    </row>
    <row r="228">
      <c r="A228">
        <f>INDEX(resultados!$A$2:$ZZ$355, 222, MATCH($B$1, resultados!$A$1:$ZZ$1, 0))</f>
        <v/>
      </c>
      <c r="B228">
        <f>INDEX(resultados!$A$2:$ZZ$355, 222, MATCH($B$2, resultados!$A$1:$ZZ$1, 0))</f>
        <v/>
      </c>
      <c r="C228">
        <f>INDEX(resultados!$A$2:$ZZ$355, 222, MATCH($B$3, resultados!$A$1:$ZZ$1, 0))</f>
        <v/>
      </c>
    </row>
    <row r="229">
      <c r="A229">
        <f>INDEX(resultados!$A$2:$ZZ$355, 223, MATCH($B$1, resultados!$A$1:$ZZ$1, 0))</f>
        <v/>
      </c>
      <c r="B229">
        <f>INDEX(resultados!$A$2:$ZZ$355, 223, MATCH($B$2, resultados!$A$1:$ZZ$1, 0))</f>
        <v/>
      </c>
      <c r="C229">
        <f>INDEX(resultados!$A$2:$ZZ$355, 223, MATCH($B$3, resultados!$A$1:$ZZ$1, 0))</f>
        <v/>
      </c>
    </row>
    <row r="230">
      <c r="A230">
        <f>INDEX(resultados!$A$2:$ZZ$355, 224, MATCH($B$1, resultados!$A$1:$ZZ$1, 0))</f>
        <v/>
      </c>
      <c r="B230">
        <f>INDEX(resultados!$A$2:$ZZ$355, 224, MATCH($B$2, resultados!$A$1:$ZZ$1, 0))</f>
        <v/>
      </c>
      <c r="C230">
        <f>INDEX(resultados!$A$2:$ZZ$355, 224, MATCH($B$3, resultados!$A$1:$ZZ$1, 0))</f>
        <v/>
      </c>
    </row>
    <row r="231">
      <c r="A231">
        <f>INDEX(resultados!$A$2:$ZZ$355, 225, MATCH($B$1, resultados!$A$1:$ZZ$1, 0))</f>
        <v/>
      </c>
      <c r="B231">
        <f>INDEX(resultados!$A$2:$ZZ$355, 225, MATCH($B$2, resultados!$A$1:$ZZ$1, 0))</f>
        <v/>
      </c>
      <c r="C231">
        <f>INDEX(resultados!$A$2:$ZZ$355, 225, MATCH($B$3, resultados!$A$1:$ZZ$1, 0))</f>
        <v/>
      </c>
    </row>
    <row r="232">
      <c r="A232">
        <f>INDEX(resultados!$A$2:$ZZ$355, 226, MATCH($B$1, resultados!$A$1:$ZZ$1, 0))</f>
        <v/>
      </c>
      <c r="B232">
        <f>INDEX(resultados!$A$2:$ZZ$355, 226, MATCH($B$2, resultados!$A$1:$ZZ$1, 0))</f>
        <v/>
      </c>
      <c r="C232">
        <f>INDEX(resultados!$A$2:$ZZ$355, 226, MATCH($B$3, resultados!$A$1:$ZZ$1, 0))</f>
        <v/>
      </c>
    </row>
    <row r="233">
      <c r="A233">
        <f>INDEX(resultados!$A$2:$ZZ$355, 227, MATCH($B$1, resultados!$A$1:$ZZ$1, 0))</f>
        <v/>
      </c>
      <c r="B233">
        <f>INDEX(resultados!$A$2:$ZZ$355, 227, MATCH($B$2, resultados!$A$1:$ZZ$1, 0))</f>
        <v/>
      </c>
      <c r="C233">
        <f>INDEX(resultados!$A$2:$ZZ$355, 227, MATCH($B$3, resultados!$A$1:$ZZ$1, 0))</f>
        <v/>
      </c>
    </row>
    <row r="234">
      <c r="A234">
        <f>INDEX(resultados!$A$2:$ZZ$355, 228, MATCH($B$1, resultados!$A$1:$ZZ$1, 0))</f>
        <v/>
      </c>
      <c r="B234">
        <f>INDEX(resultados!$A$2:$ZZ$355, 228, MATCH($B$2, resultados!$A$1:$ZZ$1, 0))</f>
        <v/>
      </c>
      <c r="C234">
        <f>INDEX(resultados!$A$2:$ZZ$355, 228, MATCH($B$3, resultados!$A$1:$ZZ$1, 0))</f>
        <v/>
      </c>
    </row>
    <row r="235">
      <c r="A235">
        <f>INDEX(resultados!$A$2:$ZZ$355, 229, MATCH($B$1, resultados!$A$1:$ZZ$1, 0))</f>
        <v/>
      </c>
      <c r="B235">
        <f>INDEX(resultados!$A$2:$ZZ$355, 229, MATCH($B$2, resultados!$A$1:$ZZ$1, 0))</f>
        <v/>
      </c>
      <c r="C235">
        <f>INDEX(resultados!$A$2:$ZZ$355, 229, MATCH($B$3, resultados!$A$1:$ZZ$1, 0))</f>
        <v/>
      </c>
    </row>
    <row r="236">
      <c r="A236">
        <f>INDEX(resultados!$A$2:$ZZ$355, 230, MATCH($B$1, resultados!$A$1:$ZZ$1, 0))</f>
        <v/>
      </c>
      <c r="B236">
        <f>INDEX(resultados!$A$2:$ZZ$355, 230, MATCH($B$2, resultados!$A$1:$ZZ$1, 0))</f>
        <v/>
      </c>
      <c r="C236">
        <f>INDEX(resultados!$A$2:$ZZ$355, 230, MATCH($B$3, resultados!$A$1:$ZZ$1, 0))</f>
        <v/>
      </c>
    </row>
    <row r="237">
      <c r="A237">
        <f>INDEX(resultados!$A$2:$ZZ$355, 231, MATCH($B$1, resultados!$A$1:$ZZ$1, 0))</f>
        <v/>
      </c>
      <c r="B237">
        <f>INDEX(resultados!$A$2:$ZZ$355, 231, MATCH($B$2, resultados!$A$1:$ZZ$1, 0))</f>
        <v/>
      </c>
      <c r="C237">
        <f>INDEX(resultados!$A$2:$ZZ$355, 231, MATCH($B$3, resultados!$A$1:$ZZ$1, 0))</f>
        <v/>
      </c>
    </row>
    <row r="238">
      <c r="A238">
        <f>INDEX(resultados!$A$2:$ZZ$355, 232, MATCH($B$1, resultados!$A$1:$ZZ$1, 0))</f>
        <v/>
      </c>
      <c r="B238">
        <f>INDEX(resultados!$A$2:$ZZ$355, 232, MATCH($B$2, resultados!$A$1:$ZZ$1, 0))</f>
        <v/>
      </c>
      <c r="C238">
        <f>INDEX(resultados!$A$2:$ZZ$355, 232, MATCH($B$3, resultados!$A$1:$ZZ$1, 0))</f>
        <v/>
      </c>
    </row>
    <row r="239">
      <c r="A239">
        <f>INDEX(resultados!$A$2:$ZZ$355, 233, MATCH($B$1, resultados!$A$1:$ZZ$1, 0))</f>
        <v/>
      </c>
      <c r="B239">
        <f>INDEX(resultados!$A$2:$ZZ$355, 233, MATCH($B$2, resultados!$A$1:$ZZ$1, 0))</f>
        <v/>
      </c>
      <c r="C239">
        <f>INDEX(resultados!$A$2:$ZZ$355, 233, MATCH($B$3, resultados!$A$1:$ZZ$1, 0))</f>
        <v/>
      </c>
    </row>
    <row r="240">
      <c r="A240">
        <f>INDEX(resultados!$A$2:$ZZ$355, 234, MATCH($B$1, resultados!$A$1:$ZZ$1, 0))</f>
        <v/>
      </c>
      <c r="B240">
        <f>INDEX(resultados!$A$2:$ZZ$355, 234, MATCH($B$2, resultados!$A$1:$ZZ$1, 0))</f>
        <v/>
      </c>
      <c r="C240">
        <f>INDEX(resultados!$A$2:$ZZ$355, 234, MATCH($B$3, resultados!$A$1:$ZZ$1, 0))</f>
        <v/>
      </c>
    </row>
    <row r="241">
      <c r="A241">
        <f>INDEX(resultados!$A$2:$ZZ$355, 235, MATCH($B$1, resultados!$A$1:$ZZ$1, 0))</f>
        <v/>
      </c>
      <c r="B241">
        <f>INDEX(resultados!$A$2:$ZZ$355, 235, MATCH($B$2, resultados!$A$1:$ZZ$1, 0))</f>
        <v/>
      </c>
      <c r="C241">
        <f>INDEX(resultados!$A$2:$ZZ$355, 235, MATCH($B$3, resultados!$A$1:$ZZ$1, 0))</f>
        <v/>
      </c>
    </row>
    <row r="242">
      <c r="A242">
        <f>INDEX(resultados!$A$2:$ZZ$355, 236, MATCH($B$1, resultados!$A$1:$ZZ$1, 0))</f>
        <v/>
      </c>
      <c r="B242">
        <f>INDEX(resultados!$A$2:$ZZ$355, 236, MATCH($B$2, resultados!$A$1:$ZZ$1, 0))</f>
        <v/>
      </c>
      <c r="C242">
        <f>INDEX(resultados!$A$2:$ZZ$355, 236, MATCH($B$3, resultados!$A$1:$ZZ$1, 0))</f>
        <v/>
      </c>
    </row>
    <row r="243">
      <c r="A243">
        <f>INDEX(resultados!$A$2:$ZZ$355, 237, MATCH($B$1, resultados!$A$1:$ZZ$1, 0))</f>
        <v/>
      </c>
      <c r="B243">
        <f>INDEX(resultados!$A$2:$ZZ$355, 237, MATCH($B$2, resultados!$A$1:$ZZ$1, 0))</f>
        <v/>
      </c>
      <c r="C243">
        <f>INDEX(resultados!$A$2:$ZZ$355, 237, MATCH($B$3, resultados!$A$1:$ZZ$1, 0))</f>
        <v/>
      </c>
    </row>
    <row r="244">
      <c r="A244">
        <f>INDEX(resultados!$A$2:$ZZ$355, 238, MATCH($B$1, resultados!$A$1:$ZZ$1, 0))</f>
        <v/>
      </c>
      <c r="B244">
        <f>INDEX(resultados!$A$2:$ZZ$355, 238, MATCH($B$2, resultados!$A$1:$ZZ$1, 0))</f>
        <v/>
      </c>
      <c r="C244">
        <f>INDEX(resultados!$A$2:$ZZ$355, 238, MATCH($B$3, resultados!$A$1:$ZZ$1, 0))</f>
        <v/>
      </c>
    </row>
    <row r="245">
      <c r="A245">
        <f>INDEX(resultados!$A$2:$ZZ$355, 239, MATCH($B$1, resultados!$A$1:$ZZ$1, 0))</f>
        <v/>
      </c>
      <c r="B245">
        <f>INDEX(resultados!$A$2:$ZZ$355, 239, MATCH($B$2, resultados!$A$1:$ZZ$1, 0))</f>
        <v/>
      </c>
      <c r="C245">
        <f>INDEX(resultados!$A$2:$ZZ$355, 239, MATCH($B$3, resultados!$A$1:$ZZ$1, 0))</f>
        <v/>
      </c>
    </row>
    <row r="246">
      <c r="A246">
        <f>INDEX(resultados!$A$2:$ZZ$355, 240, MATCH($B$1, resultados!$A$1:$ZZ$1, 0))</f>
        <v/>
      </c>
      <c r="B246">
        <f>INDEX(resultados!$A$2:$ZZ$355, 240, MATCH($B$2, resultados!$A$1:$ZZ$1, 0))</f>
        <v/>
      </c>
      <c r="C246">
        <f>INDEX(resultados!$A$2:$ZZ$355, 240, MATCH($B$3, resultados!$A$1:$ZZ$1, 0))</f>
        <v/>
      </c>
    </row>
    <row r="247">
      <c r="A247">
        <f>INDEX(resultados!$A$2:$ZZ$355, 241, MATCH($B$1, resultados!$A$1:$ZZ$1, 0))</f>
        <v/>
      </c>
      <c r="B247">
        <f>INDEX(resultados!$A$2:$ZZ$355, 241, MATCH($B$2, resultados!$A$1:$ZZ$1, 0))</f>
        <v/>
      </c>
      <c r="C247">
        <f>INDEX(resultados!$A$2:$ZZ$355, 241, MATCH($B$3, resultados!$A$1:$ZZ$1, 0))</f>
        <v/>
      </c>
    </row>
    <row r="248">
      <c r="A248">
        <f>INDEX(resultados!$A$2:$ZZ$355, 242, MATCH($B$1, resultados!$A$1:$ZZ$1, 0))</f>
        <v/>
      </c>
      <c r="B248">
        <f>INDEX(resultados!$A$2:$ZZ$355, 242, MATCH($B$2, resultados!$A$1:$ZZ$1, 0))</f>
        <v/>
      </c>
      <c r="C248">
        <f>INDEX(resultados!$A$2:$ZZ$355, 242, MATCH($B$3, resultados!$A$1:$ZZ$1, 0))</f>
        <v/>
      </c>
    </row>
    <row r="249">
      <c r="A249">
        <f>INDEX(resultados!$A$2:$ZZ$355, 243, MATCH($B$1, resultados!$A$1:$ZZ$1, 0))</f>
        <v/>
      </c>
      <c r="B249">
        <f>INDEX(resultados!$A$2:$ZZ$355, 243, MATCH($B$2, resultados!$A$1:$ZZ$1, 0))</f>
        <v/>
      </c>
      <c r="C249">
        <f>INDEX(resultados!$A$2:$ZZ$355, 243, MATCH($B$3, resultados!$A$1:$ZZ$1, 0))</f>
        <v/>
      </c>
    </row>
    <row r="250">
      <c r="A250">
        <f>INDEX(resultados!$A$2:$ZZ$355, 244, MATCH($B$1, resultados!$A$1:$ZZ$1, 0))</f>
        <v/>
      </c>
      <c r="B250">
        <f>INDEX(resultados!$A$2:$ZZ$355, 244, MATCH($B$2, resultados!$A$1:$ZZ$1, 0))</f>
        <v/>
      </c>
      <c r="C250">
        <f>INDEX(resultados!$A$2:$ZZ$355, 244, MATCH($B$3, resultados!$A$1:$ZZ$1, 0))</f>
        <v/>
      </c>
    </row>
    <row r="251">
      <c r="A251">
        <f>INDEX(resultados!$A$2:$ZZ$355, 245, MATCH($B$1, resultados!$A$1:$ZZ$1, 0))</f>
        <v/>
      </c>
      <c r="B251">
        <f>INDEX(resultados!$A$2:$ZZ$355, 245, MATCH($B$2, resultados!$A$1:$ZZ$1, 0))</f>
        <v/>
      </c>
      <c r="C251">
        <f>INDEX(resultados!$A$2:$ZZ$355, 245, MATCH($B$3, resultados!$A$1:$ZZ$1, 0))</f>
        <v/>
      </c>
    </row>
    <row r="252">
      <c r="A252">
        <f>INDEX(resultados!$A$2:$ZZ$355, 246, MATCH($B$1, resultados!$A$1:$ZZ$1, 0))</f>
        <v/>
      </c>
      <c r="B252">
        <f>INDEX(resultados!$A$2:$ZZ$355, 246, MATCH($B$2, resultados!$A$1:$ZZ$1, 0))</f>
        <v/>
      </c>
      <c r="C252">
        <f>INDEX(resultados!$A$2:$ZZ$355, 246, MATCH($B$3, resultados!$A$1:$ZZ$1, 0))</f>
        <v/>
      </c>
    </row>
    <row r="253">
      <c r="A253">
        <f>INDEX(resultados!$A$2:$ZZ$355, 247, MATCH($B$1, resultados!$A$1:$ZZ$1, 0))</f>
        <v/>
      </c>
      <c r="B253">
        <f>INDEX(resultados!$A$2:$ZZ$355, 247, MATCH($B$2, resultados!$A$1:$ZZ$1, 0))</f>
        <v/>
      </c>
      <c r="C253">
        <f>INDEX(resultados!$A$2:$ZZ$355, 247, MATCH($B$3, resultados!$A$1:$ZZ$1, 0))</f>
        <v/>
      </c>
    </row>
    <row r="254">
      <c r="A254">
        <f>INDEX(resultados!$A$2:$ZZ$355, 248, MATCH($B$1, resultados!$A$1:$ZZ$1, 0))</f>
        <v/>
      </c>
      <c r="B254">
        <f>INDEX(resultados!$A$2:$ZZ$355, 248, MATCH($B$2, resultados!$A$1:$ZZ$1, 0))</f>
        <v/>
      </c>
      <c r="C254">
        <f>INDEX(resultados!$A$2:$ZZ$355, 248, MATCH($B$3, resultados!$A$1:$ZZ$1, 0))</f>
        <v/>
      </c>
    </row>
    <row r="255">
      <c r="A255">
        <f>INDEX(resultados!$A$2:$ZZ$355, 249, MATCH($B$1, resultados!$A$1:$ZZ$1, 0))</f>
        <v/>
      </c>
      <c r="B255">
        <f>INDEX(resultados!$A$2:$ZZ$355, 249, MATCH($B$2, resultados!$A$1:$ZZ$1, 0))</f>
        <v/>
      </c>
      <c r="C255">
        <f>INDEX(resultados!$A$2:$ZZ$355, 249, MATCH($B$3, resultados!$A$1:$ZZ$1, 0))</f>
        <v/>
      </c>
    </row>
    <row r="256">
      <c r="A256">
        <f>INDEX(resultados!$A$2:$ZZ$355, 250, MATCH($B$1, resultados!$A$1:$ZZ$1, 0))</f>
        <v/>
      </c>
      <c r="B256">
        <f>INDEX(resultados!$A$2:$ZZ$355, 250, MATCH($B$2, resultados!$A$1:$ZZ$1, 0))</f>
        <v/>
      </c>
      <c r="C256">
        <f>INDEX(resultados!$A$2:$ZZ$355, 250, MATCH($B$3, resultados!$A$1:$ZZ$1, 0))</f>
        <v/>
      </c>
    </row>
    <row r="257">
      <c r="A257">
        <f>INDEX(resultados!$A$2:$ZZ$355, 251, MATCH($B$1, resultados!$A$1:$ZZ$1, 0))</f>
        <v/>
      </c>
      <c r="B257">
        <f>INDEX(resultados!$A$2:$ZZ$355, 251, MATCH($B$2, resultados!$A$1:$ZZ$1, 0))</f>
        <v/>
      </c>
      <c r="C257">
        <f>INDEX(resultados!$A$2:$ZZ$355, 251, MATCH($B$3, resultados!$A$1:$ZZ$1, 0))</f>
        <v/>
      </c>
    </row>
    <row r="258">
      <c r="A258">
        <f>INDEX(resultados!$A$2:$ZZ$355, 252, MATCH($B$1, resultados!$A$1:$ZZ$1, 0))</f>
        <v/>
      </c>
      <c r="B258">
        <f>INDEX(resultados!$A$2:$ZZ$355, 252, MATCH($B$2, resultados!$A$1:$ZZ$1, 0))</f>
        <v/>
      </c>
      <c r="C258">
        <f>INDEX(resultados!$A$2:$ZZ$355, 252, MATCH($B$3, resultados!$A$1:$ZZ$1, 0))</f>
        <v/>
      </c>
    </row>
    <row r="259">
      <c r="A259">
        <f>INDEX(resultados!$A$2:$ZZ$355, 253, MATCH($B$1, resultados!$A$1:$ZZ$1, 0))</f>
        <v/>
      </c>
      <c r="B259">
        <f>INDEX(resultados!$A$2:$ZZ$355, 253, MATCH($B$2, resultados!$A$1:$ZZ$1, 0))</f>
        <v/>
      </c>
      <c r="C259">
        <f>INDEX(resultados!$A$2:$ZZ$355, 253, MATCH($B$3, resultados!$A$1:$ZZ$1, 0))</f>
        <v/>
      </c>
    </row>
    <row r="260">
      <c r="A260">
        <f>INDEX(resultados!$A$2:$ZZ$355, 254, MATCH($B$1, resultados!$A$1:$ZZ$1, 0))</f>
        <v/>
      </c>
      <c r="B260">
        <f>INDEX(resultados!$A$2:$ZZ$355, 254, MATCH($B$2, resultados!$A$1:$ZZ$1, 0))</f>
        <v/>
      </c>
      <c r="C260">
        <f>INDEX(resultados!$A$2:$ZZ$355, 254, MATCH($B$3, resultados!$A$1:$ZZ$1, 0))</f>
        <v/>
      </c>
    </row>
    <row r="261">
      <c r="A261">
        <f>INDEX(resultados!$A$2:$ZZ$355, 255, MATCH($B$1, resultados!$A$1:$ZZ$1, 0))</f>
        <v/>
      </c>
      <c r="B261">
        <f>INDEX(resultados!$A$2:$ZZ$355, 255, MATCH($B$2, resultados!$A$1:$ZZ$1, 0))</f>
        <v/>
      </c>
      <c r="C261">
        <f>INDEX(resultados!$A$2:$ZZ$355, 255, MATCH($B$3, resultados!$A$1:$ZZ$1, 0))</f>
        <v/>
      </c>
    </row>
    <row r="262">
      <c r="A262">
        <f>INDEX(resultados!$A$2:$ZZ$355, 256, MATCH($B$1, resultados!$A$1:$ZZ$1, 0))</f>
        <v/>
      </c>
      <c r="B262">
        <f>INDEX(resultados!$A$2:$ZZ$355, 256, MATCH($B$2, resultados!$A$1:$ZZ$1, 0))</f>
        <v/>
      </c>
      <c r="C262">
        <f>INDEX(resultados!$A$2:$ZZ$355, 256, MATCH($B$3, resultados!$A$1:$ZZ$1, 0))</f>
        <v/>
      </c>
    </row>
    <row r="263">
      <c r="A263">
        <f>INDEX(resultados!$A$2:$ZZ$355, 257, MATCH($B$1, resultados!$A$1:$ZZ$1, 0))</f>
        <v/>
      </c>
      <c r="B263">
        <f>INDEX(resultados!$A$2:$ZZ$355, 257, MATCH($B$2, resultados!$A$1:$ZZ$1, 0))</f>
        <v/>
      </c>
      <c r="C263">
        <f>INDEX(resultados!$A$2:$ZZ$355, 257, MATCH($B$3, resultados!$A$1:$ZZ$1, 0))</f>
        <v/>
      </c>
    </row>
    <row r="264">
      <c r="A264">
        <f>INDEX(resultados!$A$2:$ZZ$355, 258, MATCH($B$1, resultados!$A$1:$ZZ$1, 0))</f>
        <v/>
      </c>
      <c r="B264">
        <f>INDEX(resultados!$A$2:$ZZ$355, 258, MATCH($B$2, resultados!$A$1:$ZZ$1, 0))</f>
        <v/>
      </c>
      <c r="C264">
        <f>INDEX(resultados!$A$2:$ZZ$355, 258, MATCH($B$3, resultados!$A$1:$ZZ$1, 0))</f>
        <v/>
      </c>
    </row>
    <row r="265">
      <c r="A265">
        <f>INDEX(resultados!$A$2:$ZZ$355, 259, MATCH($B$1, resultados!$A$1:$ZZ$1, 0))</f>
        <v/>
      </c>
      <c r="B265">
        <f>INDEX(resultados!$A$2:$ZZ$355, 259, MATCH($B$2, resultados!$A$1:$ZZ$1, 0))</f>
        <v/>
      </c>
      <c r="C265">
        <f>INDEX(resultados!$A$2:$ZZ$355, 259, MATCH($B$3, resultados!$A$1:$ZZ$1, 0))</f>
        <v/>
      </c>
    </row>
    <row r="266">
      <c r="A266">
        <f>INDEX(resultados!$A$2:$ZZ$355, 260, MATCH($B$1, resultados!$A$1:$ZZ$1, 0))</f>
        <v/>
      </c>
      <c r="B266">
        <f>INDEX(resultados!$A$2:$ZZ$355, 260, MATCH($B$2, resultados!$A$1:$ZZ$1, 0))</f>
        <v/>
      </c>
      <c r="C266">
        <f>INDEX(resultados!$A$2:$ZZ$355, 260, MATCH($B$3, resultados!$A$1:$ZZ$1, 0))</f>
        <v/>
      </c>
    </row>
    <row r="267">
      <c r="A267">
        <f>INDEX(resultados!$A$2:$ZZ$355, 261, MATCH($B$1, resultados!$A$1:$ZZ$1, 0))</f>
        <v/>
      </c>
      <c r="B267">
        <f>INDEX(resultados!$A$2:$ZZ$355, 261, MATCH($B$2, resultados!$A$1:$ZZ$1, 0))</f>
        <v/>
      </c>
      <c r="C267">
        <f>INDEX(resultados!$A$2:$ZZ$355, 261, MATCH($B$3, resultados!$A$1:$ZZ$1, 0))</f>
        <v/>
      </c>
    </row>
    <row r="268">
      <c r="A268">
        <f>INDEX(resultados!$A$2:$ZZ$355, 262, MATCH($B$1, resultados!$A$1:$ZZ$1, 0))</f>
        <v/>
      </c>
      <c r="B268">
        <f>INDEX(resultados!$A$2:$ZZ$355, 262, MATCH($B$2, resultados!$A$1:$ZZ$1, 0))</f>
        <v/>
      </c>
      <c r="C268">
        <f>INDEX(resultados!$A$2:$ZZ$355, 262, MATCH($B$3, resultados!$A$1:$ZZ$1, 0))</f>
        <v/>
      </c>
    </row>
    <row r="269">
      <c r="A269">
        <f>INDEX(resultados!$A$2:$ZZ$355, 263, MATCH($B$1, resultados!$A$1:$ZZ$1, 0))</f>
        <v/>
      </c>
      <c r="B269">
        <f>INDEX(resultados!$A$2:$ZZ$355, 263, MATCH($B$2, resultados!$A$1:$ZZ$1, 0))</f>
        <v/>
      </c>
      <c r="C269">
        <f>INDEX(resultados!$A$2:$ZZ$355, 263, MATCH($B$3, resultados!$A$1:$ZZ$1, 0))</f>
        <v/>
      </c>
    </row>
    <row r="270">
      <c r="A270">
        <f>INDEX(resultados!$A$2:$ZZ$355, 264, MATCH($B$1, resultados!$A$1:$ZZ$1, 0))</f>
        <v/>
      </c>
      <c r="B270">
        <f>INDEX(resultados!$A$2:$ZZ$355, 264, MATCH($B$2, resultados!$A$1:$ZZ$1, 0))</f>
        <v/>
      </c>
      <c r="C270">
        <f>INDEX(resultados!$A$2:$ZZ$355, 264, MATCH($B$3, resultados!$A$1:$ZZ$1, 0))</f>
        <v/>
      </c>
    </row>
    <row r="271">
      <c r="A271">
        <f>INDEX(resultados!$A$2:$ZZ$355, 265, MATCH($B$1, resultados!$A$1:$ZZ$1, 0))</f>
        <v/>
      </c>
      <c r="B271">
        <f>INDEX(resultados!$A$2:$ZZ$355, 265, MATCH($B$2, resultados!$A$1:$ZZ$1, 0))</f>
        <v/>
      </c>
      <c r="C271">
        <f>INDEX(resultados!$A$2:$ZZ$355, 265, MATCH($B$3, resultados!$A$1:$ZZ$1, 0))</f>
        <v/>
      </c>
    </row>
    <row r="272">
      <c r="A272">
        <f>INDEX(resultados!$A$2:$ZZ$355, 266, MATCH($B$1, resultados!$A$1:$ZZ$1, 0))</f>
        <v/>
      </c>
      <c r="B272">
        <f>INDEX(resultados!$A$2:$ZZ$355, 266, MATCH($B$2, resultados!$A$1:$ZZ$1, 0))</f>
        <v/>
      </c>
      <c r="C272">
        <f>INDEX(resultados!$A$2:$ZZ$355, 266, MATCH($B$3, resultados!$A$1:$ZZ$1, 0))</f>
        <v/>
      </c>
    </row>
    <row r="273">
      <c r="A273">
        <f>INDEX(resultados!$A$2:$ZZ$355, 267, MATCH($B$1, resultados!$A$1:$ZZ$1, 0))</f>
        <v/>
      </c>
      <c r="B273">
        <f>INDEX(resultados!$A$2:$ZZ$355, 267, MATCH($B$2, resultados!$A$1:$ZZ$1, 0))</f>
        <v/>
      </c>
      <c r="C273">
        <f>INDEX(resultados!$A$2:$ZZ$355, 267, MATCH($B$3, resultados!$A$1:$ZZ$1, 0))</f>
        <v/>
      </c>
    </row>
    <row r="274">
      <c r="A274">
        <f>INDEX(resultados!$A$2:$ZZ$355, 268, MATCH($B$1, resultados!$A$1:$ZZ$1, 0))</f>
        <v/>
      </c>
      <c r="B274">
        <f>INDEX(resultados!$A$2:$ZZ$355, 268, MATCH($B$2, resultados!$A$1:$ZZ$1, 0))</f>
        <v/>
      </c>
      <c r="C274">
        <f>INDEX(resultados!$A$2:$ZZ$355, 268, MATCH($B$3, resultados!$A$1:$ZZ$1, 0))</f>
        <v/>
      </c>
    </row>
    <row r="275">
      <c r="A275">
        <f>INDEX(resultados!$A$2:$ZZ$355, 269, MATCH($B$1, resultados!$A$1:$ZZ$1, 0))</f>
        <v/>
      </c>
      <c r="B275">
        <f>INDEX(resultados!$A$2:$ZZ$355, 269, MATCH($B$2, resultados!$A$1:$ZZ$1, 0))</f>
        <v/>
      </c>
      <c r="C275">
        <f>INDEX(resultados!$A$2:$ZZ$355, 269, MATCH($B$3, resultados!$A$1:$ZZ$1, 0))</f>
        <v/>
      </c>
    </row>
    <row r="276">
      <c r="A276">
        <f>INDEX(resultados!$A$2:$ZZ$355, 270, MATCH($B$1, resultados!$A$1:$ZZ$1, 0))</f>
        <v/>
      </c>
      <c r="B276">
        <f>INDEX(resultados!$A$2:$ZZ$355, 270, MATCH($B$2, resultados!$A$1:$ZZ$1, 0))</f>
        <v/>
      </c>
      <c r="C276">
        <f>INDEX(resultados!$A$2:$ZZ$355, 270, MATCH($B$3, resultados!$A$1:$ZZ$1, 0))</f>
        <v/>
      </c>
    </row>
    <row r="277">
      <c r="A277">
        <f>INDEX(resultados!$A$2:$ZZ$355, 271, MATCH($B$1, resultados!$A$1:$ZZ$1, 0))</f>
        <v/>
      </c>
      <c r="B277">
        <f>INDEX(resultados!$A$2:$ZZ$355, 271, MATCH($B$2, resultados!$A$1:$ZZ$1, 0))</f>
        <v/>
      </c>
      <c r="C277">
        <f>INDEX(resultados!$A$2:$ZZ$355, 271, MATCH($B$3, resultados!$A$1:$ZZ$1, 0))</f>
        <v/>
      </c>
    </row>
    <row r="278">
      <c r="A278">
        <f>INDEX(resultados!$A$2:$ZZ$355, 272, MATCH($B$1, resultados!$A$1:$ZZ$1, 0))</f>
        <v/>
      </c>
      <c r="B278">
        <f>INDEX(resultados!$A$2:$ZZ$355, 272, MATCH($B$2, resultados!$A$1:$ZZ$1, 0))</f>
        <v/>
      </c>
      <c r="C278">
        <f>INDEX(resultados!$A$2:$ZZ$355, 272, MATCH($B$3, resultados!$A$1:$ZZ$1, 0))</f>
        <v/>
      </c>
    </row>
    <row r="279">
      <c r="A279">
        <f>INDEX(resultados!$A$2:$ZZ$355, 273, MATCH($B$1, resultados!$A$1:$ZZ$1, 0))</f>
        <v/>
      </c>
      <c r="B279">
        <f>INDEX(resultados!$A$2:$ZZ$355, 273, MATCH($B$2, resultados!$A$1:$ZZ$1, 0))</f>
        <v/>
      </c>
      <c r="C279">
        <f>INDEX(resultados!$A$2:$ZZ$355, 273, MATCH($B$3, resultados!$A$1:$ZZ$1, 0))</f>
        <v/>
      </c>
    </row>
    <row r="280">
      <c r="A280">
        <f>INDEX(resultados!$A$2:$ZZ$355, 274, MATCH($B$1, resultados!$A$1:$ZZ$1, 0))</f>
        <v/>
      </c>
      <c r="B280">
        <f>INDEX(resultados!$A$2:$ZZ$355, 274, MATCH($B$2, resultados!$A$1:$ZZ$1, 0))</f>
        <v/>
      </c>
      <c r="C280">
        <f>INDEX(resultados!$A$2:$ZZ$355, 274, MATCH($B$3, resultados!$A$1:$ZZ$1, 0))</f>
        <v/>
      </c>
    </row>
    <row r="281">
      <c r="A281">
        <f>INDEX(resultados!$A$2:$ZZ$355, 275, MATCH($B$1, resultados!$A$1:$ZZ$1, 0))</f>
        <v/>
      </c>
      <c r="B281">
        <f>INDEX(resultados!$A$2:$ZZ$355, 275, MATCH($B$2, resultados!$A$1:$ZZ$1, 0))</f>
        <v/>
      </c>
      <c r="C281">
        <f>INDEX(resultados!$A$2:$ZZ$355, 275, MATCH($B$3, resultados!$A$1:$ZZ$1, 0))</f>
        <v/>
      </c>
    </row>
    <row r="282">
      <c r="A282">
        <f>INDEX(resultados!$A$2:$ZZ$355, 276, MATCH($B$1, resultados!$A$1:$ZZ$1, 0))</f>
        <v/>
      </c>
      <c r="B282">
        <f>INDEX(resultados!$A$2:$ZZ$355, 276, MATCH($B$2, resultados!$A$1:$ZZ$1, 0))</f>
        <v/>
      </c>
      <c r="C282">
        <f>INDEX(resultados!$A$2:$ZZ$355, 276, MATCH($B$3, resultados!$A$1:$ZZ$1, 0))</f>
        <v/>
      </c>
    </row>
    <row r="283">
      <c r="A283">
        <f>INDEX(resultados!$A$2:$ZZ$355, 277, MATCH($B$1, resultados!$A$1:$ZZ$1, 0))</f>
        <v/>
      </c>
      <c r="B283">
        <f>INDEX(resultados!$A$2:$ZZ$355, 277, MATCH($B$2, resultados!$A$1:$ZZ$1, 0))</f>
        <v/>
      </c>
      <c r="C283">
        <f>INDEX(resultados!$A$2:$ZZ$355, 277, MATCH($B$3, resultados!$A$1:$ZZ$1, 0))</f>
        <v/>
      </c>
    </row>
    <row r="284">
      <c r="A284">
        <f>INDEX(resultados!$A$2:$ZZ$355, 278, MATCH($B$1, resultados!$A$1:$ZZ$1, 0))</f>
        <v/>
      </c>
      <c r="B284">
        <f>INDEX(resultados!$A$2:$ZZ$355, 278, MATCH($B$2, resultados!$A$1:$ZZ$1, 0))</f>
        <v/>
      </c>
      <c r="C284">
        <f>INDEX(resultados!$A$2:$ZZ$355, 278, MATCH($B$3, resultados!$A$1:$ZZ$1, 0))</f>
        <v/>
      </c>
    </row>
    <row r="285">
      <c r="A285">
        <f>INDEX(resultados!$A$2:$ZZ$355, 279, MATCH($B$1, resultados!$A$1:$ZZ$1, 0))</f>
        <v/>
      </c>
      <c r="B285">
        <f>INDEX(resultados!$A$2:$ZZ$355, 279, MATCH($B$2, resultados!$A$1:$ZZ$1, 0))</f>
        <v/>
      </c>
      <c r="C285">
        <f>INDEX(resultados!$A$2:$ZZ$355, 279, MATCH($B$3, resultados!$A$1:$ZZ$1, 0))</f>
        <v/>
      </c>
    </row>
    <row r="286">
      <c r="A286">
        <f>INDEX(resultados!$A$2:$ZZ$355, 280, MATCH($B$1, resultados!$A$1:$ZZ$1, 0))</f>
        <v/>
      </c>
      <c r="B286">
        <f>INDEX(resultados!$A$2:$ZZ$355, 280, MATCH($B$2, resultados!$A$1:$ZZ$1, 0))</f>
        <v/>
      </c>
      <c r="C286">
        <f>INDEX(resultados!$A$2:$ZZ$355, 280, MATCH($B$3, resultados!$A$1:$ZZ$1, 0))</f>
        <v/>
      </c>
    </row>
    <row r="287">
      <c r="A287">
        <f>INDEX(resultados!$A$2:$ZZ$355, 281, MATCH($B$1, resultados!$A$1:$ZZ$1, 0))</f>
        <v/>
      </c>
      <c r="B287">
        <f>INDEX(resultados!$A$2:$ZZ$355, 281, MATCH($B$2, resultados!$A$1:$ZZ$1, 0))</f>
        <v/>
      </c>
      <c r="C287">
        <f>INDEX(resultados!$A$2:$ZZ$355, 281, MATCH($B$3, resultados!$A$1:$ZZ$1, 0))</f>
        <v/>
      </c>
    </row>
    <row r="288">
      <c r="A288">
        <f>INDEX(resultados!$A$2:$ZZ$355, 282, MATCH($B$1, resultados!$A$1:$ZZ$1, 0))</f>
        <v/>
      </c>
      <c r="B288">
        <f>INDEX(resultados!$A$2:$ZZ$355, 282, MATCH($B$2, resultados!$A$1:$ZZ$1, 0))</f>
        <v/>
      </c>
      <c r="C288">
        <f>INDEX(resultados!$A$2:$ZZ$355, 282, MATCH($B$3, resultados!$A$1:$ZZ$1, 0))</f>
        <v/>
      </c>
    </row>
    <row r="289">
      <c r="A289">
        <f>INDEX(resultados!$A$2:$ZZ$355, 283, MATCH($B$1, resultados!$A$1:$ZZ$1, 0))</f>
        <v/>
      </c>
      <c r="B289">
        <f>INDEX(resultados!$A$2:$ZZ$355, 283, MATCH($B$2, resultados!$A$1:$ZZ$1, 0))</f>
        <v/>
      </c>
      <c r="C289">
        <f>INDEX(resultados!$A$2:$ZZ$355, 283, MATCH($B$3, resultados!$A$1:$ZZ$1, 0))</f>
        <v/>
      </c>
    </row>
    <row r="290">
      <c r="A290">
        <f>INDEX(resultados!$A$2:$ZZ$355, 284, MATCH($B$1, resultados!$A$1:$ZZ$1, 0))</f>
        <v/>
      </c>
      <c r="B290">
        <f>INDEX(resultados!$A$2:$ZZ$355, 284, MATCH($B$2, resultados!$A$1:$ZZ$1, 0))</f>
        <v/>
      </c>
      <c r="C290">
        <f>INDEX(resultados!$A$2:$ZZ$355, 284, MATCH($B$3, resultados!$A$1:$ZZ$1, 0))</f>
        <v/>
      </c>
    </row>
    <row r="291">
      <c r="A291">
        <f>INDEX(resultados!$A$2:$ZZ$355, 285, MATCH($B$1, resultados!$A$1:$ZZ$1, 0))</f>
        <v/>
      </c>
      <c r="B291">
        <f>INDEX(resultados!$A$2:$ZZ$355, 285, MATCH($B$2, resultados!$A$1:$ZZ$1, 0))</f>
        <v/>
      </c>
      <c r="C291">
        <f>INDEX(resultados!$A$2:$ZZ$355, 285, MATCH($B$3, resultados!$A$1:$ZZ$1, 0))</f>
        <v/>
      </c>
    </row>
    <row r="292">
      <c r="A292">
        <f>INDEX(resultados!$A$2:$ZZ$355, 286, MATCH($B$1, resultados!$A$1:$ZZ$1, 0))</f>
        <v/>
      </c>
      <c r="B292">
        <f>INDEX(resultados!$A$2:$ZZ$355, 286, MATCH($B$2, resultados!$A$1:$ZZ$1, 0))</f>
        <v/>
      </c>
      <c r="C292">
        <f>INDEX(resultados!$A$2:$ZZ$355, 286, MATCH($B$3, resultados!$A$1:$ZZ$1, 0))</f>
        <v/>
      </c>
    </row>
    <row r="293">
      <c r="A293">
        <f>INDEX(resultados!$A$2:$ZZ$355, 287, MATCH($B$1, resultados!$A$1:$ZZ$1, 0))</f>
        <v/>
      </c>
      <c r="B293">
        <f>INDEX(resultados!$A$2:$ZZ$355, 287, MATCH($B$2, resultados!$A$1:$ZZ$1, 0))</f>
        <v/>
      </c>
      <c r="C293">
        <f>INDEX(resultados!$A$2:$ZZ$355, 287, MATCH($B$3, resultados!$A$1:$ZZ$1, 0))</f>
        <v/>
      </c>
    </row>
    <row r="294">
      <c r="A294">
        <f>INDEX(resultados!$A$2:$ZZ$355, 288, MATCH($B$1, resultados!$A$1:$ZZ$1, 0))</f>
        <v/>
      </c>
      <c r="B294">
        <f>INDEX(resultados!$A$2:$ZZ$355, 288, MATCH($B$2, resultados!$A$1:$ZZ$1, 0))</f>
        <v/>
      </c>
      <c r="C294">
        <f>INDEX(resultados!$A$2:$ZZ$355, 288, MATCH($B$3, resultados!$A$1:$ZZ$1, 0))</f>
        <v/>
      </c>
    </row>
    <row r="295">
      <c r="A295">
        <f>INDEX(resultados!$A$2:$ZZ$355, 289, MATCH($B$1, resultados!$A$1:$ZZ$1, 0))</f>
        <v/>
      </c>
      <c r="B295">
        <f>INDEX(resultados!$A$2:$ZZ$355, 289, MATCH($B$2, resultados!$A$1:$ZZ$1, 0))</f>
        <v/>
      </c>
      <c r="C295">
        <f>INDEX(resultados!$A$2:$ZZ$355, 289, MATCH($B$3, resultados!$A$1:$ZZ$1, 0))</f>
        <v/>
      </c>
    </row>
    <row r="296">
      <c r="A296">
        <f>INDEX(resultados!$A$2:$ZZ$355, 290, MATCH($B$1, resultados!$A$1:$ZZ$1, 0))</f>
        <v/>
      </c>
      <c r="B296">
        <f>INDEX(resultados!$A$2:$ZZ$355, 290, MATCH($B$2, resultados!$A$1:$ZZ$1, 0))</f>
        <v/>
      </c>
      <c r="C296">
        <f>INDEX(resultados!$A$2:$ZZ$355, 290, MATCH($B$3, resultados!$A$1:$ZZ$1, 0))</f>
        <v/>
      </c>
    </row>
    <row r="297">
      <c r="A297">
        <f>INDEX(resultados!$A$2:$ZZ$355, 291, MATCH($B$1, resultados!$A$1:$ZZ$1, 0))</f>
        <v/>
      </c>
      <c r="B297">
        <f>INDEX(resultados!$A$2:$ZZ$355, 291, MATCH($B$2, resultados!$A$1:$ZZ$1, 0))</f>
        <v/>
      </c>
      <c r="C297">
        <f>INDEX(resultados!$A$2:$ZZ$355, 291, MATCH($B$3, resultados!$A$1:$ZZ$1, 0))</f>
        <v/>
      </c>
    </row>
    <row r="298">
      <c r="A298">
        <f>INDEX(resultados!$A$2:$ZZ$355, 292, MATCH($B$1, resultados!$A$1:$ZZ$1, 0))</f>
        <v/>
      </c>
      <c r="B298">
        <f>INDEX(resultados!$A$2:$ZZ$355, 292, MATCH($B$2, resultados!$A$1:$ZZ$1, 0))</f>
        <v/>
      </c>
      <c r="C298">
        <f>INDEX(resultados!$A$2:$ZZ$355, 292, MATCH($B$3, resultados!$A$1:$ZZ$1, 0))</f>
        <v/>
      </c>
    </row>
    <row r="299">
      <c r="A299">
        <f>INDEX(resultados!$A$2:$ZZ$355, 293, MATCH($B$1, resultados!$A$1:$ZZ$1, 0))</f>
        <v/>
      </c>
      <c r="B299">
        <f>INDEX(resultados!$A$2:$ZZ$355, 293, MATCH($B$2, resultados!$A$1:$ZZ$1, 0))</f>
        <v/>
      </c>
      <c r="C299">
        <f>INDEX(resultados!$A$2:$ZZ$355, 293, MATCH($B$3, resultados!$A$1:$ZZ$1, 0))</f>
        <v/>
      </c>
    </row>
    <row r="300">
      <c r="A300">
        <f>INDEX(resultados!$A$2:$ZZ$355, 294, MATCH($B$1, resultados!$A$1:$ZZ$1, 0))</f>
        <v/>
      </c>
      <c r="B300">
        <f>INDEX(resultados!$A$2:$ZZ$355, 294, MATCH($B$2, resultados!$A$1:$ZZ$1, 0))</f>
        <v/>
      </c>
      <c r="C300">
        <f>INDEX(resultados!$A$2:$ZZ$355, 294, MATCH($B$3, resultados!$A$1:$ZZ$1, 0))</f>
        <v/>
      </c>
    </row>
    <row r="301">
      <c r="A301">
        <f>INDEX(resultados!$A$2:$ZZ$355, 295, MATCH($B$1, resultados!$A$1:$ZZ$1, 0))</f>
        <v/>
      </c>
      <c r="B301">
        <f>INDEX(resultados!$A$2:$ZZ$355, 295, MATCH($B$2, resultados!$A$1:$ZZ$1, 0))</f>
        <v/>
      </c>
      <c r="C301">
        <f>INDEX(resultados!$A$2:$ZZ$355, 295, MATCH($B$3, resultados!$A$1:$ZZ$1, 0))</f>
        <v/>
      </c>
    </row>
    <row r="302">
      <c r="A302">
        <f>INDEX(resultados!$A$2:$ZZ$355, 296, MATCH($B$1, resultados!$A$1:$ZZ$1, 0))</f>
        <v/>
      </c>
      <c r="B302">
        <f>INDEX(resultados!$A$2:$ZZ$355, 296, MATCH($B$2, resultados!$A$1:$ZZ$1, 0))</f>
        <v/>
      </c>
      <c r="C302">
        <f>INDEX(resultados!$A$2:$ZZ$355, 296, MATCH($B$3, resultados!$A$1:$ZZ$1, 0))</f>
        <v/>
      </c>
    </row>
    <row r="303">
      <c r="A303">
        <f>INDEX(resultados!$A$2:$ZZ$355, 297, MATCH($B$1, resultados!$A$1:$ZZ$1, 0))</f>
        <v/>
      </c>
      <c r="B303">
        <f>INDEX(resultados!$A$2:$ZZ$355, 297, MATCH($B$2, resultados!$A$1:$ZZ$1, 0))</f>
        <v/>
      </c>
      <c r="C303">
        <f>INDEX(resultados!$A$2:$ZZ$355, 297, MATCH($B$3, resultados!$A$1:$ZZ$1, 0))</f>
        <v/>
      </c>
    </row>
    <row r="304">
      <c r="A304">
        <f>INDEX(resultados!$A$2:$ZZ$355, 298, MATCH($B$1, resultados!$A$1:$ZZ$1, 0))</f>
        <v/>
      </c>
      <c r="B304">
        <f>INDEX(resultados!$A$2:$ZZ$355, 298, MATCH($B$2, resultados!$A$1:$ZZ$1, 0))</f>
        <v/>
      </c>
      <c r="C304">
        <f>INDEX(resultados!$A$2:$ZZ$355, 298, MATCH($B$3, resultados!$A$1:$ZZ$1, 0))</f>
        <v/>
      </c>
    </row>
    <row r="305">
      <c r="A305">
        <f>INDEX(resultados!$A$2:$ZZ$355, 299, MATCH($B$1, resultados!$A$1:$ZZ$1, 0))</f>
        <v/>
      </c>
      <c r="B305">
        <f>INDEX(resultados!$A$2:$ZZ$355, 299, MATCH($B$2, resultados!$A$1:$ZZ$1, 0))</f>
        <v/>
      </c>
      <c r="C305">
        <f>INDEX(resultados!$A$2:$ZZ$355, 299, MATCH($B$3, resultados!$A$1:$ZZ$1, 0))</f>
        <v/>
      </c>
    </row>
    <row r="306">
      <c r="A306">
        <f>INDEX(resultados!$A$2:$ZZ$355, 300, MATCH($B$1, resultados!$A$1:$ZZ$1, 0))</f>
        <v/>
      </c>
      <c r="B306">
        <f>INDEX(resultados!$A$2:$ZZ$355, 300, MATCH($B$2, resultados!$A$1:$ZZ$1, 0))</f>
        <v/>
      </c>
      <c r="C306">
        <f>INDEX(resultados!$A$2:$ZZ$355, 300, MATCH($B$3, resultados!$A$1:$ZZ$1, 0))</f>
        <v/>
      </c>
    </row>
    <row r="307">
      <c r="A307">
        <f>INDEX(resultados!$A$2:$ZZ$355, 301, MATCH($B$1, resultados!$A$1:$ZZ$1, 0))</f>
        <v/>
      </c>
      <c r="B307">
        <f>INDEX(resultados!$A$2:$ZZ$355, 301, MATCH($B$2, resultados!$A$1:$ZZ$1, 0))</f>
        <v/>
      </c>
      <c r="C307">
        <f>INDEX(resultados!$A$2:$ZZ$355, 301, MATCH($B$3, resultados!$A$1:$ZZ$1, 0))</f>
        <v/>
      </c>
    </row>
    <row r="308">
      <c r="A308">
        <f>INDEX(resultados!$A$2:$ZZ$355, 302, MATCH($B$1, resultados!$A$1:$ZZ$1, 0))</f>
        <v/>
      </c>
      <c r="B308">
        <f>INDEX(resultados!$A$2:$ZZ$355, 302, MATCH($B$2, resultados!$A$1:$ZZ$1, 0))</f>
        <v/>
      </c>
      <c r="C308">
        <f>INDEX(resultados!$A$2:$ZZ$355, 302, MATCH($B$3, resultados!$A$1:$ZZ$1, 0))</f>
        <v/>
      </c>
    </row>
    <row r="309">
      <c r="A309">
        <f>INDEX(resultados!$A$2:$ZZ$355, 303, MATCH($B$1, resultados!$A$1:$ZZ$1, 0))</f>
        <v/>
      </c>
      <c r="B309">
        <f>INDEX(resultados!$A$2:$ZZ$355, 303, MATCH($B$2, resultados!$A$1:$ZZ$1, 0))</f>
        <v/>
      </c>
      <c r="C309">
        <f>INDEX(resultados!$A$2:$ZZ$355, 303, MATCH($B$3, resultados!$A$1:$ZZ$1, 0))</f>
        <v/>
      </c>
    </row>
    <row r="310">
      <c r="A310">
        <f>INDEX(resultados!$A$2:$ZZ$355, 304, MATCH($B$1, resultados!$A$1:$ZZ$1, 0))</f>
        <v/>
      </c>
      <c r="B310">
        <f>INDEX(resultados!$A$2:$ZZ$355, 304, MATCH($B$2, resultados!$A$1:$ZZ$1, 0))</f>
        <v/>
      </c>
      <c r="C310">
        <f>INDEX(resultados!$A$2:$ZZ$355, 304, MATCH($B$3, resultados!$A$1:$ZZ$1, 0))</f>
        <v/>
      </c>
    </row>
    <row r="311">
      <c r="A311">
        <f>INDEX(resultados!$A$2:$ZZ$355, 305, MATCH($B$1, resultados!$A$1:$ZZ$1, 0))</f>
        <v/>
      </c>
      <c r="B311">
        <f>INDEX(resultados!$A$2:$ZZ$355, 305, MATCH($B$2, resultados!$A$1:$ZZ$1, 0))</f>
        <v/>
      </c>
      <c r="C311">
        <f>INDEX(resultados!$A$2:$ZZ$355, 305, MATCH($B$3, resultados!$A$1:$ZZ$1, 0))</f>
        <v/>
      </c>
    </row>
    <row r="312">
      <c r="A312">
        <f>INDEX(resultados!$A$2:$ZZ$355, 306, MATCH($B$1, resultados!$A$1:$ZZ$1, 0))</f>
        <v/>
      </c>
      <c r="B312">
        <f>INDEX(resultados!$A$2:$ZZ$355, 306, MATCH($B$2, resultados!$A$1:$ZZ$1, 0))</f>
        <v/>
      </c>
      <c r="C312">
        <f>INDEX(resultados!$A$2:$ZZ$355, 306, MATCH($B$3, resultados!$A$1:$ZZ$1, 0))</f>
        <v/>
      </c>
    </row>
    <row r="313">
      <c r="A313">
        <f>INDEX(resultados!$A$2:$ZZ$355, 307, MATCH($B$1, resultados!$A$1:$ZZ$1, 0))</f>
        <v/>
      </c>
      <c r="B313">
        <f>INDEX(resultados!$A$2:$ZZ$355, 307, MATCH($B$2, resultados!$A$1:$ZZ$1, 0))</f>
        <v/>
      </c>
      <c r="C313">
        <f>INDEX(resultados!$A$2:$ZZ$355, 307, MATCH($B$3, resultados!$A$1:$ZZ$1, 0))</f>
        <v/>
      </c>
    </row>
    <row r="314">
      <c r="A314">
        <f>INDEX(resultados!$A$2:$ZZ$355, 308, MATCH($B$1, resultados!$A$1:$ZZ$1, 0))</f>
        <v/>
      </c>
      <c r="B314">
        <f>INDEX(resultados!$A$2:$ZZ$355, 308, MATCH($B$2, resultados!$A$1:$ZZ$1, 0))</f>
        <v/>
      </c>
      <c r="C314">
        <f>INDEX(resultados!$A$2:$ZZ$355, 308, MATCH($B$3, resultados!$A$1:$ZZ$1, 0))</f>
        <v/>
      </c>
    </row>
    <row r="315">
      <c r="A315">
        <f>INDEX(resultados!$A$2:$ZZ$355, 309, MATCH($B$1, resultados!$A$1:$ZZ$1, 0))</f>
        <v/>
      </c>
      <c r="B315">
        <f>INDEX(resultados!$A$2:$ZZ$355, 309, MATCH($B$2, resultados!$A$1:$ZZ$1, 0))</f>
        <v/>
      </c>
      <c r="C315">
        <f>INDEX(resultados!$A$2:$ZZ$355, 309, MATCH($B$3, resultados!$A$1:$ZZ$1, 0))</f>
        <v/>
      </c>
    </row>
    <row r="316">
      <c r="A316">
        <f>INDEX(resultados!$A$2:$ZZ$355, 310, MATCH($B$1, resultados!$A$1:$ZZ$1, 0))</f>
        <v/>
      </c>
      <c r="B316">
        <f>INDEX(resultados!$A$2:$ZZ$355, 310, MATCH($B$2, resultados!$A$1:$ZZ$1, 0))</f>
        <v/>
      </c>
      <c r="C316">
        <f>INDEX(resultados!$A$2:$ZZ$355, 310, MATCH($B$3, resultados!$A$1:$ZZ$1, 0))</f>
        <v/>
      </c>
    </row>
    <row r="317">
      <c r="A317">
        <f>INDEX(resultados!$A$2:$ZZ$355, 311, MATCH($B$1, resultados!$A$1:$ZZ$1, 0))</f>
        <v/>
      </c>
      <c r="B317">
        <f>INDEX(resultados!$A$2:$ZZ$355, 311, MATCH($B$2, resultados!$A$1:$ZZ$1, 0))</f>
        <v/>
      </c>
      <c r="C317">
        <f>INDEX(resultados!$A$2:$ZZ$355, 311, MATCH($B$3, resultados!$A$1:$ZZ$1, 0))</f>
        <v/>
      </c>
    </row>
    <row r="318">
      <c r="A318">
        <f>INDEX(resultados!$A$2:$ZZ$355, 312, MATCH($B$1, resultados!$A$1:$ZZ$1, 0))</f>
        <v/>
      </c>
      <c r="B318">
        <f>INDEX(resultados!$A$2:$ZZ$355, 312, MATCH($B$2, resultados!$A$1:$ZZ$1, 0))</f>
        <v/>
      </c>
      <c r="C318">
        <f>INDEX(resultados!$A$2:$ZZ$355, 312, MATCH($B$3, resultados!$A$1:$ZZ$1, 0))</f>
        <v/>
      </c>
    </row>
    <row r="319">
      <c r="A319">
        <f>INDEX(resultados!$A$2:$ZZ$355, 313, MATCH($B$1, resultados!$A$1:$ZZ$1, 0))</f>
        <v/>
      </c>
      <c r="B319">
        <f>INDEX(resultados!$A$2:$ZZ$355, 313, MATCH($B$2, resultados!$A$1:$ZZ$1, 0))</f>
        <v/>
      </c>
      <c r="C319">
        <f>INDEX(resultados!$A$2:$ZZ$355, 313, MATCH($B$3, resultados!$A$1:$ZZ$1, 0))</f>
        <v/>
      </c>
    </row>
    <row r="320">
      <c r="A320">
        <f>INDEX(resultados!$A$2:$ZZ$355, 314, MATCH($B$1, resultados!$A$1:$ZZ$1, 0))</f>
        <v/>
      </c>
      <c r="B320">
        <f>INDEX(resultados!$A$2:$ZZ$355, 314, MATCH($B$2, resultados!$A$1:$ZZ$1, 0))</f>
        <v/>
      </c>
      <c r="C320">
        <f>INDEX(resultados!$A$2:$ZZ$355, 314, MATCH($B$3, resultados!$A$1:$ZZ$1, 0))</f>
        <v/>
      </c>
    </row>
    <row r="321">
      <c r="A321">
        <f>INDEX(resultados!$A$2:$ZZ$355, 315, MATCH($B$1, resultados!$A$1:$ZZ$1, 0))</f>
        <v/>
      </c>
      <c r="B321">
        <f>INDEX(resultados!$A$2:$ZZ$355, 315, MATCH($B$2, resultados!$A$1:$ZZ$1, 0))</f>
        <v/>
      </c>
      <c r="C321">
        <f>INDEX(resultados!$A$2:$ZZ$355, 315, MATCH($B$3, resultados!$A$1:$ZZ$1, 0))</f>
        <v/>
      </c>
    </row>
    <row r="322">
      <c r="A322">
        <f>INDEX(resultados!$A$2:$ZZ$355, 316, MATCH($B$1, resultados!$A$1:$ZZ$1, 0))</f>
        <v/>
      </c>
      <c r="B322">
        <f>INDEX(resultados!$A$2:$ZZ$355, 316, MATCH($B$2, resultados!$A$1:$ZZ$1, 0))</f>
        <v/>
      </c>
      <c r="C322">
        <f>INDEX(resultados!$A$2:$ZZ$355, 316, MATCH($B$3, resultados!$A$1:$ZZ$1, 0))</f>
        <v/>
      </c>
    </row>
    <row r="323">
      <c r="A323">
        <f>INDEX(resultados!$A$2:$ZZ$355, 317, MATCH($B$1, resultados!$A$1:$ZZ$1, 0))</f>
        <v/>
      </c>
      <c r="B323">
        <f>INDEX(resultados!$A$2:$ZZ$355, 317, MATCH($B$2, resultados!$A$1:$ZZ$1, 0))</f>
        <v/>
      </c>
      <c r="C323">
        <f>INDEX(resultados!$A$2:$ZZ$355, 317, MATCH($B$3, resultados!$A$1:$ZZ$1, 0))</f>
        <v/>
      </c>
    </row>
    <row r="324">
      <c r="A324">
        <f>INDEX(resultados!$A$2:$ZZ$355, 318, MATCH($B$1, resultados!$A$1:$ZZ$1, 0))</f>
        <v/>
      </c>
      <c r="B324">
        <f>INDEX(resultados!$A$2:$ZZ$355, 318, MATCH($B$2, resultados!$A$1:$ZZ$1, 0))</f>
        <v/>
      </c>
      <c r="C324">
        <f>INDEX(resultados!$A$2:$ZZ$355, 318, MATCH($B$3, resultados!$A$1:$ZZ$1, 0))</f>
        <v/>
      </c>
    </row>
    <row r="325">
      <c r="A325">
        <f>INDEX(resultados!$A$2:$ZZ$355, 319, MATCH($B$1, resultados!$A$1:$ZZ$1, 0))</f>
        <v/>
      </c>
      <c r="B325">
        <f>INDEX(resultados!$A$2:$ZZ$355, 319, MATCH($B$2, resultados!$A$1:$ZZ$1, 0))</f>
        <v/>
      </c>
      <c r="C325">
        <f>INDEX(resultados!$A$2:$ZZ$355, 319, MATCH($B$3, resultados!$A$1:$ZZ$1, 0))</f>
        <v/>
      </c>
    </row>
    <row r="326">
      <c r="A326">
        <f>INDEX(resultados!$A$2:$ZZ$355, 320, MATCH($B$1, resultados!$A$1:$ZZ$1, 0))</f>
        <v/>
      </c>
      <c r="B326">
        <f>INDEX(resultados!$A$2:$ZZ$355, 320, MATCH($B$2, resultados!$A$1:$ZZ$1, 0))</f>
        <v/>
      </c>
      <c r="C326">
        <f>INDEX(resultados!$A$2:$ZZ$355, 320, MATCH($B$3, resultados!$A$1:$ZZ$1, 0))</f>
        <v/>
      </c>
    </row>
    <row r="327">
      <c r="A327">
        <f>INDEX(resultados!$A$2:$ZZ$355, 321, MATCH($B$1, resultados!$A$1:$ZZ$1, 0))</f>
        <v/>
      </c>
      <c r="B327">
        <f>INDEX(resultados!$A$2:$ZZ$355, 321, MATCH($B$2, resultados!$A$1:$ZZ$1, 0))</f>
        <v/>
      </c>
      <c r="C327">
        <f>INDEX(resultados!$A$2:$ZZ$355, 321, MATCH($B$3, resultados!$A$1:$ZZ$1, 0))</f>
        <v/>
      </c>
    </row>
    <row r="328">
      <c r="A328">
        <f>INDEX(resultados!$A$2:$ZZ$355, 322, MATCH($B$1, resultados!$A$1:$ZZ$1, 0))</f>
        <v/>
      </c>
      <c r="B328">
        <f>INDEX(resultados!$A$2:$ZZ$355, 322, MATCH($B$2, resultados!$A$1:$ZZ$1, 0))</f>
        <v/>
      </c>
      <c r="C328">
        <f>INDEX(resultados!$A$2:$ZZ$355, 322, MATCH($B$3, resultados!$A$1:$ZZ$1, 0))</f>
        <v/>
      </c>
    </row>
    <row r="329">
      <c r="A329">
        <f>INDEX(resultados!$A$2:$ZZ$355, 323, MATCH($B$1, resultados!$A$1:$ZZ$1, 0))</f>
        <v/>
      </c>
      <c r="B329">
        <f>INDEX(resultados!$A$2:$ZZ$355, 323, MATCH($B$2, resultados!$A$1:$ZZ$1, 0))</f>
        <v/>
      </c>
      <c r="C329">
        <f>INDEX(resultados!$A$2:$ZZ$355, 323, MATCH($B$3, resultados!$A$1:$ZZ$1, 0))</f>
        <v/>
      </c>
    </row>
    <row r="330">
      <c r="A330">
        <f>INDEX(resultados!$A$2:$ZZ$355, 324, MATCH($B$1, resultados!$A$1:$ZZ$1, 0))</f>
        <v/>
      </c>
      <c r="B330">
        <f>INDEX(resultados!$A$2:$ZZ$355, 324, MATCH($B$2, resultados!$A$1:$ZZ$1, 0))</f>
        <v/>
      </c>
      <c r="C330">
        <f>INDEX(resultados!$A$2:$ZZ$355, 324, MATCH($B$3, resultados!$A$1:$ZZ$1, 0))</f>
        <v/>
      </c>
    </row>
    <row r="331">
      <c r="A331">
        <f>INDEX(resultados!$A$2:$ZZ$355, 325, MATCH($B$1, resultados!$A$1:$ZZ$1, 0))</f>
        <v/>
      </c>
      <c r="B331">
        <f>INDEX(resultados!$A$2:$ZZ$355, 325, MATCH($B$2, resultados!$A$1:$ZZ$1, 0))</f>
        <v/>
      </c>
      <c r="C331">
        <f>INDEX(resultados!$A$2:$ZZ$355, 325, MATCH($B$3, resultados!$A$1:$ZZ$1, 0))</f>
        <v/>
      </c>
    </row>
    <row r="332">
      <c r="A332">
        <f>INDEX(resultados!$A$2:$ZZ$355, 326, MATCH($B$1, resultados!$A$1:$ZZ$1, 0))</f>
        <v/>
      </c>
      <c r="B332">
        <f>INDEX(resultados!$A$2:$ZZ$355, 326, MATCH($B$2, resultados!$A$1:$ZZ$1, 0))</f>
        <v/>
      </c>
      <c r="C332">
        <f>INDEX(resultados!$A$2:$ZZ$355, 326, MATCH($B$3, resultados!$A$1:$ZZ$1, 0))</f>
        <v/>
      </c>
    </row>
    <row r="333">
      <c r="A333">
        <f>INDEX(resultados!$A$2:$ZZ$355, 327, MATCH($B$1, resultados!$A$1:$ZZ$1, 0))</f>
        <v/>
      </c>
      <c r="B333">
        <f>INDEX(resultados!$A$2:$ZZ$355, 327, MATCH($B$2, resultados!$A$1:$ZZ$1, 0))</f>
        <v/>
      </c>
      <c r="C333">
        <f>INDEX(resultados!$A$2:$ZZ$355, 327, MATCH($B$3, resultados!$A$1:$ZZ$1, 0))</f>
        <v/>
      </c>
    </row>
    <row r="334">
      <c r="A334">
        <f>INDEX(resultados!$A$2:$ZZ$355, 328, MATCH($B$1, resultados!$A$1:$ZZ$1, 0))</f>
        <v/>
      </c>
      <c r="B334">
        <f>INDEX(resultados!$A$2:$ZZ$355, 328, MATCH($B$2, resultados!$A$1:$ZZ$1, 0))</f>
        <v/>
      </c>
      <c r="C334">
        <f>INDEX(resultados!$A$2:$ZZ$355, 328, MATCH($B$3, resultados!$A$1:$ZZ$1, 0))</f>
        <v/>
      </c>
    </row>
    <row r="335">
      <c r="A335">
        <f>INDEX(resultados!$A$2:$ZZ$355, 329, MATCH($B$1, resultados!$A$1:$ZZ$1, 0))</f>
        <v/>
      </c>
      <c r="B335">
        <f>INDEX(resultados!$A$2:$ZZ$355, 329, MATCH($B$2, resultados!$A$1:$ZZ$1, 0))</f>
        <v/>
      </c>
      <c r="C335">
        <f>INDEX(resultados!$A$2:$ZZ$355, 329, MATCH($B$3, resultados!$A$1:$ZZ$1, 0))</f>
        <v/>
      </c>
    </row>
    <row r="336">
      <c r="A336">
        <f>INDEX(resultados!$A$2:$ZZ$355, 330, MATCH($B$1, resultados!$A$1:$ZZ$1, 0))</f>
        <v/>
      </c>
      <c r="B336">
        <f>INDEX(resultados!$A$2:$ZZ$355, 330, MATCH($B$2, resultados!$A$1:$ZZ$1, 0))</f>
        <v/>
      </c>
      <c r="C336">
        <f>INDEX(resultados!$A$2:$ZZ$355, 330, MATCH($B$3, resultados!$A$1:$ZZ$1, 0))</f>
        <v/>
      </c>
    </row>
    <row r="337">
      <c r="A337">
        <f>INDEX(resultados!$A$2:$ZZ$355, 331, MATCH($B$1, resultados!$A$1:$ZZ$1, 0))</f>
        <v/>
      </c>
      <c r="B337">
        <f>INDEX(resultados!$A$2:$ZZ$355, 331, MATCH($B$2, resultados!$A$1:$ZZ$1, 0))</f>
        <v/>
      </c>
      <c r="C337">
        <f>INDEX(resultados!$A$2:$ZZ$355, 331, MATCH($B$3, resultados!$A$1:$ZZ$1, 0))</f>
        <v/>
      </c>
    </row>
    <row r="338">
      <c r="A338">
        <f>INDEX(resultados!$A$2:$ZZ$355, 332, MATCH($B$1, resultados!$A$1:$ZZ$1, 0))</f>
        <v/>
      </c>
      <c r="B338">
        <f>INDEX(resultados!$A$2:$ZZ$355, 332, MATCH($B$2, resultados!$A$1:$ZZ$1, 0))</f>
        <v/>
      </c>
      <c r="C338">
        <f>INDEX(resultados!$A$2:$ZZ$355, 332, MATCH($B$3, resultados!$A$1:$ZZ$1, 0))</f>
        <v/>
      </c>
    </row>
    <row r="339">
      <c r="A339">
        <f>INDEX(resultados!$A$2:$ZZ$355, 333, MATCH($B$1, resultados!$A$1:$ZZ$1, 0))</f>
        <v/>
      </c>
      <c r="B339">
        <f>INDEX(resultados!$A$2:$ZZ$355, 333, MATCH($B$2, resultados!$A$1:$ZZ$1, 0))</f>
        <v/>
      </c>
      <c r="C339">
        <f>INDEX(resultados!$A$2:$ZZ$355, 333, MATCH($B$3, resultados!$A$1:$ZZ$1, 0))</f>
        <v/>
      </c>
    </row>
    <row r="340">
      <c r="A340">
        <f>INDEX(resultados!$A$2:$ZZ$355, 334, MATCH($B$1, resultados!$A$1:$ZZ$1, 0))</f>
        <v/>
      </c>
      <c r="B340">
        <f>INDEX(resultados!$A$2:$ZZ$355, 334, MATCH($B$2, resultados!$A$1:$ZZ$1, 0))</f>
        <v/>
      </c>
      <c r="C340">
        <f>INDEX(resultados!$A$2:$ZZ$355, 334, MATCH($B$3, resultados!$A$1:$ZZ$1, 0))</f>
        <v/>
      </c>
    </row>
    <row r="341">
      <c r="A341">
        <f>INDEX(resultados!$A$2:$ZZ$355, 335, MATCH($B$1, resultados!$A$1:$ZZ$1, 0))</f>
        <v/>
      </c>
      <c r="B341">
        <f>INDEX(resultados!$A$2:$ZZ$355, 335, MATCH($B$2, resultados!$A$1:$ZZ$1, 0))</f>
        <v/>
      </c>
      <c r="C341">
        <f>INDEX(resultados!$A$2:$ZZ$355, 335, MATCH($B$3, resultados!$A$1:$ZZ$1, 0))</f>
        <v/>
      </c>
    </row>
    <row r="342">
      <c r="A342">
        <f>INDEX(resultados!$A$2:$ZZ$355, 336, MATCH($B$1, resultados!$A$1:$ZZ$1, 0))</f>
        <v/>
      </c>
      <c r="B342">
        <f>INDEX(resultados!$A$2:$ZZ$355, 336, MATCH($B$2, resultados!$A$1:$ZZ$1, 0))</f>
        <v/>
      </c>
      <c r="C342">
        <f>INDEX(resultados!$A$2:$ZZ$355, 336, MATCH($B$3, resultados!$A$1:$ZZ$1, 0))</f>
        <v/>
      </c>
    </row>
    <row r="343">
      <c r="A343">
        <f>INDEX(resultados!$A$2:$ZZ$355, 337, MATCH($B$1, resultados!$A$1:$ZZ$1, 0))</f>
        <v/>
      </c>
      <c r="B343">
        <f>INDEX(resultados!$A$2:$ZZ$355, 337, MATCH($B$2, resultados!$A$1:$ZZ$1, 0))</f>
        <v/>
      </c>
      <c r="C343">
        <f>INDEX(resultados!$A$2:$ZZ$355, 337, MATCH($B$3, resultados!$A$1:$ZZ$1, 0))</f>
        <v/>
      </c>
    </row>
    <row r="344">
      <c r="A344">
        <f>INDEX(resultados!$A$2:$ZZ$355, 338, MATCH($B$1, resultados!$A$1:$ZZ$1, 0))</f>
        <v/>
      </c>
      <c r="B344">
        <f>INDEX(resultados!$A$2:$ZZ$355, 338, MATCH($B$2, resultados!$A$1:$ZZ$1, 0))</f>
        <v/>
      </c>
      <c r="C344">
        <f>INDEX(resultados!$A$2:$ZZ$355, 338, MATCH($B$3, resultados!$A$1:$ZZ$1, 0))</f>
        <v/>
      </c>
    </row>
    <row r="345">
      <c r="A345">
        <f>INDEX(resultados!$A$2:$ZZ$355, 339, MATCH($B$1, resultados!$A$1:$ZZ$1, 0))</f>
        <v/>
      </c>
      <c r="B345">
        <f>INDEX(resultados!$A$2:$ZZ$355, 339, MATCH($B$2, resultados!$A$1:$ZZ$1, 0))</f>
        <v/>
      </c>
      <c r="C345">
        <f>INDEX(resultados!$A$2:$ZZ$355, 339, MATCH($B$3, resultados!$A$1:$ZZ$1, 0))</f>
        <v/>
      </c>
    </row>
    <row r="346">
      <c r="A346">
        <f>INDEX(resultados!$A$2:$ZZ$355, 340, MATCH($B$1, resultados!$A$1:$ZZ$1, 0))</f>
        <v/>
      </c>
      <c r="B346">
        <f>INDEX(resultados!$A$2:$ZZ$355, 340, MATCH($B$2, resultados!$A$1:$ZZ$1, 0))</f>
        <v/>
      </c>
      <c r="C346">
        <f>INDEX(resultados!$A$2:$ZZ$355, 340, MATCH($B$3, resultados!$A$1:$ZZ$1, 0))</f>
        <v/>
      </c>
    </row>
    <row r="347">
      <c r="A347">
        <f>INDEX(resultados!$A$2:$ZZ$355, 341, MATCH($B$1, resultados!$A$1:$ZZ$1, 0))</f>
        <v/>
      </c>
      <c r="B347">
        <f>INDEX(resultados!$A$2:$ZZ$355, 341, MATCH($B$2, resultados!$A$1:$ZZ$1, 0))</f>
        <v/>
      </c>
      <c r="C347">
        <f>INDEX(resultados!$A$2:$ZZ$355, 341, MATCH($B$3, resultados!$A$1:$ZZ$1, 0))</f>
        <v/>
      </c>
    </row>
    <row r="348">
      <c r="A348">
        <f>INDEX(resultados!$A$2:$ZZ$355, 342, MATCH($B$1, resultados!$A$1:$ZZ$1, 0))</f>
        <v/>
      </c>
      <c r="B348">
        <f>INDEX(resultados!$A$2:$ZZ$355, 342, MATCH($B$2, resultados!$A$1:$ZZ$1, 0))</f>
        <v/>
      </c>
      <c r="C348">
        <f>INDEX(resultados!$A$2:$ZZ$355, 342, MATCH($B$3, resultados!$A$1:$ZZ$1, 0))</f>
        <v/>
      </c>
    </row>
    <row r="349">
      <c r="A349">
        <f>INDEX(resultados!$A$2:$ZZ$355, 343, MATCH($B$1, resultados!$A$1:$ZZ$1, 0))</f>
        <v/>
      </c>
      <c r="B349">
        <f>INDEX(resultados!$A$2:$ZZ$355, 343, MATCH($B$2, resultados!$A$1:$ZZ$1, 0))</f>
        <v/>
      </c>
      <c r="C349">
        <f>INDEX(resultados!$A$2:$ZZ$355, 343, MATCH($B$3, resultados!$A$1:$ZZ$1, 0))</f>
        <v/>
      </c>
    </row>
    <row r="350">
      <c r="A350">
        <f>INDEX(resultados!$A$2:$ZZ$355, 344, MATCH($B$1, resultados!$A$1:$ZZ$1, 0))</f>
        <v/>
      </c>
      <c r="B350">
        <f>INDEX(resultados!$A$2:$ZZ$355, 344, MATCH($B$2, resultados!$A$1:$ZZ$1, 0))</f>
        <v/>
      </c>
      <c r="C350">
        <f>INDEX(resultados!$A$2:$ZZ$355, 344, MATCH($B$3, resultados!$A$1:$ZZ$1, 0))</f>
        <v/>
      </c>
    </row>
    <row r="351">
      <c r="A351">
        <f>INDEX(resultados!$A$2:$ZZ$355, 345, MATCH($B$1, resultados!$A$1:$ZZ$1, 0))</f>
        <v/>
      </c>
      <c r="B351">
        <f>INDEX(resultados!$A$2:$ZZ$355, 345, MATCH($B$2, resultados!$A$1:$ZZ$1, 0))</f>
        <v/>
      </c>
      <c r="C351">
        <f>INDEX(resultados!$A$2:$ZZ$355, 345, MATCH($B$3, resultados!$A$1:$ZZ$1, 0))</f>
        <v/>
      </c>
    </row>
    <row r="352">
      <c r="A352">
        <f>INDEX(resultados!$A$2:$ZZ$355, 346, MATCH($B$1, resultados!$A$1:$ZZ$1, 0))</f>
        <v/>
      </c>
      <c r="B352">
        <f>INDEX(resultados!$A$2:$ZZ$355, 346, MATCH($B$2, resultados!$A$1:$ZZ$1, 0))</f>
        <v/>
      </c>
      <c r="C352">
        <f>INDEX(resultados!$A$2:$ZZ$355, 346, MATCH($B$3, resultados!$A$1:$ZZ$1, 0))</f>
        <v/>
      </c>
    </row>
    <row r="353">
      <c r="A353">
        <f>INDEX(resultados!$A$2:$ZZ$355, 347, MATCH($B$1, resultados!$A$1:$ZZ$1, 0))</f>
        <v/>
      </c>
      <c r="B353">
        <f>INDEX(resultados!$A$2:$ZZ$355, 347, MATCH($B$2, resultados!$A$1:$ZZ$1, 0))</f>
        <v/>
      </c>
      <c r="C353">
        <f>INDEX(resultados!$A$2:$ZZ$355, 347, MATCH($B$3, resultados!$A$1:$ZZ$1, 0))</f>
        <v/>
      </c>
    </row>
    <row r="354">
      <c r="A354">
        <f>INDEX(resultados!$A$2:$ZZ$355, 348, MATCH($B$1, resultados!$A$1:$ZZ$1, 0))</f>
        <v/>
      </c>
      <c r="B354">
        <f>INDEX(resultados!$A$2:$ZZ$355, 348, MATCH($B$2, resultados!$A$1:$ZZ$1, 0))</f>
        <v/>
      </c>
      <c r="C354">
        <f>INDEX(resultados!$A$2:$ZZ$355, 348, MATCH($B$3, resultados!$A$1:$ZZ$1, 0))</f>
        <v/>
      </c>
    </row>
    <row r="355">
      <c r="A355">
        <f>INDEX(resultados!$A$2:$ZZ$355, 349, MATCH($B$1, resultados!$A$1:$ZZ$1, 0))</f>
        <v/>
      </c>
      <c r="B355">
        <f>INDEX(resultados!$A$2:$ZZ$355, 349, MATCH($B$2, resultados!$A$1:$ZZ$1, 0))</f>
        <v/>
      </c>
      <c r="C355">
        <f>INDEX(resultados!$A$2:$ZZ$355, 349, MATCH($B$3, resultados!$A$1:$ZZ$1, 0))</f>
        <v/>
      </c>
    </row>
    <row r="356">
      <c r="A356">
        <f>INDEX(resultados!$A$2:$ZZ$355, 350, MATCH($B$1, resultados!$A$1:$ZZ$1, 0))</f>
        <v/>
      </c>
      <c r="B356">
        <f>INDEX(resultados!$A$2:$ZZ$355, 350, MATCH($B$2, resultados!$A$1:$ZZ$1, 0))</f>
        <v/>
      </c>
      <c r="C356">
        <f>INDEX(resultados!$A$2:$ZZ$355, 350, MATCH($B$3, resultados!$A$1:$ZZ$1, 0))</f>
        <v/>
      </c>
    </row>
    <row r="357">
      <c r="A357">
        <f>INDEX(resultados!$A$2:$ZZ$355, 351, MATCH($B$1, resultados!$A$1:$ZZ$1, 0))</f>
        <v/>
      </c>
      <c r="B357">
        <f>INDEX(resultados!$A$2:$ZZ$355, 351, MATCH($B$2, resultados!$A$1:$ZZ$1, 0))</f>
        <v/>
      </c>
      <c r="C357">
        <f>INDEX(resultados!$A$2:$ZZ$355, 351, MATCH($B$3, resultados!$A$1:$ZZ$1, 0))</f>
        <v/>
      </c>
    </row>
    <row r="358">
      <c r="A358">
        <f>INDEX(resultados!$A$2:$ZZ$355, 352, MATCH($B$1, resultados!$A$1:$ZZ$1, 0))</f>
        <v/>
      </c>
      <c r="B358">
        <f>INDEX(resultados!$A$2:$ZZ$355, 352, MATCH($B$2, resultados!$A$1:$ZZ$1, 0))</f>
        <v/>
      </c>
      <c r="C358">
        <f>INDEX(resultados!$A$2:$ZZ$355, 352, MATCH($B$3, resultados!$A$1:$ZZ$1, 0))</f>
        <v/>
      </c>
    </row>
    <row r="359">
      <c r="A359">
        <f>INDEX(resultados!$A$2:$ZZ$355, 353, MATCH($B$1, resultados!$A$1:$ZZ$1, 0))</f>
        <v/>
      </c>
      <c r="B359">
        <f>INDEX(resultados!$A$2:$ZZ$355, 353, MATCH($B$2, resultados!$A$1:$ZZ$1, 0))</f>
        <v/>
      </c>
      <c r="C359">
        <f>INDEX(resultados!$A$2:$ZZ$355, 353, MATCH($B$3, resultados!$A$1:$ZZ$1, 0))</f>
        <v/>
      </c>
    </row>
    <row r="360">
      <c r="A360">
        <f>INDEX(resultados!$A$2:$ZZ$355, 354, MATCH($B$1, resultados!$A$1:$ZZ$1, 0))</f>
        <v/>
      </c>
      <c r="B360">
        <f>INDEX(resultados!$A$2:$ZZ$355, 354, MATCH($B$2, resultados!$A$1:$ZZ$1, 0))</f>
        <v/>
      </c>
      <c r="C360">
        <f>INDEX(resultados!$A$2:$ZZ$355, 354,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3.5451</v>
      </c>
      <c r="E2" t="n">
        <v>28.21</v>
      </c>
      <c r="F2" t="n">
        <v>24.42</v>
      </c>
      <c r="G2" t="n">
        <v>11.72</v>
      </c>
      <c r="H2" t="n">
        <v>0.24</v>
      </c>
      <c r="I2" t="n">
        <v>125</v>
      </c>
      <c r="J2" t="n">
        <v>71.52</v>
      </c>
      <c r="K2" t="n">
        <v>32.27</v>
      </c>
      <c r="L2" t="n">
        <v>1</v>
      </c>
      <c r="M2" t="n">
        <v>123</v>
      </c>
      <c r="N2" t="n">
        <v>8.25</v>
      </c>
      <c r="O2" t="n">
        <v>9054.6</v>
      </c>
      <c r="P2" t="n">
        <v>172.33</v>
      </c>
      <c r="Q2" t="n">
        <v>443.88</v>
      </c>
      <c r="R2" t="n">
        <v>159.56</v>
      </c>
      <c r="S2" t="n">
        <v>32.9</v>
      </c>
      <c r="T2" t="n">
        <v>58753.86</v>
      </c>
      <c r="U2" t="n">
        <v>0.21</v>
      </c>
      <c r="V2" t="n">
        <v>0.67</v>
      </c>
      <c r="W2" t="n">
        <v>1.65</v>
      </c>
      <c r="X2" t="n">
        <v>3.62</v>
      </c>
      <c r="Y2" t="n">
        <v>0.5</v>
      </c>
      <c r="Z2" t="n">
        <v>10</v>
      </c>
      <c r="AA2" t="n">
        <v>428.4599411795502</v>
      </c>
      <c r="AB2" t="n">
        <v>586.2377938404078</v>
      </c>
      <c r="AC2" t="n">
        <v>530.2880815861898</v>
      </c>
      <c r="AD2" t="n">
        <v>428459.9411795503</v>
      </c>
      <c r="AE2" t="n">
        <v>586237.7938404077</v>
      </c>
      <c r="AF2" t="n">
        <v>3.023388037298878e-05</v>
      </c>
      <c r="AG2" t="n">
        <v>33</v>
      </c>
      <c r="AH2" t="n">
        <v>530288.0815861898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3.9858</v>
      </c>
      <c r="E3" t="n">
        <v>25.09</v>
      </c>
      <c r="F3" t="n">
        <v>22.37</v>
      </c>
      <c r="G3" t="n">
        <v>23.97</v>
      </c>
      <c r="H3" t="n">
        <v>0.48</v>
      </c>
      <c r="I3" t="n">
        <v>56</v>
      </c>
      <c r="J3" t="n">
        <v>72.7</v>
      </c>
      <c r="K3" t="n">
        <v>32.27</v>
      </c>
      <c r="L3" t="n">
        <v>2</v>
      </c>
      <c r="M3" t="n">
        <v>54</v>
      </c>
      <c r="N3" t="n">
        <v>8.43</v>
      </c>
      <c r="O3" t="n">
        <v>9200.25</v>
      </c>
      <c r="P3" t="n">
        <v>153.2</v>
      </c>
      <c r="Q3" t="n">
        <v>443.82</v>
      </c>
      <c r="R3" t="n">
        <v>93.18000000000001</v>
      </c>
      <c r="S3" t="n">
        <v>32.9</v>
      </c>
      <c r="T3" t="n">
        <v>25907.69</v>
      </c>
      <c r="U3" t="n">
        <v>0.35</v>
      </c>
      <c r="V3" t="n">
        <v>0.73</v>
      </c>
      <c r="W3" t="n">
        <v>1.53</v>
      </c>
      <c r="X3" t="n">
        <v>1.58</v>
      </c>
      <c r="Y3" t="n">
        <v>0.5</v>
      </c>
      <c r="Z3" t="n">
        <v>10</v>
      </c>
      <c r="AA3" t="n">
        <v>373.924093805774</v>
      </c>
      <c r="AB3" t="n">
        <v>511.6194415118246</v>
      </c>
      <c r="AC3" t="n">
        <v>462.7912000763313</v>
      </c>
      <c r="AD3" t="n">
        <v>373924.093805774</v>
      </c>
      <c r="AE3" t="n">
        <v>511619.4415118246</v>
      </c>
      <c r="AF3" t="n">
        <v>3.39923275480688e-05</v>
      </c>
      <c r="AG3" t="n">
        <v>30</v>
      </c>
      <c r="AH3" t="n">
        <v>462791.2000763313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4.1298</v>
      </c>
      <c r="E4" t="n">
        <v>24.21</v>
      </c>
      <c r="F4" t="n">
        <v>21.81</v>
      </c>
      <c r="G4" t="n">
        <v>36.35</v>
      </c>
      <c r="H4" t="n">
        <v>0.71</v>
      </c>
      <c r="I4" t="n">
        <v>36</v>
      </c>
      <c r="J4" t="n">
        <v>73.88</v>
      </c>
      <c r="K4" t="n">
        <v>32.27</v>
      </c>
      <c r="L4" t="n">
        <v>3</v>
      </c>
      <c r="M4" t="n">
        <v>34</v>
      </c>
      <c r="N4" t="n">
        <v>8.609999999999999</v>
      </c>
      <c r="O4" t="n">
        <v>9346.23</v>
      </c>
      <c r="P4" t="n">
        <v>144.62</v>
      </c>
      <c r="Q4" t="n">
        <v>443.84</v>
      </c>
      <c r="R4" t="n">
        <v>74.5</v>
      </c>
      <c r="S4" t="n">
        <v>32.9</v>
      </c>
      <c r="T4" t="n">
        <v>16668.24</v>
      </c>
      <c r="U4" t="n">
        <v>0.44</v>
      </c>
      <c r="V4" t="n">
        <v>0.75</v>
      </c>
      <c r="W4" t="n">
        <v>1.51</v>
      </c>
      <c r="X4" t="n">
        <v>1.02</v>
      </c>
      <c r="Y4" t="n">
        <v>0.5</v>
      </c>
      <c r="Z4" t="n">
        <v>10</v>
      </c>
      <c r="AA4" t="n">
        <v>355.9341222176076</v>
      </c>
      <c r="AB4" t="n">
        <v>487.0047687233626</v>
      </c>
      <c r="AC4" t="n">
        <v>440.5257171118899</v>
      </c>
      <c r="AD4" t="n">
        <v>355934.1222176076</v>
      </c>
      <c r="AE4" t="n">
        <v>487004.7687233626</v>
      </c>
      <c r="AF4" t="n">
        <v>3.522041103618207e-05</v>
      </c>
      <c r="AG4" t="n">
        <v>29</v>
      </c>
      <c r="AH4" t="n">
        <v>440525.7171118899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4.209</v>
      </c>
      <c r="E5" t="n">
        <v>23.76</v>
      </c>
      <c r="F5" t="n">
        <v>21.51</v>
      </c>
      <c r="G5" t="n">
        <v>49.64</v>
      </c>
      <c r="H5" t="n">
        <v>0.93</v>
      </c>
      <c r="I5" t="n">
        <v>26</v>
      </c>
      <c r="J5" t="n">
        <v>75.06999999999999</v>
      </c>
      <c r="K5" t="n">
        <v>32.27</v>
      </c>
      <c r="L5" t="n">
        <v>4</v>
      </c>
      <c r="M5" t="n">
        <v>24</v>
      </c>
      <c r="N5" t="n">
        <v>8.800000000000001</v>
      </c>
      <c r="O5" t="n">
        <v>9492.549999999999</v>
      </c>
      <c r="P5" t="n">
        <v>137.16</v>
      </c>
      <c r="Q5" t="n">
        <v>443.83</v>
      </c>
      <c r="R5" t="n">
        <v>64.61</v>
      </c>
      <c r="S5" t="n">
        <v>32.9</v>
      </c>
      <c r="T5" t="n">
        <v>11772.55</v>
      </c>
      <c r="U5" t="n">
        <v>0.51</v>
      </c>
      <c r="V5" t="n">
        <v>0.76</v>
      </c>
      <c r="W5" t="n">
        <v>1.49</v>
      </c>
      <c r="X5" t="n">
        <v>0.72</v>
      </c>
      <c r="Y5" t="n">
        <v>0.5</v>
      </c>
      <c r="Z5" t="n">
        <v>10</v>
      </c>
      <c r="AA5" t="n">
        <v>340.761364547782</v>
      </c>
      <c r="AB5" t="n">
        <v>466.2447323046809</v>
      </c>
      <c r="AC5" t="n">
        <v>421.7469894321131</v>
      </c>
      <c r="AD5" t="n">
        <v>340761.364547782</v>
      </c>
      <c r="AE5" t="n">
        <v>466244.7323046809</v>
      </c>
      <c r="AF5" t="n">
        <v>3.589585695464437e-05</v>
      </c>
      <c r="AG5" t="n">
        <v>28</v>
      </c>
      <c r="AH5" t="n">
        <v>421746.9894321131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4.2585</v>
      </c>
      <c r="E6" t="n">
        <v>23.48</v>
      </c>
      <c r="F6" t="n">
        <v>21.33</v>
      </c>
      <c r="G6" t="n">
        <v>63.98</v>
      </c>
      <c r="H6" t="n">
        <v>1.15</v>
      </c>
      <c r="I6" t="n">
        <v>20</v>
      </c>
      <c r="J6" t="n">
        <v>76.26000000000001</v>
      </c>
      <c r="K6" t="n">
        <v>32.27</v>
      </c>
      <c r="L6" t="n">
        <v>5</v>
      </c>
      <c r="M6" t="n">
        <v>18</v>
      </c>
      <c r="N6" t="n">
        <v>8.99</v>
      </c>
      <c r="O6" t="n">
        <v>9639.200000000001</v>
      </c>
      <c r="P6" t="n">
        <v>131.09</v>
      </c>
      <c r="Q6" t="n">
        <v>443.82</v>
      </c>
      <c r="R6" t="n">
        <v>58.63</v>
      </c>
      <c r="S6" t="n">
        <v>32.9</v>
      </c>
      <c r="T6" t="n">
        <v>8815.200000000001</v>
      </c>
      <c r="U6" t="n">
        <v>0.5600000000000001</v>
      </c>
      <c r="V6" t="n">
        <v>0.76</v>
      </c>
      <c r="W6" t="n">
        <v>1.48</v>
      </c>
      <c r="X6" t="n">
        <v>0.53</v>
      </c>
      <c r="Y6" t="n">
        <v>0.5</v>
      </c>
      <c r="Z6" t="n">
        <v>10</v>
      </c>
      <c r="AA6" t="n">
        <v>336.1247488143017</v>
      </c>
      <c r="AB6" t="n">
        <v>459.9007101050836</v>
      </c>
      <c r="AC6" t="n">
        <v>416.0084318073543</v>
      </c>
      <c r="AD6" t="n">
        <v>336124.7488143017</v>
      </c>
      <c r="AE6" t="n">
        <v>459900.7101050836</v>
      </c>
      <c r="AF6" t="n">
        <v>3.631801065368331e-05</v>
      </c>
      <c r="AG6" t="n">
        <v>28</v>
      </c>
      <c r="AH6" t="n">
        <v>416008.4318073543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4.2791</v>
      </c>
      <c r="E7" t="n">
        <v>23.37</v>
      </c>
      <c r="F7" t="n">
        <v>21.26</v>
      </c>
      <c r="G7" t="n">
        <v>75.04000000000001</v>
      </c>
      <c r="H7" t="n">
        <v>1.36</v>
      </c>
      <c r="I7" t="n">
        <v>17</v>
      </c>
      <c r="J7" t="n">
        <v>77.45</v>
      </c>
      <c r="K7" t="n">
        <v>32.27</v>
      </c>
      <c r="L7" t="n">
        <v>6</v>
      </c>
      <c r="M7" t="n">
        <v>6</v>
      </c>
      <c r="N7" t="n">
        <v>9.18</v>
      </c>
      <c r="O7" t="n">
        <v>9786.190000000001</v>
      </c>
      <c r="P7" t="n">
        <v>125.68</v>
      </c>
      <c r="Q7" t="n">
        <v>443.82</v>
      </c>
      <c r="R7" t="n">
        <v>56.07</v>
      </c>
      <c r="S7" t="n">
        <v>32.9</v>
      </c>
      <c r="T7" t="n">
        <v>7549.66</v>
      </c>
      <c r="U7" t="n">
        <v>0.59</v>
      </c>
      <c r="V7" t="n">
        <v>0.77</v>
      </c>
      <c r="W7" t="n">
        <v>1.49</v>
      </c>
      <c r="X7" t="n">
        <v>0.47</v>
      </c>
      <c r="Y7" t="n">
        <v>0.5</v>
      </c>
      <c r="Z7" t="n">
        <v>10</v>
      </c>
      <c r="AA7" t="n">
        <v>332.5998098164505</v>
      </c>
      <c r="AB7" t="n">
        <v>455.0777330588903</v>
      </c>
      <c r="AC7" t="n">
        <v>411.6457529213589</v>
      </c>
      <c r="AD7" t="n">
        <v>332599.8098164505</v>
      </c>
      <c r="AE7" t="n">
        <v>455077.7330588903</v>
      </c>
      <c r="AF7" t="n">
        <v>3.649369481934396e-05</v>
      </c>
      <c r="AG7" t="n">
        <v>28</v>
      </c>
      <c r="AH7" t="n">
        <v>411645.7529213589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4.2897</v>
      </c>
      <c r="E8" t="n">
        <v>23.31</v>
      </c>
      <c r="F8" t="n">
        <v>21.22</v>
      </c>
      <c r="G8" t="n">
        <v>79.56999999999999</v>
      </c>
      <c r="H8" t="n">
        <v>1.56</v>
      </c>
      <c r="I8" t="n">
        <v>16</v>
      </c>
      <c r="J8" t="n">
        <v>78.65000000000001</v>
      </c>
      <c r="K8" t="n">
        <v>32.27</v>
      </c>
      <c r="L8" t="n">
        <v>7</v>
      </c>
      <c r="M8" t="n">
        <v>1</v>
      </c>
      <c r="N8" t="n">
        <v>9.380000000000001</v>
      </c>
      <c r="O8" t="n">
        <v>9933.52</v>
      </c>
      <c r="P8" t="n">
        <v>125.61</v>
      </c>
      <c r="Q8" t="n">
        <v>443.83</v>
      </c>
      <c r="R8" t="n">
        <v>54.68</v>
      </c>
      <c r="S8" t="n">
        <v>32.9</v>
      </c>
      <c r="T8" t="n">
        <v>6861.17</v>
      </c>
      <c r="U8" t="n">
        <v>0.6</v>
      </c>
      <c r="V8" t="n">
        <v>0.77</v>
      </c>
      <c r="W8" t="n">
        <v>1.49</v>
      </c>
      <c r="X8" t="n">
        <v>0.42</v>
      </c>
      <c r="Y8" t="n">
        <v>0.5</v>
      </c>
      <c r="Z8" t="n">
        <v>10</v>
      </c>
      <c r="AA8" t="n">
        <v>323.4927316187465</v>
      </c>
      <c r="AB8" t="n">
        <v>442.6170268928576</v>
      </c>
      <c r="AC8" t="n">
        <v>400.3742790631014</v>
      </c>
      <c r="AD8" t="n">
        <v>323492.7316187465</v>
      </c>
      <c r="AE8" t="n">
        <v>442617.0268928576</v>
      </c>
      <c r="AF8" t="n">
        <v>3.658409540944119e-05</v>
      </c>
      <c r="AG8" t="n">
        <v>27</v>
      </c>
      <c r="AH8" t="n">
        <v>400374.2790631014</v>
      </c>
    </row>
    <row r="9">
      <c r="A9" t="n">
        <v>7</v>
      </c>
      <c r="B9" t="n">
        <v>30</v>
      </c>
      <c r="C9" t="inlineStr">
        <is>
          <t xml:space="preserve">CONCLUIDO	</t>
        </is>
      </c>
      <c r="D9" t="n">
        <v>4.29</v>
      </c>
      <c r="E9" t="n">
        <v>23.31</v>
      </c>
      <c r="F9" t="n">
        <v>21.22</v>
      </c>
      <c r="G9" t="n">
        <v>79.56999999999999</v>
      </c>
      <c r="H9" t="n">
        <v>1.75</v>
      </c>
      <c r="I9" t="n">
        <v>16</v>
      </c>
      <c r="J9" t="n">
        <v>79.84</v>
      </c>
      <c r="K9" t="n">
        <v>32.27</v>
      </c>
      <c r="L9" t="n">
        <v>8</v>
      </c>
      <c r="M9" t="n">
        <v>0</v>
      </c>
      <c r="N9" t="n">
        <v>9.57</v>
      </c>
      <c r="O9" t="n">
        <v>10081.19</v>
      </c>
      <c r="P9" t="n">
        <v>127.35</v>
      </c>
      <c r="Q9" t="n">
        <v>443.83</v>
      </c>
      <c r="R9" t="n">
        <v>54.59</v>
      </c>
      <c r="S9" t="n">
        <v>32.9</v>
      </c>
      <c r="T9" t="n">
        <v>6815.37</v>
      </c>
      <c r="U9" t="n">
        <v>0.6</v>
      </c>
      <c r="V9" t="n">
        <v>0.77</v>
      </c>
      <c r="W9" t="n">
        <v>1.49</v>
      </c>
      <c r="X9" t="n">
        <v>0.42</v>
      </c>
      <c r="Y9" t="n">
        <v>0.5</v>
      </c>
      <c r="Z9" t="n">
        <v>10</v>
      </c>
      <c r="AA9" t="n">
        <v>324.46784051396</v>
      </c>
      <c r="AB9" t="n">
        <v>443.9512139020571</v>
      </c>
      <c r="AC9" t="n">
        <v>401.5811331366862</v>
      </c>
      <c r="AD9" t="n">
        <v>324467.8405139601</v>
      </c>
      <c r="AE9" t="n">
        <v>443951.2139020571</v>
      </c>
      <c r="AF9" t="n">
        <v>3.658665391670809e-05</v>
      </c>
      <c r="AG9" t="n">
        <v>27</v>
      </c>
      <c r="AH9" t="n">
        <v>401581.1331366862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3.9321</v>
      </c>
      <c r="E2" t="n">
        <v>25.43</v>
      </c>
      <c r="F2" t="n">
        <v>22.91</v>
      </c>
      <c r="G2" t="n">
        <v>18.58</v>
      </c>
      <c r="H2" t="n">
        <v>0.43</v>
      </c>
      <c r="I2" t="n">
        <v>74</v>
      </c>
      <c r="J2" t="n">
        <v>39.78</v>
      </c>
      <c r="K2" t="n">
        <v>19.54</v>
      </c>
      <c r="L2" t="n">
        <v>1</v>
      </c>
      <c r="M2" t="n">
        <v>72</v>
      </c>
      <c r="N2" t="n">
        <v>4.24</v>
      </c>
      <c r="O2" t="n">
        <v>5140</v>
      </c>
      <c r="P2" t="n">
        <v>101.24</v>
      </c>
      <c r="Q2" t="n">
        <v>443.86</v>
      </c>
      <c r="R2" t="n">
        <v>110.34</v>
      </c>
      <c r="S2" t="n">
        <v>32.9</v>
      </c>
      <c r="T2" t="n">
        <v>34399.99</v>
      </c>
      <c r="U2" t="n">
        <v>0.3</v>
      </c>
      <c r="V2" t="n">
        <v>0.71</v>
      </c>
      <c r="W2" t="n">
        <v>1.57</v>
      </c>
      <c r="X2" t="n">
        <v>2.12</v>
      </c>
      <c r="Y2" t="n">
        <v>0.5</v>
      </c>
      <c r="Z2" t="n">
        <v>10</v>
      </c>
      <c r="AA2" t="n">
        <v>338.5323494273269</v>
      </c>
      <c r="AB2" t="n">
        <v>463.1948954796674</v>
      </c>
      <c r="AC2" t="n">
        <v>418.988224753206</v>
      </c>
      <c r="AD2" t="n">
        <v>338532.3494273269</v>
      </c>
      <c r="AE2" t="n">
        <v>463194.8954796673</v>
      </c>
      <c r="AF2" t="n">
        <v>4.435325062272566e-05</v>
      </c>
      <c r="AG2" t="n">
        <v>30</v>
      </c>
      <c r="AH2" t="n">
        <v>418988.224753206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4.195</v>
      </c>
      <c r="E3" t="n">
        <v>23.84</v>
      </c>
      <c r="F3" t="n">
        <v>21.76</v>
      </c>
      <c r="G3" t="n">
        <v>38.4</v>
      </c>
      <c r="H3" t="n">
        <v>0.84</v>
      </c>
      <c r="I3" t="n">
        <v>34</v>
      </c>
      <c r="J3" t="n">
        <v>40.89</v>
      </c>
      <c r="K3" t="n">
        <v>19.54</v>
      </c>
      <c r="L3" t="n">
        <v>2</v>
      </c>
      <c r="M3" t="n">
        <v>17</v>
      </c>
      <c r="N3" t="n">
        <v>4.35</v>
      </c>
      <c r="O3" t="n">
        <v>5277.26</v>
      </c>
      <c r="P3" t="n">
        <v>86.95999999999999</v>
      </c>
      <c r="Q3" t="n">
        <v>443.89</v>
      </c>
      <c r="R3" t="n">
        <v>72.16</v>
      </c>
      <c r="S3" t="n">
        <v>32.9</v>
      </c>
      <c r="T3" t="n">
        <v>15510.78</v>
      </c>
      <c r="U3" t="n">
        <v>0.46</v>
      </c>
      <c r="V3" t="n">
        <v>0.75</v>
      </c>
      <c r="W3" t="n">
        <v>1.52</v>
      </c>
      <c r="X3" t="n">
        <v>0.97</v>
      </c>
      <c r="Y3" t="n">
        <v>0.5</v>
      </c>
      <c r="Z3" t="n">
        <v>10</v>
      </c>
      <c r="AA3" t="n">
        <v>307.5280304903291</v>
      </c>
      <c r="AB3" t="n">
        <v>420.773418496051</v>
      </c>
      <c r="AC3" t="n">
        <v>380.6153939939891</v>
      </c>
      <c r="AD3" t="n">
        <v>307528.0304903291</v>
      </c>
      <c r="AE3" t="n">
        <v>420773.418496051</v>
      </c>
      <c r="AF3" t="n">
        <v>4.731870663572497e-05</v>
      </c>
      <c r="AG3" t="n">
        <v>28</v>
      </c>
      <c r="AH3" t="n">
        <v>380615.3939939892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4.2168</v>
      </c>
      <c r="E4" t="n">
        <v>23.71</v>
      </c>
      <c r="F4" t="n">
        <v>21.67</v>
      </c>
      <c r="G4" t="n">
        <v>41.94</v>
      </c>
      <c r="H4" t="n">
        <v>1.22</v>
      </c>
      <c r="I4" t="n">
        <v>31</v>
      </c>
      <c r="J4" t="n">
        <v>42.01</v>
      </c>
      <c r="K4" t="n">
        <v>19.54</v>
      </c>
      <c r="L4" t="n">
        <v>3</v>
      </c>
      <c r="M4" t="n">
        <v>0</v>
      </c>
      <c r="N4" t="n">
        <v>4.46</v>
      </c>
      <c r="O4" t="n">
        <v>5414.79</v>
      </c>
      <c r="P4" t="n">
        <v>87.03</v>
      </c>
      <c r="Q4" t="n">
        <v>443.86</v>
      </c>
      <c r="R4" t="n">
        <v>68.8</v>
      </c>
      <c r="S4" t="n">
        <v>32.9</v>
      </c>
      <c r="T4" t="n">
        <v>13844.71</v>
      </c>
      <c r="U4" t="n">
        <v>0.48</v>
      </c>
      <c r="V4" t="n">
        <v>0.75</v>
      </c>
      <c r="W4" t="n">
        <v>1.53</v>
      </c>
      <c r="X4" t="n">
        <v>0.88</v>
      </c>
      <c r="Y4" t="n">
        <v>0.5</v>
      </c>
      <c r="Z4" t="n">
        <v>10</v>
      </c>
      <c r="AA4" t="n">
        <v>307.2112264638164</v>
      </c>
      <c r="AB4" t="n">
        <v>420.3399532505691</v>
      </c>
      <c r="AC4" t="n">
        <v>380.2232980631637</v>
      </c>
      <c r="AD4" t="n">
        <v>307211.2264638164</v>
      </c>
      <c r="AE4" t="n">
        <v>420339.9532505691</v>
      </c>
      <c r="AF4" t="n">
        <v>4.756460599321217e-05</v>
      </c>
      <c r="AG4" t="n">
        <v>28</v>
      </c>
      <c r="AH4" t="n">
        <v>380223.2980631636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2.7622</v>
      </c>
      <c r="E2" t="n">
        <v>36.2</v>
      </c>
      <c r="F2" t="n">
        <v>27.45</v>
      </c>
      <c r="G2" t="n">
        <v>7.29</v>
      </c>
      <c r="H2" t="n">
        <v>0.12</v>
      </c>
      <c r="I2" t="n">
        <v>226</v>
      </c>
      <c r="J2" t="n">
        <v>141.81</v>
      </c>
      <c r="K2" t="n">
        <v>47.83</v>
      </c>
      <c r="L2" t="n">
        <v>1</v>
      </c>
      <c r="M2" t="n">
        <v>224</v>
      </c>
      <c r="N2" t="n">
        <v>22.98</v>
      </c>
      <c r="O2" t="n">
        <v>17723.39</v>
      </c>
      <c r="P2" t="n">
        <v>311.24</v>
      </c>
      <c r="Q2" t="n">
        <v>443.86</v>
      </c>
      <c r="R2" t="n">
        <v>259.05</v>
      </c>
      <c r="S2" t="n">
        <v>32.9</v>
      </c>
      <c r="T2" t="n">
        <v>107993.91</v>
      </c>
      <c r="U2" t="n">
        <v>0.13</v>
      </c>
      <c r="V2" t="n">
        <v>0.59</v>
      </c>
      <c r="W2" t="n">
        <v>1.8</v>
      </c>
      <c r="X2" t="n">
        <v>6.65</v>
      </c>
      <c r="Y2" t="n">
        <v>0.5</v>
      </c>
      <c r="Z2" t="n">
        <v>10</v>
      </c>
      <c r="AA2" t="n">
        <v>685.3948336637318</v>
      </c>
      <c r="AB2" t="n">
        <v>937.7874489047252</v>
      </c>
      <c r="AC2" t="n">
        <v>848.2863309742087</v>
      </c>
      <c r="AD2" t="n">
        <v>685394.8336637318</v>
      </c>
      <c r="AE2" t="n">
        <v>937787.4489047253</v>
      </c>
      <c r="AF2" t="n">
        <v>1.67370412255077e-05</v>
      </c>
      <c r="AG2" t="n">
        <v>42</v>
      </c>
      <c r="AH2" t="n">
        <v>848286.3309742087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3.4969</v>
      </c>
      <c r="E3" t="n">
        <v>28.6</v>
      </c>
      <c r="F3" t="n">
        <v>23.57</v>
      </c>
      <c r="G3" t="n">
        <v>14.58</v>
      </c>
      <c r="H3" t="n">
        <v>0.25</v>
      </c>
      <c r="I3" t="n">
        <v>97</v>
      </c>
      <c r="J3" t="n">
        <v>143.17</v>
      </c>
      <c r="K3" t="n">
        <v>47.83</v>
      </c>
      <c r="L3" t="n">
        <v>2</v>
      </c>
      <c r="M3" t="n">
        <v>95</v>
      </c>
      <c r="N3" t="n">
        <v>23.34</v>
      </c>
      <c r="O3" t="n">
        <v>17891.86</v>
      </c>
      <c r="P3" t="n">
        <v>265.05</v>
      </c>
      <c r="Q3" t="n">
        <v>443.87</v>
      </c>
      <c r="R3" t="n">
        <v>131.74</v>
      </c>
      <c r="S3" t="n">
        <v>32.9</v>
      </c>
      <c r="T3" t="n">
        <v>44982.69</v>
      </c>
      <c r="U3" t="n">
        <v>0.25</v>
      </c>
      <c r="V3" t="n">
        <v>0.6899999999999999</v>
      </c>
      <c r="W3" t="n">
        <v>1.6</v>
      </c>
      <c r="X3" t="n">
        <v>2.77</v>
      </c>
      <c r="Y3" t="n">
        <v>0.5</v>
      </c>
      <c r="Z3" t="n">
        <v>10</v>
      </c>
      <c r="AA3" t="n">
        <v>512.7839306267691</v>
      </c>
      <c r="AB3" t="n">
        <v>701.6135963139545</v>
      </c>
      <c r="AC3" t="n">
        <v>634.6525794026172</v>
      </c>
      <c r="AD3" t="n">
        <v>512783.9306267691</v>
      </c>
      <c r="AE3" t="n">
        <v>701613.5963139546</v>
      </c>
      <c r="AF3" t="n">
        <v>2.118882031043294e-05</v>
      </c>
      <c r="AG3" t="n">
        <v>34</v>
      </c>
      <c r="AH3" t="n">
        <v>634652.5794026172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3.7603</v>
      </c>
      <c r="E4" t="n">
        <v>26.59</v>
      </c>
      <c r="F4" t="n">
        <v>22.57</v>
      </c>
      <c r="G4" t="n">
        <v>21.85</v>
      </c>
      <c r="H4" t="n">
        <v>0.37</v>
      </c>
      <c r="I4" t="n">
        <v>62</v>
      </c>
      <c r="J4" t="n">
        <v>144.54</v>
      </c>
      <c r="K4" t="n">
        <v>47.83</v>
      </c>
      <c r="L4" t="n">
        <v>3</v>
      </c>
      <c r="M4" t="n">
        <v>60</v>
      </c>
      <c r="N4" t="n">
        <v>23.71</v>
      </c>
      <c r="O4" t="n">
        <v>18060.85</v>
      </c>
      <c r="P4" t="n">
        <v>251.93</v>
      </c>
      <c r="Q4" t="n">
        <v>443.82</v>
      </c>
      <c r="R4" t="n">
        <v>99.16</v>
      </c>
      <c r="S4" t="n">
        <v>32.9</v>
      </c>
      <c r="T4" t="n">
        <v>28869.07</v>
      </c>
      <c r="U4" t="n">
        <v>0.33</v>
      </c>
      <c r="V4" t="n">
        <v>0.72</v>
      </c>
      <c r="W4" t="n">
        <v>1.56</v>
      </c>
      <c r="X4" t="n">
        <v>1.78</v>
      </c>
      <c r="Y4" t="n">
        <v>0.5</v>
      </c>
      <c r="Z4" t="n">
        <v>10</v>
      </c>
      <c r="AA4" t="n">
        <v>461.9687506098731</v>
      </c>
      <c r="AB4" t="n">
        <v>632.0860252073139</v>
      </c>
      <c r="AC4" t="n">
        <v>571.7606220998354</v>
      </c>
      <c r="AD4" t="n">
        <v>461968.7506098731</v>
      </c>
      <c r="AE4" t="n">
        <v>632086.0252073139</v>
      </c>
      <c r="AF4" t="n">
        <v>2.278484400849924e-05</v>
      </c>
      <c r="AG4" t="n">
        <v>31</v>
      </c>
      <c r="AH4" t="n">
        <v>571760.6220998353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3.905</v>
      </c>
      <c r="E5" t="n">
        <v>25.61</v>
      </c>
      <c r="F5" t="n">
        <v>22.08</v>
      </c>
      <c r="G5" t="n">
        <v>29.44</v>
      </c>
      <c r="H5" t="n">
        <v>0.49</v>
      </c>
      <c r="I5" t="n">
        <v>45</v>
      </c>
      <c r="J5" t="n">
        <v>145.92</v>
      </c>
      <c r="K5" t="n">
        <v>47.83</v>
      </c>
      <c r="L5" t="n">
        <v>4</v>
      </c>
      <c r="M5" t="n">
        <v>43</v>
      </c>
      <c r="N5" t="n">
        <v>24.09</v>
      </c>
      <c r="O5" t="n">
        <v>18230.35</v>
      </c>
      <c r="P5" t="n">
        <v>244.39</v>
      </c>
      <c r="Q5" t="n">
        <v>443.85</v>
      </c>
      <c r="R5" t="n">
        <v>83.17</v>
      </c>
      <c r="S5" t="n">
        <v>32.9</v>
      </c>
      <c r="T5" t="n">
        <v>20961.34</v>
      </c>
      <c r="U5" t="n">
        <v>0.4</v>
      </c>
      <c r="V5" t="n">
        <v>0.74</v>
      </c>
      <c r="W5" t="n">
        <v>1.52</v>
      </c>
      <c r="X5" t="n">
        <v>1.28</v>
      </c>
      <c r="Y5" t="n">
        <v>0.5</v>
      </c>
      <c r="Z5" t="n">
        <v>10</v>
      </c>
      <c r="AA5" t="n">
        <v>441.0642708366396</v>
      </c>
      <c r="AB5" t="n">
        <v>603.4835937410168</v>
      </c>
      <c r="AC5" t="n">
        <v>545.8879665489168</v>
      </c>
      <c r="AD5" t="n">
        <v>441064.2708366396</v>
      </c>
      <c r="AE5" t="n">
        <v>603483.5937410168</v>
      </c>
      <c r="AF5" t="n">
        <v>2.366162695880369e-05</v>
      </c>
      <c r="AG5" t="n">
        <v>30</v>
      </c>
      <c r="AH5" t="n">
        <v>545887.9665489168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3.9891</v>
      </c>
      <c r="E6" t="n">
        <v>25.07</v>
      </c>
      <c r="F6" t="n">
        <v>21.8</v>
      </c>
      <c r="G6" t="n">
        <v>36.33</v>
      </c>
      <c r="H6" t="n">
        <v>0.6</v>
      </c>
      <c r="I6" t="n">
        <v>36</v>
      </c>
      <c r="J6" t="n">
        <v>147.3</v>
      </c>
      <c r="K6" t="n">
        <v>47.83</v>
      </c>
      <c r="L6" t="n">
        <v>5</v>
      </c>
      <c r="M6" t="n">
        <v>34</v>
      </c>
      <c r="N6" t="n">
        <v>24.47</v>
      </c>
      <c r="O6" t="n">
        <v>18400.38</v>
      </c>
      <c r="P6" t="n">
        <v>239.37</v>
      </c>
      <c r="Q6" t="n">
        <v>443.83</v>
      </c>
      <c r="R6" t="n">
        <v>74.06999999999999</v>
      </c>
      <c r="S6" t="n">
        <v>32.9</v>
      </c>
      <c r="T6" t="n">
        <v>16456.94</v>
      </c>
      <c r="U6" t="n">
        <v>0.44</v>
      </c>
      <c r="V6" t="n">
        <v>0.75</v>
      </c>
      <c r="W6" t="n">
        <v>1.51</v>
      </c>
      <c r="X6" t="n">
        <v>1</v>
      </c>
      <c r="Y6" t="n">
        <v>0.5</v>
      </c>
      <c r="Z6" t="n">
        <v>10</v>
      </c>
      <c r="AA6" t="n">
        <v>434.1136958541606</v>
      </c>
      <c r="AB6" t="n">
        <v>593.9735104122623</v>
      </c>
      <c r="AC6" t="n">
        <v>537.2855122255728</v>
      </c>
      <c r="AD6" t="n">
        <v>434113.6958541606</v>
      </c>
      <c r="AE6" t="n">
        <v>593973.5104122623</v>
      </c>
      <c r="AF6" t="n">
        <v>2.417121539087422e-05</v>
      </c>
      <c r="AG6" t="n">
        <v>30</v>
      </c>
      <c r="AH6" t="n">
        <v>537285.5122255728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4.0445</v>
      </c>
      <c r="E7" t="n">
        <v>24.72</v>
      </c>
      <c r="F7" t="n">
        <v>21.63</v>
      </c>
      <c r="G7" t="n">
        <v>43.26</v>
      </c>
      <c r="H7" t="n">
        <v>0.71</v>
      </c>
      <c r="I7" t="n">
        <v>30</v>
      </c>
      <c r="J7" t="n">
        <v>148.68</v>
      </c>
      <c r="K7" t="n">
        <v>47.83</v>
      </c>
      <c r="L7" t="n">
        <v>6</v>
      </c>
      <c r="M7" t="n">
        <v>28</v>
      </c>
      <c r="N7" t="n">
        <v>24.85</v>
      </c>
      <c r="O7" t="n">
        <v>18570.94</v>
      </c>
      <c r="P7" t="n">
        <v>235.43</v>
      </c>
      <c r="Q7" t="n">
        <v>443.84</v>
      </c>
      <c r="R7" t="n">
        <v>68.38</v>
      </c>
      <c r="S7" t="n">
        <v>32.9</v>
      </c>
      <c r="T7" t="n">
        <v>13638.33</v>
      </c>
      <c r="U7" t="n">
        <v>0.48</v>
      </c>
      <c r="V7" t="n">
        <v>0.75</v>
      </c>
      <c r="W7" t="n">
        <v>1.5</v>
      </c>
      <c r="X7" t="n">
        <v>0.83</v>
      </c>
      <c r="Y7" t="n">
        <v>0.5</v>
      </c>
      <c r="Z7" t="n">
        <v>10</v>
      </c>
      <c r="AA7" t="n">
        <v>420.4125267509532</v>
      </c>
      <c r="AB7" t="n">
        <v>575.2269663923331</v>
      </c>
      <c r="AC7" t="n">
        <v>520.328112055966</v>
      </c>
      <c r="AD7" t="n">
        <v>420412.5267509532</v>
      </c>
      <c r="AE7" t="n">
        <v>575226.9663923332</v>
      </c>
      <c r="AF7" t="n">
        <v>2.450690146859963e-05</v>
      </c>
      <c r="AG7" t="n">
        <v>29</v>
      </c>
      <c r="AH7" t="n">
        <v>520328.112055966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4.0907</v>
      </c>
      <c r="E8" t="n">
        <v>24.45</v>
      </c>
      <c r="F8" t="n">
        <v>21.5</v>
      </c>
      <c r="G8" t="n">
        <v>51.59</v>
      </c>
      <c r="H8" t="n">
        <v>0.83</v>
      </c>
      <c r="I8" t="n">
        <v>25</v>
      </c>
      <c r="J8" t="n">
        <v>150.07</v>
      </c>
      <c r="K8" t="n">
        <v>47.83</v>
      </c>
      <c r="L8" t="n">
        <v>7</v>
      </c>
      <c r="M8" t="n">
        <v>23</v>
      </c>
      <c r="N8" t="n">
        <v>25.24</v>
      </c>
      <c r="O8" t="n">
        <v>18742.03</v>
      </c>
      <c r="P8" t="n">
        <v>231.99</v>
      </c>
      <c r="Q8" t="n">
        <v>443.82</v>
      </c>
      <c r="R8" t="n">
        <v>64.17</v>
      </c>
      <c r="S8" t="n">
        <v>32.9</v>
      </c>
      <c r="T8" t="n">
        <v>11558.54</v>
      </c>
      <c r="U8" t="n">
        <v>0.51</v>
      </c>
      <c r="V8" t="n">
        <v>0.76</v>
      </c>
      <c r="W8" t="n">
        <v>1.49</v>
      </c>
      <c r="X8" t="n">
        <v>0.7</v>
      </c>
      <c r="Y8" t="n">
        <v>0.5</v>
      </c>
      <c r="Z8" t="n">
        <v>10</v>
      </c>
      <c r="AA8" t="n">
        <v>416.4402359577489</v>
      </c>
      <c r="AB8" t="n">
        <v>569.7919028839694</v>
      </c>
      <c r="AC8" t="n">
        <v>515.411763380681</v>
      </c>
      <c r="AD8" t="n">
        <v>416440.235957749</v>
      </c>
      <c r="AE8" t="n">
        <v>569791.9028839695</v>
      </c>
      <c r="AF8" t="n">
        <v>2.478684184388688e-05</v>
      </c>
      <c r="AG8" t="n">
        <v>29</v>
      </c>
      <c r="AH8" t="n">
        <v>515411.763380681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4.1228</v>
      </c>
      <c r="E9" t="n">
        <v>24.26</v>
      </c>
      <c r="F9" t="n">
        <v>21.39</v>
      </c>
      <c r="G9" t="n">
        <v>58.34</v>
      </c>
      <c r="H9" t="n">
        <v>0.9399999999999999</v>
      </c>
      <c r="I9" t="n">
        <v>22</v>
      </c>
      <c r="J9" t="n">
        <v>151.46</v>
      </c>
      <c r="K9" t="n">
        <v>47.83</v>
      </c>
      <c r="L9" t="n">
        <v>8</v>
      </c>
      <c r="M9" t="n">
        <v>20</v>
      </c>
      <c r="N9" t="n">
        <v>25.63</v>
      </c>
      <c r="O9" t="n">
        <v>18913.66</v>
      </c>
      <c r="P9" t="n">
        <v>228.4</v>
      </c>
      <c r="Q9" t="n">
        <v>443.82</v>
      </c>
      <c r="R9" t="n">
        <v>60.86</v>
      </c>
      <c r="S9" t="n">
        <v>32.9</v>
      </c>
      <c r="T9" t="n">
        <v>9918.23</v>
      </c>
      <c r="U9" t="n">
        <v>0.54</v>
      </c>
      <c r="V9" t="n">
        <v>0.76</v>
      </c>
      <c r="W9" t="n">
        <v>1.48</v>
      </c>
      <c r="X9" t="n">
        <v>0.6</v>
      </c>
      <c r="Y9" t="n">
        <v>0.5</v>
      </c>
      <c r="Z9" t="n">
        <v>10</v>
      </c>
      <c r="AA9" t="n">
        <v>413.0107460267392</v>
      </c>
      <c r="AB9" t="n">
        <v>565.0995234619443</v>
      </c>
      <c r="AC9" t="n">
        <v>511.1672180648981</v>
      </c>
      <c r="AD9" t="n">
        <v>413010.7460267392</v>
      </c>
      <c r="AE9" t="n">
        <v>565099.5234619443</v>
      </c>
      <c r="AF9" t="n">
        <v>2.498134587087218e-05</v>
      </c>
      <c r="AG9" t="n">
        <v>29</v>
      </c>
      <c r="AH9" t="n">
        <v>511167.218064898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4.1504</v>
      </c>
      <c r="E10" t="n">
        <v>24.09</v>
      </c>
      <c r="F10" t="n">
        <v>21.32</v>
      </c>
      <c r="G10" t="n">
        <v>67.31999999999999</v>
      </c>
      <c r="H10" t="n">
        <v>1.04</v>
      </c>
      <c r="I10" t="n">
        <v>19</v>
      </c>
      <c r="J10" t="n">
        <v>152.85</v>
      </c>
      <c r="K10" t="n">
        <v>47.83</v>
      </c>
      <c r="L10" t="n">
        <v>9</v>
      </c>
      <c r="M10" t="n">
        <v>17</v>
      </c>
      <c r="N10" t="n">
        <v>26.03</v>
      </c>
      <c r="O10" t="n">
        <v>19085.83</v>
      </c>
      <c r="P10" t="n">
        <v>225.78</v>
      </c>
      <c r="Q10" t="n">
        <v>443.82</v>
      </c>
      <c r="R10" t="n">
        <v>58.48</v>
      </c>
      <c r="S10" t="n">
        <v>32.9</v>
      </c>
      <c r="T10" t="n">
        <v>8747.01</v>
      </c>
      <c r="U10" t="n">
        <v>0.5600000000000001</v>
      </c>
      <c r="V10" t="n">
        <v>0.76</v>
      </c>
      <c r="W10" t="n">
        <v>1.48</v>
      </c>
      <c r="X10" t="n">
        <v>0.52</v>
      </c>
      <c r="Y10" t="n">
        <v>0.5</v>
      </c>
      <c r="Z10" t="n">
        <v>10</v>
      </c>
      <c r="AA10" t="n">
        <v>401.4834508242974</v>
      </c>
      <c r="AB10" t="n">
        <v>549.3273696175905</v>
      </c>
      <c r="AC10" t="n">
        <v>496.9003364470925</v>
      </c>
      <c r="AD10" t="n">
        <v>401483.4508242974</v>
      </c>
      <c r="AE10" t="n">
        <v>549327.3696175906</v>
      </c>
      <c r="AF10" t="n">
        <v>2.514858297818665e-05</v>
      </c>
      <c r="AG10" t="n">
        <v>28</v>
      </c>
      <c r="AH10" t="n">
        <v>496900.3364470925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4.1738</v>
      </c>
      <c r="E11" t="n">
        <v>23.96</v>
      </c>
      <c r="F11" t="n">
        <v>21.24</v>
      </c>
      <c r="G11" t="n">
        <v>74.95999999999999</v>
      </c>
      <c r="H11" t="n">
        <v>1.15</v>
      </c>
      <c r="I11" t="n">
        <v>17</v>
      </c>
      <c r="J11" t="n">
        <v>154.25</v>
      </c>
      <c r="K11" t="n">
        <v>47.83</v>
      </c>
      <c r="L11" t="n">
        <v>10</v>
      </c>
      <c r="M11" t="n">
        <v>15</v>
      </c>
      <c r="N11" t="n">
        <v>26.43</v>
      </c>
      <c r="O11" t="n">
        <v>19258.55</v>
      </c>
      <c r="P11" t="n">
        <v>222.26</v>
      </c>
      <c r="Q11" t="n">
        <v>443.83</v>
      </c>
      <c r="R11" t="n">
        <v>55.96</v>
      </c>
      <c r="S11" t="n">
        <v>32.9</v>
      </c>
      <c r="T11" t="n">
        <v>7495.81</v>
      </c>
      <c r="U11" t="n">
        <v>0.59</v>
      </c>
      <c r="V11" t="n">
        <v>0.77</v>
      </c>
      <c r="W11" t="n">
        <v>1.47</v>
      </c>
      <c r="X11" t="n">
        <v>0.44</v>
      </c>
      <c r="Y11" t="n">
        <v>0.5</v>
      </c>
      <c r="Z11" t="n">
        <v>10</v>
      </c>
      <c r="AA11" t="n">
        <v>398.52476826525</v>
      </c>
      <c r="AB11" t="n">
        <v>545.2791696124397</v>
      </c>
      <c r="AC11" t="n">
        <v>493.2384909687488</v>
      </c>
      <c r="AD11" t="n">
        <v>398524.76826525</v>
      </c>
      <c r="AE11" t="n">
        <v>545279.1696124397</v>
      </c>
      <c r="AF11" t="n">
        <v>2.529037096047499e-05</v>
      </c>
      <c r="AG11" t="n">
        <v>28</v>
      </c>
      <c r="AH11" t="n">
        <v>493238.4909687488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4.1816</v>
      </c>
      <c r="E12" t="n">
        <v>23.91</v>
      </c>
      <c r="F12" t="n">
        <v>21.22</v>
      </c>
      <c r="G12" t="n">
        <v>79.59</v>
      </c>
      <c r="H12" t="n">
        <v>1.25</v>
      </c>
      <c r="I12" t="n">
        <v>16</v>
      </c>
      <c r="J12" t="n">
        <v>155.66</v>
      </c>
      <c r="K12" t="n">
        <v>47.83</v>
      </c>
      <c r="L12" t="n">
        <v>11</v>
      </c>
      <c r="M12" t="n">
        <v>14</v>
      </c>
      <c r="N12" t="n">
        <v>26.83</v>
      </c>
      <c r="O12" t="n">
        <v>19431.82</v>
      </c>
      <c r="P12" t="n">
        <v>220.71</v>
      </c>
      <c r="Q12" t="n">
        <v>443.82</v>
      </c>
      <c r="R12" t="n">
        <v>55.54</v>
      </c>
      <c r="S12" t="n">
        <v>32.9</v>
      </c>
      <c r="T12" t="n">
        <v>7288.92</v>
      </c>
      <c r="U12" t="n">
        <v>0.59</v>
      </c>
      <c r="V12" t="n">
        <v>0.77</v>
      </c>
      <c r="W12" t="n">
        <v>1.47</v>
      </c>
      <c r="X12" t="n">
        <v>0.43</v>
      </c>
      <c r="Y12" t="n">
        <v>0.5</v>
      </c>
      <c r="Z12" t="n">
        <v>10</v>
      </c>
      <c r="AA12" t="n">
        <v>397.3340584731884</v>
      </c>
      <c r="AB12" t="n">
        <v>543.6499879445324</v>
      </c>
      <c r="AC12" t="n">
        <v>491.7647961126558</v>
      </c>
      <c r="AD12" t="n">
        <v>397334.0584731884</v>
      </c>
      <c r="AE12" t="n">
        <v>543649.9879445324</v>
      </c>
      <c r="AF12" t="n">
        <v>2.533763362123778e-05</v>
      </c>
      <c r="AG12" t="n">
        <v>28</v>
      </c>
      <c r="AH12" t="n">
        <v>491764.7961126558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4.2033</v>
      </c>
      <c r="E13" t="n">
        <v>23.79</v>
      </c>
      <c r="F13" t="n">
        <v>21.16</v>
      </c>
      <c r="G13" t="n">
        <v>90.68000000000001</v>
      </c>
      <c r="H13" t="n">
        <v>1.35</v>
      </c>
      <c r="I13" t="n">
        <v>14</v>
      </c>
      <c r="J13" t="n">
        <v>157.07</v>
      </c>
      <c r="K13" t="n">
        <v>47.83</v>
      </c>
      <c r="L13" t="n">
        <v>12</v>
      </c>
      <c r="M13" t="n">
        <v>12</v>
      </c>
      <c r="N13" t="n">
        <v>27.24</v>
      </c>
      <c r="O13" t="n">
        <v>19605.66</v>
      </c>
      <c r="P13" t="n">
        <v>217.68</v>
      </c>
      <c r="Q13" t="n">
        <v>443.83</v>
      </c>
      <c r="R13" t="n">
        <v>53.32</v>
      </c>
      <c r="S13" t="n">
        <v>32.9</v>
      </c>
      <c r="T13" t="n">
        <v>6190.62</v>
      </c>
      <c r="U13" t="n">
        <v>0.62</v>
      </c>
      <c r="V13" t="n">
        <v>0.77</v>
      </c>
      <c r="W13" t="n">
        <v>1.47</v>
      </c>
      <c r="X13" t="n">
        <v>0.36</v>
      </c>
      <c r="Y13" t="n">
        <v>0.5</v>
      </c>
      <c r="Z13" t="n">
        <v>10</v>
      </c>
      <c r="AA13" t="n">
        <v>394.7785603741231</v>
      </c>
      <c r="AB13" t="n">
        <v>540.153442704772</v>
      </c>
      <c r="AC13" t="n">
        <v>488.601956243146</v>
      </c>
      <c r="AD13" t="n">
        <v>394778.5603741231</v>
      </c>
      <c r="AE13" t="n">
        <v>540153.442704772</v>
      </c>
      <c r="AF13" t="n">
        <v>2.546912076720603e-05</v>
      </c>
      <c r="AG13" t="n">
        <v>28</v>
      </c>
      <c r="AH13" t="n">
        <v>488601.956243146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4.2093</v>
      </c>
      <c r="E14" t="n">
        <v>23.76</v>
      </c>
      <c r="F14" t="n">
        <v>21.15</v>
      </c>
      <c r="G14" t="n">
        <v>97.63</v>
      </c>
      <c r="H14" t="n">
        <v>1.45</v>
      </c>
      <c r="I14" t="n">
        <v>13</v>
      </c>
      <c r="J14" t="n">
        <v>158.48</v>
      </c>
      <c r="K14" t="n">
        <v>47.83</v>
      </c>
      <c r="L14" t="n">
        <v>13</v>
      </c>
      <c r="M14" t="n">
        <v>11</v>
      </c>
      <c r="N14" t="n">
        <v>27.65</v>
      </c>
      <c r="O14" t="n">
        <v>19780.06</v>
      </c>
      <c r="P14" t="n">
        <v>216.29</v>
      </c>
      <c r="Q14" t="n">
        <v>443.82</v>
      </c>
      <c r="R14" t="n">
        <v>53.01</v>
      </c>
      <c r="S14" t="n">
        <v>32.9</v>
      </c>
      <c r="T14" t="n">
        <v>6038.37</v>
      </c>
      <c r="U14" t="n">
        <v>0.62</v>
      </c>
      <c r="V14" t="n">
        <v>0.77</v>
      </c>
      <c r="W14" t="n">
        <v>1.47</v>
      </c>
      <c r="X14" t="n">
        <v>0.36</v>
      </c>
      <c r="Y14" t="n">
        <v>0.5</v>
      </c>
      <c r="Z14" t="n">
        <v>10</v>
      </c>
      <c r="AA14" t="n">
        <v>393.7652375122424</v>
      </c>
      <c r="AB14" t="n">
        <v>538.7669696604971</v>
      </c>
      <c r="AC14" t="n">
        <v>487.3478062402896</v>
      </c>
      <c r="AD14" t="n">
        <v>393765.2375122424</v>
      </c>
      <c r="AE14" t="n">
        <v>538766.9696604972</v>
      </c>
      <c r="AF14" t="n">
        <v>2.550547666010048e-05</v>
      </c>
      <c r="AG14" t="n">
        <v>28</v>
      </c>
      <c r="AH14" t="n">
        <v>487347.8062402896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4.2235</v>
      </c>
      <c r="E15" t="n">
        <v>23.68</v>
      </c>
      <c r="F15" t="n">
        <v>21.1</v>
      </c>
      <c r="G15" t="n">
        <v>105.51</v>
      </c>
      <c r="H15" t="n">
        <v>1.55</v>
      </c>
      <c r="I15" t="n">
        <v>12</v>
      </c>
      <c r="J15" t="n">
        <v>159.9</v>
      </c>
      <c r="K15" t="n">
        <v>47.83</v>
      </c>
      <c r="L15" t="n">
        <v>14</v>
      </c>
      <c r="M15" t="n">
        <v>10</v>
      </c>
      <c r="N15" t="n">
        <v>28.07</v>
      </c>
      <c r="O15" t="n">
        <v>19955.16</v>
      </c>
      <c r="P15" t="n">
        <v>213.15</v>
      </c>
      <c r="Q15" t="n">
        <v>443.83</v>
      </c>
      <c r="R15" t="n">
        <v>51.34</v>
      </c>
      <c r="S15" t="n">
        <v>32.9</v>
      </c>
      <c r="T15" t="n">
        <v>5210.27</v>
      </c>
      <c r="U15" t="n">
        <v>0.64</v>
      </c>
      <c r="V15" t="n">
        <v>0.77</v>
      </c>
      <c r="W15" t="n">
        <v>1.47</v>
      </c>
      <c r="X15" t="n">
        <v>0.31</v>
      </c>
      <c r="Y15" t="n">
        <v>0.5</v>
      </c>
      <c r="Z15" t="n">
        <v>10</v>
      </c>
      <c r="AA15" t="n">
        <v>391.4406593280113</v>
      </c>
      <c r="AB15" t="n">
        <v>535.5863792356805</v>
      </c>
      <c r="AC15" t="n">
        <v>484.4707669016309</v>
      </c>
      <c r="AD15" t="n">
        <v>391440.6593280113</v>
      </c>
      <c r="AE15" t="n">
        <v>535586.3792356806</v>
      </c>
      <c r="AF15" t="n">
        <v>2.559151893995068e-05</v>
      </c>
      <c r="AG15" t="n">
        <v>28</v>
      </c>
      <c r="AH15" t="n">
        <v>484470.7669016309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4.2223</v>
      </c>
      <c r="E16" t="n">
        <v>23.68</v>
      </c>
      <c r="F16" t="n">
        <v>21.11</v>
      </c>
      <c r="G16" t="n">
        <v>105.54</v>
      </c>
      <c r="H16" t="n">
        <v>1.65</v>
      </c>
      <c r="I16" t="n">
        <v>12</v>
      </c>
      <c r="J16" t="n">
        <v>161.32</v>
      </c>
      <c r="K16" t="n">
        <v>47.83</v>
      </c>
      <c r="L16" t="n">
        <v>15</v>
      </c>
      <c r="M16" t="n">
        <v>10</v>
      </c>
      <c r="N16" t="n">
        <v>28.5</v>
      </c>
      <c r="O16" t="n">
        <v>20130.71</v>
      </c>
      <c r="P16" t="n">
        <v>210.63</v>
      </c>
      <c r="Q16" t="n">
        <v>443.84</v>
      </c>
      <c r="R16" t="n">
        <v>51.75</v>
      </c>
      <c r="S16" t="n">
        <v>32.9</v>
      </c>
      <c r="T16" t="n">
        <v>5414.13</v>
      </c>
      <c r="U16" t="n">
        <v>0.64</v>
      </c>
      <c r="V16" t="n">
        <v>0.77</v>
      </c>
      <c r="W16" t="n">
        <v>1.46</v>
      </c>
      <c r="X16" t="n">
        <v>0.31</v>
      </c>
      <c r="Y16" t="n">
        <v>0.5</v>
      </c>
      <c r="Z16" t="n">
        <v>10</v>
      </c>
      <c r="AA16" t="n">
        <v>390.0461401468884</v>
      </c>
      <c r="AB16" t="n">
        <v>533.678336570224</v>
      </c>
      <c r="AC16" t="n">
        <v>482.7448251502108</v>
      </c>
      <c r="AD16" t="n">
        <v>390046.1401468884</v>
      </c>
      <c r="AE16" t="n">
        <v>533678.336570224</v>
      </c>
      <c r="AF16" t="n">
        <v>2.558424776137179e-05</v>
      </c>
      <c r="AG16" t="n">
        <v>28</v>
      </c>
      <c r="AH16" t="n">
        <v>482744.8251502108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4.2342</v>
      </c>
      <c r="E17" t="n">
        <v>23.62</v>
      </c>
      <c r="F17" t="n">
        <v>21.07</v>
      </c>
      <c r="G17" t="n">
        <v>114.93</v>
      </c>
      <c r="H17" t="n">
        <v>1.74</v>
      </c>
      <c r="I17" t="n">
        <v>11</v>
      </c>
      <c r="J17" t="n">
        <v>162.75</v>
      </c>
      <c r="K17" t="n">
        <v>47.83</v>
      </c>
      <c r="L17" t="n">
        <v>16</v>
      </c>
      <c r="M17" t="n">
        <v>9</v>
      </c>
      <c r="N17" t="n">
        <v>28.92</v>
      </c>
      <c r="O17" t="n">
        <v>20306.85</v>
      </c>
      <c r="P17" t="n">
        <v>209.95</v>
      </c>
      <c r="Q17" t="n">
        <v>443.82</v>
      </c>
      <c r="R17" t="n">
        <v>50.35</v>
      </c>
      <c r="S17" t="n">
        <v>32.9</v>
      </c>
      <c r="T17" t="n">
        <v>4720.41</v>
      </c>
      <c r="U17" t="n">
        <v>0.65</v>
      </c>
      <c r="V17" t="n">
        <v>0.77</v>
      </c>
      <c r="W17" t="n">
        <v>1.46</v>
      </c>
      <c r="X17" t="n">
        <v>0.28</v>
      </c>
      <c r="Y17" t="n">
        <v>0.5</v>
      </c>
      <c r="Z17" t="n">
        <v>10</v>
      </c>
      <c r="AA17" t="n">
        <v>389.2298283864298</v>
      </c>
      <c r="AB17" t="n">
        <v>532.5614228064313</v>
      </c>
      <c r="AC17" t="n">
        <v>481.7345080684361</v>
      </c>
      <c r="AD17" t="n">
        <v>389229.8283864298</v>
      </c>
      <c r="AE17" t="n">
        <v>532561.4228064313</v>
      </c>
      <c r="AF17" t="n">
        <v>2.565635361561245e-05</v>
      </c>
      <c r="AG17" t="n">
        <v>28</v>
      </c>
      <c r="AH17" t="n">
        <v>481734.5080684361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4.2426</v>
      </c>
      <c r="E18" t="n">
        <v>23.57</v>
      </c>
      <c r="F18" t="n">
        <v>21.05</v>
      </c>
      <c r="G18" t="n">
        <v>126.32</v>
      </c>
      <c r="H18" t="n">
        <v>1.83</v>
      </c>
      <c r="I18" t="n">
        <v>10</v>
      </c>
      <c r="J18" t="n">
        <v>164.19</v>
      </c>
      <c r="K18" t="n">
        <v>47.83</v>
      </c>
      <c r="L18" t="n">
        <v>17</v>
      </c>
      <c r="M18" t="n">
        <v>8</v>
      </c>
      <c r="N18" t="n">
        <v>29.36</v>
      </c>
      <c r="O18" t="n">
        <v>20483.57</v>
      </c>
      <c r="P18" t="n">
        <v>205.81</v>
      </c>
      <c r="Q18" t="n">
        <v>443.82</v>
      </c>
      <c r="R18" t="n">
        <v>49.87</v>
      </c>
      <c r="S18" t="n">
        <v>32.9</v>
      </c>
      <c r="T18" t="n">
        <v>4483.43</v>
      </c>
      <c r="U18" t="n">
        <v>0.66</v>
      </c>
      <c r="V18" t="n">
        <v>0.77</v>
      </c>
      <c r="W18" t="n">
        <v>1.46</v>
      </c>
      <c r="X18" t="n">
        <v>0.26</v>
      </c>
      <c r="Y18" t="n">
        <v>0.5</v>
      </c>
      <c r="Z18" t="n">
        <v>10</v>
      </c>
      <c r="AA18" t="n">
        <v>386.5771841274429</v>
      </c>
      <c r="AB18" t="n">
        <v>528.9319579048799</v>
      </c>
      <c r="AC18" t="n">
        <v>478.4514342031029</v>
      </c>
      <c r="AD18" t="n">
        <v>386577.1841274429</v>
      </c>
      <c r="AE18" t="n">
        <v>528931.9579048799</v>
      </c>
      <c r="AF18" t="n">
        <v>2.570725186566468e-05</v>
      </c>
      <c r="AG18" t="n">
        <v>28</v>
      </c>
      <c r="AH18" t="n">
        <v>478451.4342031029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4.2552</v>
      </c>
      <c r="E19" t="n">
        <v>23.5</v>
      </c>
      <c r="F19" t="n">
        <v>21.01</v>
      </c>
      <c r="G19" t="n">
        <v>140.08</v>
      </c>
      <c r="H19" t="n">
        <v>1.93</v>
      </c>
      <c r="I19" t="n">
        <v>9</v>
      </c>
      <c r="J19" t="n">
        <v>165.62</v>
      </c>
      <c r="K19" t="n">
        <v>47.83</v>
      </c>
      <c r="L19" t="n">
        <v>18</v>
      </c>
      <c r="M19" t="n">
        <v>7</v>
      </c>
      <c r="N19" t="n">
        <v>29.8</v>
      </c>
      <c r="O19" t="n">
        <v>20660.89</v>
      </c>
      <c r="P19" t="n">
        <v>201.34</v>
      </c>
      <c r="Q19" t="n">
        <v>443.82</v>
      </c>
      <c r="R19" t="n">
        <v>48.47</v>
      </c>
      <c r="S19" t="n">
        <v>32.9</v>
      </c>
      <c r="T19" t="n">
        <v>3789.54</v>
      </c>
      <c r="U19" t="n">
        <v>0.68</v>
      </c>
      <c r="V19" t="n">
        <v>0.77</v>
      </c>
      <c r="W19" t="n">
        <v>1.46</v>
      </c>
      <c r="X19" t="n">
        <v>0.22</v>
      </c>
      <c r="Y19" t="n">
        <v>0.5</v>
      </c>
      <c r="Z19" t="n">
        <v>10</v>
      </c>
      <c r="AA19" t="n">
        <v>383.5979874427198</v>
      </c>
      <c r="AB19" t="n">
        <v>524.8556895679603</v>
      </c>
      <c r="AC19" t="n">
        <v>474.7641991951803</v>
      </c>
      <c r="AD19" t="n">
        <v>383597.9874427199</v>
      </c>
      <c r="AE19" t="n">
        <v>524855.6895679603</v>
      </c>
      <c r="AF19" t="n">
        <v>2.578359924074302e-05</v>
      </c>
      <c r="AG19" t="n">
        <v>28</v>
      </c>
      <c r="AH19" t="n">
        <v>474764.1991951803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4.2525</v>
      </c>
      <c r="E20" t="n">
        <v>23.52</v>
      </c>
      <c r="F20" t="n">
        <v>21.03</v>
      </c>
      <c r="G20" t="n">
        <v>140.18</v>
      </c>
      <c r="H20" t="n">
        <v>2.02</v>
      </c>
      <c r="I20" t="n">
        <v>9</v>
      </c>
      <c r="J20" t="n">
        <v>167.07</v>
      </c>
      <c r="K20" t="n">
        <v>47.83</v>
      </c>
      <c r="L20" t="n">
        <v>19</v>
      </c>
      <c r="M20" t="n">
        <v>7</v>
      </c>
      <c r="N20" t="n">
        <v>30.24</v>
      </c>
      <c r="O20" t="n">
        <v>20838.81</v>
      </c>
      <c r="P20" t="n">
        <v>202.3</v>
      </c>
      <c r="Q20" t="n">
        <v>443.82</v>
      </c>
      <c r="R20" t="n">
        <v>49.09</v>
      </c>
      <c r="S20" t="n">
        <v>32.9</v>
      </c>
      <c r="T20" t="n">
        <v>4099.82</v>
      </c>
      <c r="U20" t="n">
        <v>0.67</v>
      </c>
      <c r="V20" t="n">
        <v>0.77</v>
      </c>
      <c r="W20" t="n">
        <v>1.46</v>
      </c>
      <c r="X20" t="n">
        <v>0.23</v>
      </c>
      <c r="Y20" t="n">
        <v>0.5</v>
      </c>
      <c r="Z20" t="n">
        <v>10</v>
      </c>
      <c r="AA20" t="n">
        <v>384.2462743052079</v>
      </c>
      <c r="AB20" t="n">
        <v>525.7427042536142</v>
      </c>
      <c r="AC20" t="n">
        <v>475.5665584441684</v>
      </c>
      <c r="AD20" t="n">
        <v>384246.2743052079</v>
      </c>
      <c r="AE20" t="n">
        <v>525742.7042536142</v>
      </c>
      <c r="AF20" t="n">
        <v>2.576723908894052e-05</v>
      </c>
      <c r="AG20" t="n">
        <v>28</v>
      </c>
      <c r="AH20" t="n">
        <v>475566.5584441684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4.254</v>
      </c>
      <c r="E21" t="n">
        <v>23.51</v>
      </c>
      <c r="F21" t="n">
        <v>21.02</v>
      </c>
      <c r="G21" t="n">
        <v>140.13</v>
      </c>
      <c r="H21" t="n">
        <v>2.1</v>
      </c>
      <c r="I21" t="n">
        <v>9</v>
      </c>
      <c r="J21" t="n">
        <v>168.51</v>
      </c>
      <c r="K21" t="n">
        <v>47.83</v>
      </c>
      <c r="L21" t="n">
        <v>20</v>
      </c>
      <c r="M21" t="n">
        <v>7</v>
      </c>
      <c r="N21" t="n">
        <v>30.69</v>
      </c>
      <c r="O21" t="n">
        <v>21017.33</v>
      </c>
      <c r="P21" t="n">
        <v>197.68</v>
      </c>
      <c r="Q21" t="n">
        <v>443.82</v>
      </c>
      <c r="R21" t="n">
        <v>48.75</v>
      </c>
      <c r="S21" t="n">
        <v>32.9</v>
      </c>
      <c r="T21" t="n">
        <v>3927.78</v>
      </c>
      <c r="U21" t="n">
        <v>0.67</v>
      </c>
      <c r="V21" t="n">
        <v>0.77</v>
      </c>
      <c r="W21" t="n">
        <v>1.46</v>
      </c>
      <c r="X21" t="n">
        <v>0.23</v>
      </c>
      <c r="Y21" t="n">
        <v>0.5</v>
      </c>
      <c r="Z21" t="n">
        <v>10</v>
      </c>
      <c r="AA21" t="n">
        <v>381.5634908390584</v>
      </c>
      <c r="AB21" t="n">
        <v>522.0720015591752</v>
      </c>
      <c r="AC21" t="n">
        <v>472.246182463023</v>
      </c>
      <c r="AD21" t="n">
        <v>381563.4908390584</v>
      </c>
      <c r="AE21" t="n">
        <v>522072.0015591752</v>
      </c>
      <c r="AF21" t="n">
        <v>2.577632806216412e-05</v>
      </c>
      <c r="AG21" t="n">
        <v>28</v>
      </c>
      <c r="AH21" t="n">
        <v>472246.182463023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4.2638</v>
      </c>
      <c r="E22" t="n">
        <v>23.45</v>
      </c>
      <c r="F22" t="n">
        <v>20.99</v>
      </c>
      <c r="G22" t="n">
        <v>157.45</v>
      </c>
      <c r="H22" t="n">
        <v>2.19</v>
      </c>
      <c r="I22" t="n">
        <v>8</v>
      </c>
      <c r="J22" t="n">
        <v>169.97</v>
      </c>
      <c r="K22" t="n">
        <v>47.83</v>
      </c>
      <c r="L22" t="n">
        <v>21</v>
      </c>
      <c r="M22" t="n">
        <v>4</v>
      </c>
      <c r="N22" t="n">
        <v>31.14</v>
      </c>
      <c r="O22" t="n">
        <v>21196.47</v>
      </c>
      <c r="P22" t="n">
        <v>196.66</v>
      </c>
      <c r="Q22" t="n">
        <v>443.82</v>
      </c>
      <c r="R22" t="n">
        <v>47.82</v>
      </c>
      <c r="S22" t="n">
        <v>32.9</v>
      </c>
      <c r="T22" t="n">
        <v>3471.24</v>
      </c>
      <c r="U22" t="n">
        <v>0.6899999999999999</v>
      </c>
      <c r="V22" t="n">
        <v>0.78</v>
      </c>
      <c r="W22" t="n">
        <v>1.46</v>
      </c>
      <c r="X22" t="n">
        <v>0.2</v>
      </c>
      <c r="Y22" t="n">
        <v>0.5</v>
      </c>
      <c r="Z22" t="n">
        <v>10</v>
      </c>
      <c r="AA22" t="n">
        <v>380.6570683645493</v>
      </c>
      <c r="AB22" t="n">
        <v>520.8317943410145</v>
      </c>
      <c r="AC22" t="n">
        <v>471.1243388811218</v>
      </c>
      <c r="AD22" t="n">
        <v>380657.0683645493</v>
      </c>
      <c r="AE22" t="n">
        <v>520831.7943410145</v>
      </c>
      <c r="AF22" t="n">
        <v>2.583570935389173e-05</v>
      </c>
      <c r="AG22" t="n">
        <v>28</v>
      </c>
      <c r="AH22" t="n">
        <v>471124.3388811218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4.2643</v>
      </c>
      <c r="E23" t="n">
        <v>23.45</v>
      </c>
      <c r="F23" t="n">
        <v>20.99</v>
      </c>
      <c r="G23" t="n">
        <v>157.43</v>
      </c>
      <c r="H23" t="n">
        <v>2.28</v>
      </c>
      <c r="I23" t="n">
        <v>8</v>
      </c>
      <c r="J23" t="n">
        <v>171.42</v>
      </c>
      <c r="K23" t="n">
        <v>47.83</v>
      </c>
      <c r="L23" t="n">
        <v>22</v>
      </c>
      <c r="M23" t="n">
        <v>1</v>
      </c>
      <c r="N23" t="n">
        <v>31.6</v>
      </c>
      <c r="O23" t="n">
        <v>21376.23</v>
      </c>
      <c r="P23" t="n">
        <v>195.97</v>
      </c>
      <c r="Q23" t="n">
        <v>443.82</v>
      </c>
      <c r="R23" t="n">
        <v>47.67</v>
      </c>
      <c r="S23" t="n">
        <v>32.9</v>
      </c>
      <c r="T23" t="n">
        <v>3394.21</v>
      </c>
      <c r="U23" t="n">
        <v>0.6899999999999999</v>
      </c>
      <c r="V23" t="n">
        <v>0.78</v>
      </c>
      <c r="W23" t="n">
        <v>1.46</v>
      </c>
      <c r="X23" t="n">
        <v>0.2</v>
      </c>
      <c r="Y23" t="n">
        <v>0.5</v>
      </c>
      <c r="Z23" t="n">
        <v>10</v>
      </c>
      <c r="AA23" t="n">
        <v>380.2504492395379</v>
      </c>
      <c r="AB23" t="n">
        <v>520.2754401154042</v>
      </c>
      <c r="AC23" t="n">
        <v>470.6210823219556</v>
      </c>
      <c r="AD23" t="n">
        <v>380250.4492395379</v>
      </c>
      <c r="AE23" t="n">
        <v>520275.4401154041</v>
      </c>
      <c r="AF23" t="n">
        <v>2.583873901163293e-05</v>
      </c>
      <c r="AG23" t="n">
        <v>28</v>
      </c>
      <c r="AH23" t="n">
        <v>470621.0823219556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4.2649</v>
      </c>
      <c r="E24" t="n">
        <v>23.45</v>
      </c>
      <c r="F24" t="n">
        <v>20.99</v>
      </c>
      <c r="G24" t="n">
        <v>157.41</v>
      </c>
      <c r="H24" t="n">
        <v>2.36</v>
      </c>
      <c r="I24" t="n">
        <v>8</v>
      </c>
      <c r="J24" t="n">
        <v>172.89</v>
      </c>
      <c r="K24" t="n">
        <v>47.83</v>
      </c>
      <c r="L24" t="n">
        <v>23</v>
      </c>
      <c r="M24" t="n">
        <v>1</v>
      </c>
      <c r="N24" t="n">
        <v>32.06</v>
      </c>
      <c r="O24" t="n">
        <v>21556.61</v>
      </c>
      <c r="P24" t="n">
        <v>196.66</v>
      </c>
      <c r="Q24" t="n">
        <v>443.82</v>
      </c>
      <c r="R24" t="n">
        <v>47.55</v>
      </c>
      <c r="S24" t="n">
        <v>32.9</v>
      </c>
      <c r="T24" t="n">
        <v>3332.27</v>
      </c>
      <c r="U24" t="n">
        <v>0.6899999999999999</v>
      </c>
      <c r="V24" t="n">
        <v>0.78</v>
      </c>
      <c r="W24" t="n">
        <v>1.46</v>
      </c>
      <c r="X24" t="n">
        <v>0.19</v>
      </c>
      <c r="Y24" t="n">
        <v>0.5</v>
      </c>
      <c r="Z24" t="n">
        <v>10</v>
      </c>
      <c r="AA24" t="n">
        <v>380.6234982902167</v>
      </c>
      <c r="AB24" t="n">
        <v>520.7858622843054</v>
      </c>
      <c r="AC24" t="n">
        <v>471.0827905154389</v>
      </c>
      <c r="AD24" t="n">
        <v>380623.4982902167</v>
      </c>
      <c r="AE24" t="n">
        <v>520785.8622843054</v>
      </c>
      <c r="AF24" t="n">
        <v>2.584237460092238e-05</v>
      </c>
      <c r="AG24" t="n">
        <v>28</v>
      </c>
      <c r="AH24" t="n">
        <v>471082.7905154389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4.2647</v>
      </c>
      <c r="E25" t="n">
        <v>23.45</v>
      </c>
      <c r="F25" t="n">
        <v>20.99</v>
      </c>
      <c r="G25" t="n">
        <v>157.41</v>
      </c>
      <c r="H25" t="n">
        <v>2.44</v>
      </c>
      <c r="I25" t="n">
        <v>8</v>
      </c>
      <c r="J25" t="n">
        <v>174.35</v>
      </c>
      <c r="K25" t="n">
        <v>47.83</v>
      </c>
      <c r="L25" t="n">
        <v>24</v>
      </c>
      <c r="M25" t="n">
        <v>0</v>
      </c>
      <c r="N25" t="n">
        <v>32.53</v>
      </c>
      <c r="O25" t="n">
        <v>21737.62</v>
      </c>
      <c r="P25" t="n">
        <v>198.16</v>
      </c>
      <c r="Q25" t="n">
        <v>443.82</v>
      </c>
      <c r="R25" t="n">
        <v>47.52</v>
      </c>
      <c r="S25" t="n">
        <v>32.9</v>
      </c>
      <c r="T25" t="n">
        <v>3321.65</v>
      </c>
      <c r="U25" t="n">
        <v>0.6899999999999999</v>
      </c>
      <c r="V25" t="n">
        <v>0.78</v>
      </c>
      <c r="W25" t="n">
        <v>1.46</v>
      </c>
      <c r="X25" t="n">
        <v>0.19</v>
      </c>
      <c r="Y25" t="n">
        <v>0.5</v>
      </c>
      <c r="Z25" t="n">
        <v>10</v>
      </c>
      <c r="AA25" t="n">
        <v>381.4802987967763</v>
      </c>
      <c r="AB25" t="n">
        <v>521.958174536751</v>
      </c>
      <c r="AC25" t="n">
        <v>472.1432189318617</v>
      </c>
      <c r="AD25" t="n">
        <v>381480.2987967763</v>
      </c>
      <c r="AE25" t="n">
        <v>521958.174536751</v>
      </c>
      <c r="AF25" t="n">
        <v>2.58411627378259e-05</v>
      </c>
      <c r="AG25" t="n">
        <v>28</v>
      </c>
      <c r="AH25" t="n">
        <v>472143.2189318617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2.4245</v>
      </c>
      <c r="E2" t="n">
        <v>41.25</v>
      </c>
      <c r="F2" t="n">
        <v>29.01</v>
      </c>
      <c r="G2" t="n">
        <v>6.31</v>
      </c>
      <c r="H2" t="n">
        <v>0.1</v>
      </c>
      <c r="I2" t="n">
        <v>276</v>
      </c>
      <c r="J2" t="n">
        <v>176.73</v>
      </c>
      <c r="K2" t="n">
        <v>52.44</v>
      </c>
      <c r="L2" t="n">
        <v>1</v>
      </c>
      <c r="M2" t="n">
        <v>274</v>
      </c>
      <c r="N2" t="n">
        <v>33.29</v>
      </c>
      <c r="O2" t="n">
        <v>22031.19</v>
      </c>
      <c r="P2" t="n">
        <v>379.95</v>
      </c>
      <c r="Q2" t="n">
        <v>443.95</v>
      </c>
      <c r="R2" t="n">
        <v>309.68</v>
      </c>
      <c r="S2" t="n">
        <v>32.9</v>
      </c>
      <c r="T2" t="n">
        <v>133061.32</v>
      </c>
      <c r="U2" t="n">
        <v>0.11</v>
      </c>
      <c r="V2" t="n">
        <v>0.5600000000000001</v>
      </c>
      <c r="W2" t="n">
        <v>1.9</v>
      </c>
      <c r="X2" t="n">
        <v>8.210000000000001</v>
      </c>
      <c r="Y2" t="n">
        <v>0.5</v>
      </c>
      <c r="Z2" t="n">
        <v>10</v>
      </c>
      <c r="AA2" t="n">
        <v>859.3141445300828</v>
      </c>
      <c r="AB2" t="n">
        <v>1175.751522810544</v>
      </c>
      <c r="AC2" t="n">
        <v>1063.539447651131</v>
      </c>
      <c r="AD2" t="n">
        <v>859314.1445300828</v>
      </c>
      <c r="AE2" t="n">
        <v>1175751.522810544</v>
      </c>
      <c r="AF2" t="n">
        <v>1.327446034331772e-05</v>
      </c>
      <c r="AG2" t="n">
        <v>48</v>
      </c>
      <c r="AH2" t="n">
        <v>1063539.447651132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3.2716</v>
      </c>
      <c r="E3" t="n">
        <v>30.57</v>
      </c>
      <c r="F3" t="n">
        <v>24.09</v>
      </c>
      <c r="G3" t="n">
        <v>12.68</v>
      </c>
      <c r="H3" t="n">
        <v>0.2</v>
      </c>
      <c r="I3" t="n">
        <v>114</v>
      </c>
      <c r="J3" t="n">
        <v>178.21</v>
      </c>
      <c r="K3" t="n">
        <v>52.44</v>
      </c>
      <c r="L3" t="n">
        <v>2</v>
      </c>
      <c r="M3" t="n">
        <v>112</v>
      </c>
      <c r="N3" t="n">
        <v>33.77</v>
      </c>
      <c r="O3" t="n">
        <v>22213.89</v>
      </c>
      <c r="P3" t="n">
        <v>313.89</v>
      </c>
      <c r="Q3" t="n">
        <v>443.88</v>
      </c>
      <c r="R3" t="n">
        <v>148.67</v>
      </c>
      <c r="S3" t="n">
        <v>32.9</v>
      </c>
      <c r="T3" t="n">
        <v>53366.89</v>
      </c>
      <c r="U3" t="n">
        <v>0.22</v>
      </c>
      <c r="V3" t="n">
        <v>0.68</v>
      </c>
      <c r="W3" t="n">
        <v>1.64</v>
      </c>
      <c r="X3" t="n">
        <v>3.29</v>
      </c>
      <c r="Y3" t="n">
        <v>0.5</v>
      </c>
      <c r="Z3" t="n">
        <v>10</v>
      </c>
      <c r="AA3" t="n">
        <v>585.7474768979945</v>
      </c>
      <c r="AB3" t="n">
        <v>801.4455392467262</v>
      </c>
      <c r="AC3" t="n">
        <v>724.956701816897</v>
      </c>
      <c r="AD3" t="n">
        <v>585747.4768979945</v>
      </c>
      <c r="AE3" t="n">
        <v>801445.5392467262</v>
      </c>
      <c r="AF3" t="n">
        <v>1.791244564206981e-05</v>
      </c>
      <c r="AG3" t="n">
        <v>36</v>
      </c>
      <c r="AH3" t="n">
        <v>724956.7018168969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3.5924</v>
      </c>
      <c r="E4" t="n">
        <v>27.84</v>
      </c>
      <c r="F4" t="n">
        <v>22.86</v>
      </c>
      <c r="G4" t="n">
        <v>19.05</v>
      </c>
      <c r="H4" t="n">
        <v>0.3</v>
      </c>
      <c r="I4" t="n">
        <v>72</v>
      </c>
      <c r="J4" t="n">
        <v>179.7</v>
      </c>
      <c r="K4" t="n">
        <v>52.44</v>
      </c>
      <c r="L4" t="n">
        <v>3</v>
      </c>
      <c r="M4" t="n">
        <v>70</v>
      </c>
      <c r="N4" t="n">
        <v>34.26</v>
      </c>
      <c r="O4" t="n">
        <v>22397.24</v>
      </c>
      <c r="P4" t="n">
        <v>296.27</v>
      </c>
      <c r="Q4" t="n">
        <v>443.84</v>
      </c>
      <c r="R4" t="n">
        <v>108.29</v>
      </c>
      <c r="S4" t="n">
        <v>32.9</v>
      </c>
      <c r="T4" t="n">
        <v>33382.42</v>
      </c>
      <c r="U4" t="n">
        <v>0.3</v>
      </c>
      <c r="V4" t="n">
        <v>0.71</v>
      </c>
      <c r="W4" t="n">
        <v>1.57</v>
      </c>
      <c r="X4" t="n">
        <v>2.06</v>
      </c>
      <c r="Y4" t="n">
        <v>0.5</v>
      </c>
      <c r="Z4" t="n">
        <v>10</v>
      </c>
      <c r="AA4" t="n">
        <v>522.1446708927707</v>
      </c>
      <c r="AB4" t="n">
        <v>714.4213741126129</v>
      </c>
      <c r="AC4" t="n">
        <v>646.2380008640005</v>
      </c>
      <c r="AD4" t="n">
        <v>522144.6708927708</v>
      </c>
      <c r="AE4" t="n">
        <v>714421.3741126128</v>
      </c>
      <c r="AF4" t="n">
        <v>1.966886835938733e-05</v>
      </c>
      <c r="AG4" t="n">
        <v>33</v>
      </c>
      <c r="AH4" t="n">
        <v>646238.0008640005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3.7586</v>
      </c>
      <c r="E5" t="n">
        <v>26.61</v>
      </c>
      <c r="F5" t="n">
        <v>22.3</v>
      </c>
      <c r="G5" t="n">
        <v>25.25</v>
      </c>
      <c r="H5" t="n">
        <v>0.39</v>
      </c>
      <c r="I5" t="n">
        <v>53</v>
      </c>
      <c r="J5" t="n">
        <v>181.19</v>
      </c>
      <c r="K5" t="n">
        <v>52.44</v>
      </c>
      <c r="L5" t="n">
        <v>4</v>
      </c>
      <c r="M5" t="n">
        <v>51</v>
      </c>
      <c r="N5" t="n">
        <v>34.75</v>
      </c>
      <c r="O5" t="n">
        <v>22581.25</v>
      </c>
      <c r="P5" t="n">
        <v>287.61</v>
      </c>
      <c r="Q5" t="n">
        <v>443.83</v>
      </c>
      <c r="R5" t="n">
        <v>90.43000000000001</v>
      </c>
      <c r="S5" t="n">
        <v>32.9</v>
      </c>
      <c r="T5" t="n">
        <v>24548.84</v>
      </c>
      <c r="U5" t="n">
        <v>0.36</v>
      </c>
      <c r="V5" t="n">
        <v>0.73</v>
      </c>
      <c r="W5" t="n">
        <v>1.53</v>
      </c>
      <c r="X5" t="n">
        <v>1.51</v>
      </c>
      <c r="Y5" t="n">
        <v>0.5</v>
      </c>
      <c r="Z5" t="n">
        <v>10</v>
      </c>
      <c r="AA5" t="n">
        <v>488.0613957757149</v>
      </c>
      <c r="AB5" t="n">
        <v>667.7871334494811</v>
      </c>
      <c r="AC5" t="n">
        <v>604.0544666781901</v>
      </c>
      <c r="AD5" t="n">
        <v>488061.3957757149</v>
      </c>
      <c r="AE5" t="n">
        <v>667787.1334494811</v>
      </c>
      <c r="AF5" t="n">
        <v>2.057883549036666e-05</v>
      </c>
      <c r="AG5" t="n">
        <v>31</v>
      </c>
      <c r="AH5" t="n">
        <v>604054.4666781902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3.8627</v>
      </c>
      <c r="E6" t="n">
        <v>25.89</v>
      </c>
      <c r="F6" t="n">
        <v>21.98</v>
      </c>
      <c r="G6" t="n">
        <v>31.39</v>
      </c>
      <c r="H6" t="n">
        <v>0.49</v>
      </c>
      <c r="I6" t="n">
        <v>42</v>
      </c>
      <c r="J6" t="n">
        <v>182.69</v>
      </c>
      <c r="K6" t="n">
        <v>52.44</v>
      </c>
      <c r="L6" t="n">
        <v>5</v>
      </c>
      <c r="M6" t="n">
        <v>40</v>
      </c>
      <c r="N6" t="n">
        <v>35.25</v>
      </c>
      <c r="O6" t="n">
        <v>22766.06</v>
      </c>
      <c r="P6" t="n">
        <v>282.32</v>
      </c>
      <c r="Q6" t="n">
        <v>443.86</v>
      </c>
      <c r="R6" t="n">
        <v>79.65000000000001</v>
      </c>
      <c r="S6" t="n">
        <v>32.9</v>
      </c>
      <c r="T6" t="n">
        <v>19214.36</v>
      </c>
      <c r="U6" t="n">
        <v>0.41</v>
      </c>
      <c r="V6" t="n">
        <v>0.74</v>
      </c>
      <c r="W6" t="n">
        <v>1.52</v>
      </c>
      <c r="X6" t="n">
        <v>1.18</v>
      </c>
      <c r="Y6" t="n">
        <v>0.5</v>
      </c>
      <c r="Z6" t="n">
        <v>10</v>
      </c>
      <c r="AA6" t="n">
        <v>469.8008276749065</v>
      </c>
      <c r="AB6" t="n">
        <v>642.8022185745467</v>
      </c>
      <c r="AC6" t="n">
        <v>581.4540770123713</v>
      </c>
      <c r="AD6" t="n">
        <v>469800.8276749065</v>
      </c>
      <c r="AE6" t="n">
        <v>642802.2185745467</v>
      </c>
      <c r="AF6" t="n">
        <v>2.114879685218946e-05</v>
      </c>
      <c r="AG6" t="n">
        <v>30</v>
      </c>
      <c r="AH6" t="n">
        <v>581454.0770123713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3.9308</v>
      </c>
      <c r="E7" t="n">
        <v>25.44</v>
      </c>
      <c r="F7" t="n">
        <v>21.77</v>
      </c>
      <c r="G7" t="n">
        <v>37.33</v>
      </c>
      <c r="H7" t="n">
        <v>0.58</v>
      </c>
      <c r="I7" t="n">
        <v>35</v>
      </c>
      <c r="J7" t="n">
        <v>184.19</v>
      </c>
      <c r="K7" t="n">
        <v>52.44</v>
      </c>
      <c r="L7" t="n">
        <v>6</v>
      </c>
      <c r="M7" t="n">
        <v>33</v>
      </c>
      <c r="N7" t="n">
        <v>35.75</v>
      </c>
      <c r="O7" t="n">
        <v>22951.43</v>
      </c>
      <c r="P7" t="n">
        <v>277.85</v>
      </c>
      <c r="Q7" t="n">
        <v>443.82</v>
      </c>
      <c r="R7" t="n">
        <v>73.38</v>
      </c>
      <c r="S7" t="n">
        <v>32.9</v>
      </c>
      <c r="T7" t="n">
        <v>16114.29</v>
      </c>
      <c r="U7" t="n">
        <v>0.45</v>
      </c>
      <c r="V7" t="n">
        <v>0.75</v>
      </c>
      <c r="W7" t="n">
        <v>1.5</v>
      </c>
      <c r="X7" t="n">
        <v>0.98</v>
      </c>
      <c r="Y7" t="n">
        <v>0.5</v>
      </c>
      <c r="Z7" t="n">
        <v>10</v>
      </c>
      <c r="AA7" t="n">
        <v>463.3521480118936</v>
      </c>
      <c r="AB7" t="n">
        <v>633.9788505639445</v>
      </c>
      <c r="AC7" t="n">
        <v>573.472798861026</v>
      </c>
      <c r="AD7" t="n">
        <v>463352.1480118936</v>
      </c>
      <c r="AE7" t="n">
        <v>633978.8505639446</v>
      </c>
      <c r="AF7" t="n">
        <v>2.152165342029832e-05</v>
      </c>
      <c r="AG7" t="n">
        <v>30</v>
      </c>
      <c r="AH7" t="n">
        <v>573472.7988610261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3.9835</v>
      </c>
      <c r="E8" t="n">
        <v>25.1</v>
      </c>
      <c r="F8" t="n">
        <v>21.62</v>
      </c>
      <c r="G8" t="n">
        <v>43.23</v>
      </c>
      <c r="H8" t="n">
        <v>0.67</v>
      </c>
      <c r="I8" t="n">
        <v>30</v>
      </c>
      <c r="J8" t="n">
        <v>185.7</v>
      </c>
      <c r="K8" t="n">
        <v>52.44</v>
      </c>
      <c r="L8" t="n">
        <v>7</v>
      </c>
      <c r="M8" t="n">
        <v>28</v>
      </c>
      <c r="N8" t="n">
        <v>36.26</v>
      </c>
      <c r="O8" t="n">
        <v>23137.49</v>
      </c>
      <c r="P8" t="n">
        <v>274.69</v>
      </c>
      <c r="Q8" t="n">
        <v>443.83</v>
      </c>
      <c r="R8" t="n">
        <v>68.26000000000001</v>
      </c>
      <c r="S8" t="n">
        <v>32.9</v>
      </c>
      <c r="T8" t="n">
        <v>13579.9</v>
      </c>
      <c r="U8" t="n">
        <v>0.48</v>
      </c>
      <c r="V8" t="n">
        <v>0.75</v>
      </c>
      <c r="W8" t="n">
        <v>1.49</v>
      </c>
      <c r="X8" t="n">
        <v>0.82</v>
      </c>
      <c r="Y8" t="n">
        <v>0.5</v>
      </c>
      <c r="Z8" t="n">
        <v>10</v>
      </c>
      <c r="AA8" t="n">
        <v>458.7078696173513</v>
      </c>
      <c r="AB8" t="n">
        <v>627.6243439734295</v>
      </c>
      <c r="AC8" t="n">
        <v>567.7247574609038</v>
      </c>
      <c r="AD8" t="n">
        <v>458707.8696173513</v>
      </c>
      <c r="AE8" t="n">
        <v>627624.3439734295</v>
      </c>
      <c r="AF8" t="n">
        <v>2.181019293776289e-05</v>
      </c>
      <c r="AG8" t="n">
        <v>30</v>
      </c>
      <c r="AH8" t="n">
        <v>567724.7574609038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4.0233</v>
      </c>
      <c r="E9" t="n">
        <v>24.86</v>
      </c>
      <c r="F9" t="n">
        <v>21.51</v>
      </c>
      <c r="G9" t="n">
        <v>49.64</v>
      </c>
      <c r="H9" t="n">
        <v>0.76</v>
      </c>
      <c r="I9" t="n">
        <v>26</v>
      </c>
      <c r="J9" t="n">
        <v>187.22</v>
      </c>
      <c r="K9" t="n">
        <v>52.44</v>
      </c>
      <c r="L9" t="n">
        <v>8</v>
      </c>
      <c r="M9" t="n">
        <v>24</v>
      </c>
      <c r="N9" t="n">
        <v>36.78</v>
      </c>
      <c r="O9" t="n">
        <v>23324.24</v>
      </c>
      <c r="P9" t="n">
        <v>271.9</v>
      </c>
      <c r="Q9" t="n">
        <v>443.83</v>
      </c>
      <c r="R9" t="n">
        <v>64.58</v>
      </c>
      <c r="S9" t="n">
        <v>32.9</v>
      </c>
      <c r="T9" t="n">
        <v>11761.49</v>
      </c>
      <c r="U9" t="n">
        <v>0.51</v>
      </c>
      <c r="V9" t="n">
        <v>0.76</v>
      </c>
      <c r="W9" t="n">
        <v>1.49</v>
      </c>
      <c r="X9" t="n">
        <v>0.72</v>
      </c>
      <c r="Y9" t="n">
        <v>0.5</v>
      </c>
      <c r="Z9" t="n">
        <v>10</v>
      </c>
      <c r="AA9" t="n">
        <v>446.0965968036862</v>
      </c>
      <c r="AB9" t="n">
        <v>610.3690441396828</v>
      </c>
      <c r="AC9" t="n">
        <v>552.1162792253245</v>
      </c>
      <c r="AD9" t="n">
        <v>446096.5968036862</v>
      </c>
      <c r="AE9" t="n">
        <v>610369.0441396829</v>
      </c>
      <c r="AF9" t="n">
        <v>2.202810323747997e-05</v>
      </c>
      <c r="AG9" t="n">
        <v>29</v>
      </c>
      <c r="AH9" t="n">
        <v>552116.2792253245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4.0568</v>
      </c>
      <c r="E10" t="n">
        <v>24.65</v>
      </c>
      <c r="F10" t="n">
        <v>21.41</v>
      </c>
      <c r="G10" t="n">
        <v>55.86</v>
      </c>
      <c r="H10" t="n">
        <v>0.85</v>
      </c>
      <c r="I10" t="n">
        <v>23</v>
      </c>
      <c r="J10" t="n">
        <v>188.74</v>
      </c>
      <c r="K10" t="n">
        <v>52.44</v>
      </c>
      <c r="L10" t="n">
        <v>9</v>
      </c>
      <c r="M10" t="n">
        <v>21</v>
      </c>
      <c r="N10" t="n">
        <v>37.3</v>
      </c>
      <c r="O10" t="n">
        <v>23511.69</v>
      </c>
      <c r="P10" t="n">
        <v>269.49</v>
      </c>
      <c r="Q10" t="n">
        <v>443.83</v>
      </c>
      <c r="R10" t="n">
        <v>61.48</v>
      </c>
      <c r="S10" t="n">
        <v>32.9</v>
      </c>
      <c r="T10" t="n">
        <v>10226.7</v>
      </c>
      <c r="U10" t="n">
        <v>0.54</v>
      </c>
      <c r="V10" t="n">
        <v>0.76</v>
      </c>
      <c r="W10" t="n">
        <v>1.48</v>
      </c>
      <c r="X10" t="n">
        <v>0.62</v>
      </c>
      <c r="Y10" t="n">
        <v>0.5</v>
      </c>
      <c r="Z10" t="n">
        <v>10</v>
      </c>
      <c r="AA10" t="n">
        <v>443.0222892019063</v>
      </c>
      <c r="AB10" t="n">
        <v>606.1626408500485</v>
      </c>
      <c r="AC10" t="n">
        <v>548.3113291619288</v>
      </c>
      <c r="AD10" t="n">
        <v>443022.2892019064</v>
      </c>
      <c r="AE10" t="n">
        <v>606162.6408500485</v>
      </c>
      <c r="AF10" t="n">
        <v>2.22115201982971e-05</v>
      </c>
      <c r="AG10" t="n">
        <v>29</v>
      </c>
      <c r="AH10" t="n">
        <v>548311.3291619289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4.0779</v>
      </c>
      <c r="E11" t="n">
        <v>24.52</v>
      </c>
      <c r="F11" t="n">
        <v>21.36</v>
      </c>
      <c r="G11" t="n">
        <v>61.01</v>
      </c>
      <c r="H11" t="n">
        <v>0.93</v>
      </c>
      <c r="I11" t="n">
        <v>21</v>
      </c>
      <c r="J11" t="n">
        <v>190.26</v>
      </c>
      <c r="K11" t="n">
        <v>52.44</v>
      </c>
      <c r="L11" t="n">
        <v>10</v>
      </c>
      <c r="M11" t="n">
        <v>19</v>
      </c>
      <c r="N11" t="n">
        <v>37.82</v>
      </c>
      <c r="O11" t="n">
        <v>23699.85</v>
      </c>
      <c r="P11" t="n">
        <v>267.34</v>
      </c>
      <c r="Q11" t="n">
        <v>443.82</v>
      </c>
      <c r="R11" t="n">
        <v>59.58</v>
      </c>
      <c r="S11" t="n">
        <v>32.9</v>
      </c>
      <c r="T11" t="n">
        <v>9286.58</v>
      </c>
      <c r="U11" t="n">
        <v>0.55</v>
      </c>
      <c r="V11" t="n">
        <v>0.76</v>
      </c>
      <c r="W11" t="n">
        <v>1.48</v>
      </c>
      <c r="X11" t="n">
        <v>0.5600000000000001</v>
      </c>
      <c r="Y11" t="n">
        <v>0.5</v>
      </c>
      <c r="Z11" t="n">
        <v>10</v>
      </c>
      <c r="AA11" t="n">
        <v>440.7502947788002</v>
      </c>
      <c r="AB11" t="n">
        <v>603.0539978470348</v>
      </c>
      <c r="AC11" t="n">
        <v>545.499370684115</v>
      </c>
      <c r="AD11" t="n">
        <v>440750.2947788002</v>
      </c>
      <c r="AE11" t="n">
        <v>603053.9978470348</v>
      </c>
      <c r="AF11" t="n">
        <v>2.23270455079461e-05</v>
      </c>
      <c r="AG11" t="n">
        <v>29</v>
      </c>
      <c r="AH11" t="n">
        <v>545499.370684115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4.0963</v>
      </c>
      <c r="E12" t="n">
        <v>24.41</v>
      </c>
      <c r="F12" t="n">
        <v>21.32</v>
      </c>
      <c r="G12" t="n">
        <v>67.31</v>
      </c>
      <c r="H12" t="n">
        <v>1.02</v>
      </c>
      <c r="I12" t="n">
        <v>19</v>
      </c>
      <c r="J12" t="n">
        <v>191.79</v>
      </c>
      <c r="K12" t="n">
        <v>52.44</v>
      </c>
      <c r="L12" t="n">
        <v>11</v>
      </c>
      <c r="M12" t="n">
        <v>17</v>
      </c>
      <c r="N12" t="n">
        <v>38.35</v>
      </c>
      <c r="O12" t="n">
        <v>23888.73</v>
      </c>
      <c r="P12" t="n">
        <v>265.33</v>
      </c>
      <c r="Q12" t="n">
        <v>443.83</v>
      </c>
      <c r="R12" t="n">
        <v>58.4</v>
      </c>
      <c r="S12" t="n">
        <v>32.9</v>
      </c>
      <c r="T12" t="n">
        <v>8702.32</v>
      </c>
      <c r="U12" t="n">
        <v>0.5600000000000001</v>
      </c>
      <c r="V12" t="n">
        <v>0.76</v>
      </c>
      <c r="W12" t="n">
        <v>1.48</v>
      </c>
      <c r="X12" t="n">
        <v>0.52</v>
      </c>
      <c r="Y12" t="n">
        <v>0.5</v>
      </c>
      <c r="Z12" t="n">
        <v>10</v>
      </c>
      <c r="AA12" t="n">
        <v>438.7120312980419</v>
      </c>
      <c r="AB12" t="n">
        <v>600.2651558308229</v>
      </c>
      <c r="AC12" t="n">
        <v>542.9766918357659</v>
      </c>
      <c r="AD12" t="n">
        <v>438712.0312980419</v>
      </c>
      <c r="AE12" t="n">
        <v>600265.1558308229</v>
      </c>
      <c r="AF12" t="n">
        <v>2.242778795806656e-05</v>
      </c>
      <c r="AG12" t="n">
        <v>29</v>
      </c>
      <c r="AH12" t="n">
        <v>542976.691835766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4.1198</v>
      </c>
      <c r="E13" t="n">
        <v>24.27</v>
      </c>
      <c r="F13" t="n">
        <v>21.25</v>
      </c>
      <c r="G13" t="n">
        <v>74.98999999999999</v>
      </c>
      <c r="H13" t="n">
        <v>1.1</v>
      </c>
      <c r="I13" t="n">
        <v>17</v>
      </c>
      <c r="J13" t="n">
        <v>193.33</v>
      </c>
      <c r="K13" t="n">
        <v>52.44</v>
      </c>
      <c r="L13" t="n">
        <v>12</v>
      </c>
      <c r="M13" t="n">
        <v>15</v>
      </c>
      <c r="N13" t="n">
        <v>38.89</v>
      </c>
      <c r="O13" t="n">
        <v>24078.33</v>
      </c>
      <c r="P13" t="n">
        <v>262.9</v>
      </c>
      <c r="Q13" t="n">
        <v>443.82</v>
      </c>
      <c r="R13" t="n">
        <v>56.07</v>
      </c>
      <c r="S13" t="n">
        <v>32.9</v>
      </c>
      <c r="T13" t="n">
        <v>7550.1</v>
      </c>
      <c r="U13" t="n">
        <v>0.59</v>
      </c>
      <c r="V13" t="n">
        <v>0.77</v>
      </c>
      <c r="W13" t="n">
        <v>1.48</v>
      </c>
      <c r="X13" t="n">
        <v>0.45</v>
      </c>
      <c r="Y13" t="n">
        <v>0.5</v>
      </c>
      <c r="Z13" t="n">
        <v>10</v>
      </c>
      <c r="AA13" t="n">
        <v>436.1965925003881</v>
      </c>
      <c r="AB13" t="n">
        <v>596.8234214945455</v>
      </c>
      <c r="AC13" t="n">
        <v>539.8634317940383</v>
      </c>
      <c r="AD13" t="n">
        <v>436196.5925003882</v>
      </c>
      <c r="AE13" t="n">
        <v>596823.4214945455</v>
      </c>
      <c r="AF13" t="n">
        <v>2.255645358729649e-05</v>
      </c>
      <c r="AG13" t="n">
        <v>29</v>
      </c>
      <c r="AH13" t="n">
        <v>539863.4317940383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4.1287</v>
      </c>
      <c r="E14" t="n">
        <v>24.22</v>
      </c>
      <c r="F14" t="n">
        <v>21.23</v>
      </c>
      <c r="G14" t="n">
        <v>79.62</v>
      </c>
      <c r="H14" t="n">
        <v>1.18</v>
      </c>
      <c r="I14" t="n">
        <v>16</v>
      </c>
      <c r="J14" t="n">
        <v>194.88</v>
      </c>
      <c r="K14" t="n">
        <v>52.44</v>
      </c>
      <c r="L14" t="n">
        <v>13</v>
      </c>
      <c r="M14" t="n">
        <v>14</v>
      </c>
      <c r="N14" t="n">
        <v>39.43</v>
      </c>
      <c r="O14" t="n">
        <v>24268.67</v>
      </c>
      <c r="P14" t="n">
        <v>261.55</v>
      </c>
      <c r="Q14" t="n">
        <v>443.82</v>
      </c>
      <c r="R14" t="n">
        <v>55.65</v>
      </c>
      <c r="S14" t="n">
        <v>32.9</v>
      </c>
      <c r="T14" t="n">
        <v>7345.03</v>
      </c>
      <c r="U14" t="n">
        <v>0.59</v>
      </c>
      <c r="V14" t="n">
        <v>0.77</v>
      </c>
      <c r="W14" t="n">
        <v>1.47</v>
      </c>
      <c r="X14" t="n">
        <v>0.44</v>
      </c>
      <c r="Y14" t="n">
        <v>0.5</v>
      </c>
      <c r="Z14" t="n">
        <v>10</v>
      </c>
      <c r="AA14" t="n">
        <v>435.0062819701106</v>
      </c>
      <c r="AB14" t="n">
        <v>595.1947861142254</v>
      </c>
      <c r="AC14" t="n">
        <v>538.3902310886118</v>
      </c>
      <c r="AD14" t="n">
        <v>435006.2819701106</v>
      </c>
      <c r="AE14" t="n">
        <v>595194.7861142254</v>
      </c>
      <c r="AF14" t="n">
        <v>2.26051822724091e-05</v>
      </c>
      <c r="AG14" t="n">
        <v>29</v>
      </c>
      <c r="AH14" t="n">
        <v>538390.2310886118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4.1436</v>
      </c>
      <c r="E15" t="n">
        <v>24.13</v>
      </c>
      <c r="F15" t="n">
        <v>21.18</v>
      </c>
      <c r="G15" t="n">
        <v>84.72</v>
      </c>
      <c r="H15" t="n">
        <v>1.27</v>
      </c>
      <c r="I15" t="n">
        <v>15</v>
      </c>
      <c r="J15" t="n">
        <v>196.42</v>
      </c>
      <c r="K15" t="n">
        <v>52.44</v>
      </c>
      <c r="L15" t="n">
        <v>14</v>
      </c>
      <c r="M15" t="n">
        <v>13</v>
      </c>
      <c r="N15" t="n">
        <v>39.98</v>
      </c>
      <c r="O15" t="n">
        <v>24459.75</v>
      </c>
      <c r="P15" t="n">
        <v>260.31</v>
      </c>
      <c r="Q15" t="n">
        <v>443.83</v>
      </c>
      <c r="R15" t="n">
        <v>54.01</v>
      </c>
      <c r="S15" t="n">
        <v>32.9</v>
      </c>
      <c r="T15" t="n">
        <v>6528.6</v>
      </c>
      <c r="U15" t="n">
        <v>0.61</v>
      </c>
      <c r="V15" t="n">
        <v>0.77</v>
      </c>
      <c r="W15" t="n">
        <v>1.47</v>
      </c>
      <c r="X15" t="n">
        <v>0.39</v>
      </c>
      <c r="Y15" t="n">
        <v>0.5</v>
      </c>
      <c r="Z15" t="n">
        <v>10</v>
      </c>
      <c r="AA15" t="n">
        <v>424.6584319098193</v>
      </c>
      <c r="AB15" t="n">
        <v>581.0364011468093</v>
      </c>
      <c r="AC15" t="n">
        <v>525.5831025110679</v>
      </c>
      <c r="AD15" t="n">
        <v>424658.4319098194</v>
      </c>
      <c r="AE15" t="n">
        <v>581036.4011468093</v>
      </c>
      <c r="AF15" t="n">
        <v>2.268676175647404e-05</v>
      </c>
      <c r="AG15" t="n">
        <v>28</v>
      </c>
      <c r="AH15" t="n">
        <v>525583.1025110679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4.1511</v>
      </c>
      <c r="E16" t="n">
        <v>24.09</v>
      </c>
      <c r="F16" t="n">
        <v>21.17</v>
      </c>
      <c r="G16" t="n">
        <v>90.73</v>
      </c>
      <c r="H16" t="n">
        <v>1.35</v>
      </c>
      <c r="I16" t="n">
        <v>14</v>
      </c>
      <c r="J16" t="n">
        <v>197.98</v>
      </c>
      <c r="K16" t="n">
        <v>52.44</v>
      </c>
      <c r="L16" t="n">
        <v>15</v>
      </c>
      <c r="M16" t="n">
        <v>12</v>
      </c>
      <c r="N16" t="n">
        <v>40.54</v>
      </c>
      <c r="O16" t="n">
        <v>24651.58</v>
      </c>
      <c r="P16" t="n">
        <v>258.55</v>
      </c>
      <c r="Q16" t="n">
        <v>443.82</v>
      </c>
      <c r="R16" t="n">
        <v>53.59</v>
      </c>
      <c r="S16" t="n">
        <v>32.9</v>
      </c>
      <c r="T16" t="n">
        <v>6323.25</v>
      </c>
      <c r="U16" t="n">
        <v>0.61</v>
      </c>
      <c r="V16" t="n">
        <v>0.77</v>
      </c>
      <c r="W16" t="n">
        <v>1.47</v>
      </c>
      <c r="X16" t="n">
        <v>0.38</v>
      </c>
      <c r="Y16" t="n">
        <v>0.5</v>
      </c>
      <c r="Z16" t="n">
        <v>10</v>
      </c>
      <c r="AA16" t="n">
        <v>423.3097439450032</v>
      </c>
      <c r="AB16" t="n">
        <v>579.191066773434</v>
      </c>
      <c r="AC16" t="n">
        <v>523.9138842603444</v>
      </c>
      <c r="AD16" t="n">
        <v>423309.7439450031</v>
      </c>
      <c r="AE16" t="n">
        <v>579191.0667734341</v>
      </c>
      <c r="AF16" t="n">
        <v>2.272782525516444e-05</v>
      </c>
      <c r="AG16" t="n">
        <v>28</v>
      </c>
      <c r="AH16" t="n">
        <v>523913.8842603444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4.1618</v>
      </c>
      <c r="E17" t="n">
        <v>24.03</v>
      </c>
      <c r="F17" t="n">
        <v>21.14</v>
      </c>
      <c r="G17" t="n">
        <v>97.59</v>
      </c>
      <c r="H17" t="n">
        <v>1.42</v>
      </c>
      <c r="I17" t="n">
        <v>13</v>
      </c>
      <c r="J17" t="n">
        <v>199.54</v>
      </c>
      <c r="K17" t="n">
        <v>52.44</v>
      </c>
      <c r="L17" t="n">
        <v>16</v>
      </c>
      <c r="M17" t="n">
        <v>11</v>
      </c>
      <c r="N17" t="n">
        <v>41.1</v>
      </c>
      <c r="O17" t="n">
        <v>24844.17</v>
      </c>
      <c r="P17" t="n">
        <v>257.68</v>
      </c>
      <c r="Q17" t="n">
        <v>443.82</v>
      </c>
      <c r="R17" t="n">
        <v>52.8</v>
      </c>
      <c r="S17" t="n">
        <v>32.9</v>
      </c>
      <c r="T17" t="n">
        <v>5934.66</v>
      </c>
      <c r="U17" t="n">
        <v>0.62</v>
      </c>
      <c r="V17" t="n">
        <v>0.77</v>
      </c>
      <c r="W17" t="n">
        <v>1.47</v>
      </c>
      <c r="X17" t="n">
        <v>0.35</v>
      </c>
      <c r="Y17" t="n">
        <v>0.5</v>
      </c>
      <c r="Z17" t="n">
        <v>10</v>
      </c>
      <c r="AA17" t="n">
        <v>422.3318568740209</v>
      </c>
      <c r="AB17" t="n">
        <v>577.8530785415834</v>
      </c>
      <c r="AC17" t="n">
        <v>522.7035917474633</v>
      </c>
      <c r="AD17" t="n">
        <v>422331.8568740209</v>
      </c>
      <c r="AE17" t="n">
        <v>577853.0785415834</v>
      </c>
      <c r="AF17" t="n">
        <v>2.278640917996275e-05</v>
      </c>
      <c r="AG17" t="n">
        <v>28</v>
      </c>
      <c r="AH17" t="n">
        <v>522703.5917474633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4.1747</v>
      </c>
      <c r="E18" t="n">
        <v>23.95</v>
      </c>
      <c r="F18" t="n">
        <v>21.11</v>
      </c>
      <c r="G18" t="n">
        <v>105.53</v>
      </c>
      <c r="H18" t="n">
        <v>1.5</v>
      </c>
      <c r="I18" t="n">
        <v>12</v>
      </c>
      <c r="J18" t="n">
        <v>201.11</v>
      </c>
      <c r="K18" t="n">
        <v>52.44</v>
      </c>
      <c r="L18" t="n">
        <v>17</v>
      </c>
      <c r="M18" t="n">
        <v>10</v>
      </c>
      <c r="N18" t="n">
        <v>41.67</v>
      </c>
      <c r="O18" t="n">
        <v>25037.53</v>
      </c>
      <c r="P18" t="n">
        <v>255.36</v>
      </c>
      <c r="Q18" t="n">
        <v>443.83</v>
      </c>
      <c r="R18" t="n">
        <v>51.63</v>
      </c>
      <c r="S18" t="n">
        <v>32.9</v>
      </c>
      <c r="T18" t="n">
        <v>5352.45</v>
      </c>
      <c r="U18" t="n">
        <v>0.64</v>
      </c>
      <c r="V18" t="n">
        <v>0.77</v>
      </c>
      <c r="W18" t="n">
        <v>1.46</v>
      </c>
      <c r="X18" t="n">
        <v>0.31</v>
      </c>
      <c r="Y18" t="n">
        <v>0.5</v>
      </c>
      <c r="Z18" t="n">
        <v>10</v>
      </c>
      <c r="AA18" t="n">
        <v>420.4293171804602</v>
      </c>
      <c r="AB18" t="n">
        <v>575.2499397987262</v>
      </c>
      <c r="AC18" t="n">
        <v>520.3488929126962</v>
      </c>
      <c r="AD18" t="n">
        <v>420429.3171804602</v>
      </c>
      <c r="AE18" t="n">
        <v>575249.9397987262</v>
      </c>
      <c r="AF18" t="n">
        <v>2.285703839771024e-05</v>
      </c>
      <c r="AG18" t="n">
        <v>28</v>
      </c>
      <c r="AH18" t="n">
        <v>520348.8929126962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4.1726</v>
      </c>
      <c r="E19" t="n">
        <v>23.97</v>
      </c>
      <c r="F19" t="n">
        <v>21.12</v>
      </c>
      <c r="G19" t="n">
        <v>105.59</v>
      </c>
      <c r="H19" t="n">
        <v>1.58</v>
      </c>
      <c r="I19" t="n">
        <v>12</v>
      </c>
      <c r="J19" t="n">
        <v>202.68</v>
      </c>
      <c r="K19" t="n">
        <v>52.44</v>
      </c>
      <c r="L19" t="n">
        <v>18</v>
      </c>
      <c r="M19" t="n">
        <v>10</v>
      </c>
      <c r="N19" t="n">
        <v>42.24</v>
      </c>
      <c r="O19" t="n">
        <v>25231.66</v>
      </c>
      <c r="P19" t="n">
        <v>253.17</v>
      </c>
      <c r="Q19" t="n">
        <v>443.82</v>
      </c>
      <c r="R19" t="n">
        <v>51.94</v>
      </c>
      <c r="S19" t="n">
        <v>32.9</v>
      </c>
      <c r="T19" t="n">
        <v>5509.58</v>
      </c>
      <c r="U19" t="n">
        <v>0.63</v>
      </c>
      <c r="V19" t="n">
        <v>0.77</v>
      </c>
      <c r="W19" t="n">
        <v>1.47</v>
      </c>
      <c r="X19" t="n">
        <v>0.32</v>
      </c>
      <c r="Y19" t="n">
        <v>0.5</v>
      </c>
      <c r="Z19" t="n">
        <v>10</v>
      </c>
      <c r="AA19" t="n">
        <v>419.2550059659962</v>
      </c>
      <c r="AB19" t="n">
        <v>573.643195388142</v>
      </c>
      <c r="AC19" t="n">
        <v>518.8954939335783</v>
      </c>
      <c r="AD19" t="n">
        <v>419255.0059659962</v>
      </c>
      <c r="AE19" t="n">
        <v>573643.195388142</v>
      </c>
      <c r="AF19" t="n">
        <v>2.284554061807693e-05</v>
      </c>
      <c r="AG19" t="n">
        <v>28</v>
      </c>
      <c r="AH19" t="n">
        <v>518895.4939335784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4.1856</v>
      </c>
      <c r="E20" t="n">
        <v>23.89</v>
      </c>
      <c r="F20" t="n">
        <v>21.08</v>
      </c>
      <c r="G20" t="n">
        <v>114.98</v>
      </c>
      <c r="H20" t="n">
        <v>1.65</v>
      </c>
      <c r="I20" t="n">
        <v>11</v>
      </c>
      <c r="J20" t="n">
        <v>204.26</v>
      </c>
      <c r="K20" t="n">
        <v>52.44</v>
      </c>
      <c r="L20" t="n">
        <v>19</v>
      </c>
      <c r="M20" t="n">
        <v>9</v>
      </c>
      <c r="N20" t="n">
        <v>42.82</v>
      </c>
      <c r="O20" t="n">
        <v>25426.72</v>
      </c>
      <c r="P20" t="n">
        <v>252.79</v>
      </c>
      <c r="Q20" t="n">
        <v>443.83</v>
      </c>
      <c r="R20" t="n">
        <v>50.58</v>
      </c>
      <c r="S20" t="n">
        <v>32.9</v>
      </c>
      <c r="T20" t="n">
        <v>4834.84</v>
      </c>
      <c r="U20" t="n">
        <v>0.65</v>
      </c>
      <c r="V20" t="n">
        <v>0.77</v>
      </c>
      <c r="W20" t="n">
        <v>1.47</v>
      </c>
      <c r="X20" t="n">
        <v>0.29</v>
      </c>
      <c r="Y20" t="n">
        <v>0.5</v>
      </c>
      <c r="Z20" t="n">
        <v>10</v>
      </c>
      <c r="AA20" t="n">
        <v>418.4739296504944</v>
      </c>
      <c r="AB20" t="n">
        <v>572.5744923146174</v>
      </c>
      <c r="AC20" t="n">
        <v>517.9287863814567</v>
      </c>
      <c r="AD20" t="n">
        <v>418473.9296504944</v>
      </c>
      <c r="AE20" t="n">
        <v>572574.4923146174</v>
      </c>
      <c r="AF20" t="n">
        <v>2.291671734914029e-05</v>
      </c>
      <c r="AG20" t="n">
        <v>28</v>
      </c>
      <c r="AH20" t="n">
        <v>517928.7863814567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4.1975</v>
      </c>
      <c r="E21" t="n">
        <v>23.82</v>
      </c>
      <c r="F21" t="n">
        <v>21.05</v>
      </c>
      <c r="G21" t="n">
        <v>126.29</v>
      </c>
      <c r="H21" t="n">
        <v>1.73</v>
      </c>
      <c r="I21" t="n">
        <v>10</v>
      </c>
      <c r="J21" t="n">
        <v>205.85</v>
      </c>
      <c r="K21" t="n">
        <v>52.44</v>
      </c>
      <c r="L21" t="n">
        <v>20</v>
      </c>
      <c r="M21" t="n">
        <v>8</v>
      </c>
      <c r="N21" t="n">
        <v>43.41</v>
      </c>
      <c r="O21" t="n">
        <v>25622.45</v>
      </c>
      <c r="P21" t="n">
        <v>250.37</v>
      </c>
      <c r="Q21" t="n">
        <v>443.82</v>
      </c>
      <c r="R21" t="n">
        <v>49.61</v>
      </c>
      <c r="S21" t="n">
        <v>32.9</v>
      </c>
      <c r="T21" t="n">
        <v>4355.42</v>
      </c>
      <c r="U21" t="n">
        <v>0.66</v>
      </c>
      <c r="V21" t="n">
        <v>0.77</v>
      </c>
      <c r="W21" t="n">
        <v>1.46</v>
      </c>
      <c r="X21" t="n">
        <v>0.25</v>
      </c>
      <c r="Y21" t="n">
        <v>0.5</v>
      </c>
      <c r="Z21" t="n">
        <v>10</v>
      </c>
      <c r="AA21" t="n">
        <v>416.5757772852444</v>
      </c>
      <c r="AB21" t="n">
        <v>569.97735650791</v>
      </c>
      <c r="AC21" t="n">
        <v>515.5795175710385</v>
      </c>
      <c r="AD21" t="n">
        <v>416575.7772852444</v>
      </c>
      <c r="AE21" t="n">
        <v>569977.3565079101</v>
      </c>
      <c r="AF21" t="n">
        <v>2.298187143372907e-05</v>
      </c>
      <c r="AG21" t="n">
        <v>28</v>
      </c>
      <c r="AH21" t="n">
        <v>515579.5175710386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4.1959</v>
      </c>
      <c r="E22" t="n">
        <v>23.83</v>
      </c>
      <c r="F22" t="n">
        <v>21.06</v>
      </c>
      <c r="G22" t="n">
        <v>126.34</v>
      </c>
      <c r="H22" t="n">
        <v>1.8</v>
      </c>
      <c r="I22" t="n">
        <v>10</v>
      </c>
      <c r="J22" t="n">
        <v>207.45</v>
      </c>
      <c r="K22" t="n">
        <v>52.44</v>
      </c>
      <c r="L22" t="n">
        <v>21</v>
      </c>
      <c r="M22" t="n">
        <v>8</v>
      </c>
      <c r="N22" t="n">
        <v>44</v>
      </c>
      <c r="O22" t="n">
        <v>25818.99</v>
      </c>
      <c r="P22" t="n">
        <v>249.41</v>
      </c>
      <c r="Q22" t="n">
        <v>443.82</v>
      </c>
      <c r="R22" t="n">
        <v>49.96</v>
      </c>
      <c r="S22" t="n">
        <v>32.9</v>
      </c>
      <c r="T22" t="n">
        <v>4530.99</v>
      </c>
      <c r="U22" t="n">
        <v>0.66</v>
      </c>
      <c r="V22" t="n">
        <v>0.77</v>
      </c>
      <c r="W22" t="n">
        <v>1.46</v>
      </c>
      <c r="X22" t="n">
        <v>0.26</v>
      </c>
      <c r="Y22" t="n">
        <v>0.5</v>
      </c>
      <c r="Z22" t="n">
        <v>10</v>
      </c>
      <c r="AA22" t="n">
        <v>416.0953786303848</v>
      </c>
      <c r="AB22" t="n">
        <v>569.3200538746383</v>
      </c>
      <c r="AC22" t="n">
        <v>514.9849469785562</v>
      </c>
      <c r="AD22" t="n">
        <v>416095.3786303848</v>
      </c>
      <c r="AE22" t="n">
        <v>569320.0538746384</v>
      </c>
      <c r="AF22" t="n">
        <v>2.297311122067511e-05</v>
      </c>
      <c r="AG22" t="n">
        <v>28</v>
      </c>
      <c r="AH22" t="n">
        <v>514984.9469785562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4.2106</v>
      </c>
      <c r="E23" t="n">
        <v>23.75</v>
      </c>
      <c r="F23" t="n">
        <v>21.01</v>
      </c>
      <c r="G23" t="n">
        <v>140.06</v>
      </c>
      <c r="H23" t="n">
        <v>1.87</v>
      </c>
      <c r="I23" t="n">
        <v>9</v>
      </c>
      <c r="J23" t="n">
        <v>209.05</v>
      </c>
      <c r="K23" t="n">
        <v>52.44</v>
      </c>
      <c r="L23" t="n">
        <v>22</v>
      </c>
      <c r="M23" t="n">
        <v>7</v>
      </c>
      <c r="N23" t="n">
        <v>44.6</v>
      </c>
      <c r="O23" t="n">
        <v>26016.35</v>
      </c>
      <c r="P23" t="n">
        <v>245.32</v>
      </c>
      <c r="Q23" t="n">
        <v>443.82</v>
      </c>
      <c r="R23" t="n">
        <v>48.4</v>
      </c>
      <c r="S23" t="n">
        <v>32.9</v>
      </c>
      <c r="T23" t="n">
        <v>3754.42</v>
      </c>
      <c r="U23" t="n">
        <v>0.68</v>
      </c>
      <c r="V23" t="n">
        <v>0.78</v>
      </c>
      <c r="W23" t="n">
        <v>1.46</v>
      </c>
      <c r="X23" t="n">
        <v>0.21</v>
      </c>
      <c r="Y23" t="n">
        <v>0.5</v>
      </c>
      <c r="Z23" t="n">
        <v>10</v>
      </c>
      <c r="AA23" t="n">
        <v>413.1211498872985</v>
      </c>
      <c r="AB23" t="n">
        <v>565.2505828946362</v>
      </c>
      <c r="AC23" t="n">
        <v>511.303860597347</v>
      </c>
      <c r="AD23" t="n">
        <v>413121.1498872985</v>
      </c>
      <c r="AE23" t="n">
        <v>565250.5828946362</v>
      </c>
      <c r="AF23" t="n">
        <v>2.305359567810831e-05</v>
      </c>
      <c r="AG23" t="n">
        <v>28</v>
      </c>
      <c r="AH23" t="n">
        <v>511303.860597347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4.2086</v>
      </c>
      <c r="E24" t="n">
        <v>23.76</v>
      </c>
      <c r="F24" t="n">
        <v>21.02</v>
      </c>
      <c r="G24" t="n">
        <v>140.14</v>
      </c>
      <c r="H24" t="n">
        <v>1.94</v>
      </c>
      <c r="I24" t="n">
        <v>9</v>
      </c>
      <c r="J24" t="n">
        <v>210.65</v>
      </c>
      <c r="K24" t="n">
        <v>52.44</v>
      </c>
      <c r="L24" t="n">
        <v>23</v>
      </c>
      <c r="M24" t="n">
        <v>7</v>
      </c>
      <c r="N24" t="n">
        <v>45.21</v>
      </c>
      <c r="O24" t="n">
        <v>26214.54</v>
      </c>
      <c r="P24" t="n">
        <v>246.33</v>
      </c>
      <c r="Q24" t="n">
        <v>443.82</v>
      </c>
      <c r="R24" t="n">
        <v>48.73</v>
      </c>
      <c r="S24" t="n">
        <v>32.9</v>
      </c>
      <c r="T24" t="n">
        <v>3922.11</v>
      </c>
      <c r="U24" t="n">
        <v>0.68</v>
      </c>
      <c r="V24" t="n">
        <v>0.77</v>
      </c>
      <c r="W24" t="n">
        <v>1.46</v>
      </c>
      <c r="X24" t="n">
        <v>0.23</v>
      </c>
      <c r="Y24" t="n">
        <v>0.5</v>
      </c>
      <c r="Z24" t="n">
        <v>10</v>
      </c>
      <c r="AA24" t="n">
        <v>413.7884069353836</v>
      </c>
      <c r="AB24" t="n">
        <v>566.1635534251295</v>
      </c>
      <c r="AC24" t="n">
        <v>512.1296985017723</v>
      </c>
      <c r="AD24" t="n">
        <v>413788.4069353836</v>
      </c>
      <c r="AE24" t="n">
        <v>566163.5534251295</v>
      </c>
      <c r="AF24" t="n">
        <v>2.304264541179086e-05</v>
      </c>
      <c r="AG24" t="n">
        <v>28</v>
      </c>
      <c r="AH24" t="n">
        <v>512129.6985017722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4.208</v>
      </c>
      <c r="E25" t="n">
        <v>23.76</v>
      </c>
      <c r="F25" t="n">
        <v>21.02</v>
      </c>
      <c r="G25" t="n">
        <v>140.16</v>
      </c>
      <c r="H25" t="n">
        <v>2.01</v>
      </c>
      <c r="I25" t="n">
        <v>9</v>
      </c>
      <c r="J25" t="n">
        <v>212.27</v>
      </c>
      <c r="K25" t="n">
        <v>52.44</v>
      </c>
      <c r="L25" t="n">
        <v>24</v>
      </c>
      <c r="M25" t="n">
        <v>7</v>
      </c>
      <c r="N25" t="n">
        <v>45.82</v>
      </c>
      <c r="O25" t="n">
        <v>26413.56</v>
      </c>
      <c r="P25" t="n">
        <v>243.44</v>
      </c>
      <c r="Q25" t="n">
        <v>443.82</v>
      </c>
      <c r="R25" t="n">
        <v>48.89</v>
      </c>
      <c r="S25" t="n">
        <v>32.9</v>
      </c>
      <c r="T25" t="n">
        <v>4000.72</v>
      </c>
      <c r="U25" t="n">
        <v>0.67</v>
      </c>
      <c r="V25" t="n">
        <v>0.77</v>
      </c>
      <c r="W25" t="n">
        <v>1.46</v>
      </c>
      <c r="X25" t="n">
        <v>0.23</v>
      </c>
      <c r="Y25" t="n">
        <v>0.5</v>
      </c>
      <c r="Z25" t="n">
        <v>10</v>
      </c>
      <c r="AA25" t="n">
        <v>412.1504735988568</v>
      </c>
      <c r="AB25" t="n">
        <v>563.9224607735747</v>
      </c>
      <c r="AC25" t="n">
        <v>510.1024925874885</v>
      </c>
      <c r="AD25" t="n">
        <v>412150.4735988568</v>
      </c>
      <c r="AE25" t="n">
        <v>563922.4607735747</v>
      </c>
      <c r="AF25" t="n">
        <v>2.303936033189563e-05</v>
      </c>
      <c r="AG25" t="n">
        <v>28</v>
      </c>
      <c r="AH25" t="n">
        <v>510102.4925874885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4.2194</v>
      </c>
      <c r="E26" t="n">
        <v>23.7</v>
      </c>
      <c r="F26" t="n">
        <v>21</v>
      </c>
      <c r="G26" t="n">
        <v>157.46</v>
      </c>
      <c r="H26" t="n">
        <v>2.08</v>
      </c>
      <c r="I26" t="n">
        <v>8</v>
      </c>
      <c r="J26" t="n">
        <v>213.89</v>
      </c>
      <c r="K26" t="n">
        <v>52.44</v>
      </c>
      <c r="L26" t="n">
        <v>25</v>
      </c>
      <c r="M26" t="n">
        <v>6</v>
      </c>
      <c r="N26" t="n">
        <v>46.44</v>
      </c>
      <c r="O26" t="n">
        <v>26613.43</v>
      </c>
      <c r="P26" t="n">
        <v>241.66</v>
      </c>
      <c r="Q26" t="n">
        <v>443.82</v>
      </c>
      <c r="R26" t="n">
        <v>48.02</v>
      </c>
      <c r="S26" t="n">
        <v>32.9</v>
      </c>
      <c r="T26" t="n">
        <v>3568.55</v>
      </c>
      <c r="U26" t="n">
        <v>0.6899999999999999</v>
      </c>
      <c r="V26" t="n">
        <v>0.78</v>
      </c>
      <c r="W26" t="n">
        <v>1.46</v>
      </c>
      <c r="X26" t="n">
        <v>0.2</v>
      </c>
      <c r="Y26" t="n">
        <v>0.5</v>
      </c>
      <c r="Z26" t="n">
        <v>10</v>
      </c>
      <c r="AA26" t="n">
        <v>410.6758358210536</v>
      </c>
      <c r="AB26" t="n">
        <v>561.904796309557</v>
      </c>
      <c r="AC26" t="n">
        <v>508.2773911881068</v>
      </c>
      <c r="AD26" t="n">
        <v>410675.8358210536</v>
      </c>
      <c r="AE26" t="n">
        <v>561904.796309557</v>
      </c>
      <c r="AF26" t="n">
        <v>2.310177684990505e-05</v>
      </c>
      <c r="AG26" t="n">
        <v>28</v>
      </c>
      <c r="AH26" t="n">
        <v>508277.3911881068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4.2207</v>
      </c>
      <c r="E27" t="n">
        <v>23.69</v>
      </c>
      <c r="F27" t="n">
        <v>20.99</v>
      </c>
      <c r="G27" t="n">
        <v>157.41</v>
      </c>
      <c r="H27" t="n">
        <v>2.14</v>
      </c>
      <c r="I27" t="n">
        <v>8</v>
      </c>
      <c r="J27" t="n">
        <v>215.51</v>
      </c>
      <c r="K27" t="n">
        <v>52.44</v>
      </c>
      <c r="L27" t="n">
        <v>26</v>
      </c>
      <c r="M27" t="n">
        <v>6</v>
      </c>
      <c r="N27" t="n">
        <v>47.07</v>
      </c>
      <c r="O27" t="n">
        <v>26814.17</v>
      </c>
      <c r="P27" t="n">
        <v>241.15</v>
      </c>
      <c r="Q27" t="n">
        <v>443.82</v>
      </c>
      <c r="R27" t="n">
        <v>47.69</v>
      </c>
      <c r="S27" t="n">
        <v>32.9</v>
      </c>
      <c r="T27" t="n">
        <v>3402.31</v>
      </c>
      <c r="U27" t="n">
        <v>0.6899999999999999</v>
      </c>
      <c r="V27" t="n">
        <v>0.78</v>
      </c>
      <c r="W27" t="n">
        <v>1.46</v>
      </c>
      <c r="X27" t="n">
        <v>0.19</v>
      </c>
      <c r="Y27" t="n">
        <v>0.5</v>
      </c>
      <c r="Z27" t="n">
        <v>10</v>
      </c>
      <c r="AA27" t="n">
        <v>410.3245985629168</v>
      </c>
      <c r="AB27" t="n">
        <v>561.42421799748</v>
      </c>
      <c r="AC27" t="n">
        <v>507.8426785956386</v>
      </c>
      <c r="AD27" t="n">
        <v>410324.5985629168</v>
      </c>
      <c r="AE27" t="n">
        <v>561424.2179974801</v>
      </c>
      <c r="AF27" t="n">
        <v>2.310889452301138e-05</v>
      </c>
      <c r="AG27" t="n">
        <v>28</v>
      </c>
      <c r="AH27" t="n">
        <v>507842.6785956386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4.2192</v>
      </c>
      <c r="E28" t="n">
        <v>23.7</v>
      </c>
      <c r="F28" t="n">
        <v>21</v>
      </c>
      <c r="G28" t="n">
        <v>157.47</v>
      </c>
      <c r="H28" t="n">
        <v>2.21</v>
      </c>
      <c r="I28" t="n">
        <v>8</v>
      </c>
      <c r="J28" t="n">
        <v>217.15</v>
      </c>
      <c r="K28" t="n">
        <v>52.44</v>
      </c>
      <c r="L28" t="n">
        <v>27</v>
      </c>
      <c r="M28" t="n">
        <v>6</v>
      </c>
      <c r="N28" t="n">
        <v>47.71</v>
      </c>
      <c r="O28" t="n">
        <v>27015.77</v>
      </c>
      <c r="P28" t="n">
        <v>240.01</v>
      </c>
      <c r="Q28" t="n">
        <v>443.83</v>
      </c>
      <c r="R28" t="n">
        <v>47.96</v>
      </c>
      <c r="S28" t="n">
        <v>32.9</v>
      </c>
      <c r="T28" t="n">
        <v>3540.91</v>
      </c>
      <c r="U28" t="n">
        <v>0.6899999999999999</v>
      </c>
      <c r="V28" t="n">
        <v>0.78</v>
      </c>
      <c r="W28" t="n">
        <v>1.46</v>
      </c>
      <c r="X28" t="n">
        <v>0.2</v>
      </c>
      <c r="Y28" t="n">
        <v>0.5</v>
      </c>
      <c r="Z28" t="n">
        <v>10</v>
      </c>
      <c r="AA28" t="n">
        <v>409.7375294737323</v>
      </c>
      <c r="AB28" t="n">
        <v>560.6209641699975</v>
      </c>
      <c r="AC28" t="n">
        <v>507.1160861860772</v>
      </c>
      <c r="AD28" t="n">
        <v>409737.5294737323</v>
      </c>
      <c r="AE28" t="n">
        <v>560620.9641699975</v>
      </c>
      <c r="AF28" t="n">
        <v>2.31006818232733e-05</v>
      </c>
      <c r="AG28" t="n">
        <v>28</v>
      </c>
      <c r="AH28" t="n">
        <v>507116.0861860772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4.2181</v>
      </c>
      <c r="E29" t="n">
        <v>23.71</v>
      </c>
      <c r="F29" t="n">
        <v>21</v>
      </c>
      <c r="G29" t="n">
        <v>157.52</v>
      </c>
      <c r="H29" t="n">
        <v>2.27</v>
      </c>
      <c r="I29" t="n">
        <v>8</v>
      </c>
      <c r="J29" t="n">
        <v>218.79</v>
      </c>
      <c r="K29" t="n">
        <v>52.44</v>
      </c>
      <c r="L29" t="n">
        <v>28</v>
      </c>
      <c r="M29" t="n">
        <v>6</v>
      </c>
      <c r="N29" t="n">
        <v>48.35</v>
      </c>
      <c r="O29" t="n">
        <v>27218.26</v>
      </c>
      <c r="P29" t="n">
        <v>235.64</v>
      </c>
      <c r="Q29" t="n">
        <v>443.82</v>
      </c>
      <c r="R29" t="n">
        <v>48.21</v>
      </c>
      <c r="S29" t="n">
        <v>32.9</v>
      </c>
      <c r="T29" t="n">
        <v>3665.48</v>
      </c>
      <c r="U29" t="n">
        <v>0.68</v>
      </c>
      <c r="V29" t="n">
        <v>0.78</v>
      </c>
      <c r="W29" t="n">
        <v>1.46</v>
      </c>
      <c r="X29" t="n">
        <v>0.21</v>
      </c>
      <c r="Y29" t="n">
        <v>0.5</v>
      </c>
      <c r="Z29" t="n">
        <v>10</v>
      </c>
      <c r="AA29" t="n">
        <v>407.2730895873356</v>
      </c>
      <c r="AB29" t="n">
        <v>557.249008794015</v>
      </c>
      <c r="AC29" t="n">
        <v>504.0659454986094</v>
      </c>
      <c r="AD29" t="n">
        <v>407273.0895873356</v>
      </c>
      <c r="AE29" t="n">
        <v>557249.008794015</v>
      </c>
      <c r="AF29" t="n">
        <v>2.309465917679871e-05</v>
      </c>
      <c r="AG29" t="n">
        <v>28</v>
      </c>
      <c r="AH29" t="n">
        <v>504065.9454986094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4.2314</v>
      </c>
      <c r="E30" t="n">
        <v>23.63</v>
      </c>
      <c r="F30" t="n">
        <v>20.96</v>
      </c>
      <c r="G30" t="n">
        <v>179.69</v>
      </c>
      <c r="H30" t="n">
        <v>2.34</v>
      </c>
      <c r="I30" t="n">
        <v>7</v>
      </c>
      <c r="J30" t="n">
        <v>220.44</v>
      </c>
      <c r="K30" t="n">
        <v>52.44</v>
      </c>
      <c r="L30" t="n">
        <v>29</v>
      </c>
      <c r="M30" t="n">
        <v>5</v>
      </c>
      <c r="N30" t="n">
        <v>49</v>
      </c>
      <c r="O30" t="n">
        <v>27421.64</v>
      </c>
      <c r="P30" t="n">
        <v>236.34</v>
      </c>
      <c r="Q30" t="n">
        <v>443.82</v>
      </c>
      <c r="R30" t="n">
        <v>46.96</v>
      </c>
      <c r="S30" t="n">
        <v>32.9</v>
      </c>
      <c r="T30" t="n">
        <v>3044.35</v>
      </c>
      <c r="U30" t="n">
        <v>0.7</v>
      </c>
      <c r="V30" t="n">
        <v>0.78</v>
      </c>
      <c r="W30" t="n">
        <v>1.46</v>
      </c>
      <c r="X30" t="n">
        <v>0.17</v>
      </c>
      <c r="Y30" t="n">
        <v>0.5</v>
      </c>
      <c r="Z30" t="n">
        <v>10</v>
      </c>
      <c r="AA30" t="n">
        <v>407.1435465543066</v>
      </c>
      <c r="AB30" t="n">
        <v>557.0717623011896</v>
      </c>
      <c r="AC30" t="n">
        <v>503.9056151622922</v>
      </c>
      <c r="AD30" t="n">
        <v>407143.5465543066</v>
      </c>
      <c r="AE30" t="n">
        <v>557071.7623011896</v>
      </c>
      <c r="AF30" t="n">
        <v>2.316747844780969e-05</v>
      </c>
      <c r="AG30" t="n">
        <v>28</v>
      </c>
      <c r="AH30" t="n">
        <v>503905.6151622922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4.2316</v>
      </c>
      <c r="E31" t="n">
        <v>23.63</v>
      </c>
      <c r="F31" t="n">
        <v>20.96</v>
      </c>
      <c r="G31" t="n">
        <v>179.68</v>
      </c>
      <c r="H31" t="n">
        <v>2.4</v>
      </c>
      <c r="I31" t="n">
        <v>7</v>
      </c>
      <c r="J31" t="n">
        <v>222.1</v>
      </c>
      <c r="K31" t="n">
        <v>52.44</v>
      </c>
      <c r="L31" t="n">
        <v>30</v>
      </c>
      <c r="M31" t="n">
        <v>5</v>
      </c>
      <c r="N31" t="n">
        <v>49.65</v>
      </c>
      <c r="O31" t="n">
        <v>27625.93</v>
      </c>
      <c r="P31" t="n">
        <v>236.97</v>
      </c>
      <c r="Q31" t="n">
        <v>443.82</v>
      </c>
      <c r="R31" t="n">
        <v>46.88</v>
      </c>
      <c r="S31" t="n">
        <v>32.9</v>
      </c>
      <c r="T31" t="n">
        <v>3004.41</v>
      </c>
      <c r="U31" t="n">
        <v>0.7</v>
      </c>
      <c r="V31" t="n">
        <v>0.78</v>
      </c>
      <c r="W31" t="n">
        <v>1.46</v>
      </c>
      <c r="X31" t="n">
        <v>0.17</v>
      </c>
      <c r="Y31" t="n">
        <v>0.5</v>
      </c>
      <c r="Z31" t="n">
        <v>10</v>
      </c>
      <c r="AA31" t="n">
        <v>407.4962706731861</v>
      </c>
      <c r="AB31" t="n">
        <v>557.5543750017304</v>
      </c>
      <c r="AC31" t="n">
        <v>504.3421679840445</v>
      </c>
      <c r="AD31" t="n">
        <v>407496.2706731861</v>
      </c>
      <c r="AE31" t="n">
        <v>557554.3750017304</v>
      </c>
      <c r="AF31" t="n">
        <v>2.316857347444144e-05</v>
      </c>
      <c r="AG31" t="n">
        <v>28</v>
      </c>
      <c r="AH31" t="n">
        <v>504342.1679840445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4.2299</v>
      </c>
      <c r="E32" t="n">
        <v>23.64</v>
      </c>
      <c r="F32" t="n">
        <v>20.97</v>
      </c>
      <c r="G32" t="n">
        <v>179.76</v>
      </c>
      <c r="H32" t="n">
        <v>2.46</v>
      </c>
      <c r="I32" t="n">
        <v>7</v>
      </c>
      <c r="J32" t="n">
        <v>223.76</v>
      </c>
      <c r="K32" t="n">
        <v>52.44</v>
      </c>
      <c r="L32" t="n">
        <v>31</v>
      </c>
      <c r="M32" t="n">
        <v>3</v>
      </c>
      <c r="N32" t="n">
        <v>50.32</v>
      </c>
      <c r="O32" t="n">
        <v>27831.27</v>
      </c>
      <c r="P32" t="n">
        <v>234.86</v>
      </c>
      <c r="Q32" t="n">
        <v>443.82</v>
      </c>
      <c r="R32" t="n">
        <v>46.99</v>
      </c>
      <c r="S32" t="n">
        <v>32.9</v>
      </c>
      <c r="T32" t="n">
        <v>3060.13</v>
      </c>
      <c r="U32" t="n">
        <v>0.7</v>
      </c>
      <c r="V32" t="n">
        <v>0.78</v>
      </c>
      <c r="W32" t="n">
        <v>1.46</v>
      </c>
      <c r="X32" t="n">
        <v>0.18</v>
      </c>
      <c r="Y32" t="n">
        <v>0.5</v>
      </c>
      <c r="Z32" t="n">
        <v>10</v>
      </c>
      <c r="AA32" t="n">
        <v>406.3624231507334</v>
      </c>
      <c r="AB32" t="n">
        <v>556.0029947996884</v>
      </c>
      <c r="AC32" t="n">
        <v>502.9388493311096</v>
      </c>
      <c r="AD32" t="n">
        <v>406362.4231507335</v>
      </c>
      <c r="AE32" t="n">
        <v>556002.9947996883</v>
      </c>
      <c r="AF32" t="n">
        <v>2.315926574807161e-05</v>
      </c>
      <c r="AG32" t="n">
        <v>28</v>
      </c>
      <c r="AH32" t="n">
        <v>502938.8493311096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4.2316</v>
      </c>
      <c r="E33" t="n">
        <v>23.63</v>
      </c>
      <c r="F33" t="n">
        <v>20.96</v>
      </c>
      <c r="G33" t="n">
        <v>179.68</v>
      </c>
      <c r="H33" t="n">
        <v>2.52</v>
      </c>
      <c r="I33" t="n">
        <v>7</v>
      </c>
      <c r="J33" t="n">
        <v>225.43</v>
      </c>
      <c r="K33" t="n">
        <v>52.44</v>
      </c>
      <c r="L33" t="n">
        <v>32</v>
      </c>
      <c r="M33" t="n">
        <v>3</v>
      </c>
      <c r="N33" t="n">
        <v>50.99</v>
      </c>
      <c r="O33" t="n">
        <v>28037.42</v>
      </c>
      <c r="P33" t="n">
        <v>234.03</v>
      </c>
      <c r="Q33" t="n">
        <v>443.82</v>
      </c>
      <c r="R33" t="n">
        <v>46.76</v>
      </c>
      <c r="S33" t="n">
        <v>32.9</v>
      </c>
      <c r="T33" t="n">
        <v>2945.52</v>
      </c>
      <c r="U33" t="n">
        <v>0.7</v>
      </c>
      <c r="V33" t="n">
        <v>0.78</v>
      </c>
      <c r="W33" t="n">
        <v>1.46</v>
      </c>
      <c r="X33" t="n">
        <v>0.17</v>
      </c>
      <c r="Y33" t="n">
        <v>0.5</v>
      </c>
      <c r="Z33" t="n">
        <v>10</v>
      </c>
      <c r="AA33" t="n">
        <v>405.8158599867257</v>
      </c>
      <c r="AB33" t="n">
        <v>555.255162966028</v>
      </c>
      <c r="AC33" t="n">
        <v>502.2623895180652</v>
      </c>
      <c r="AD33" t="n">
        <v>405815.8599867257</v>
      </c>
      <c r="AE33" t="n">
        <v>555255.162966028</v>
      </c>
      <c r="AF33" t="n">
        <v>2.316857347444144e-05</v>
      </c>
      <c r="AG33" t="n">
        <v>28</v>
      </c>
      <c r="AH33" t="n">
        <v>502262.3895180652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4.2332</v>
      </c>
      <c r="E34" t="n">
        <v>23.62</v>
      </c>
      <c r="F34" t="n">
        <v>20.95</v>
      </c>
      <c r="G34" t="n">
        <v>179.6</v>
      </c>
      <c r="H34" t="n">
        <v>2.58</v>
      </c>
      <c r="I34" t="n">
        <v>7</v>
      </c>
      <c r="J34" t="n">
        <v>227.11</v>
      </c>
      <c r="K34" t="n">
        <v>52.44</v>
      </c>
      <c r="L34" t="n">
        <v>33</v>
      </c>
      <c r="M34" t="n">
        <v>3</v>
      </c>
      <c r="N34" t="n">
        <v>51.67</v>
      </c>
      <c r="O34" t="n">
        <v>28244.51</v>
      </c>
      <c r="P34" t="n">
        <v>233.18</v>
      </c>
      <c r="Q34" t="n">
        <v>443.82</v>
      </c>
      <c r="R34" t="n">
        <v>46.5</v>
      </c>
      <c r="S34" t="n">
        <v>32.9</v>
      </c>
      <c r="T34" t="n">
        <v>2814.8</v>
      </c>
      <c r="U34" t="n">
        <v>0.71</v>
      </c>
      <c r="V34" t="n">
        <v>0.78</v>
      </c>
      <c r="W34" t="n">
        <v>1.46</v>
      </c>
      <c r="X34" t="n">
        <v>0.16</v>
      </c>
      <c r="Y34" t="n">
        <v>0.5</v>
      </c>
      <c r="Z34" t="n">
        <v>10</v>
      </c>
      <c r="AA34" t="n">
        <v>405.261945039999</v>
      </c>
      <c r="AB34" t="n">
        <v>554.4972720989136</v>
      </c>
      <c r="AC34" t="n">
        <v>501.5768306916018</v>
      </c>
      <c r="AD34" t="n">
        <v>405261.945039999</v>
      </c>
      <c r="AE34" t="n">
        <v>554497.2720989137</v>
      </c>
      <c r="AF34" t="n">
        <v>2.317733368749539e-05</v>
      </c>
      <c r="AG34" t="n">
        <v>28</v>
      </c>
      <c r="AH34" t="n">
        <v>501576.8306916018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4.2317</v>
      </c>
      <c r="E35" t="n">
        <v>23.63</v>
      </c>
      <c r="F35" t="n">
        <v>20.96</v>
      </c>
      <c r="G35" t="n">
        <v>179.67</v>
      </c>
      <c r="H35" t="n">
        <v>2.64</v>
      </c>
      <c r="I35" t="n">
        <v>7</v>
      </c>
      <c r="J35" t="n">
        <v>228.8</v>
      </c>
      <c r="K35" t="n">
        <v>52.44</v>
      </c>
      <c r="L35" t="n">
        <v>34</v>
      </c>
      <c r="M35" t="n">
        <v>3</v>
      </c>
      <c r="N35" t="n">
        <v>52.36</v>
      </c>
      <c r="O35" t="n">
        <v>28452.56</v>
      </c>
      <c r="P35" t="n">
        <v>231.71</v>
      </c>
      <c r="Q35" t="n">
        <v>443.82</v>
      </c>
      <c r="R35" t="n">
        <v>46.7</v>
      </c>
      <c r="S35" t="n">
        <v>32.9</v>
      </c>
      <c r="T35" t="n">
        <v>2912.82</v>
      </c>
      <c r="U35" t="n">
        <v>0.7</v>
      </c>
      <c r="V35" t="n">
        <v>0.78</v>
      </c>
      <c r="W35" t="n">
        <v>1.46</v>
      </c>
      <c r="X35" t="n">
        <v>0.17</v>
      </c>
      <c r="Y35" t="n">
        <v>0.5</v>
      </c>
      <c r="Z35" t="n">
        <v>10</v>
      </c>
      <c r="AA35" t="n">
        <v>404.4862024768386</v>
      </c>
      <c r="AB35" t="n">
        <v>553.435866900651</v>
      </c>
      <c r="AC35" t="n">
        <v>500.6167245157699</v>
      </c>
      <c r="AD35" t="n">
        <v>404486.2024768386</v>
      </c>
      <c r="AE35" t="n">
        <v>553435.866900651</v>
      </c>
      <c r="AF35" t="n">
        <v>2.316912098775731e-05</v>
      </c>
      <c r="AG35" t="n">
        <v>28</v>
      </c>
      <c r="AH35" t="n">
        <v>500616.7245157699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4.2429</v>
      </c>
      <c r="E36" t="n">
        <v>23.57</v>
      </c>
      <c r="F36" t="n">
        <v>20.93</v>
      </c>
      <c r="G36" t="n">
        <v>209.35</v>
      </c>
      <c r="H36" t="n">
        <v>2.7</v>
      </c>
      <c r="I36" t="n">
        <v>6</v>
      </c>
      <c r="J36" t="n">
        <v>230.49</v>
      </c>
      <c r="K36" t="n">
        <v>52.44</v>
      </c>
      <c r="L36" t="n">
        <v>35</v>
      </c>
      <c r="M36" t="n">
        <v>0</v>
      </c>
      <c r="N36" t="n">
        <v>53.05</v>
      </c>
      <c r="O36" t="n">
        <v>28661.58</v>
      </c>
      <c r="P36" t="n">
        <v>232.44</v>
      </c>
      <c r="Q36" t="n">
        <v>443.82</v>
      </c>
      <c r="R36" t="n">
        <v>45.8</v>
      </c>
      <c r="S36" t="n">
        <v>32.9</v>
      </c>
      <c r="T36" t="n">
        <v>2467.62</v>
      </c>
      <c r="U36" t="n">
        <v>0.72</v>
      </c>
      <c r="V36" t="n">
        <v>0.78</v>
      </c>
      <c r="W36" t="n">
        <v>1.46</v>
      </c>
      <c r="X36" t="n">
        <v>0.14</v>
      </c>
      <c r="Y36" t="n">
        <v>0.5</v>
      </c>
      <c r="Z36" t="n">
        <v>10</v>
      </c>
      <c r="AA36" t="n">
        <v>404.4685034534489</v>
      </c>
      <c r="AB36" t="n">
        <v>553.4116503160235</v>
      </c>
      <c r="AC36" t="n">
        <v>500.594819127991</v>
      </c>
      <c r="AD36" t="n">
        <v>404468.5034534489</v>
      </c>
      <c r="AE36" t="n">
        <v>553411.6503160235</v>
      </c>
      <c r="AF36" t="n">
        <v>2.323044247913497e-05</v>
      </c>
      <c r="AG36" t="n">
        <v>28</v>
      </c>
      <c r="AH36" t="n">
        <v>500594.819127991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4.0866</v>
      </c>
      <c r="E2" t="n">
        <v>24.47</v>
      </c>
      <c r="F2" t="n">
        <v>22.26</v>
      </c>
      <c r="G2" t="n">
        <v>26.18</v>
      </c>
      <c r="H2" t="n">
        <v>0.64</v>
      </c>
      <c r="I2" t="n">
        <v>51</v>
      </c>
      <c r="J2" t="n">
        <v>26.11</v>
      </c>
      <c r="K2" t="n">
        <v>12.1</v>
      </c>
      <c r="L2" t="n">
        <v>1</v>
      </c>
      <c r="M2" t="n">
        <v>28</v>
      </c>
      <c r="N2" t="n">
        <v>3.01</v>
      </c>
      <c r="O2" t="n">
        <v>3454.41</v>
      </c>
      <c r="P2" t="n">
        <v>64.8</v>
      </c>
      <c r="Q2" t="n">
        <v>443.83</v>
      </c>
      <c r="R2" t="n">
        <v>88.11</v>
      </c>
      <c r="S2" t="n">
        <v>32.9</v>
      </c>
      <c r="T2" t="n">
        <v>23399.68</v>
      </c>
      <c r="U2" t="n">
        <v>0.37</v>
      </c>
      <c r="V2" t="n">
        <v>0.73</v>
      </c>
      <c r="W2" t="n">
        <v>1.56</v>
      </c>
      <c r="X2" t="n">
        <v>1.46</v>
      </c>
      <c r="Y2" t="n">
        <v>0.5</v>
      </c>
      <c r="Z2" t="n">
        <v>10</v>
      </c>
      <c r="AA2" t="n">
        <v>302.7274875491583</v>
      </c>
      <c r="AB2" t="n">
        <v>414.2051038589336</v>
      </c>
      <c r="AC2" t="n">
        <v>374.6739500871507</v>
      </c>
      <c r="AD2" t="n">
        <v>302727.4875491583</v>
      </c>
      <c r="AE2" t="n">
        <v>414205.1038589336</v>
      </c>
      <c r="AF2" t="n">
        <v>5.428730031812864e-05</v>
      </c>
      <c r="AG2" t="n">
        <v>29</v>
      </c>
      <c r="AH2" t="n">
        <v>374673.9500871507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4.1199</v>
      </c>
      <c r="E3" t="n">
        <v>24.27</v>
      </c>
      <c r="F3" t="n">
        <v>22.11</v>
      </c>
      <c r="G3" t="n">
        <v>28.84</v>
      </c>
      <c r="H3" t="n">
        <v>1.23</v>
      </c>
      <c r="I3" t="n">
        <v>46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65.39</v>
      </c>
      <c r="Q3" t="n">
        <v>443.84</v>
      </c>
      <c r="R3" t="n">
        <v>82.70999999999999</v>
      </c>
      <c r="S3" t="n">
        <v>32.9</v>
      </c>
      <c r="T3" t="n">
        <v>20726.49</v>
      </c>
      <c r="U3" t="n">
        <v>0.4</v>
      </c>
      <c r="V3" t="n">
        <v>0.74</v>
      </c>
      <c r="W3" t="n">
        <v>1.57</v>
      </c>
      <c r="X3" t="n">
        <v>1.32</v>
      </c>
      <c r="Y3" t="n">
        <v>0.5</v>
      </c>
      <c r="Z3" t="n">
        <v>10</v>
      </c>
      <c r="AA3" t="n">
        <v>302.6252348837528</v>
      </c>
      <c r="AB3" t="n">
        <v>414.0651972510566</v>
      </c>
      <c r="AC3" t="n">
        <v>374.5473959695693</v>
      </c>
      <c r="AD3" t="n">
        <v>302625.2348837528</v>
      </c>
      <c r="AE3" t="n">
        <v>414065.1972510567</v>
      </c>
      <c r="AF3" t="n">
        <v>5.472966490007787e-05</v>
      </c>
      <c r="AG3" t="n">
        <v>29</v>
      </c>
      <c r="AH3" t="n">
        <v>374547.3959695693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3.2268</v>
      </c>
      <c r="E2" t="n">
        <v>30.99</v>
      </c>
      <c r="F2" t="n">
        <v>25.61</v>
      </c>
      <c r="G2" t="n">
        <v>9.31</v>
      </c>
      <c r="H2" t="n">
        <v>0.18</v>
      </c>
      <c r="I2" t="n">
        <v>165</v>
      </c>
      <c r="J2" t="n">
        <v>98.70999999999999</v>
      </c>
      <c r="K2" t="n">
        <v>39.72</v>
      </c>
      <c r="L2" t="n">
        <v>1</v>
      </c>
      <c r="M2" t="n">
        <v>163</v>
      </c>
      <c r="N2" t="n">
        <v>12.99</v>
      </c>
      <c r="O2" t="n">
        <v>12407.75</v>
      </c>
      <c r="P2" t="n">
        <v>227.38</v>
      </c>
      <c r="Q2" t="n">
        <v>443.9</v>
      </c>
      <c r="R2" t="n">
        <v>198.22</v>
      </c>
      <c r="S2" t="n">
        <v>32.9</v>
      </c>
      <c r="T2" t="n">
        <v>77883.99000000001</v>
      </c>
      <c r="U2" t="n">
        <v>0.17</v>
      </c>
      <c r="V2" t="n">
        <v>0.64</v>
      </c>
      <c r="W2" t="n">
        <v>1.72</v>
      </c>
      <c r="X2" t="n">
        <v>4.81</v>
      </c>
      <c r="Y2" t="n">
        <v>0.5</v>
      </c>
      <c r="Z2" t="n">
        <v>10</v>
      </c>
      <c r="AA2" t="n">
        <v>515.6991260001325</v>
      </c>
      <c r="AB2" t="n">
        <v>705.6022952331335</v>
      </c>
      <c r="AC2" t="n">
        <v>638.2606024951236</v>
      </c>
      <c r="AD2" t="n">
        <v>515699.1260001326</v>
      </c>
      <c r="AE2" t="n">
        <v>705602.2952331335</v>
      </c>
      <c r="AF2" t="n">
        <v>2.336696104132999e-05</v>
      </c>
      <c r="AG2" t="n">
        <v>36</v>
      </c>
      <c r="AH2" t="n">
        <v>638260.6024951236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3.7923</v>
      </c>
      <c r="E3" t="n">
        <v>26.37</v>
      </c>
      <c r="F3" t="n">
        <v>22.88</v>
      </c>
      <c r="G3" t="n">
        <v>18.81</v>
      </c>
      <c r="H3" t="n">
        <v>0.35</v>
      </c>
      <c r="I3" t="n">
        <v>73</v>
      </c>
      <c r="J3" t="n">
        <v>99.95</v>
      </c>
      <c r="K3" t="n">
        <v>39.72</v>
      </c>
      <c r="L3" t="n">
        <v>2</v>
      </c>
      <c r="M3" t="n">
        <v>71</v>
      </c>
      <c r="N3" t="n">
        <v>13.24</v>
      </c>
      <c r="O3" t="n">
        <v>12561.45</v>
      </c>
      <c r="P3" t="n">
        <v>199.92</v>
      </c>
      <c r="Q3" t="n">
        <v>443.85</v>
      </c>
      <c r="R3" t="n">
        <v>109.14</v>
      </c>
      <c r="S3" t="n">
        <v>32.9</v>
      </c>
      <c r="T3" t="n">
        <v>33805.92</v>
      </c>
      <c r="U3" t="n">
        <v>0.3</v>
      </c>
      <c r="V3" t="n">
        <v>0.71</v>
      </c>
      <c r="W3" t="n">
        <v>1.57</v>
      </c>
      <c r="X3" t="n">
        <v>2.09</v>
      </c>
      <c r="Y3" t="n">
        <v>0.5</v>
      </c>
      <c r="Z3" t="n">
        <v>10</v>
      </c>
      <c r="AA3" t="n">
        <v>422.4055327594669</v>
      </c>
      <c r="AB3" t="n">
        <v>577.9538851384013</v>
      </c>
      <c r="AC3" t="n">
        <v>522.7947775041639</v>
      </c>
      <c r="AD3" t="n">
        <v>422405.5327594669</v>
      </c>
      <c r="AE3" t="n">
        <v>577953.8851384013</v>
      </c>
      <c r="AF3" t="n">
        <v>2.746204486086392e-05</v>
      </c>
      <c r="AG3" t="n">
        <v>31</v>
      </c>
      <c r="AH3" t="n">
        <v>522794.7775041639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3.9861</v>
      </c>
      <c r="E4" t="n">
        <v>25.09</v>
      </c>
      <c r="F4" t="n">
        <v>22.13</v>
      </c>
      <c r="G4" t="n">
        <v>28.25</v>
      </c>
      <c r="H4" t="n">
        <v>0.52</v>
      </c>
      <c r="I4" t="n">
        <v>47</v>
      </c>
      <c r="J4" t="n">
        <v>101.2</v>
      </c>
      <c r="K4" t="n">
        <v>39.72</v>
      </c>
      <c r="L4" t="n">
        <v>3</v>
      </c>
      <c r="M4" t="n">
        <v>45</v>
      </c>
      <c r="N4" t="n">
        <v>13.49</v>
      </c>
      <c r="O4" t="n">
        <v>12715.54</v>
      </c>
      <c r="P4" t="n">
        <v>190.36</v>
      </c>
      <c r="Q4" t="n">
        <v>443.82</v>
      </c>
      <c r="R4" t="n">
        <v>84.93000000000001</v>
      </c>
      <c r="S4" t="n">
        <v>32.9</v>
      </c>
      <c r="T4" t="n">
        <v>21829.56</v>
      </c>
      <c r="U4" t="n">
        <v>0.39</v>
      </c>
      <c r="V4" t="n">
        <v>0.74</v>
      </c>
      <c r="W4" t="n">
        <v>1.52</v>
      </c>
      <c r="X4" t="n">
        <v>1.34</v>
      </c>
      <c r="Y4" t="n">
        <v>0.5</v>
      </c>
      <c r="Z4" t="n">
        <v>10</v>
      </c>
      <c r="AA4" t="n">
        <v>400.0138018489473</v>
      </c>
      <c r="AB4" t="n">
        <v>547.3165310531798</v>
      </c>
      <c r="AC4" t="n">
        <v>495.0814094930394</v>
      </c>
      <c r="AD4" t="n">
        <v>400013.8018489472</v>
      </c>
      <c r="AE4" t="n">
        <v>547316.5310531798</v>
      </c>
      <c r="AF4" t="n">
        <v>2.886545289662993e-05</v>
      </c>
      <c r="AG4" t="n">
        <v>30</v>
      </c>
      <c r="AH4" t="n">
        <v>495081.4094930394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4.0925</v>
      </c>
      <c r="E5" t="n">
        <v>24.43</v>
      </c>
      <c r="F5" t="n">
        <v>21.75</v>
      </c>
      <c r="G5" t="n">
        <v>38.38</v>
      </c>
      <c r="H5" t="n">
        <v>0.6899999999999999</v>
      </c>
      <c r="I5" t="n">
        <v>34</v>
      </c>
      <c r="J5" t="n">
        <v>102.45</v>
      </c>
      <c r="K5" t="n">
        <v>39.72</v>
      </c>
      <c r="L5" t="n">
        <v>4</v>
      </c>
      <c r="M5" t="n">
        <v>32</v>
      </c>
      <c r="N5" t="n">
        <v>13.74</v>
      </c>
      <c r="O5" t="n">
        <v>12870.03</v>
      </c>
      <c r="P5" t="n">
        <v>183.56</v>
      </c>
      <c r="Q5" t="n">
        <v>443.84</v>
      </c>
      <c r="R5" t="n">
        <v>72.23</v>
      </c>
      <c r="S5" t="n">
        <v>32.9</v>
      </c>
      <c r="T5" t="n">
        <v>15543.12</v>
      </c>
      <c r="U5" t="n">
        <v>0.46</v>
      </c>
      <c r="V5" t="n">
        <v>0.75</v>
      </c>
      <c r="W5" t="n">
        <v>1.51</v>
      </c>
      <c r="X5" t="n">
        <v>0.95</v>
      </c>
      <c r="Y5" t="n">
        <v>0.5</v>
      </c>
      <c r="Z5" t="n">
        <v>10</v>
      </c>
      <c r="AA5" t="n">
        <v>383.3725821657212</v>
      </c>
      <c r="AB5" t="n">
        <v>524.5472801237917</v>
      </c>
      <c r="AC5" t="n">
        <v>474.4852239155078</v>
      </c>
      <c r="AD5" t="n">
        <v>383372.5821657212</v>
      </c>
      <c r="AE5" t="n">
        <v>524547.2801237917</v>
      </c>
      <c r="AF5" t="n">
        <v>2.963595142607009e-05</v>
      </c>
      <c r="AG5" t="n">
        <v>29</v>
      </c>
      <c r="AH5" t="n">
        <v>474485.2239155078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4.154</v>
      </c>
      <c r="E6" t="n">
        <v>24.07</v>
      </c>
      <c r="F6" t="n">
        <v>21.53</v>
      </c>
      <c r="G6" t="n">
        <v>47.85</v>
      </c>
      <c r="H6" t="n">
        <v>0.85</v>
      </c>
      <c r="I6" t="n">
        <v>27</v>
      </c>
      <c r="J6" t="n">
        <v>103.71</v>
      </c>
      <c r="K6" t="n">
        <v>39.72</v>
      </c>
      <c r="L6" t="n">
        <v>5</v>
      </c>
      <c r="M6" t="n">
        <v>25</v>
      </c>
      <c r="N6" t="n">
        <v>14</v>
      </c>
      <c r="O6" t="n">
        <v>13024.91</v>
      </c>
      <c r="P6" t="n">
        <v>178.87</v>
      </c>
      <c r="Q6" t="n">
        <v>443.82</v>
      </c>
      <c r="R6" t="n">
        <v>65.54000000000001</v>
      </c>
      <c r="S6" t="n">
        <v>32.9</v>
      </c>
      <c r="T6" t="n">
        <v>12235.7</v>
      </c>
      <c r="U6" t="n">
        <v>0.5</v>
      </c>
      <c r="V6" t="n">
        <v>0.76</v>
      </c>
      <c r="W6" t="n">
        <v>1.48</v>
      </c>
      <c r="X6" t="n">
        <v>0.74</v>
      </c>
      <c r="Y6" t="n">
        <v>0.5</v>
      </c>
      <c r="Z6" t="n">
        <v>10</v>
      </c>
      <c r="AA6" t="n">
        <v>369.7500091799176</v>
      </c>
      <c r="AB6" t="n">
        <v>505.9082747791107</v>
      </c>
      <c r="AC6" t="n">
        <v>457.6250990809148</v>
      </c>
      <c r="AD6" t="n">
        <v>369750.0091799176</v>
      </c>
      <c r="AE6" t="n">
        <v>505908.2747791107</v>
      </c>
      <c r="AF6" t="n">
        <v>3.008130536930853e-05</v>
      </c>
      <c r="AG6" t="n">
        <v>28</v>
      </c>
      <c r="AH6" t="n">
        <v>457625.0990809147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4.1938</v>
      </c>
      <c r="E7" t="n">
        <v>23.84</v>
      </c>
      <c r="F7" t="n">
        <v>21.4</v>
      </c>
      <c r="G7" t="n">
        <v>58.38</v>
      </c>
      <c r="H7" t="n">
        <v>1.01</v>
      </c>
      <c r="I7" t="n">
        <v>22</v>
      </c>
      <c r="J7" t="n">
        <v>104.97</v>
      </c>
      <c r="K7" t="n">
        <v>39.72</v>
      </c>
      <c r="L7" t="n">
        <v>6</v>
      </c>
      <c r="M7" t="n">
        <v>20</v>
      </c>
      <c r="N7" t="n">
        <v>14.25</v>
      </c>
      <c r="O7" t="n">
        <v>13180.19</v>
      </c>
      <c r="P7" t="n">
        <v>173.96</v>
      </c>
      <c r="Q7" t="n">
        <v>443.83</v>
      </c>
      <c r="R7" t="n">
        <v>61.39</v>
      </c>
      <c r="S7" t="n">
        <v>32.9</v>
      </c>
      <c r="T7" t="n">
        <v>10186.29</v>
      </c>
      <c r="U7" t="n">
        <v>0.54</v>
      </c>
      <c r="V7" t="n">
        <v>0.76</v>
      </c>
      <c r="W7" t="n">
        <v>1.48</v>
      </c>
      <c r="X7" t="n">
        <v>0.61</v>
      </c>
      <c r="Y7" t="n">
        <v>0.5</v>
      </c>
      <c r="Z7" t="n">
        <v>10</v>
      </c>
      <c r="AA7" t="n">
        <v>365.6764193468875</v>
      </c>
      <c r="AB7" t="n">
        <v>500.334609455459</v>
      </c>
      <c r="AC7" t="n">
        <v>452.583376553064</v>
      </c>
      <c r="AD7" t="n">
        <v>365676.4193468875</v>
      </c>
      <c r="AE7" t="n">
        <v>500334.609455459</v>
      </c>
      <c r="AF7" t="n">
        <v>3.036951816509536e-05</v>
      </c>
      <c r="AG7" t="n">
        <v>28</v>
      </c>
      <c r="AH7" t="n">
        <v>452583.376553064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4.2223</v>
      </c>
      <c r="E8" t="n">
        <v>23.68</v>
      </c>
      <c r="F8" t="n">
        <v>21.3</v>
      </c>
      <c r="G8" t="n">
        <v>67.28</v>
      </c>
      <c r="H8" t="n">
        <v>1.16</v>
      </c>
      <c r="I8" t="n">
        <v>19</v>
      </c>
      <c r="J8" t="n">
        <v>106.23</v>
      </c>
      <c r="K8" t="n">
        <v>39.72</v>
      </c>
      <c r="L8" t="n">
        <v>7</v>
      </c>
      <c r="M8" t="n">
        <v>17</v>
      </c>
      <c r="N8" t="n">
        <v>14.52</v>
      </c>
      <c r="O8" t="n">
        <v>13335.87</v>
      </c>
      <c r="P8" t="n">
        <v>169.12</v>
      </c>
      <c r="Q8" t="n">
        <v>443.82</v>
      </c>
      <c r="R8" t="n">
        <v>58.09</v>
      </c>
      <c r="S8" t="n">
        <v>32.9</v>
      </c>
      <c r="T8" t="n">
        <v>8548.860000000001</v>
      </c>
      <c r="U8" t="n">
        <v>0.57</v>
      </c>
      <c r="V8" t="n">
        <v>0.76</v>
      </c>
      <c r="W8" t="n">
        <v>1.48</v>
      </c>
      <c r="X8" t="n">
        <v>0.51</v>
      </c>
      <c r="Y8" t="n">
        <v>0.5</v>
      </c>
      <c r="Z8" t="n">
        <v>10</v>
      </c>
      <c r="AA8" t="n">
        <v>362.0429641158416</v>
      </c>
      <c r="AB8" t="n">
        <v>495.3631557116104</v>
      </c>
      <c r="AC8" t="n">
        <v>448.0863913770492</v>
      </c>
      <c r="AD8" t="n">
        <v>362042.9641158416</v>
      </c>
      <c r="AE8" t="n">
        <v>495363.1557116104</v>
      </c>
      <c r="AF8" t="n">
        <v>3.057590169976683e-05</v>
      </c>
      <c r="AG8" t="n">
        <v>28</v>
      </c>
      <c r="AH8" t="n">
        <v>448086.3913770491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4.2468</v>
      </c>
      <c r="E9" t="n">
        <v>23.55</v>
      </c>
      <c r="F9" t="n">
        <v>21.23</v>
      </c>
      <c r="G9" t="n">
        <v>79.61</v>
      </c>
      <c r="H9" t="n">
        <v>1.31</v>
      </c>
      <c r="I9" t="n">
        <v>16</v>
      </c>
      <c r="J9" t="n">
        <v>107.5</v>
      </c>
      <c r="K9" t="n">
        <v>39.72</v>
      </c>
      <c r="L9" t="n">
        <v>8</v>
      </c>
      <c r="M9" t="n">
        <v>14</v>
      </c>
      <c r="N9" t="n">
        <v>14.78</v>
      </c>
      <c r="O9" t="n">
        <v>13491.96</v>
      </c>
      <c r="P9" t="n">
        <v>164.56</v>
      </c>
      <c r="Q9" t="n">
        <v>443.83</v>
      </c>
      <c r="R9" t="n">
        <v>55.39</v>
      </c>
      <c r="S9" t="n">
        <v>32.9</v>
      </c>
      <c r="T9" t="n">
        <v>7214.7</v>
      </c>
      <c r="U9" t="n">
        <v>0.59</v>
      </c>
      <c r="V9" t="n">
        <v>0.77</v>
      </c>
      <c r="W9" t="n">
        <v>1.48</v>
      </c>
      <c r="X9" t="n">
        <v>0.44</v>
      </c>
      <c r="Y9" t="n">
        <v>0.5</v>
      </c>
      <c r="Z9" t="n">
        <v>10</v>
      </c>
      <c r="AA9" t="n">
        <v>358.7429252423006</v>
      </c>
      <c r="AB9" t="n">
        <v>490.8478969373916</v>
      </c>
      <c r="AC9" t="n">
        <v>444.0020625630363</v>
      </c>
      <c r="AD9" t="n">
        <v>358742.9252423006</v>
      </c>
      <c r="AE9" t="n">
        <v>490847.8969373915</v>
      </c>
      <c r="AF9" t="n">
        <v>3.075331912430897e-05</v>
      </c>
      <c r="AG9" t="n">
        <v>28</v>
      </c>
      <c r="AH9" t="n">
        <v>444002.0625630363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4.2688</v>
      </c>
      <c r="E10" t="n">
        <v>23.43</v>
      </c>
      <c r="F10" t="n">
        <v>21.15</v>
      </c>
      <c r="G10" t="n">
        <v>90.64</v>
      </c>
      <c r="H10" t="n">
        <v>1.46</v>
      </c>
      <c r="I10" t="n">
        <v>14</v>
      </c>
      <c r="J10" t="n">
        <v>108.77</v>
      </c>
      <c r="K10" t="n">
        <v>39.72</v>
      </c>
      <c r="L10" t="n">
        <v>9</v>
      </c>
      <c r="M10" t="n">
        <v>12</v>
      </c>
      <c r="N10" t="n">
        <v>15.05</v>
      </c>
      <c r="O10" t="n">
        <v>13648.58</v>
      </c>
      <c r="P10" t="n">
        <v>161.36</v>
      </c>
      <c r="Q10" t="n">
        <v>443.82</v>
      </c>
      <c r="R10" t="n">
        <v>52.92</v>
      </c>
      <c r="S10" t="n">
        <v>32.9</v>
      </c>
      <c r="T10" t="n">
        <v>5991.27</v>
      </c>
      <c r="U10" t="n">
        <v>0.62</v>
      </c>
      <c r="V10" t="n">
        <v>0.77</v>
      </c>
      <c r="W10" t="n">
        <v>1.47</v>
      </c>
      <c r="X10" t="n">
        <v>0.36</v>
      </c>
      <c r="Y10" t="n">
        <v>0.5</v>
      </c>
      <c r="Z10" t="n">
        <v>10</v>
      </c>
      <c r="AA10" t="n">
        <v>356.3061294139717</v>
      </c>
      <c r="AB10" t="n">
        <v>487.5137653812272</v>
      </c>
      <c r="AC10" t="n">
        <v>440.9861358431091</v>
      </c>
      <c r="AD10" t="n">
        <v>356306.1294139717</v>
      </c>
      <c r="AE10" t="n">
        <v>487513.7653812272</v>
      </c>
      <c r="AF10" t="n">
        <v>3.091263273002028e-05</v>
      </c>
      <c r="AG10" t="n">
        <v>28</v>
      </c>
      <c r="AH10" t="n">
        <v>440986.1358431092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4.2754</v>
      </c>
      <c r="E11" t="n">
        <v>23.39</v>
      </c>
      <c r="F11" t="n">
        <v>21.13</v>
      </c>
      <c r="G11" t="n">
        <v>97.54000000000001</v>
      </c>
      <c r="H11" t="n">
        <v>1.6</v>
      </c>
      <c r="I11" t="n">
        <v>13</v>
      </c>
      <c r="J11" t="n">
        <v>110.04</v>
      </c>
      <c r="K11" t="n">
        <v>39.72</v>
      </c>
      <c r="L11" t="n">
        <v>10</v>
      </c>
      <c r="M11" t="n">
        <v>10</v>
      </c>
      <c r="N11" t="n">
        <v>15.32</v>
      </c>
      <c r="O11" t="n">
        <v>13805.5</v>
      </c>
      <c r="P11" t="n">
        <v>157.82</v>
      </c>
      <c r="Q11" t="n">
        <v>443.82</v>
      </c>
      <c r="R11" t="n">
        <v>52.41</v>
      </c>
      <c r="S11" t="n">
        <v>32.9</v>
      </c>
      <c r="T11" t="n">
        <v>5738.61</v>
      </c>
      <c r="U11" t="n">
        <v>0.63</v>
      </c>
      <c r="V11" t="n">
        <v>0.77</v>
      </c>
      <c r="W11" t="n">
        <v>1.47</v>
      </c>
      <c r="X11" t="n">
        <v>0.34</v>
      </c>
      <c r="Y11" t="n">
        <v>0.5</v>
      </c>
      <c r="Z11" t="n">
        <v>10</v>
      </c>
      <c r="AA11" t="n">
        <v>354.1234001088224</v>
      </c>
      <c r="AB11" t="n">
        <v>484.5272588507012</v>
      </c>
      <c r="AC11" t="n">
        <v>438.2846573042683</v>
      </c>
      <c r="AD11" t="n">
        <v>354123.4001088224</v>
      </c>
      <c r="AE11" t="n">
        <v>484527.2588507012</v>
      </c>
      <c r="AF11" t="n">
        <v>3.096042681173368e-05</v>
      </c>
      <c r="AG11" t="n">
        <v>28</v>
      </c>
      <c r="AH11" t="n">
        <v>438284.6573042683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4.2844</v>
      </c>
      <c r="E12" t="n">
        <v>23.34</v>
      </c>
      <c r="F12" t="n">
        <v>21.11</v>
      </c>
      <c r="G12" t="n">
        <v>105.53</v>
      </c>
      <c r="H12" t="n">
        <v>1.74</v>
      </c>
      <c r="I12" t="n">
        <v>12</v>
      </c>
      <c r="J12" t="n">
        <v>111.32</v>
      </c>
      <c r="K12" t="n">
        <v>39.72</v>
      </c>
      <c r="L12" t="n">
        <v>11</v>
      </c>
      <c r="M12" t="n">
        <v>5</v>
      </c>
      <c r="N12" t="n">
        <v>15.6</v>
      </c>
      <c r="O12" t="n">
        <v>13962.83</v>
      </c>
      <c r="P12" t="n">
        <v>154.47</v>
      </c>
      <c r="Q12" t="n">
        <v>443.82</v>
      </c>
      <c r="R12" t="n">
        <v>51.26</v>
      </c>
      <c r="S12" t="n">
        <v>32.9</v>
      </c>
      <c r="T12" t="n">
        <v>5170.88</v>
      </c>
      <c r="U12" t="n">
        <v>0.64</v>
      </c>
      <c r="V12" t="n">
        <v>0.77</v>
      </c>
      <c r="W12" t="n">
        <v>1.47</v>
      </c>
      <c r="X12" t="n">
        <v>0.31</v>
      </c>
      <c r="Y12" t="n">
        <v>0.5</v>
      </c>
      <c r="Z12" t="n">
        <v>10</v>
      </c>
      <c r="AA12" t="n">
        <v>351.9971121539463</v>
      </c>
      <c r="AB12" t="n">
        <v>481.6179778656356</v>
      </c>
      <c r="AC12" t="n">
        <v>435.6530340132159</v>
      </c>
      <c r="AD12" t="n">
        <v>351997.1121539463</v>
      </c>
      <c r="AE12" t="n">
        <v>481617.9778656356</v>
      </c>
      <c r="AF12" t="n">
        <v>3.102560055952466e-05</v>
      </c>
      <c r="AG12" t="n">
        <v>28</v>
      </c>
      <c r="AH12" t="n">
        <v>435653.0340132159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4.2914</v>
      </c>
      <c r="E13" t="n">
        <v>23.3</v>
      </c>
      <c r="F13" t="n">
        <v>21.09</v>
      </c>
      <c r="G13" t="n">
        <v>115.03</v>
      </c>
      <c r="H13" t="n">
        <v>1.88</v>
      </c>
      <c r="I13" t="n">
        <v>11</v>
      </c>
      <c r="J13" t="n">
        <v>112.59</v>
      </c>
      <c r="K13" t="n">
        <v>39.72</v>
      </c>
      <c r="L13" t="n">
        <v>12</v>
      </c>
      <c r="M13" t="n">
        <v>1</v>
      </c>
      <c r="N13" t="n">
        <v>15.88</v>
      </c>
      <c r="O13" t="n">
        <v>14120.58</v>
      </c>
      <c r="P13" t="n">
        <v>153.68</v>
      </c>
      <c r="Q13" t="n">
        <v>443.82</v>
      </c>
      <c r="R13" t="n">
        <v>50.54</v>
      </c>
      <c r="S13" t="n">
        <v>32.9</v>
      </c>
      <c r="T13" t="n">
        <v>4817.12</v>
      </c>
      <c r="U13" t="n">
        <v>0.65</v>
      </c>
      <c r="V13" t="n">
        <v>0.77</v>
      </c>
      <c r="W13" t="n">
        <v>1.48</v>
      </c>
      <c r="X13" t="n">
        <v>0.29</v>
      </c>
      <c r="Y13" t="n">
        <v>0.5</v>
      </c>
      <c r="Z13" t="n">
        <v>10</v>
      </c>
      <c r="AA13" t="n">
        <v>342.4999532004876</v>
      </c>
      <c r="AB13" t="n">
        <v>468.6235460004308</v>
      </c>
      <c r="AC13" t="n">
        <v>423.8987724874266</v>
      </c>
      <c r="AD13" t="n">
        <v>342499.9532004876</v>
      </c>
      <c r="AE13" t="n">
        <v>468623.5460004308</v>
      </c>
      <c r="AF13" t="n">
        <v>3.107629125225099e-05</v>
      </c>
      <c r="AG13" t="n">
        <v>27</v>
      </c>
      <c r="AH13" t="n">
        <v>423898.7724874266</v>
      </c>
    </row>
    <row r="14">
      <c r="A14" t="n">
        <v>12</v>
      </c>
      <c r="B14" t="n">
        <v>45</v>
      </c>
      <c r="C14" t="inlineStr">
        <is>
          <t xml:space="preserve">CONCLUIDO	</t>
        </is>
      </c>
      <c r="D14" t="n">
        <v>4.2902</v>
      </c>
      <c r="E14" t="n">
        <v>23.31</v>
      </c>
      <c r="F14" t="n">
        <v>21.09</v>
      </c>
      <c r="G14" t="n">
        <v>115.06</v>
      </c>
      <c r="H14" t="n">
        <v>2.01</v>
      </c>
      <c r="I14" t="n">
        <v>11</v>
      </c>
      <c r="J14" t="n">
        <v>113.88</v>
      </c>
      <c r="K14" t="n">
        <v>39.72</v>
      </c>
      <c r="L14" t="n">
        <v>13</v>
      </c>
      <c r="M14" t="n">
        <v>0</v>
      </c>
      <c r="N14" t="n">
        <v>16.16</v>
      </c>
      <c r="O14" t="n">
        <v>14278.75</v>
      </c>
      <c r="P14" t="n">
        <v>155.31</v>
      </c>
      <c r="Q14" t="n">
        <v>443.82</v>
      </c>
      <c r="R14" t="n">
        <v>50.75</v>
      </c>
      <c r="S14" t="n">
        <v>32.9</v>
      </c>
      <c r="T14" t="n">
        <v>4921.31</v>
      </c>
      <c r="U14" t="n">
        <v>0.65</v>
      </c>
      <c r="V14" t="n">
        <v>0.77</v>
      </c>
      <c r="W14" t="n">
        <v>1.48</v>
      </c>
      <c r="X14" t="n">
        <v>0.3</v>
      </c>
      <c r="Y14" t="n">
        <v>0.5</v>
      </c>
      <c r="Z14" t="n">
        <v>10</v>
      </c>
      <c r="AA14" t="n">
        <v>343.4474568496633</v>
      </c>
      <c r="AB14" t="n">
        <v>469.9199622941438</v>
      </c>
      <c r="AC14" t="n">
        <v>425.0714606295994</v>
      </c>
      <c r="AD14" t="n">
        <v>343447.4568496633</v>
      </c>
      <c r="AE14" t="n">
        <v>469919.9622941438</v>
      </c>
      <c r="AF14" t="n">
        <v>3.106760141921219e-05</v>
      </c>
      <c r="AG14" t="n">
        <v>27</v>
      </c>
      <c r="AH14" t="n">
        <v>425071.4606295994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2.938</v>
      </c>
      <c r="E2" t="n">
        <v>34.04</v>
      </c>
      <c r="F2" t="n">
        <v>26.74</v>
      </c>
      <c r="G2" t="n">
        <v>7.94</v>
      </c>
      <c r="H2" t="n">
        <v>0.14</v>
      </c>
      <c r="I2" t="n">
        <v>202</v>
      </c>
      <c r="J2" t="n">
        <v>124.63</v>
      </c>
      <c r="K2" t="n">
        <v>45</v>
      </c>
      <c r="L2" t="n">
        <v>1</v>
      </c>
      <c r="M2" t="n">
        <v>200</v>
      </c>
      <c r="N2" t="n">
        <v>18.64</v>
      </c>
      <c r="O2" t="n">
        <v>15605.44</v>
      </c>
      <c r="P2" t="n">
        <v>278.33</v>
      </c>
      <c r="Q2" t="n">
        <v>443.93</v>
      </c>
      <c r="R2" t="n">
        <v>235.22</v>
      </c>
      <c r="S2" t="n">
        <v>32.9</v>
      </c>
      <c r="T2" t="n">
        <v>96200.09</v>
      </c>
      <c r="U2" t="n">
        <v>0.14</v>
      </c>
      <c r="V2" t="n">
        <v>0.61</v>
      </c>
      <c r="W2" t="n">
        <v>1.78</v>
      </c>
      <c r="X2" t="n">
        <v>5.94</v>
      </c>
      <c r="Y2" t="n">
        <v>0.5</v>
      </c>
      <c r="Z2" t="n">
        <v>10</v>
      </c>
      <c r="AA2" t="n">
        <v>618.2539128846978</v>
      </c>
      <c r="AB2" t="n">
        <v>845.9222790464768</v>
      </c>
      <c r="AC2" t="n">
        <v>765.1886439936558</v>
      </c>
      <c r="AD2" t="n">
        <v>618253.9128846978</v>
      </c>
      <c r="AE2" t="n">
        <v>845922.2790464768</v>
      </c>
      <c r="AF2" t="n">
        <v>1.894443648038077e-05</v>
      </c>
      <c r="AG2" t="n">
        <v>40</v>
      </c>
      <c r="AH2" t="n">
        <v>765188.6439936558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3.6081</v>
      </c>
      <c r="E3" t="n">
        <v>27.72</v>
      </c>
      <c r="F3" t="n">
        <v>23.33</v>
      </c>
      <c r="G3" t="n">
        <v>15.91</v>
      </c>
      <c r="H3" t="n">
        <v>0.28</v>
      </c>
      <c r="I3" t="n">
        <v>88</v>
      </c>
      <c r="J3" t="n">
        <v>125.95</v>
      </c>
      <c r="K3" t="n">
        <v>45</v>
      </c>
      <c r="L3" t="n">
        <v>2</v>
      </c>
      <c r="M3" t="n">
        <v>86</v>
      </c>
      <c r="N3" t="n">
        <v>18.95</v>
      </c>
      <c r="O3" t="n">
        <v>15767.7</v>
      </c>
      <c r="P3" t="n">
        <v>240.24</v>
      </c>
      <c r="Q3" t="n">
        <v>443.9</v>
      </c>
      <c r="R3" t="n">
        <v>124.09</v>
      </c>
      <c r="S3" t="n">
        <v>32.9</v>
      </c>
      <c r="T3" t="n">
        <v>41204.73</v>
      </c>
      <c r="U3" t="n">
        <v>0.27</v>
      </c>
      <c r="V3" t="n">
        <v>0.7</v>
      </c>
      <c r="W3" t="n">
        <v>1.59</v>
      </c>
      <c r="X3" t="n">
        <v>2.54</v>
      </c>
      <c r="Y3" t="n">
        <v>0.5</v>
      </c>
      <c r="Z3" t="n">
        <v>10</v>
      </c>
      <c r="AA3" t="n">
        <v>478.5196850975725</v>
      </c>
      <c r="AB3" t="n">
        <v>654.7317439490806</v>
      </c>
      <c r="AC3" t="n">
        <v>592.2450652283537</v>
      </c>
      <c r="AD3" t="n">
        <v>478519.6850975725</v>
      </c>
      <c r="AE3" t="n">
        <v>654731.7439490806</v>
      </c>
      <c r="AF3" t="n">
        <v>2.326528974297544e-05</v>
      </c>
      <c r="AG3" t="n">
        <v>33</v>
      </c>
      <c r="AH3" t="n">
        <v>592245.0652283537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3.8565</v>
      </c>
      <c r="E4" t="n">
        <v>25.93</v>
      </c>
      <c r="F4" t="n">
        <v>22.37</v>
      </c>
      <c r="G4" t="n">
        <v>23.96</v>
      </c>
      <c r="H4" t="n">
        <v>0.42</v>
      </c>
      <c r="I4" t="n">
        <v>56</v>
      </c>
      <c r="J4" t="n">
        <v>127.27</v>
      </c>
      <c r="K4" t="n">
        <v>45</v>
      </c>
      <c r="L4" t="n">
        <v>3</v>
      </c>
      <c r="M4" t="n">
        <v>54</v>
      </c>
      <c r="N4" t="n">
        <v>19.27</v>
      </c>
      <c r="O4" t="n">
        <v>15930.42</v>
      </c>
      <c r="P4" t="n">
        <v>227.89</v>
      </c>
      <c r="Q4" t="n">
        <v>443.84</v>
      </c>
      <c r="R4" t="n">
        <v>92.61</v>
      </c>
      <c r="S4" t="n">
        <v>32.9</v>
      </c>
      <c r="T4" t="n">
        <v>25624.38</v>
      </c>
      <c r="U4" t="n">
        <v>0.36</v>
      </c>
      <c r="V4" t="n">
        <v>0.73</v>
      </c>
      <c r="W4" t="n">
        <v>1.54</v>
      </c>
      <c r="X4" t="n">
        <v>1.57</v>
      </c>
      <c r="Y4" t="n">
        <v>0.5</v>
      </c>
      <c r="Z4" t="n">
        <v>10</v>
      </c>
      <c r="AA4" t="n">
        <v>440.2417973951997</v>
      </c>
      <c r="AB4" t="n">
        <v>602.3582492934714</v>
      </c>
      <c r="AC4" t="n">
        <v>544.8700233960144</v>
      </c>
      <c r="AD4" t="n">
        <v>440241.7973951997</v>
      </c>
      <c r="AE4" t="n">
        <v>602358.2492934715</v>
      </c>
      <c r="AF4" t="n">
        <v>2.48669909076203e-05</v>
      </c>
      <c r="AG4" t="n">
        <v>31</v>
      </c>
      <c r="AH4" t="n">
        <v>544870.0233960144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3.9834</v>
      </c>
      <c r="E5" t="n">
        <v>25.1</v>
      </c>
      <c r="F5" t="n">
        <v>21.92</v>
      </c>
      <c r="G5" t="n">
        <v>32.08</v>
      </c>
      <c r="H5" t="n">
        <v>0.55</v>
      </c>
      <c r="I5" t="n">
        <v>41</v>
      </c>
      <c r="J5" t="n">
        <v>128.59</v>
      </c>
      <c r="K5" t="n">
        <v>45</v>
      </c>
      <c r="L5" t="n">
        <v>4</v>
      </c>
      <c r="M5" t="n">
        <v>39</v>
      </c>
      <c r="N5" t="n">
        <v>19.59</v>
      </c>
      <c r="O5" t="n">
        <v>16093.6</v>
      </c>
      <c r="P5" t="n">
        <v>220.9</v>
      </c>
      <c r="Q5" t="n">
        <v>443.82</v>
      </c>
      <c r="R5" t="n">
        <v>78.31999999999999</v>
      </c>
      <c r="S5" t="n">
        <v>32.9</v>
      </c>
      <c r="T5" t="n">
        <v>18552.53</v>
      </c>
      <c r="U5" t="n">
        <v>0.42</v>
      </c>
      <c r="V5" t="n">
        <v>0.74</v>
      </c>
      <c r="W5" t="n">
        <v>1.5</v>
      </c>
      <c r="X5" t="n">
        <v>1.13</v>
      </c>
      <c r="Y5" t="n">
        <v>0.5</v>
      </c>
      <c r="Z5" t="n">
        <v>10</v>
      </c>
      <c r="AA5" t="n">
        <v>421.4887262650368</v>
      </c>
      <c r="AB5" t="n">
        <v>576.6994700460741</v>
      </c>
      <c r="AC5" t="n">
        <v>521.6600820276658</v>
      </c>
      <c r="AD5" t="n">
        <v>421488.7262650368</v>
      </c>
      <c r="AE5" t="n">
        <v>576699.4700460741</v>
      </c>
      <c r="AF5" t="n">
        <v>2.568525128521061e-05</v>
      </c>
      <c r="AG5" t="n">
        <v>30</v>
      </c>
      <c r="AH5" t="n">
        <v>521660.0820276658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4.0614</v>
      </c>
      <c r="E6" t="n">
        <v>24.62</v>
      </c>
      <c r="F6" t="n">
        <v>21.67</v>
      </c>
      <c r="G6" t="n">
        <v>40.64</v>
      </c>
      <c r="H6" t="n">
        <v>0.68</v>
      </c>
      <c r="I6" t="n">
        <v>32</v>
      </c>
      <c r="J6" t="n">
        <v>129.92</v>
      </c>
      <c r="K6" t="n">
        <v>45</v>
      </c>
      <c r="L6" t="n">
        <v>5</v>
      </c>
      <c r="M6" t="n">
        <v>30</v>
      </c>
      <c r="N6" t="n">
        <v>19.92</v>
      </c>
      <c r="O6" t="n">
        <v>16257.24</v>
      </c>
      <c r="P6" t="n">
        <v>216.27</v>
      </c>
      <c r="Q6" t="n">
        <v>443.82</v>
      </c>
      <c r="R6" t="n">
        <v>69.90000000000001</v>
      </c>
      <c r="S6" t="n">
        <v>32.9</v>
      </c>
      <c r="T6" t="n">
        <v>14390.85</v>
      </c>
      <c r="U6" t="n">
        <v>0.47</v>
      </c>
      <c r="V6" t="n">
        <v>0.75</v>
      </c>
      <c r="W6" t="n">
        <v>1.5</v>
      </c>
      <c r="X6" t="n">
        <v>0.88</v>
      </c>
      <c r="Y6" t="n">
        <v>0.5</v>
      </c>
      <c r="Z6" t="n">
        <v>10</v>
      </c>
      <c r="AA6" t="n">
        <v>406.6632795640067</v>
      </c>
      <c r="AB6" t="n">
        <v>556.414639817177</v>
      </c>
      <c r="AC6" t="n">
        <v>503.3112075258766</v>
      </c>
      <c r="AD6" t="n">
        <v>406663.2795640067</v>
      </c>
      <c r="AE6" t="n">
        <v>556414.639817177</v>
      </c>
      <c r="AF6" t="n">
        <v>2.618820092628266e-05</v>
      </c>
      <c r="AG6" t="n">
        <v>29</v>
      </c>
      <c r="AH6" t="n">
        <v>503311.2075258766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4.1038</v>
      </c>
      <c r="E7" t="n">
        <v>24.37</v>
      </c>
      <c r="F7" t="n">
        <v>21.55</v>
      </c>
      <c r="G7" t="n">
        <v>47.88</v>
      </c>
      <c r="H7" t="n">
        <v>0.8100000000000001</v>
      </c>
      <c r="I7" t="n">
        <v>27</v>
      </c>
      <c r="J7" t="n">
        <v>131.25</v>
      </c>
      <c r="K7" t="n">
        <v>45</v>
      </c>
      <c r="L7" t="n">
        <v>6</v>
      </c>
      <c r="M7" t="n">
        <v>25</v>
      </c>
      <c r="N7" t="n">
        <v>20.25</v>
      </c>
      <c r="O7" t="n">
        <v>16421.36</v>
      </c>
      <c r="P7" t="n">
        <v>213.09</v>
      </c>
      <c r="Q7" t="n">
        <v>443.82</v>
      </c>
      <c r="R7" t="n">
        <v>65.90000000000001</v>
      </c>
      <c r="S7" t="n">
        <v>32.9</v>
      </c>
      <c r="T7" t="n">
        <v>12414.04</v>
      </c>
      <c r="U7" t="n">
        <v>0.5</v>
      </c>
      <c r="V7" t="n">
        <v>0.76</v>
      </c>
      <c r="W7" t="n">
        <v>1.49</v>
      </c>
      <c r="X7" t="n">
        <v>0.75</v>
      </c>
      <c r="Y7" t="n">
        <v>0.5</v>
      </c>
      <c r="Z7" t="n">
        <v>10</v>
      </c>
      <c r="AA7" t="n">
        <v>403.1588372643458</v>
      </c>
      <c r="AB7" t="n">
        <v>551.6197072576983</v>
      </c>
      <c r="AC7" t="n">
        <v>498.9738966001444</v>
      </c>
      <c r="AD7" t="n">
        <v>403158.8372643458</v>
      </c>
      <c r="AE7" t="n">
        <v>551619.7072576983</v>
      </c>
      <c r="AF7" t="n">
        <v>2.646159919271157e-05</v>
      </c>
      <c r="AG7" t="n">
        <v>29</v>
      </c>
      <c r="AH7" t="n">
        <v>498973.8966001444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4.1426</v>
      </c>
      <c r="E8" t="n">
        <v>24.14</v>
      </c>
      <c r="F8" t="n">
        <v>21.42</v>
      </c>
      <c r="G8" t="n">
        <v>55.88</v>
      </c>
      <c r="H8" t="n">
        <v>0.93</v>
      </c>
      <c r="I8" t="n">
        <v>23</v>
      </c>
      <c r="J8" t="n">
        <v>132.58</v>
      </c>
      <c r="K8" t="n">
        <v>45</v>
      </c>
      <c r="L8" t="n">
        <v>7</v>
      </c>
      <c r="M8" t="n">
        <v>21</v>
      </c>
      <c r="N8" t="n">
        <v>20.59</v>
      </c>
      <c r="O8" t="n">
        <v>16585.95</v>
      </c>
      <c r="P8" t="n">
        <v>209.13</v>
      </c>
      <c r="Q8" t="n">
        <v>443.83</v>
      </c>
      <c r="R8" t="n">
        <v>61.75</v>
      </c>
      <c r="S8" t="n">
        <v>32.9</v>
      </c>
      <c r="T8" t="n">
        <v>10358.9</v>
      </c>
      <c r="U8" t="n">
        <v>0.53</v>
      </c>
      <c r="V8" t="n">
        <v>0.76</v>
      </c>
      <c r="W8" t="n">
        <v>1.48</v>
      </c>
      <c r="X8" t="n">
        <v>0.62</v>
      </c>
      <c r="Y8" t="n">
        <v>0.5</v>
      </c>
      <c r="Z8" t="n">
        <v>10</v>
      </c>
      <c r="AA8" t="n">
        <v>390.4860270926492</v>
      </c>
      <c r="AB8" t="n">
        <v>534.2802092958564</v>
      </c>
      <c r="AC8" t="n">
        <v>483.2892559876424</v>
      </c>
      <c r="AD8" t="n">
        <v>390486.0270926492</v>
      </c>
      <c r="AE8" t="n">
        <v>534280.2092958564</v>
      </c>
      <c r="AF8" t="n">
        <v>2.671178439878332e-05</v>
      </c>
      <c r="AG8" t="n">
        <v>28</v>
      </c>
      <c r="AH8" t="n">
        <v>483289.2559876424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4.1714</v>
      </c>
      <c r="E9" t="n">
        <v>23.97</v>
      </c>
      <c r="F9" t="n">
        <v>21.33</v>
      </c>
      <c r="G9" t="n">
        <v>63.99</v>
      </c>
      <c r="H9" t="n">
        <v>1.06</v>
      </c>
      <c r="I9" t="n">
        <v>20</v>
      </c>
      <c r="J9" t="n">
        <v>133.92</v>
      </c>
      <c r="K9" t="n">
        <v>45</v>
      </c>
      <c r="L9" t="n">
        <v>8</v>
      </c>
      <c r="M9" t="n">
        <v>18</v>
      </c>
      <c r="N9" t="n">
        <v>20.93</v>
      </c>
      <c r="O9" t="n">
        <v>16751.02</v>
      </c>
      <c r="P9" t="n">
        <v>205.75</v>
      </c>
      <c r="Q9" t="n">
        <v>443.82</v>
      </c>
      <c r="R9" t="n">
        <v>59</v>
      </c>
      <c r="S9" t="n">
        <v>32.9</v>
      </c>
      <c r="T9" t="n">
        <v>9000.58</v>
      </c>
      <c r="U9" t="n">
        <v>0.5600000000000001</v>
      </c>
      <c r="V9" t="n">
        <v>0.76</v>
      </c>
      <c r="W9" t="n">
        <v>1.47</v>
      </c>
      <c r="X9" t="n">
        <v>0.53</v>
      </c>
      <c r="Y9" t="n">
        <v>0.5</v>
      </c>
      <c r="Z9" t="n">
        <v>10</v>
      </c>
      <c r="AA9" t="n">
        <v>387.4798767035624</v>
      </c>
      <c r="AB9" t="n">
        <v>530.1670617115126</v>
      </c>
      <c r="AC9" t="n">
        <v>479.5686614359095</v>
      </c>
      <c r="AD9" t="n">
        <v>387479.8767035623</v>
      </c>
      <c r="AE9" t="n">
        <v>530167.0617115126</v>
      </c>
      <c r="AF9" t="n">
        <v>2.689748888164069e-05</v>
      </c>
      <c r="AG9" t="n">
        <v>28</v>
      </c>
      <c r="AH9" t="n">
        <v>479568.6614359095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4.1995</v>
      </c>
      <c r="E10" t="n">
        <v>23.81</v>
      </c>
      <c r="F10" t="n">
        <v>21.25</v>
      </c>
      <c r="G10" t="n">
        <v>74.98999999999999</v>
      </c>
      <c r="H10" t="n">
        <v>1.18</v>
      </c>
      <c r="I10" t="n">
        <v>17</v>
      </c>
      <c r="J10" t="n">
        <v>135.27</v>
      </c>
      <c r="K10" t="n">
        <v>45</v>
      </c>
      <c r="L10" t="n">
        <v>9</v>
      </c>
      <c r="M10" t="n">
        <v>15</v>
      </c>
      <c r="N10" t="n">
        <v>21.27</v>
      </c>
      <c r="O10" t="n">
        <v>16916.71</v>
      </c>
      <c r="P10" t="n">
        <v>200.73</v>
      </c>
      <c r="Q10" t="n">
        <v>443.82</v>
      </c>
      <c r="R10" t="n">
        <v>56</v>
      </c>
      <c r="S10" t="n">
        <v>32.9</v>
      </c>
      <c r="T10" t="n">
        <v>7512.47</v>
      </c>
      <c r="U10" t="n">
        <v>0.59</v>
      </c>
      <c r="V10" t="n">
        <v>0.77</v>
      </c>
      <c r="W10" t="n">
        <v>1.47</v>
      </c>
      <c r="X10" t="n">
        <v>0.45</v>
      </c>
      <c r="Y10" t="n">
        <v>0.5</v>
      </c>
      <c r="Z10" t="n">
        <v>10</v>
      </c>
      <c r="AA10" t="n">
        <v>383.6012873767781</v>
      </c>
      <c r="AB10" t="n">
        <v>524.8602046833217</v>
      </c>
      <c r="AC10" t="n">
        <v>474.7682833942686</v>
      </c>
      <c r="AD10" t="n">
        <v>383601.2873767781</v>
      </c>
      <c r="AE10" t="n">
        <v>524860.2046833218</v>
      </c>
      <c r="AF10" t="n">
        <v>2.707867971387305e-05</v>
      </c>
      <c r="AG10" t="n">
        <v>28</v>
      </c>
      <c r="AH10" t="n">
        <v>474768.2833942685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4.2088</v>
      </c>
      <c r="E11" t="n">
        <v>23.76</v>
      </c>
      <c r="F11" t="n">
        <v>21.22</v>
      </c>
      <c r="G11" t="n">
        <v>79.56999999999999</v>
      </c>
      <c r="H11" t="n">
        <v>1.29</v>
      </c>
      <c r="I11" t="n">
        <v>16</v>
      </c>
      <c r="J11" t="n">
        <v>136.61</v>
      </c>
      <c r="K11" t="n">
        <v>45</v>
      </c>
      <c r="L11" t="n">
        <v>10</v>
      </c>
      <c r="M11" t="n">
        <v>14</v>
      </c>
      <c r="N11" t="n">
        <v>21.61</v>
      </c>
      <c r="O11" t="n">
        <v>17082.76</v>
      </c>
      <c r="P11" t="n">
        <v>199.08</v>
      </c>
      <c r="Q11" t="n">
        <v>443.82</v>
      </c>
      <c r="R11" t="n">
        <v>55.33</v>
      </c>
      <c r="S11" t="n">
        <v>32.9</v>
      </c>
      <c r="T11" t="n">
        <v>7185.63</v>
      </c>
      <c r="U11" t="n">
        <v>0.59</v>
      </c>
      <c r="V11" t="n">
        <v>0.77</v>
      </c>
      <c r="W11" t="n">
        <v>1.47</v>
      </c>
      <c r="X11" t="n">
        <v>0.42</v>
      </c>
      <c r="Y11" t="n">
        <v>0.5</v>
      </c>
      <c r="Z11" t="n">
        <v>10</v>
      </c>
      <c r="AA11" t="n">
        <v>382.3326252780461</v>
      </c>
      <c r="AB11" t="n">
        <v>523.1243652304149</v>
      </c>
      <c r="AC11" t="n">
        <v>473.1981100224812</v>
      </c>
      <c r="AD11" t="n">
        <v>382332.6252780461</v>
      </c>
      <c r="AE11" t="n">
        <v>523124.3652304149</v>
      </c>
      <c r="AF11" t="n">
        <v>2.713864678646242e-05</v>
      </c>
      <c r="AG11" t="n">
        <v>28</v>
      </c>
      <c r="AH11" t="n">
        <v>473198.1100224812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4.2296</v>
      </c>
      <c r="E12" t="n">
        <v>23.64</v>
      </c>
      <c r="F12" t="n">
        <v>21.15</v>
      </c>
      <c r="G12" t="n">
        <v>90.65000000000001</v>
      </c>
      <c r="H12" t="n">
        <v>1.41</v>
      </c>
      <c r="I12" t="n">
        <v>14</v>
      </c>
      <c r="J12" t="n">
        <v>137.96</v>
      </c>
      <c r="K12" t="n">
        <v>45</v>
      </c>
      <c r="L12" t="n">
        <v>11</v>
      </c>
      <c r="M12" t="n">
        <v>12</v>
      </c>
      <c r="N12" t="n">
        <v>21.96</v>
      </c>
      <c r="O12" t="n">
        <v>17249.3</v>
      </c>
      <c r="P12" t="n">
        <v>196.52</v>
      </c>
      <c r="Q12" t="n">
        <v>443.82</v>
      </c>
      <c r="R12" t="n">
        <v>52.99</v>
      </c>
      <c r="S12" t="n">
        <v>32.9</v>
      </c>
      <c r="T12" t="n">
        <v>6023.39</v>
      </c>
      <c r="U12" t="n">
        <v>0.62</v>
      </c>
      <c r="V12" t="n">
        <v>0.77</v>
      </c>
      <c r="W12" t="n">
        <v>1.47</v>
      </c>
      <c r="X12" t="n">
        <v>0.36</v>
      </c>
      <c r="Y12" t="n">
        <v>0.5</v>
      </c>
      <c r="Z12" t="n">
        <v>10</v>
      </c>
      <c r="AA12" t="n">
        <v>380.1593048337432</v>
      </c>
      <c r="AB12" t="n">
        <v>520.1507323183887</v>
      </c>
      <c r="AC12" t="n">
        <v>470.5082764620587</v>
      </c>
      <c r="AD12" t="n">
        <v>380159.3048337433</v>
      </c>
      <c r="AE12" t="n">
        <v>520150.7323183886</v>
      </c>
      <c r="AF12" t="n">
        <v>2.72727666907483e-05</v>
      </c>
      <c r="AG12" t="n">
        <v>28</v>
      </c>
      <c r="AH12" t="n">
        <v>470508.2764620587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4.2356</v>
      </c>
      <c r="E13" t="n">
        <v>23.61</v>
      </c>
      <c r="F13" t="n">
        <v>21.14</v>
      </c>
      <c r="G13" t="n">
        <v>97.59</v>
      </c>
      <c r="H13" t="n">
        <v>1.52</v>
      </c>
      <c r="I13" t="n">
        <v>13</v>
      </c>
      <c r="J13" t="n">
        <v>139.32</v>
      </c>
      <c r="K13" t="n">
        <v>45</v>
      </c>
      <c r="L13" t="n">
        <v>12</v>
      </c>
      <c r="M13" t="n">
        <v>11</v>
      </c>
      <c r="N13" t="n">
        <v>22.32</v>
      </c>
      <c r="O13" t="n">
        <v>17416.34</v>
      </c>
      <c r="P13" t="n">
        <v>194.29</v>
      </c>
      <c r="Q13" t="n">
        <v>443.82</v>
      </c>
      <c r="R13" t="n">
        <v>52.76</v>
      </c>
      <c r="S13" t="n">
        <v>32.9</v>
      </c>
      <c r="T13" t="n">
        <v>5914.97</v>
      </c>
      <c r="U13" t="n">
        <v>0.62</v>
      </c>
      <c r="V13" t="n">
        <v>0.77</v>
      </c>
      <c r="W13" t="n">
        <v>1.47</v>
      </c>
      <c r="X13" t="n">
        <v>0.35</v>
      </c>
      <c r="Y13" t="n">
        <v>0.5</v>
      </c>
      <c r="Z13" t="n">
        <v>10</v>
      </c>
      <c r="AA13" t="n">
        <v>378.6931857054892</v>
      </c>
      <c r="AB13" t="n">
        <v>518.1447234465003</v>
      </c>
      <c r="AC13" t="n">
        <v>468.6937182614522</v>
      </c>
      <c r="AD13" t="n">
        <v>378693.1857054891</v>
      </c>
      <c r="AE13" t="n">
        <v>518144.7234465003</v>
      </c>
      <c r="AF13" t="n">
        <v>2.731145512467692e-05</v>
      </c>
      <c r="AG13" t="n">
        <v>28</v>
      </c>
      <c r="AH13" t="n">
        <v>468693.7182614522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4.2482</v>
      </c>
      <c r="E14" t="n">
        <v>23.54</v>
      </c>
      <c r="F14" t="n">
        <v>21.1</v>
      </c>
      <c r="G14" t="n">
        <v>105.5</v>
      </c>
      <c r="H14" t="n">
        <v>1.63</v>
      </c>
      <c r="I14" t="n">
        <v>12</v>
      </c>
      <c r="J14" t="n">
        <v>140.67</v>
      </c>
      <c r="K14" t="n">
        <v>45</v>
      </c>
      <c r="L14" t="n">
        <v>13</v>
      </c>
      <c r="M14" t="n">
        <v>10</v>
      </c>
      <c r="N14" t="n">
        <v>22.68</v>
      </c>
      <c r="O14" t="n">
        <v>17583.88</v>
      </c>
      <c r="P14" t="n">
        <v>190.82</v>
      </c>
      <c r="Q14" t="n">
        <v>443.82</v>
      </c>
      <c r="R14" t="n">
        <v>51.35</v>
      </c>
      <c r="S14" t="n">
        <v>32.9</v>
      </c>
      <c r="T14" t="n">
        <v>5214.42</v>
      </c>
      <c r="U14" t="n">
        <v>0.64</v>
      </c>
      <c r="V14" t="n">
        <v>0.77</v>
      </c>
      <c r="W14" t="n">
        <v>1.47</v>
      </c>
      <c r="X14" t="n">
        <v>0.31</v>
      </c>
      <c r="Y14" t="n">
        <v>0.5</v>
      </c>
      <c r="Z14" t="n">
        <v>10</v>
      </c>
      <c r="AA14" t="n">
        <v>376.3025379799911</v>
      </c>
      <c r="AB14" t="n">
        <v>514.8737337605398</v>
      </c>
      <c r="AC14" t="n">
        <v>465.7349072402569</v>
      </c>
      <c r="AD14" t="n">
        <v>376302.5379799911</v>
      </c>
      <c r="AE14" t="n">
        <v>514873.7337605398</v>
      </c>
      <c r="AF14" t="n">
        <v>2.739270083592702e-05</v>
      </c>
      <c r="AG14" t="n">
        <v>28</v>
      </c>
      <c r="AH14" t="n">
        <v>465734.9072402569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4.256</v>
      </c>
      <c r="E15" t="n">
        <v>23.5</v>
      </c>
      <c r="F15" t="n">
        <v>21.08</v>
      </c>
      <c r="G15" t="n">
        <v>115</v>
      </c>
      <c r="H15" t="n">
        <v>1.74</v>
      </c>
      <c r="I15" t="n">
        <v>11</v>
      </c>
      <c r="J15" t="n">
        <v>142.04</v>
      </c>
      <c r="K15" t="n">
        <v>45</v>
      </c>
      <c r="L15" t="n">
        <v>14</v>
      </c>
      <c r="M15" t="n">
        <v>9</v>
      </c>
      <c r="N15" t="n">
        <v>23.04</v>
      </c>
      <c r="O15" t="n">
        <v>17751.93</v>
      </c>
      <c r="P15" t="n">
        <v>188.14</v>
      </c>
      <c r="Q15" t="n">
        <v>443.83</v>
      </c>
      <c r="R15" t="n">
        <v>50.59</v>
      </c>
      <c r="S15" t="n">
        <v>32.9</v>
      </c>
      <c r="T15" t="n">
        <v>4837.96</v>
      </c>
      <c r="U15" t="n">
        <v>0.65</v>
      </c>
      <c r="V15" t="n">
        <v>0.77</v>
      </c>
      <c r="W15" t="n">
        <v>1.47</v>
      </c>
      <c r="X15" t="n">
        <v>0.29</v>
      </c>
      <c r="Y15" t="n">
        <v>0.5</v>
      </c>
      <c r="Z15" t="n">
        <v>10</v>
      </c>
      <c r="AA15" t="n">
        <v>374.5314027992058</v>
      </c>
      <c r="AB15" t="n">
        <v>512.4503884692198</v>
      </c>
      <c r="AC15" t="n">
        <v>463.542842622354</v>
      </c>
      <c r="AD15" t="n">
        <v>374531.4027992057</v>
      </c>
      <c r="AE15" t="n">
        <v>512450.3884692198</v>
      </c>
      <c r="AF15" t="n">
        <v>2.744299580003423e-05</v>
      </c>
      <c r="AG15" t="n">
        <v>28</v>
      </c>
      <c r="AH15" t="n">
        <v>463542.842622354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4.2671</v>
      </c>
      <c r="E16" t="n">
        <v>23.44</v>
      </c>
      <c r="F16" t="n">
        <v>21.05</v>
      </c>
      <c r="G16" t="n">
        <v>126.28</v>
      </c>
      <c r="H16" t="n">
        <v>1.85</v>
      </c>
      <c r="I16" t="n">
        <v>10</v>
      </c>
      <c r="J16" t="n">
        <v>143.4</v>
      </c>
      <c r="K16" t="n">
        <v>45</v>
      </c>
      <c r="L16" t="n">
        <v>15</v>
      </c>
      <c r="M16" t="n">
        <v>8</v>
      </c>
      <c r="N16" t="n">
        <v>23.41</v>
      </c>
      <c r="O16" t="n">
        <v>17920.49</v>
      </c>
      <c r="P16" t="n">
        <v>182.92</v>
      </c>
      <c r="Q16" t="n">
        <v>443.82</v>
      </c>
      <c r="R16" t="n">
        <v>49.61</v>
      </c>
      <c r="S16" t="n">
        <v>32.9</v>
      </c>
      <c r="T16" t="n">
        <v>4352.76</v>
      </c>
      <c r="U16" t="n">
        <v>0.66</v>
      </c>
      <c r="V16" t="n">
        <v>0.77</v>
      </c>
      <c r="W16" t="n">
        <v>1.46</v>
      </c>
      <c r="X16" t="n">
        <v>0.25</v>
      </c>
      <c r="Y16" t="n">
        <v>0.5</v>
      </c>
      <c r="Z16" t="n">
        <v>10</v>
      </c>
      <c r="AA16" t="n">
        <v>371.2237982657501</v>
      </c>
      <c r="AB16" t="n">
        <v>507.9247780253323</v>
      </c>
      <c r="AC16" t="n">
        <v>459.4491500874971</v>
      </c>
      <c r="AD16" t="n">
        <v>371223.7982657501</v>
      </c>
      <c r="AE16" t="n">
        <v>507924.7780253323</v>
      </c>
      <c r="AF16" t="n">
        <v>2.751456940280218e-05</v>
      </c>
      <c r="AG16" t="n">
        <v>28</v>
      </c>
      <c r="AH16" t="n">
        <v>459449.1500874971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4.2791</v>
      </c>
      <c r="E17" t="n">
        <v>23.37</v>
      </c>
      <c r="F17" t="n">
        <v>21.01</v>
      </c>
      <c r="G17" t="n">
        <v>140.05</v>
      </c>
      <c r="H17" t="n">
        <v>1.96</v>
      </c>
      <c r="I17" t="n">
        <v>9</v>
      </c>
      <c r="J17" t="n">
        <v>144.77</v>
      </c>
      <c r="K17" t="n">
        <v>45</v>
      </c>
      <c r="L17" t="n">
        <v>16</v>
      </c>
      <c r="M17" t="n">
        <v>6</v>
      </c>
      <c r="N17" t="n">
        <v>23.78</v>
      </c>
      <c r="O17" t="n">
        <v>18089.56</v>
      </c>
      <c r="P17" t="n">
        <v>178.2</v>
      </c>
      <c r="Q17" t="n">
        <v>443.82</v>
      </c>
      <c r="R17" t="n">
        <v>48.33</v>
      </c>
      <c r="S17" t="n">
        <v>32.9</v>
      </c>
      <c r="T17" t="n">
        <v>3719.77</v>
      </c>
      <c r="U17" t="n">
        <v>0.68</v>
      </c>
      <c r="V17" t="n">
        <v>0.78</v>
      </c>
      <c r="W17" t="n">
        <v>1.46</v>
      </c>
      <c r="X17" t="n">
        <v>0.21</v>
      </c>
      <c r="Y17" t="n">
        <v>0.5</v>
      </c>
      <c r="Z17" t="n">
        <v>10</v>
      </c>
      <c r="AA17" t="n">
        <v>368.1828721473538</v>
      </c>
      <c r="AB17" t="n">
        <v>503.7640487539505</v>
      </c>
      <c r="AC17" t="n">
        <v>455.6855149781557</v>
      </c>
      <c r="AD17" t="n">
        <v>368182.8721473538</v>
      </c>
      <c r="AE17" t="n">
        <v>503764.0487539505</v>
      </c>
      <c r="AF17" t="n">
        <v>2.759194627065941e-05</v>
      </c>
      <c r="AG17" t="n">
        <v>28</v>
      </c>
      <c r="AH17" t="n">
        <v>455685.5149781557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4.2787</v>
      </c>
      <c r="E18" t="n">
        <v>23.37</v>
      </c>
      <c r="F18" t="n">
        <v>21.01</v>
      </c>
      <c r="G18" t="n">
        <v>140.06</v>
      </c>
      <c r="H18" t="n">
        <v>2.06</v>
      </c>
      <c r="I18" t="n">
        <v>9</v>
      </c>
      <c r="J18" t="n">
        <v>146.15</v>
      </c>
      <c r="K18" t="n">
        <v>45</v>
      </c>
      <c r="L18" t="n">
        <v>17</v>
      </c>
      <c r="M18" t="n">
        <v>2</v>
      </c>
      <c r="N18" t="n">
        <v>24.15</v>
      </c>
      <c r="O18" t="n">
        <v>18259.16</v>
      </c>
      <c r="P18" t="n">
        <v>179.63</v>
      </c>
      <c r="Q18" t="n">
        <v>443.82</v>
      </c>
      <c r="R18" t="n">
        <v>48.2</v>
      </c>
      <c r="S18" t="n">
        <v>32.9</v>
      </c>
      <c r="T18" t="n">
        <v>3652.41</v>
      </c>
      <c r="U18" t="n">
        <v>0.68</v>
      </c>
      <c r="V18" t="n">
        <v>0.78</v>
      </c>
      <c r="W18" t="n">
        <v>1.47</v>
      </c>
      <c r="X18" t="n">
        <v>0.22</v>
      </c>
      <c r="Y18" t="n">
        <v>0.5</v>
      </c>
      <c r="Z18" t="n">
        <v>10</v>
      </c>
      <c r="AA18" t="n">
        <v>369.0022635033415</v>
      </c>
      <c r="AB18" t="n">
        <v>504.8851761562082</v>
      </c>
      <c r="AC18" t="n">
        <v>456.6996435546541</v>
      </c>
      <c r="AD18" t="n">
        <v>369002.2635033415</v>
      </c>
      <c r="AE18" t="n">
        <v>504885.1761562082</v>
      </c>
      <c r="AF18" t="n">
        <v>2.758936704173083e-05</v>
      </c>
      <c r="AG18" t="n">
        <v>28</v>
      </c>
      <c r="AH18" t="n">
        <v>456699.6435546541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4.2768</v>
      </c>
      <c r="E19" t="n">
        <v>23.38</v>
      </c>
      <c r="F19" t="n">
        <v>21.02</v>
      </c>
      <c r="G19" t="n">
        <v>140.13</v>
      </c>
      <c r="H19" t="n">
        <v>2.16</v>
      </c>
      <c r="I19" t="n">
        <v>9</v>
      </c>
      <c r="J19" t="n">
        <v>147.53</v>
      </c>
      <c r="K19" t="n">
        <v>45</v>
      </c>
      <c r="L19" t="n">
        <v>18</v>
      </c>
      <c r="M19" t="n">
        <v>2</v>
      </c>
      <c r="N19" t="n">
        <v>24.53</v>
      </c>
      <c r="O19" t="n">
        <v>18429.27</v>
      </c>
      <c r="P19" t="n">
        <v>180.07</v>
      </c>
      <c r="Q19" t="n">
        <v>443.82</v>
      </c>
      <c r="R19" t="n">
        <v>48.47</v>
      </c>
      <c r="S19" t="n">
        <v>32.9</v>
      </c>
      <c r="T19" t="n">
        <v>3792.07</v>
      </c>
      <c r="U19" t="n">
        <v>0.68</v>
      </c>
      <c r="V19" t="n">
        <v>0.77</v>
      </c>
      <c r="W19" t="n">
        <v>1.47</v>
      </c>
      <c r="X19" t="n">
        <v>0.23</v>
      </c>
      <c r="Y19" t="n">
        <v>0.5</v>
      </c>
      <c r="Z19" t="n">
        <v>10</v>
      </c>
      <c r="AA19" t="n">
        <v>369.3122542469119</v>
      </c>
      <c r="AB19" t="n">
        <v>505.3093191673877</v>
      </c>
      <c r="AC19" t="n">
        <v>457.083306952135</v>
      </c>
      <c r="AD19" t="n">
        <v>369312.254246912</v>
      </c>
      <c r="AE19" t="n">
        <v>505309.3191673877</v>
      </c>
      <c r="AF19" t="n">
        <v>2.757711570432011e-05</v>
      </c>
      <c r="AG19" t="n">
        <v>28</v>
      </c>
      <c r="AH19" t="n">
        <v>457083.3069521351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4.2771</v>
      </c>
      <c r="E20" t="n">
        <v>23.38</v>
      </c>
      <c r="F20" t="n">
        <v>21.02</v>
      </c>
      <c r="G20" t="n">
        <v>140.12</v>
      </c>
      <c r="H20" t="n">
        <v>2.26</v>
      </c>
      <c r="I20" t="n">
        <v>9</v>
      </c>
      <c r="J20" t="n">
        <v>148.91</v>
      </c>
      <c r="K20" t="n">
        <v>45</v>
      </c>
      <c r="L20" t="n">
        <v>19</v>
      </c>
      <c r="M20" t="n">
        <v>0</v>
      </c>
      <c r="N20" t="n">
        <v>24.92</v>
      </c>
      <c r="O20" t="n">
        <v>18599.92</v>
      </c>
      <c r="P20" t="n">
        <v>180.86</v>
      </c>
      <c r="Q20" t="n">
        <v>443.82</v>
      </c>
      <c r="R20" t="n">
        <v>48.38</v>
      </c>
      <c r="S20" t="n">
        <v>32.9</v>
      </c>
      <c r="T20" t="n">
        <v>3744.47</v>
      </c>
      <c r="U20" t="n">
        <v>0.68</v>
      </c>
      <c r="V20" t="n">
        <v>0.77</v>
      </c>
      <c r="W20" t="n">
        <v>1.47</v>
      </c>
      <c r="X20" t="n">
        <v>0.22</v>
      </c>
      <c r="Y20" t="n">
        <v>0.5</v>
      </c>
      <c r="Z20" t="n">
        <v>10</v>
      </c>
      <c r="AA20" t="n">
        <v>369.7506228163954</v>
      </c>
      <c r="AB20" t="n">
        <v>505.9091143836113</v>
      </c>
      <c r="AC20" t="n">
        <v>457.6258585547401</v>
      </c>
      <c r="AD20" t="n">
        <v>369750.6228163954</v>
      </c>
      <c r="AE20" t="n">
        <v>505909.1143836112</v>
      </c>
      <c r="AF20" t="n">
        <v>2.757905012601654e-05</v>
      </c>
      <c r="AG20" t="n">
        <v>28</v>
      </c>
      <c r="AH20" t="n">
        <v>457625.8585547401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2024-09-25T21:17:06Z</dcterms:created>
  <dcterms:modified xmlns:dcterms="http://purl.org/dc/terms/" xmlns:xsi="http://www.w3.org/2001/XMLSchema-instance" xsi:type="dcterms:W3CDTF">2024-09-25T21:17:06Z</dcterms:modified>
</cp:coreProperties>
</file>