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xVal>
          <yVal>
            <numRef>
              <f>gráficos!$B$7:$B$577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2.7701</v>
      </c>
      <c r="E2" t="n">
        <v>36.1</v>
      </c>
      <c r="F2" t="n">
        <v>24.21</v>
      </c>
      <c r="G2" t="n">
        <v>6.03</v>
      </c>
      <c r="H2" t="n">
        <v>0.09</v>
      </c>
      <c r="I2" t="n">
        <v>241</v>
      </c>
      <c r="J2" t="n">
        <v>194.77</v>
      </c>
      <c r="K2" t="n">
        <v>54.38</v>
      </c>
      <c r="L2" t="n">
        <v>1</v>
      </c>
      <c r="M2" t="n">
        <v>239</v>
      </c>
      <c r="N2" t="n">
        <v>39.4</v>
      </c>
      <c r="O2" t="n">
        <v>24256.19</v>
      </c>
      <c r="P2" t="n">
        <v>331.62</v>
      </c>
      <c r="Q2" t="n">
        <v>2197.13</v>
      </c>
      <c r="R2" t="n">
        <v>293.57</v>
      </c>
      <c r="S2" t="n">
        <v>53.93</v>
      </c>
      <c r="T2" t="n">
        <v>116663.24</v>
      </c>
      <c r="U2" t="n">
        <v>0.18</v>
      </c>
      <c r="V2" t="n">
        <v>0.63</v>
      </c>
      <c r="W2" t="n">
        <v>2.88</v>
      </c>
      <c r="X2" t="n">
        <v>7.2</v>
      </c>
      <c r="Y2" t="n">
        <v>1</v>
      </c>
      <c r="Z2" t="n">
        <v>10</v>
      </c>
      <c r="AA2" t="n">
        <v>704.8202541666315</v>
      </c>
      <c r="AB2" t="n">
        <v>964.3661662258619</v>
      </c>
      <c r="AC2" t="n">
        <v>872.32841281768</v>
      </c>
      <c r="AD2" t="n">
        <v>704820.2541666315</v>
      </c>
      <c r="AE2" t="n">
        <v>964366.1662258619</v>
      </c>
      <c r="AF2" t="n">
        <v>1.453555308526315e-05</v>
      </c>
      <c r="AG2" t="n">
        <v>42</v>
      </c>
      <c r="AH2" t="n">
        <v>872328.41281768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3.1772</v>
      </c>
      <c r="E3" t="n">
        <v>31.47</v>
      </c>
      <c r="F3" t="n">
        <v>22.15</v>
      </c>
      <c r="G3" t="n">
        <v>7.6</v>
      </c>
      <c r="H3" t="n">
        <v>0.11</v>
      </c>
      <c r="I3" t="n">
        <v>175</v>
      </c>
      <c r="J3" t="n">
        <v>195.16</v>
      </c>
      <c r="K3" t="n">
        <v>54.38</v>
      </c>
      <c r="L3" t="n">
        <v>1.25</v>
      </c>
      <c r="M3" t="n">
        <v>173</v>
      </c>
      <c r="N3" t="n">
        <v>39.53</v>
      </c>
      <c r="O3" t="n">
        <v>24303.87</v>
      </c>
      <c r="P3" t="n">
        <v>300.6</v>
      </c>
      <c r="Q3" t="n">
        <v>2197.21</v>
      </c>
      <c r="R3" t="n">
        <v>226.46</v>
      </c>
      <c r="S3" t="n">
        <v>53.93</v>
      </c>
      <c r="T3" t="n">
        <v>83441.09</v>
      </c>
      <c r="U3" t="n">
        <v>0.24</v>
      </c>
      <c r="V3" t="n">
        <v>0.6899999999999999</v>
      </c>
      <c r="W3" t="n">
        <v>2.76</v>
      </c>
      <c r="X3" t="n">
        <v>5.14</v>
      </c>
      <c r="Y3" t="n">
        <v>1</v>
      </c>
      <c r="Z3" t="n">
        <v>10</v>
      </c>
      <c r="AA3" t="n">
        <v>591.5968711708098</v>
      </c>
      <c r="AB3" t="n">
        <v>809.4489385478547</v>
      </c>
      <c r="AC3" t="n">
        <v>732.1962679215671</v>
      </c>
      <c r="AD3" t="n">
        <v>591596.8711708097</v>
      </c>
      <c r="AE3" t="n">
        <v>809448.9385478547</v>
      </c>
      <c r="AF3" t="n">
        <v>1.667172999620883e-05</v>
      </c>
      <c r="AG3" t="n">
        <v>37</v>
      </c>
      <c r="AH3" t="n">
        <v>732196.2679215672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3.4675</v>
      </c>
      <c r="E4" t="n">
        <v>28.84</v>
      </c>
      <c r="F4" t="n">
        <v>20.99</v>
      </c>
      <c r="G4" t="n">
        <v>9.19</v>
      </c>
      <c r="H4" t="n">
        <v>0.14</v>
      </c>
      <c r="I4" t="n">
        <v>137</v>
      </c>
      <c r="J4" t="n">
        <v>195.55</v>
      </c>
      <c r="K4" t="n">
        <v>54.38</v>
      </c>
      <c r="L4" t="n">
        <v>1.5</v>
      </c>
      <c r="M4" t="n">
        <v>135</v>
      </c>
      <c r="N4" t="n">
        <v>39.67</v>
      </c>
      <c r="O4" t="n">
        <v>24351.61</v>
      </c>
      <c r="P4" t="n">
        <v>282.11</v>
      </c>
      <c r="Q4" t="n">
        <v>2197.19</v>
      </c>
      <c r="R4" t="n">
        <v>188.08</v>
      </c>
      <c r="S4" t="n">
        <v>53.93</v>
      </c>
      <c r="T4" t="n">
        <v>64439.42</v>
      </c>
      <c r="U4" t="n">
        <v>0.29</v>
      </c>
      <c r="V4" t="n">
        <v>0.73</v>
      </c>
      <c r="W4" t="n">
        <v>2.71</v>
      </c>
      <c r="X4" t="n">
        <v>3.98</v>
      </c>
      <c r="Y4" t="n">
        <v>1</v>
      </c>
      <c r="Z4" t="n">
        <v>10</v>
      </c>
      <c r="AA4" t="n">
        <v>528.659048587945</v>
      </c>
      <c r="AB4" t="n">
        <v>723.3346330692108</v>
      </c>
      <c r="AC4" t="n">
        <v>654.3005908956183</v>
      </c>
      <c r="AD4" t="n">
        <v>528659.0485879449</v>
      </c>
      <c r="AE4" t="n">
        <v>723334.6330692108</v>
      </c>
      <c r="AF4" t="n">
        <v>1.81950219570232e-05</v>
      </c>
      <c r="AG4" t="n">
        <v>34</v>
      </c>
      <c r="AH4" t="n">
        <v>654300.5908956183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3.6882</v>
      </c>
      <c r="E5" t="n">
        <v>27.11</v>
      </c>
      <c r="F5" t="n">
        <v>20.24</v>
      </c>
      <c r="G5" t="n">
        <v>10.84</v>
      </c>
      <c r="H5" t="n">
        <v>0.16</v>
      </c>
      <c r="I5" t="n">
        <v>112</v>
      </c>
      <c r="J5" t="n">
        <v>195.93</v>
      </c>
      <c r="K5" t="n">
        <v>54.38</v>
      </c>
      <c r="L5" t="n">
        <v>1.75</v>
      </c>
      <c r="M5" t="n">
        <v>110</v>
      </c>
      <c r="N5" t="n">
        <v>39.81</v>
      </c>
      <c r="O5" t="n">
        <v>24399.39</v>
      </c>
      <c r="P5" t="n">
        <v>269.65</v>
      </c>
      <c r="Q5" t="n">
        <v>2197.15</v>
      </c>
      <c r="R5" t="n">
        <v>163.7</v>
      </c>
      <c r="S5" t="n">
        <v>53.93</v>
      </c>
      <c r="T5" t="n">
        <v>52375.59</v>
      </c>
      <c r="U5" t="n">
        <v>0.33</v>
      </c>
      <c r="V5" t="n">
        <v>0.75</v>
      </c>
      <c r="W5" t="n">
        <v>2.66</v>
      </c>
      <c r="X5" t="n">
        <v>3.23</v>
      </c>
      <c r="Y5" t="n">
        <v>1</v>
      </c>
      <c r="Z5" t="n">
        <v>10</v>
      </c>
      <c r="AA5" t="n">
        <v>488.3275601771846</v>
      </c>
      <c r="AB5" t="n">
        <v>668.1513113259166</v>
      </c>
      <c r="AC5" t="n">
        <v>604.3838879292256</v>
      </c>
      <c r="AD5" t="n">
        <v>488327.5601771846</v>
      </c>
      <c r="AE5" t="n">
        <v>668151.3113259166</v>
      </c>
      <c r="AF5" t="n">
        <v>1.93531016530333e-05</v>
      </c>
      <c r="AG5" t="n">
        <v>32</v>
      </c>
      <c r="AH5" t="n">
        <v>604383.8879292256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3.8542</v>
      </c>
      <c r="E6" t="n">
        <v>25.95</v>
      </c>
      <c r="F6" t="n">
        <v>19.73</v>
      </c>
      <c r="G6" t="n">
        <v>12.46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260.01</v>
      </c>
      <c r="Q6" t="n">
        <v>2196.84</v>
      </c>
      <c r="R6" t="n">
        <v>147.37</v>
      </c>
      <c r="S6" t="n">
        <v>53.93</v>
      </c>
      <c r="T6" t="n">
        <v>44296.02</v>
      </c>
      <c r="U6" t="n">
        <v>0.37</v>
      </c>
      <c r="V6" t="n">
        <v>0.77</v>
      </c>
      <c r="W6" t="n">
        <v>2.63</v>
      </c>
      <c r="X6" t="n">
        <v>2.73</v>
      </c>
      <c r="Y6" t="n">
        <v>1</v>
      </c>
      <c r="Z6" t="n">
        <v>10</v>
      </c>
      <c r="AA6" t="n">
        <v>464.0945352246934</v>
      </c>
      <c r="AB6" t="n">
        <v>634.9946175003096</v>
      </c>
      <c r="AC6" t="n">
        <v>574.3916224266223</v>
      </c>
      <c r="AD6" t="n">
        <v>464094.5352246934</v>
      </c>
      <c r="AE6" t="n">
        <v>634994.6175003096</v>
      </c>
      <c r="AF6" t="n">
        <v>2.022415389380212e-05</v>
      </c>
      <c r="AG6" t="n">
        <v>31</v>
      </c>
      <c r="AH6" t="n">
        <v>574391.6224266223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3.9868</v>
      </c>
      <c r="E7" t="n">
        <v>25.08</v>
      </c>
      <c r="F7" t="n">
        <v>19.38</v>
      </c>
      <c r="G7" t="n">
        <v>14.18</v>
      </c>
      <c r="H7" t="n">
        <v>0.2</v>
      </c>
      <c r="I7" t="n">
        <v>82</v>
      </c>
      <c r="J7" t="n">
        <v>196.71</v>
      </c>
      <c r="K7" t="n">
        <v>54.38</v>
      </c>
      <c r="L7" t="n">
        <v>2.25</v>
      </c>
      <c r="M7" t="n">
        <v>80</v>
      </c>
      <c r="N7" t="n">
        <v>40.08</v>
      </c>
      <c r="O7" t="n">
        <v>24495.09</v>
      </c>
      <c r="P7" t="n">
        <v>252.73</v>
      </c>
      <c r="Q7" t="n">
        <v>2196.92</v>
      </c>
      <c r="R7" t="n">
        <v>135.21</v>
      </c>
      <c r="S7" t="n">
        <v>53.93</v>
      </c>
      <c r="T7" t="n">
        <v>38280.32</v>
      </c>
      <c r="U7" t="n">
        <v>0.4</v>
      </c>
      <c r="V7" t="n">
        <v>0.79</v>
      </c>
      <c r="W7" t="n">
        <v>2.62</v>
      </c>
      <c r="X7" t="n">
        <v>2.37</v>
      </c>
      <c r="Y7" t="n">
        <v>1</v>
      </c>
      <c r="Z7" t="n">
        <v>10</v>
      </c>
      <c r="AA7" t="n">
        <v>444.1664160422388</v>
      </c>
      <c r="AB7" t="n">
        <v>607.7280856683054</v>
      </c>
      <c r="AC7" t="n">
        <v>549.7273701238468</v>
      </c>
      <c r="AD7" t="n">
        <v>444166.4160422388</v>
      </c>
      <c r="AE7" t="n">
        <v>607728.0856683054</v>
      </c>
      <c r="AF7" t="n">
        <v>2.091994622588611e-05</v>
      </c>
      <c r="AG7" t="n">
        <v>30</v>
      </c>
      <c r="AH7" t="n">
        <v>549727.3701238468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4.1019</v>
      </c>
      <c r="E8" t="n">
        <v>24.38</v>
      </c>
      <c r="F8" t="n">
        <v>19.06</v>
      </c>
      <c r="G8" t="n">
        <v>15.89</v>
      </c>
      <c r="H8" t="n">
        <v>0.23</v>
      </c>
      <c r="I8" t="n">
        <v>72</v>
      </c>
      <c r="J8" t="n">
        <v>197.1</v>
      </c>
      <c r="K8" t="n">
        <v>54.38</v>
      </c>
      <c r="L8" t="n">
        <v>2.5</v>
      </c>
      <c r="M8" t="n">
        <v>70</v>
      </c>
      <c r="N8" t="n">
        <v>40.22</v>
      </c>
      <c r="O8" t="n">
        <v>24543.01</v>
      </c>
      <c r="P8" t="n">
        <v>245.88</v>
      </c>
      <c r="Q8" t="n">
        <v>2196.91</v>
      </c>
      <c r="R8" t="n">
        <v>125.33</v>
      </c>
      <c r="S8" t="n">
        <v>53.93</v>
      </c>
      <c r="T8" t="n">
        <v>33390.65</v>
      </c>
      <c r="U8" t="n">
        <v>0.43</v>
      </c>
      <c r="V8" t="n">
        <v>0.8</v>
      </c>
      <c r="W8" t="n">
        <v>2.59</v>
      </c>
      <c r="X8" t="n">
        <v>2.05</v>
      </c>
      <c r="Y8" t="n">
        <v>1</v>
      </c>
      <c r="Z8" t="n">
        <v>10</v>
      </c>
      <c r="AA8" t="n">
        <v>425.9307668193194</v>
      </c>
      <c r="AB8" t="n">
        <v>582.7772659014422</v>
      </c>
      <c r="AC8" t="n">
        <v>527.1578215768376</v>
      </c>
      <c r="AD8" t="n">
        <v>425930.7668193195</v>
      </c>
      <c r="AE8" t="n">
        <v>582777.2659014422</v>
      </c>
      <c r="AF8" t="n">
        <v>2.152391076150352e-05</v>
      </c>
      <c r="AG8" t="n">
        <v>29</v>
      </c>
      <c r="AH8" t="n">
        <v>527157.8215768376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4.1984</v>
      </c>
      <c r="E9" t="n">
        <v>23.82</v>
      </c>
      <c r="F9" t="n">
        <v>18.81</v>
      </c>
      <c r="G9" t="n">
        <v>17.64</v>
      </c>
      <c r="H9" t="n">
        <v>0.25</v>
      </c>
      <c r="I9" t="n">
        <v>64</v>
      </c>
      <c r="J9" t="n">
        <v>197.49</v>
      </c>
      <c r="K9" t="n">
        <v>54.38</v>
      </c>
      <c r="L9" t="n">
        <v>2.75</v>
      </c>
      <c r="M9" t="n">
        <v>62</v>
      </c>
      <c r="N9" t="n">
        <v>40.36</v>
      </c>
      <c r="O9" t="n">
        <v>24590.98</v>
      </c>
      <c r="P9" t="n">
        <v>240.21</v>
      </c>
      <c r="Q9" t="n">
        <v>2196.85</v>
      </c>
      <c r="R9" t="n">
        <v>117.24</v>
      </c>
      <c r="S9" t="n">
        <v>53.93</v>
      </c>
      <c r="T9" t="n">
        <v>29386.91</v>
      </c>
      <c r="U9" t="n">
        <v>0.46</v>
      </c>
      <c r="V9" t="n">
        <v>0.8100000000000001</v>
      </c>
      <c r="W9" t="n">
        <v>2.58</v>
      </c>
      <c r="X9" t="n">
        <v>1.81</v>
      </c>
      <c r="Y9" t="n">
        <v>1</v>
      </c>
      <c r="Z9" t="n">
        <v>10</v>
      </c>
      <c r="AA9" t="n">
        <v>409.6473327861526</v>
      </c>
      <c r="AB9" t="n">
        <v>560.497553082854</v>
      </c>
      <c r="AC9" t="n">
        <v>507.0044532798822</v>
      </c>
      <c r="AD9" t="n">
        <v>409647.3327861526</v>
      </c>
      <c r="AE9" t="n">
        <v>560497.553082854</v>
      </c>
      <c r="AF9" t="n">
        <v>2.203027546773359e-05</v>
      </c>
      <c r="AG9" t="n">
        <v>28</v>
      </c>
      <c r="AH9" t="n">
        <v>507004.4532798822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4.2708</v>
      </c>
      <c r="E10" t="n">
        <v>23.41</v>
      </c>
      <c r="F10" t="n">
        <v>18.64</v>
      </c>
      <c r="G10" t="n">
        <v>19.29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235.18</v>
      </c>
      <c r="Q10" t="n">
        <v>2196.66</v>
      </c>
      <c r="R10" t="n">
        <v>111.52</v>
      </c>
      <c r="S10" t="n">
        <v>53.93</v>
      </c>
      <c r="T10" t="n">
        <v>26556.68</v>
      </c>
      <c r="U10" t="n">
        <v>0.48</v>
      </c>
      <c r="V10" t="n">
        <v>0.82</v>
      </c>
      <c r="W10" t="n">
        <v>2.58</v>
      </c>
      <c r="X10" t="n">
        <v>1.64</v>
      </c>
      <c r="Y10" t="n">
        <v>1</v>
      </c>
      <c r="Z10" t="n">
        <v>10</v>
      </c>
      <c r="AA10" t="n">
        <v>403.9477475685942</v>
      </c>
      <c r="AB10" t="n">
        <v>552.6991291402371</v>
      </c>
      <c r="AC10" t="n">
        <v>499.9502999731918</v>
      </c>
      <c r="AD10" t="n">
        <v>403947.7475685942</v>
      </c>
      <c r="AE10" t="n">
        <v>552699.1291402371</v>
      </c>
      <c r="AF10" t="n">
        <v>2.241018017997252e-05</v>
      </c>
      <c r="AG10" t="n">
        <v>28</v>
      </c>
      <c r="AH10" t="n">
        <v>499950.2999731918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4.3493</v>
      </c>
      <c r="E11" t="n">
        <v>22.99</v>
      </c>
      <c r="F11" t="n">
        <v>18.45</v>
      </c>
      <c r="G11" t="n">
        <v>21.29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229.81</v>
      </c>
      <c r="Q11" t="n">
        <v>2196.73</v>
      </c>
      <c r="R11" t="n">
        <v>105.66</v>
      </c>
      <c r="S11" t="n">
        <v>53.93</v>
      </c>
      <c r="T11" t="n">
        <v>23654.5</v>
      </c>
      <c r="U11" t="n">
        <v>0.51</v>
      </c>
      <c r="V11" t="n">
        <v>0.83</v>
      </c>
      <c r="W11" t="n">
        <v>2.56</v>
      </c>
      <c r="X11" t="n">
        <v>1.45</v>
      </c>
      <c r="Y11" t="n">
        <v>1</v>
      </c>
      <c r="Z11" t="n">
        <v>10</v>
      </c>
      <c r="AA11" t="n">
        <v>389.064467582042</v>
      </c>
      <c r="AB11" t="n">
        <v>532.3351688586641</v>
      </c>
      <c r="AC11" t="n">
        <v>481.5298474798945</v>
      </c>
      <c r="AD11" t="n">
        <v>389064.467582042</v>
      </c>
      <c r="AE11" t="n">
        <v>532335.1688586641</v>
      </c>
      <c r="AF11" t="n">
        <v>2.282209343840837e-05</v>
      </c>
      <c r="AG11" t="n">
        <v>27</v>
      </c>
      <c r="AH11" t="n">
        <v>481529.8474798945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4.3966</v>
      </c>
      <c r="E12" t="n">
        <v>22.74</v>
      </c>
      <c r="F12" t="n">
        <v>18.36</v>
      </c>
      <c r="G12" t="n">
        <v>22.95</v>
      </c>
      <c r="H12" t="n">
        <v>0.31</v>
      </c>
      <c r="I12" t="n">
        <v>48</v>
      </c>
      <c r="J12" t="n">
        <v>198.66</v>
      </c>
      <c r="K12" t="n">
        <v>54.38</v>
      </c>
      <c r="L12" t="n">
        <v>3.5</v>
      </c>
      <c r="M12" t="n">
        <v>46</v>
      </c>
      <c r="N12" t="n">
        <v>40.78</v>
      </c>
      <c r="O12" t="n">
        <v>24735.17</v>
      </c>
      <c r="P12" t="n">
        <v>226.01</v>
      </c>
      <c r="Q12" t="n">
        <v>2196.79</v>
      </c>
      <c r="R12" t="n">
        <v>102.32</v>
      </c>
      <c r="S12" t="n">
        <v>53.93</v>
      </c>
      <c r="T12" t="n">
        <v>22005.8</v>
      </c>
      <c r="U12" t="n">
        <v>0.53</v>
      </c>
      <c r="V12" t="n">
        <v>0.83</v>
      </c>
      <c r="W12" t="n">
        <v>2.56</v>
      </c>
      <c r="X12" t="n">
        <v>1.36</v>
      </c>
      <c r="Y12" t="n">
        <v>1</v>
      </c>
      <c r="Z12" t="n">
        <v>10</v>
      </c>
      <c r="AA12" t="n">
        <v>385.3106824683016</v>
      </c>
      <c r="AB12" t="n">
        <v>527.1990744607332</v>
      </c>
      <c r="AC12" t="n">
        <v>476.8839347227483</v>
      </c>
      <c r="AD12" t="n">
        <v>385310.6824683016</v>
      </c>
      <c r="AE12" t="n">
        <v>527199.0744607332</v>
      </c>
      <c r="AF12" t="n">
        <v>2.307029085400093e-05</v>
      </c>
      <c r="AG12" t="n">
        <v>27</v>
      </c>
      <c r="AH12" t="n">
        <v>476883.9347227484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4.4469</v>
      </c>
      <c r="E13" t="n">
        <v>22.49</v>
      </c>
      <c r="F13" t="n">
        <v>18.26</v>
      </c>
      <c r="G13" t="n">
        <v>24.9</v>
      </c>
      <c r="H13" t="n">
        <v>0.33</v>
      </c>
      <c r="I13" t="n">
        <v>44</v>
      </c>
      <c r="J13" t="n">
        <v>199.05</v>
      </c>
      <c r="K13" t="n">
        <v>54.38</v>
      </c>
      <c r="L13" t="n">
        <v>3.75</v>
      </c>
      <c r="M13" t="n">
        <v>42</v>
      </c>
      <c r="N13" t="n">
        <v>40.92</v>
      </c>
      <c r="O13" t="n">
        <v>24783.33</v>
      </c>
      <c r="P13" t="n">
        <v>222.43</v>
      </c>
      <c r="Q13" t="n">
        <v>2196.6</v>
      </c>
      <c r="R13" t="n">
        <v>99.09999999999999</v>
      </c>
      <c r="S13" t="n">
        <v>53.93</v>
      </c>
      <c r="T13" t="n">
        <v>20412.44</v>
      </c>
      <c r="U13" t="n">
        <v>0.54</v>
      </c>
      <c r="V13" t="n">
        <v>0.84</v>
      </c>
      <c r="W13" t="n">
        <v>2.55</v>
      </c>
      <c r="X13" t="n">
        <v>1.25</v>
      </c>
      <c r="Y13" t="n">
        <v>1</v>
      </c>
      <c r="Z13" t="n">
        <v>10</v>
      </c>
      <c r="AA13" t="n">
        <v>381.6529594442868</v>
      </c>
      <c r="AB13" t="n">
        <v>522.1944164519249</v>
      </c>
      <c r="AC13" t="n">
        <v>472.3569142502191</v>
      </c>
      <c r="AD13" t="n">
        <v>381652.9594442868</v>
      </c>
      <c r="AE13" t="n">
        <v>522194.4164519249</v>
      </c>
      <c r="AF13" t="n">
        <v>2.333423017755919e-05</v>
      </c>
      <c r="AG13" t="n">
        <v>27</v>
      </c>
      <c r="AH13" t="n">
        <v>472356.9142502191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4.5</v>
      </c>
      <c r="E14" t="n">
        <v>22.22</v>
      </c>
      <c r="F14" t="n">
        <v>18.15</v>
      </c>
      <c r="G14" t="n">
        <v>27.23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38</v>
      </c>
      <c r="N14" t="n">
        <v>41.06</v>
      </c>
      <c r="O14" t="n">
        <v>24831.54</v>
      </c>
      <c r="P14" t="n">
        <v>216.74</v>
      </c>
      <c r="Q14" t="n">
        <v>2196.66</v>
      </c>
      <c r="R14" t="n">
        <v>95.62</v>
      </c>
      <c r="S14" t="n">
        <v>53.93</v>
      </c>
      <c r="T14" t="n">
        <v>18696.14</v>
      </c>
      <c r="U14" t="n">
        <v>0.5600000000000001</v>
      </c>
      <c r="V14" t="n">
        <v>0.84</v>
      </c>
      <c r="W14" t="n">
        <v>2.54</v>
      </c>
      <c r="X14" t="n">
        <v>1.14</v>
      </c>
      <c r="Y14" t="n">
        <v>1</v>
      </c>
      <c r="Z14" t="n">
        <v>10</v>
      </c>
      <c r="AA14" t="n">
        <v>367.8902893424837</v>
      </c>
      <c r="AB14" t="n">
        <v>503.3637240524847</v>
      </c>
      <c r="AC14" t="n">
        <v>455.3233967043387</v>
      </c>
      <c r="AD14" t="n">
        <v>367890.2893424837</v>
      </c>
      <c r="AE14" t="n">
        <v>503363.7240524847</v>
      </c>
      <c r="AF14" t="n">
        <v>2.36128619485521e-05</v>
      </c>
      <c r="AG14" t="n">
        <v>26</v>
      </c>
      <c r="AH14" t="n">
        <v>455323.3967043387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4.5291</v>
      </c>
      <c r="E15" t="n">
        <v>22.08</v>
      </c>
      <c r="F15" t="n">
        <v>18.09</v>
      </c>
      <c r="G15" t="n">
        <v>28.56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214.43</v>
      </c>
      <c r="Q15" t="n">
        <v>2196.71</v>
      </c>
      <c r="R15" t="n">
        <v>93.64</v>
      </c>
      <c r="S15" t="n">
        <v>53.93</v>
      </c>
      <c r="T15" t="n">
        <v>17712.4</v>
      </c>
      <c r="U15" t="n">
        <v>0.58</v>
      </c>
      <c r="V15" t="n">
        <v>0.84</v>
      </c>
      <c r="W15" t="n">
        <v>2.54</v>
      </c>
      <c r="X15" t="n">
        <v>1.08</v>
      </c>
      <c r="Y15" t="n">
        <v>1</v>
      </c>
      <c r="Z15" t="n">
        <v>10</v>
      </c>
      <c r="AA15" t="n">
        <v>365.7373344377788</v>
      </c>
      <c r="AB15" t="n">
        <v>500.4179561702006</v>
      </c>
      <c r="AC15" t="n">
        <v>452.6587687743285</v>
      </c>
      <c r="AD15" t="n">
        <v>365737.3344377788</v>
      </c>
      <c r="AE15" t="n">
        <v>500417.9561702006</v>
      </c>
      <c r="AF15" t="n">
        <v>2.37655584558194e-05</v>
      </c>
      <c r="AG15" t="n">
        <v>26</v>
      </c>
      <c r="AH15" t="n">
        <v>452658.7687743285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4.5724</v>
      </c>
      <c r="E16" t="n">
        <v>21.87</v>
      </c>
      <c r="F16" t="n">
        <v>17.99</v>
      </c>
      <c r="G16" t="n">
        <v>30.84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209</v>
      </c>
      <c r="Q16" t="n">
        <v>2196.7</v>
      </c>
      <c r="R16" t="n">
        <v>90.59</v>
      </c>
      <c r="S16" t="n">
        <v>53.93</v>
      </c>
      <c r="T16" t="n">
        <v>16204.69</v>
      </c>
      <c r="U16" t="n">
        <v>0.6</v>
      </c>
      <c r="V16" t="n">
        <v>0.85</v>
      </c>
      <c r="W16" t="n">
        <v>2.53</v>
      </c>
      <c r="X16" t="n">
        <v>0.99</v>
      </c>
      <c r="Y16" t="n">
        <v>1</v>
      </c>
      <c r="Z16" t="n">
        <v>10</v>
      </c>
      <c r="AA16" t="n">
        <v>361.5201739912747</v>
      </c>
      <c r="AB16" t="n">
        <v>494.6478511993055</v>
      </c>
      <c r="AC16" t="n">
        <v>447.4393545234625</v>
      </c>
      <c r="AD16" t="n">
        <v>361520.1739912747</v>
      </c>
      <c r="AE16" t="n">
        <v>494647.8511993055</v>
      </c>
      <c r="AF16" t="n">
        <v>2.399276666079103e-05</v>
      </c>
      <c r="AG16" t="n">
        <v>26</v>
      </c>
      <c r="AH16" t="n">
        <v>447439.3545234625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4.6027</v>
      </c>
      <c r="E17" t="n">
        <v>21.73</v>
      </c>
      <c r="F17" t="n">
        <v>17.93</v>
      </c>
      <c r="G17" t="n">
        <v>32.59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206.66</v>
      </c>
      <c r="Q17" t="n">
        <v>2196.6</v>
      </c>
      <c r="R17" t="n">
        <v>88.15000000000001</v>
      </c>
      <c r="S17" t="n">
        <v>53.93</v>
      </c>
      <c r="T17" t="n">
        <v>14996.35</v>
      </c>
      <c r="U17" t="n">
        <v>0.61</v>
      </c>
      <c r="V17" t="n">
        <v>0.85</v>
      </c>
      <c r="W17" t="n">
        <v>2.54</v>
      </c>
      <c r="X17" t="n">
        <v>0.92</v>
      </c>
      <c r="Y17" t="n">
        <v>1</v>
      </c>
      <c r="Z17" t="n">
        <v>10</v>
      </c>
      <c r="AA17" t="n">
        <v>359.392856747097</v>
      </c>
      <c r="AB17" t="n">
        <v>491.7371618952084</v>
      </c>
      <c r="AC17" t="n">
        <v>444.8064573213703</v>
      </c>
      <c r="AD17" t="n">
        <v>359392.856747097</v>
      </c>
      <c r="AE17" t="n">
        <v>491737.1618952084</v>
      </c>
      <c r="AF17" t="n">
        <v>2.415175993124461e-05</v>
      </c>
      <c r="AG17" t="n">
        <v>26</v>
      </c>
      <c r="AH17" t="n">
        <v>444806.4573213703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4.6499</v>
      </c>
      <c r="E18" t="n">
        <v>21.51</v>
      </c>
      <c r="F18" t="n">
        <v>17.82</v>
      </c>
      <c r="G18" t="n">
        <v>35.64</v>
      </c>
      <c r="H18" t="n">
        <v>0.44</v>
      </c>
      <c r="I18" t="n">
        <v>30</v>
      </c>
      <c r="J18" t="n">
        <v>201.01</v>
      </c>
      <c r="K18" t="n">
        <v>54.38</v>
      </c>
      <c r="L18" t="n">
        <v>5</v>
      </c>
      <c r="M18" t="n">
        <v>28</v>
      </c>
      <c r="N18" t="n">
        <v>41.63</v>
      </c>
      <c r="O18" t="n">
        <v>25024.84</v>
      </c>
      <c r="P18" t="n">
        <v>201.36</v>
      </c>
      <c r="Q18" t="n">
        <v>2196.59</v>
      </c>
      <c r="R18" t="n">
        <v>85.03</v>
      </c>
      <c r="S18" t="n">
        <v>53.93</v>
      </c>
      <c r="T18" t="n">
        <v>13448.68</v>
      </c>
      <c r="U18" t="n">
        <v>0.63</v>
      </c>
      <c r="V18" t="n">
        <v>0.86</v>
      </c>
      <c r="W18" t="n">
        <v>2.52</v>
      </c>
      <c r="X18" t="n">
        <v>0.82</v>
      </c>
      <c r="Y18" t="n">
        <v>1</v>
      </c>
      <c r="Z18" t="n">
        <v>10</v>
      </c>
      <c r="AA18" t="n">
        <v>346.2991643176316</v>
      </c>
      <c r="AB18" t="n">
        <v>473.8217942602726</v>
      </c>
      <c r="AC18" t="n">
        <v>428.6009072291363</v>
      </c>
      <c r="AD18" t="n">
        <v>346299.1643176316</v>
      </c>
      <c r="AE18" t="n">
        <v>473821.7942602726</v>
      </c>
      <c r="AF18" t="n">
        <v>2.439943261657164e-05</v>
      </c>
      <c r="AG18" t="n">
        <v>25</v>
      </c>
      <c r="AH18" t="n">
        <v>428600.9072291363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4.6744</v>
      </c>
      <c r="E19" t="n">
        <v>21.39</v>
      </c>
      <c r="F19" t="n">
        <v>17.79</v>
      </c>
      <c r="G19" t="n">
        <v>38.12</v>
      </c>
      <c r="H19" t="n">
        <v>0.46</v>
      </c>
      <c r="I19" t="n">
        <v>28</v>
      </c>
      <c r="J19" t="n">
        <v>201.4</v>
      </c>
      <c r="K19" t="n">
        <v>54.38</v>
      </c>
      <c r="L19" t="n">
        <v>5.25</v>
      </c>
      <c r="M19" t="n">
        <v>25</v>
      </c>
      <c r="N19" t="n">
        <v>41.77</v>
      </c>
      <c r="O19" t="n">
        <v>25073.29</v>
      </c>
      <c r="P19" t="n">
        <v>197.48</v>
      </c>
      <c r="Q19" t="n">
        <v>2196.63</v>
      </c>
      <c r="R19" t="n">
        <v>83.93000000000001</v>
      </c>
      <c r="S19" t="n">
        <v>53.93</v>
      </c>
      <c r="T19" t="n">
        <v>12909.88</v>
      </c>
      <c r="U19" t="n">
        <v>0.64</v>
      </c>
      <c r="V19" t="n">
        <v>0.86</v>
      </c>
      <c r="W19" t="n">
        <v>2.52</v>
      </c>
      <c r="X19" t="n">
        <v>0.78</v>
      </c>
      <c r="Y19" t="n">
        <v>1</v>
      </c>
      <c r="Z19" t="n">
        <v>10</v>
      </c>
      <c r="AA19" t="n">
        <v>343.6269473266929</v>
      </c>
      <c r="AB19" t="n">
        <v>470.1655490833768</v>
      </c>
      <c r="AC19" t="n">
        <v>425.2936089603512</v>
      </c>
      <c r="AD19" t="n">
        <v>343626.9473266929</v>
      </c>
      <c r="AE19" t="n">
        <v>470165.5490833768</v>
      </c>
      <c r="AF19" t="n">
        <v>2.452799153162488e-05</v>
      </c>
      <c r="AG19" t="n">
        <v>25</v>
      </c>
      <c r="AH19" t="n">
        <v>425293.6089603512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4.6922</v>
      </c>
      <c r="E20" t="n">
        <v>21.31</v>
      </c>
      <c r="F20" t="n">
        <v>17.75</v>
      </c>
      <c r="G20" t="n">
        <v>39.43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193.99</v>
      </c>
      <c r="Q20" t="n">
        <v>2196.72</v>
      </c>
      <c r="R20" t="n">
        <v>82.44</v>
      </c>
      <c r="S20" t="n">
        <v>53.93</v>
      </c>
      <c r="T20" t="n">
        <v>12171.01</v>
      </c>
      <c r="U20" t="n">
        <v>0.65</v>
      </c>
      <c r="V20" t="n">
        <v>0.86</v>
      </c>
      <c r="W20" t="n">
        <v>2.52</v>
      </c>
      <c r="X20" t="n">
        <v>0.74</v>
      </c>
      <c r="Y20" t="n">
        <v>1</v>
      </c>
      <c r="Z20" t="n">
        <v>10</v>
      </c>
      <c r="AA20" t="n">
        <v>341.3401674684092</v>
      </c>
      <c r="AB20" t="n">
        <v>467.0366759956659</v>
      </c>
      <c r="AC20" t="n">
        <v>422.4633511287303</v>
      </c>
      <c r="AD20" t="n">
        <v>341340.1674684092</v>
      </c>
      <c r="AE20" t="n">
        <v>467036.6759956658</v>
      </c>
      <c r="AF20" t="n">
        <v>2.462139351888804e-05</v>
      </c>
      <c r="AG20" t="n">
        <v>25</v>
      </c>
      <c r="AH20" t="n">
        <v>422463.3511287303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4.7182</v>
      </c>
      <c r="E21" t="n">
        <v>21.19</v>
      </c>
      <c r="F21" t="n">
        <v>17.71</v>
      </c>
      <c r="G21" t="n">
        <v>42.49</v>
      </c>
      <c r="H21" t="n">
        <v>0.51</v>
      </c>
      <c r="I21" t="n">
        <v>25</v>
      </c>
      <c r="J21" t="n">
        <v>202.19</v>
      </c>
      <c r="K21" t="n">
        <v>54.38</v>
      </c>
      <c r="L21" t="n">
        <v>5.75</v>
      </c>
      <c r="M21" t="n">
        <v>18</v>
      </c>
      <c r="N21" t="n">
        <v>42.06</v>
      </c>
      <c r="O21" t="n">
        <v>25170.34</v>
      </c>
      <c r="P21" t="n">
        <v>190.32</v>
      </c>
      <c r="Q21" t="n">
        <v>2196.66</v>
      </c>
      <c r="R21" t="n">
        <v>81.20999999999999</v>
      </c>
      <c r="S21" t="n">
        <v>53.93</v>
      </c>
      <c r="T21" t="n">
        <v>11567.13</v>
      </c>
      <c r="U21" t="n">
        <v>0.66</v>
      </c>
      <c r="V21" t="n">
        <v>0.86</v>
      </c>
      <c r="W21" t="n">
        <v>2.52</v>
      </c>
      <c r="X21" t="n">
        <v>0.7</v>
      </c>
      <c r="Y21" t="n">
        <v>1</v>
      </c>
      <c r="Z21" t="n">
        <v>10</v>
      </c>
      <c r="AA21" t="n">
        <v>338.7798725008269</v>
      </c>
      <c r="AB21" t="n">
        <v>463.5335674687774</v>
      </c>
      <c r="AC21" t="n">
        <v>419.2945743630045</v>
      </c>
      <c r="AD21" t="n">
        <v>338779.8725008268</v>
      </c>
      <c r="AE21" t="n">
        <v>463533.5674687775</v>
      </c>
      <c r="AF21" t="n">
        <v>2.475782338792412e-05</v>
      </c>
      <c r="AG21" t="n">
        <v>25</v>
      </c>
      <c r="AH21" t="n">
        <v>419294.5743630045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4.7335</v>
      </c>
      <c r="E22" t="n">
        <v>21.13</v>
      </c>
      <c r="F22" t="n">
        <v>17.68</v>
      </c>
      <c r="G22" t="n">
        <v>44.19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9</v>
      </c>
      <c r="N22" t="n">
        <v>42.2</v>
      </c>
      <c r="O22" t="n">
        <v>25218.93</v>
      </c>
      <c r="P22" t="n">
        <v>187.94</v>
      </c>
      <c r="Q22" t="n">
        <v>2196.67</v>
      </c>
      <c r="R22" t="n">
        <v>79.75</v>
      </c>
      <c r="S22" t="n">
        <v>53.93</v>
      </c>
      <c r="T22" t="n">
        <v>10839.91</v>
      </c>
      <c r="U22" t="n">
        <v>0.68</v>
      </c>
      <c r="V22" t="n">
        <v>0.86</v>
      </c>
      <c r="W22" t="n">
        <v>2.53</v>
      </c>
      <c r="X22" t="n">
        <v>0.67</v>
      </c>
      <c r="Y22" t="n">
        <v>1</v>
      </c>
      <c r="Z22" t="n">
        <v>10</v>
      </c>
      <c r="AA22" t="n">
        <v>337.1678376154705</v>
      </c>
      <c r="AB22" t="n">
        <v>461.3279102206731</v>
      </c>
      <c r="AC22" t="n">
        <v>417.2994219469999</v>
      </c>
      <c r="AD22" t="n">
        <v>337167.8376154705</v>
      </c>
      <c r="AE22" t="n">
        <v>461327.9102206731</v>
      </c>
      <c r="AF22" t="n">
        <v>2.483810711854919e-05</v>
      </c>
      <c r="AG22" t="n">
        <v>25</v>
      </c>
      <c r="AH22" t="n">
        <v>417299.4219469998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4.7305</v>
      </c>
      <c r="E23" t="n">
        <v>21.14</v>
      </c>
      <c r="F23" t="n">
        <v>17.69</v>
      </c>
      <c r="G23" t="n">
        <v>44.22</v>
      </c>
      <c r="H23" t="n">
        <v>0.55</v>
      </c>
      <c r="I23" t="n">
        <v>24</v>
      </c>
      <c r="J23" t="n">
        <v>202.98</v>
      </c>
      <c r="K23" t="n">
        <v>54.38</v>
      </c>
      <c r="L23" t="n">
        <v>6.25</v>
      </c>
      <c r="M23" t="n">
        <v>6</v>
      </c>
      <c r="N23" t="n">
        <v>42.35</v>
      </c>
      <c r="O23" t="n">
        <v>25267.7</v>
      </c>
      <c r="P23" t="n">
        <v>187.36</v>
      </c>
      <c r="Q23" t="n">
        <v>2196.79</v>
      </c>
      <c r="R23" t="n">
        <v>79.81</v>
      </c>
      <c r="S23" t="n">
        <v>53.93</v>
      </c>
      <c r="T23" t="n">
        <v>10871.14</v>
      </c>
      <c r="U23" t="n">
        <v>0.68</v>
      </c>
      <c r="V23" t="n">
        <v>0.86</v>
      </c>
      <c r="W23" t="n">
        <v>2.54</v>
      </c>
      <c r="X23" t="n">
        <v>0.68</v>
      </c>
      <c r="Y23" t="n">
        <v>1</v>
      </c>
      <c r="Z23" t="n">
        <v>10</v>
      </c>
      <c r="AA23" t="n">
        <v>336.9517508995136</v>
      </c>
      <c r="AB23" t="n">
        <v>461.0322508428276</v>
      </c>
      <c r="AC23" t="n">
        <v>417.0319798852154</v>
      </c>
      <c r="AD23" t="n">
        <v>336951.7508995135</v>
      </c>
      <c r="AE23" t="n">
        <v>461032.2508428277</v>
      </c>
      <c r="AF23" t="n">
        <v>2.482236521058349e-05</v>
      </c>
      <c r="AG23" t="n">
        <v>25</v>
      </c>
      <c r="AH23" t="n">
        <v>417031.9798852154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4.7324</v>
      </c>
      <c r="E24" t="n">
        <v>21.13</v>
      </c>
      <c r="F24" t="n">
        <v>17.68</v>
      </c>
      <c r="G24" t="n">
        <v>44.2</v>
      </c>
      <c r="H24" t="n">
        <v>0.57</v>
      </c>
      <c r="I24" t="n">
        <v>24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186.44</v>
      </c>
      <c r="Q24" t="n">
        <v>2196.7</v>
      </c>
      <c r="R24" t="n">
        <v>79.77</v>
      </c>
      <c r="S24" t="n">
        <v>53.93</v>
      </c>
      <c r="T24" t="n">
        <v>10849.76</v>
      </c>
      <c r="U24" t="n">
        <v>0.68</v>
      </c>
      <c r="V24" t="n">
        <v>0.86</v>
      </c>
      <c r="W24" t="n">
        <v>2.53</v>
      </c>
      <c r="X24" t="n">
        <v>0.68</v>
      </c>
      <c r="Y24" t="n">
        <v>1</v>
      </c>
      <c r="Z24" t="n">
        <v>10</v>
      </c>
      <c r="AA24" t="n">
        <v>336.4273229710318</v>
      </c>
      <c r="AB24" t="n">
        <v>460.3147054149516</v>
      </c>
      <c r="AC24" t="n">
        <v>416.3829159858944</v>
      </c>
      <c r="AD24" t="n">
        <v>336427.3229710318</v>
      </c>
      <c r="AE24" t="n">
        <v>460314.7054149515</v>
      </c>
      <c r="AF24" t="n">
        <v>2.483233508562844e-05</v>
      </c>
      <c r="AG24" t="n">
        <v>25</v>
      </c>
      <c r="AH24" t="n">
        <v>416382.9159858944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4.7467</v>
      </c>
      <c r="E25" t="n">
        <v>21.07</v>
      </c>
      <c r="F25" t="n">
        <v>17.66</v>
      </c>
      <c r="G25" t="n">
        <v>46.06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186.12</v>
      </c>
      <c r="Q25" t="n">
        <v>2196.76</v>
      </c>
      <c r="R25" t="n">
        <v>78.83</v>
      </c>
      <c r="S25" t="n">
        <v>53.93</v>
      </c>
      <c r="T25" t="n">
        <v>10384.16</v>
      </c>
      <c r="U25" t="n">
        <v>0.68</v>
      </c>
      <c r="V25" t="n">
        <v>0.86</v>
      </c>
      <c r="W25" t="n">
        <v>2.54</v>
      </c>
      <c r="X25" t="n">
        <v>0.65</v>
      </c>
      <c r="Y25" t="n">
        <v>1</v>
      </c>
      <c r="Z25" t="n">
        <v>10</v>
      </c>
      <c r="AA25" t="n">
        <v>335.9097135588156</v>
      </c>
      <c r="AB25" t="n">
        <v>459.6064893818416</v>
      </c>
      <c r="AC25" t="n">
        <v>415.7422910969971</v>
      </c>
      <c r="AD25" t="n">
        <v>335909.7135588155</v>
      </c>
      <c r="AE25" t="n">
        <v>459606.4893818416</v>
      </c>
      <c r="AF25" t="n">
        <v>2.490737151359828e-05</v>
      </c>
      <c r="AG25" t="n">
        <v>25</v>
      </c>
      <c r="AH25" t="n">
        <v>415742.291096997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1.9118</v>
      </c>
      <c r="E2" t="n">
        <v>52.31</v>
      </c>
      <c r="F2" t="n">
        <v>28.48</v>
      </c>
      <c r="G2" t="n">
        <v>4.56</v>
      </c>
      <c r="H2" t="n">
        <v>0.06</v>
      </c>
      <c r="I2" t="n">
        <v>375</v>
      </c>
      <c r="J2" t="n">
        <v>296.65</v>
      </c>
      <c r="K2" t="n">
        <v>61.82</v>
      </c>
      <c r="L2" t="n">
        <v>1</v>
      </c>
      <c r="M2" t="n">
        <v>373</v>
      </c>
      <c r="N2" t="n">
        <v>83.83</v>
      </c>
      <c r="O2" t="n">
        <v>36821.52</v>
      </c>
      <c r="P2" t="n">
        <v>514.8099999999999</v>
      </c>
      <c r="Q2" t="n">
        <v>2197.66</v>
      </c>
      <c r="R2" t="n">
        <v>433.93</v>
      </c>
      <c r="S2" t="n">
        <v>53.93</v>
      </c>
      <c r="T2" t="n">
        <v>186175.3</v>
      </c>
      <c r="U2" t="n">
        <v>0.12</v>
      </c>
      <c r="V2" t="n">
        <v>0.54</v>
      </c>
      <c r="W2" t="n">
        <v>3.09</v>
      </c>
      <c r="X2" t="n">
        <v>11.46</v>
      </c>
      <c r="Y2" t="n">
        <v>1</v>
      </c>
      <c r="Z2" t="n">
        <v>10</v>
      </c>
      <c r="AA2" t="n">
        <v>1278.716016750176</v>
      </c>
      <c r="AB2" t="n">
        <v>1749.595667086822</v>
      </c>
      <c r="AC2" t="n">
        <v>1582.616712192997</v>
      </c>
      <c r="AD2" t="n">
        <v>1278716.016750176</v>
      </c>
      <c r="AE2" t="n">
        <v>1749595.667086822</v>
      </c>
      <c r="AF2" t="n">
        <v>8.518112226697577e-06</v>
      </c>
      <c r="AG2" t="n">
        <v>61</v>
      </c>
      <c r="AH2" t="n">
        <v>1582616.712192997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2.3722</v>
      </c>
      <c r="E3" t="n">
        <v>42.16</v>
      </c>
      <c r="F3" t="n">
        <v>24.77</v>
      </c>
      <c r="G3" t="n">
        <v>5.74</v>
      </c>
      <c r="H3" t="n">
        <v>0.07000000000000001</v>
      </c>
      <c r="I3" t="n">
        <v>259</v>
      </c>
      <c r="J3" t="n">
        <v>297.17</v>
      </c>
      <c r="K3" t="n">
        <v>61.82</v>
      </c>
      <c r="L3" t="n">
        <v>1.25</v>
      </c>
      <c r="M3" t="n">
        <v>257</v>
      </c>
      <c r="N3" t="n">
        <v>84.09999999999999</v>
      </c>
      <c r="O3" t="n">
        <v>36885.7</v>
      </c>
      <c r="P3" t="n">
        <v>445.96</v>
      </c>
      <c r="Q3" t="n">
        <v>2197.44</v>
      </c>
      <c r="R3" t="n">
        <v>311.59</v>
      </c>
      <c r="S3" t="n">
        <v>53.93</v>
      </c>
      <c r="T3" t="n">
        <v>125585.31</v>
      </c>
      <c r="U3" t="n">
        <v>0.17</v>
      </c>
      <c r="V3" t="n">
        <v>0.62</v>
      </c>
      <c r="W3" t="n">
        <v>2.91</v>
      </c>
      <c r="X3" t="n">
        <v>7.76</v>
      </c>
      <c r="Y3" t="n">
        <v>1</v>
      </c>
      <c r="Z3" t="n">
        <v>10</v>
      </c>
      <c r="AA3" t="n">
        <v>951.0230489238265</v>
      </c>
      <c r="AB3" t="n">
        <v>1301.23169171338</v>
      </c>
      <c r="AC3" t="n">
        <v>1177.043965346404</v>
      </c>
      <c r="AD3" t="n">
        <v>951023.0489238265</v>
      </c>
      <c r="AE3" t="n">
        <v>1301231.69171338</v>
      </c>
      <c r="AF3" t="n">
        <v>1.056944545672769e-05</v>
      </c>
      <c r="AG3" t="n">
        <v>49</v>
      </c>
      <c r="AH3" t="n">
        <v>1177043.965346404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2.7148</v>
      </c>
      <c r="E4" t="n">
        <v>36.84</v>
      </c>
      <c r="F4" t="n">
        <v>22.84</v>
      </c>
      <c r="G4" t="n">
        <v>6.92</v>
      </c>
      <c r="H4" t="n">
        <v>0.09</v>
      </c>
      <c r="I4" t="n">
        <v>198</v>
      </c>
      <c r="J4" t="n">
        <v>297.7</v>
      </c>
      <c r="K4" t="n">
        <v>61.82</v>
      </c>
      <c r="L4" t="n">
        <v>1.5</v>
      </c>
      <c r="M4" t="n">
        <v>196</v>
      </c>
      <c r="N4" t="n">
        <v>84.37</v>
      </c>
      <c r="O4" t="n">
        <v>36949.99</v>
      </c>
      <c r="P4" t="n">
        <v>409.44</v>
      </c>
      <c r="Q4" t="n">
        <v>2197.31</v>
      </c>
      <c r="R4" t="n">
        <v>248.59</v>
      </c>
      <c r="S4" t="n">
        <v>53.93</v>
      </c>
      <c r="T4" t="n">
        <v>94388.39999999999</v>
      </c>
      <c r="U4" t="n">
        <v>0.22</v>
      </c>
      <c r="V4" t="n">
        <v>0.67</v>
      </c>
      <c r="W4" t="n">
        <v>2.8</v>
      </c>
      <c r="X4" t="n">
        <v>5.83</v>
      </c>
      <c r="Y4" t="n">
        <v>1</v>
      </c>
      <c r="Z4" t="n">
        <v>10</v>
      </c>
      <c r="AA4" t="n">
        <v>796.5830577998499</v>
      </c>
      <c r="AB4" t="n">
        <v>1089.920082446014</v>
      </c>
      <c r="AC4" t="n">
        <v>985.8996394898087</v>
      </c>
      <c r="AD4" t="n">
        <v>796583.0577998499</v>
      </c>
      <c r="AE4" t="n">
        <v>1089920.082446014</v>
      </c>
      <c r="AF4" t="n">
        <v>1.209591540592038e-05</v>
      </c>
      <c r="AG4" t="n">
        <v>43</v>
      </c>
      <c r="AH4" t="n">
        <v>985899.6394898087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2.9736</v>
      </c>
      <c r="E5" t="n">
        <v>33.63</v>
      </c>
      <c r="F5" t="n">
        <v>21.69</v>
      </c>
      <c r="G5" t="n">
        <v>8.08</v>
      </c>
      <c r="H5" t="n">
        <v>0.1</v>
      </c>
      <c r="I5" t="n">
        <v>161</v>
      </c>
      <c r="J5" t="n">
        <v>298.22</v>
      </c>
      <c r="K5" t="n">
        <v>61.82</v>
      </c>
      <c r="L5" t="n">
        <v>1.75</v>
      </c>
      <c r="M5" t="n">
        <v>159</v>
      </c>
      <c r="N5" t="n">
        <v>84.65000000000001</v>
      </c>
      <c r="O5" t="n">
        <v>37014.39</v>
      </c>
      <c r="P5" t="n">
        <v>387.29</v>
      </c>
      <c r="Q5" t="n">
        <v>2197.03</v>
      </c>
      <c r="R5" t="n">
        <v>211.24</v>
      </c>
      <c r="S5" t="n">
        <v>53.93</v>
      </c>
      <c r="T5" t="n">
        <v>75901.77</v>
      </c>
      <c r="U5" t="n">
        <v>0.26</v>
      </c>
      <c r="V5" t="n">
        <v>0.7</v>
      </c>
      <c r="W5" t="n">
        <v>2.73</v>
      </c>
      <c r="X5" t="n">
        <v>4.68</v>
      </c>
      <c r="Y5" t="n">
        <v>1</v>
      </c>
      <c r="Z5" t="n">
        <v>10</v>
      </c>
      <c r="AA5" t="n">
        <v>705.0039160222169</v>
      </c>
      <c r="AB5" t="n">
        <v>964.6174604792629</v>
      </c>
      <c r="AC5" t="n">
        <v>872.5557239002303</v>
      </c>
      <c r="AD5" t="n">
        <v>705003.9160222169</v>
      </c>
      <c r="AE5" t="n">
        <v>964617.460479263</v>
      </c>
      <c r="AF5" t="n">
        <v>1.324901062731871e-05</v>
      </c>
      <c r="AG5" t="n">
        <v>39</v>
      </c>
      <c r="AH5" t="n">
        <v>872555.7239002303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3.1828</v>
      </c>
      <c r="E6" t="n">
        <v>31.42</v>
      </c>
      <c r="F6" t="n">
        <v>20.92</v>
      </c>
      <c r="G6" t="n">
        <v>9.300000000000001</v>
      </c>
      <c r="H6" t="n">
        <v>0.12</v>
      </c>
      <c r="I6" t="n">
        <v>135</v>
      </c>
      <c r="J6" t="n">
        <v>298.74</v>
      </c>
      <c r="K6" t="n">
        <v>61.82</v>
      </c>
      <c r="L6" t="n">
        <v>2</v>
      </c>
      <c r="M6" t="n">
        <v>133</v>
      </c>
      <c r="N6" t="n">
        <v>84.92</v>
      </c>
      <c r="O6" t="n">
        <v>37078.91</v>
      </c>
      <c r="P6" t="n">
        <v>372.09</v>
      </c>
      <c r="Q6" t="n">
        <v>2197.03</v>
      </c>
      <c r="R6" t="n">
        <v>185.85</v>
      </c>
      <c r="S6" t="n">
        <v>53.93</v>
      </c>
      <c r="T6" t="n">
        <v>63335.48</v>
      </c>
      <c r="U6" t="n">
        <v>0.29</v>
      </c>
      <c r="V6" t="n">
        <v>0.73</v>
      </c>
      <c r="W6" t="n">
        <v>2.7</v>
      </c>
      <c r="X6" t="n">
        <v>3.91</v>
      </c>
      <c r="Y6" t="n">
        <v>1</v>
      </c>
      <c r="Z6" t="n">
        <v>10</v>
      </c>
      <c r="AA6" t="n">
        <v>651.008406064111</v>
      </c>
      <c r="AB6" t="n">
        <v>890.7384216408045</v>
      </c>
      <c r="AC6" t="n">
        <v>805.7275968386319</v>
      </c>
      <c r="AD6" t="n">
        <v>651008.406064111</v>
      </c>
      <c r="AE6" t="n">
        <v>890738.4216408045</v>
      </c>
      <c r="AF6" t="n">
        <v>1.418111078310129e-05</v>
      </c>
      <c r="AG6" t="n">
        <v>37</v>
      </c>
      <c r="AH6" t="n">
        <v>805727.5968386319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3.3482</v>
      </c>
      <c r="E7" t="n">
        <v>29.87</v>
      </c>
      <c r="F7" t="n">
        <v>20.37</v>
      </c>
      <c r="G7" t="n">
        <v>10.45</v>
      </c>
      <c r="H7" t="n">
        <v>0.13</v>
      </c>
      <c r="I7" t="n">
        <v>117</v>
      </c>
      <c r="J7" t="n">
        <v>299.26</v>
      </c>
      <c r="K7" t="n">
        <v>61.82</v>
      </c>
      <c r="L7" t="n">
        <v>2.25</v>
      </c>
      <c r="M7" t="n">
        <v>115</v>
      </c>
      <c r="N7" t="n">
        <v>85.19</v>
      </c>
      <c r="O7" t="n">
        <v>37143.54</v>
      </c>
      <c r="P7" t="n">
        <v>360.72</v>
      </c>
      <c r="Q7" t="n">
        <v>2196.77</v>
      </c>
      <c r="R7" t="n">
        <v>168.01</v>
      </c>
      <c r="S7" t="n">
        <v>53.93</v>
      </c>
      <c r="T7" t="n">
        <v>54503.83</v>
      </c>
      <c r="U7" t="n">
        <v>0.32</v>
      </c>
      <c r="V7" t="n">
        <v>0.75</v>
      </c>
      <c r="W7" t="n">
        <v>2.67</v>
      </c>
      <c r="X7" t="n">
        <v>3.36</v>
      </c>
      <c r="Y7" t="n">
        <v>1</v>
      </c>
      <c r="Z7" t="n">
        <v>10</v>
      </c>
      <c r="AA7" t="n">
        <v>608.2815368934221</v>
      </c>
      <c r="AB7" t="n">
        <v>832.277634265035</v>
      </c>
      <c r="AC7" t="n">
        <v>752.8462249597753</v>
      </c>
      <c r="AD7" t="n">
        <v>608281.536893422</v>
      </c>
      <c r="AE7" t="n">
        <v>832277.6342650349</v>
      </c>
      <c r="AF7" t="n">
        <v>1.491805803819899e-05</v>
      </c>
      <c r="AG7" t="n">
        <v>35</v>
      </c>
      <c r="AH7" t="n">
        <v>752846.2249597753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3.4963</v>
      </c>
      <c r="E8" t="n">
        <v>28.6</v>
      </c>
      <c r="F8" t="n">
        <v>19.94</v>
      </c>
      <c r="G8" t="n">
        <v>11.73</v>
      </c>
      <c r="H8" t="n">
        <v>0.15</v>
      </c>
      <c r="I8" t="n">
        <v>102</v>
      </c>
      <c r="J8" t="n">
        <v>299.79</v>
      </c>
      <c r="K8" t="n">
        <v>61.82</v>
      </c>
      <c r="L8" t="n">
        <v>2.5</v>
      </c>
      <c r="M8" t="n">
        <v>100</v>
      </c>
      <c r="N8" t="n">
        <v>85.47</v>
      </c>
      <c r="O8" t="n">
        <v>37208.42</v>
      </c>
      <c r="P8" t="n">
        <v>351.34</v>
      </c>
      <c r="Q8" t="n">
        <v>2197.07</v>
      </c>
      <c r="R8" t="n">
        <v>153.57</v>
      </c>
      <c r="S8" t="n">
        <v>53.93</v>
      </c>
      <c r="T8" t="n">
        <v>47359.43</v>
      </c>
      <c r="U8" t="n">
        <v>0.35</v>
      </c>
      <c r="V8" t="n">
        <v>0.77</v>
      </c>
      <c r="W8" t="n">
        <v>2.65</v>
      </c>
      <c r="X8" t="n">
        <v>2.93</v>
      </c>
      <c r="Y8" t="n">
        <v>1</v>
      </c>
      <c r="Z8" t="n">
        <v>10</v>
      </c>
      <c r="AA8" t="n">
        <v>579.7823316095809</v>
      </c>
      <c r="AB8" t="n">
        <v>793.2837642994818</v>
      </c>
      <c r="AC8" t="n">
        <v>717.5738752154946</v>
      </c>
      <c r="AD8" t="n">
        <v>579782.3316095809</v>
      </c>
      <c r="AE8" t="n">
        <v>793283.7642994819</v>
      </c>
      <c r="AF8" t="n">
        <v>1.557792435307184e-05</v>
      </c>
      <c r="AG8" t="n">
        <v>34</v>
      </c>
      <c r="AH8" t="n">
        <v>717573.8752154945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3.6132</v>
      </c>
      <c r="E9" t="n">
        <v>27.68</v>
      </c>
      <c r="F9" t="n">
        <v>19.62</v>
      </c>
      <c r="G9" t="n">
        <v>12.94</v>
      </c>
      <c r="H9" t="n">
        <v>0.16</v>
      </c>
      <c r="I9" t="n">
        <v>91</v>
      </c>
      <c r="J9" t="n">
        <v>300.32</v>
      </c>
      <c r="K9" t="n">
        <v>61.82</v>
      </c>
      <c r="L9" t="n">
        <v>2.75</v>
      </c>
      <c r="M9" t="n">
        <v>89</v>
      </c>
      <c r="N9" t="n">
        <v>85.73999999999999</v>
      </c>
      <c r="O9" t="n">
        <v>37273.29</v>
      </c>
      <c r="P9" t="n">
        <v>344.58</v>
      </c>
      <c r="Q9" t="n">
        <v>2196.73</v>
      </c>
      <c r="R9" t="n">
        <v>143.48</v>
      </c>
      <c r="S9" t="n">
        <v>53.93</v>
      </c>
      <c r="T9" t="n">
        <v>42370.47</v>
      </c>
      <c r="U9" t="n">
        <v>0.38</v>
      </c>
      <c r="V9" t="n">
        <v>0.78</v>
      </c>
      <c r="W9" t="n">
        <v>2.63</v>
      </c>
      <c r="X9" t="n">
        <v>2.62</v>
      </c>
      <c r="Y9" t="n">
        <v>1</v>
      </c>
      <c r="Z9" t="n">
        <v>10</v>
      </c>
      <c r="AA9" t="n">
        <v>556.9740742128315</v>
      </c>
      <c r="AB9" t="n">
        <v>762.0765002999491</v>
      </c>
      <c r="AC9" t="n">
        <v>689.344988692407</v>
      </c>
      <c r="AD9" t="n">
        <v>556974.0742128316</v>
      </c>
      <c r="AE9" t="n">
        <v>762076.5002999491</v>
      </c>
      <c r="AF9" t="n">
        <v>1.609877764279929e-05</v>
      </c>
      <c r="AG9" t="n">
        <v>33</v>
      </c>
      <c r="AH9" t="n">
        <v>689344.988692407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3.7169</v>
      </c>
      <c r="E10" t="n">
        <v>26.9</v>
      </c>
      <c r="F10" t="n">
        <v>19.35</v>
      </c>
      <c r="G10" t="n">
        <v>14.16</v>
      </c>
      <c r="H10" t="n">
        <v>0.18</v>
      </c>
      <c r="I10" t="n">
        <v>82</v>
      </c>
      <c r="J10" t="n">
        <v>300.84</v>
      </c>
      <c r="K10" t="n">
        <v>61.82</v>
      </c>
      <c r="L10" t="n">
        <v>3</v>
      </c>
      <c r="M10" t="n">
        <v>80</v>
      </c>
      <c r="N10" t="n">
        <v>86.02</v>
      </c>
      <c r="O10" t="n">
        <v>37338.27</v>
      </c>
      <c r="P10" t="n">
        <v>337.93</v>
      </c>
      <c r="Q10" t="n">
        <v>2196.63</v>
      </c>
      <c r="R10" t="n">
        <v>134.54</v>
      </c>
      <c r="S10" t="n">
        <v>53.93</v>
      </c>
      <c r="T10" t="n">
        <v>37945.49</v>
      </c>
      <c r="U10" t="n">
        <v>0.4</v>
      </c>
      <c r="V10" t="n">
        <v>0.79</v>
      </c>
      <c r="W10" t="n">
        <v>2.61</v>
      </c>
      <c r="X10" t="n">
        <v>2.34</v>
      </c>
      <c r="Y10" t="n">
        <v>1</v>
      </c>
      <c r="Z10" t="n">
        <v>10</v>
      </c>
      <c r="AA10" t="n">
        <v>536.0433230063702</v>
      </c>
      <c r="AB10" t="n">
        <v>733.4381230996956</v>
      </c>
      <c r="AC10" t="n">
        <v>663.4398180179312</v>
      </c>
      <c r="AD10" t="n">
        <v>536043.3230063702</v>
      </c>
      <c r="AE10" t="n">
        <v>733438.1230996957</v>
      </c>
      <c r="AF10" t="n">
        <v>1.656081772958062e-05</v>
      </c>
      <c r="AG10" t="n">
        <v>32</v>
      </c>
      <c r="AH10" t="n">
        <v>663439.8180179312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3.7965</v>
      </c>
      <c r="E11" t="n">
        <v>26.34</v>
      </c>
      <c r="F11" t="n">
        <v>19.18</v>
      </c>
      <c r="G11" t="n">
        <v>15.34</v>
      </c>
      <c r="H11" t="n">
        <v>0.19</v>
      </c>
      <c r="I11" t="n">
        <v>75</v>
      </c>
      <c r="J11" t="n">
        <v>301.37</v>
      </c>
      <c r="K11" t="n">
        <v>61.82</v>
      </c>
      <c r="L11" t="n">
        <v>3.25</v>
      </c>
      <c r="M11" t="n">
        <v>73</v>
      </c>
      <c r="N11" t="n">
        <v>86.3</v>
      </c>
      <c r="O11" t="n">
        <v>37403.38</v>
      </c>
      <c r="P11" t="n">
        <v>333.52</v>
      </c>
      <c r="Q11" t="n">
        <v>2196.89</v>
      </c>
      <c r="R11" t="n">
        <v>128.57</v>
      </c>
      <c r="S11" t="n">
        <v>53.93</v>
      </c>
      <c r="T11" t="n">
        <v>34992.96</v>
      </c>
      <c r="U11" t="n">
        <v>0.42</v>
      </c>
      <c r="V11" t="n">
        <v>0.8</v>
      </c>
      <c r="W11" t="n">
        <v>2.61</v>
      </c>
      <c r="X11" t="n">
        <v>2.17</v>
      </c>
      <c r="Y11" t="n">
        <v>1</v>
      </c>
      <c r="Z11" t="n">
        <v>10</v>
      </c>
      <c r="AA11" t="n">
        <v>518.8159242543751</v>
      </c>
      <c r="AB11" t="n">
        <v>709.8668361080227</v>
      </c>
      <c r="AC11" t="n">
        <v>642.118141574234</v>
      </c>
      <c r="AD11" t="n">
        <v>518815.924254375</v>
      </c>
      <c r="AE11" t="n">
        <v>709866.8361080226</v>
      </c>
      <c r="AF11" t="n">
        <v>1.691547916552848e-05</v>
      </c>
      <c r="AG11" t="n">
        <v>31</v>
      </c>
      <c r="AH11" t="n">
        <v>642118.141574234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3.8739</v>
      </c>
      <c r="E12" t="n">
        <v>25.81</v>
      </c>
      <c r="F12" t="n">
        <v>18.98</v>
      </c>
      <c r="G12" t="n">
        <v>16.51</v>
      </c>
      <c r="H12" t="n">
        <v>0.21</v>
      </c>
      <c r="I12" t="n">
        <v>69</v>
      </c>
      <c r="J12" t="n">
        <v>301.9</v>
      </c>
      <c r="K12" t="n">
        <v>61.82</v>
      </c>
      <c r="L12" t="n">
        <v>3.5</v>
      </c>
      <c r="M12" t="n">
        <v>67</v>
      </c>
      <c r="N12" t="n">
        <v>86.58</v>
      </c>
      <c r="O12" t="n">
        <v>37468.6</v>
      </c>
      <c r="P12" t="n">
        <v>328.84</v>
      </c>
      <c r="Q12" t="n">
        <v>2196.86</v>
      </c>
      <c r="R12" t="n">
        <v>123.04</v>
      </c>
      <c r="S12" t="n">
        <v>53.93</v>
      </c>
      <c r="T12" t="n">
        <v>32261.84</v>
      </c>
      <c r="U12" t="n">
        <v>0.44</v>
      </c>
      <c r="V12" t="n">
        <v>0.8</v>
      </c>
      <c r="W12" t="n">
        <v>2.58</v>
      </c>
      <c r="X12" t="n">
        <v>1.98</v>
      </c>
      <c r="Y12" t="n">
        <v>1</v>
      </c>
      <c r="Z12" t="n">
        <v>10</v>
      </c>
      <c r="AA12" t="n">
        <v>501.8483392467533</v>
      </c>
      <c r="AB12" t="n">
        <v>686.6510377435743</v>
      </c>
      <c r="AC12" t="n">
        <v>621.118026422111</v>
      </c>
      <c r="AD12" t="n">
        <v>501848.3392467533</v>
      </c>
      <c r="AE12" t="n">
        <v>686651.0377435744</v>
      </c>
      <c r="AF12" t="n">
        <v>1.726033840098532e-05</v>
      </c>
      <c r="AG12" t="n">
        <v>30</v>
      </c>
      <c r="AH12" t="n">
        <v>621118.0264221111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3.9551</v>
      </c>
      <c r="E13" t="n">
        <v>25.28</v>
      </c>
      <c r="F13" t="n">
        <v>18.79</v>
      </c>
      <c r="G13" t="n">
        <v>17.89</v>
      </c>
      <c r="H13" t="n">
        <v>0.22</v>
      </c>
      <c r="I13" t="n">
        <v>63</v>
      </c>
      <c r="J13" t="n">
        <v>302.43</v>
      </c>
      <c r="K13" t="n">
        <v>61.82</v>
      </c>
      <c r="L13" t="n">
        <v>3.75</v>
      </c>
      <c r="M13" t="n">
        <v>61</v>
      </c>
      <c r="N13" t="n">
        <v>86.86</v>
      </c>
      <c r="O13" t="n">
        <v>37533.94</v>
      </c>
      <c r="P13" t="n">
        <v>323.58</v>
      </c>
      <c r="Q13" t="n">
        <v>2196.84</v>
      </c>
      <c r="R13" t="n">
        <v>116.18</v>
      </c>
      <c r="S13" t="n">
        <v>53.93</v>
      </c>
      <c r="T13" t="n">
        <v>28861.77</v>
      </c>
      <c r="U13" t="n">
        <v>0.46</v>
      </c>
      <c r="V13" t="n">
        <v>0.8100000000000001</v>
      </c>
      <c r="W13" t="n">
        <v>2.58</v>
      </c>
      <c r="X13" t="n">
        <v>1.78</v>
      </c>
      <c r="Y13" t="n">
        <v>1</v>
      </c>
      <c r="Z13" t="n">
        <v>10</v>
      </c>
      <c r="AA13" t="n">
        <v>493.65285795613</v>
      </c>
      <c r="AB13" t="n">
        <v>675.4376186826267</v>
      </c>
      <c r="AC13" t="n">
        <v>610.9748003382078</v>
      </c>
      <c r="AD13" t="n">
        <v>493652.8579561301</v>
      </c>
      <c r="AE13" t="n">
        <v>675437.6186826268</v>
      </c>
      <c r="AF13" t="n">
        <v>1.762212871001757e-05</v>
      </c>
      <c r="AG13" t="n">
        <v>30</v>
      </c>
      <c r="AH13" t="n">
        <v>610974.8003382079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4.0081</v>
      </c>
      <c r="E14" t="n">
        <v>24.95</v>
      </c>
      <c r="F14" t="n">
        <v>18.67</v>
      </c>
      <c r="G14" t="n">
        <v>18.99</v>
      </c>
      <c r="H14" t="n">
        <v>0.24</v>
      </c>
      <c r="I14" t="n">
        <v>59</v>
      </c>
      <c r="J14" t="n">
        <v>302.96</v>
      </c>
      <c r="K14" t="n">
        <v>61.82</v>
      </c>
      <c r="L14" t="n">
        <v>4</v>
      </c>
      <c r="M14" t="n">
        <v>57</v>
      </c>
      <c r="N14" t="n">
        <v>87.14</v>
      </c>
      <c r="O14" t="n">
        <v>37599.4</v>
      </c>
      <c r="P14" t="n">
        <v>320.47</v>
      </c>
      <c r="Q14" t="n">
        <v>2196.77</v>
      </c>
      <c r="R14" t="n">
        <v>112.59</v>
      </c>
      <c r="S14" t="n">
        <v>53.93</v>
      </c>
      <c r="T14" t="n">
        <v>27082.87</v>
      </c>
      <c r="U14" t="n">
        <v>0.48</v>
      </c>
      <c r="V14" t="n">
        <v>0.82</v>
      </c>
      <c r="W14" t="n">
        <v>2.57</v>
      </c>
      <c r="X14" t="n">
        <v>1.67</v>
      </c>
      <c r="Y14" t="n">
        <v>1</v>
      </c>
      <c r="Z14" t="n">
        <v>10</v>
      </c>
      <c r="AA14" t="n">
        <v>479.6665051082053</v>
      </c>
      <c r="AB14" t="n">
        <v>656.3008736817567</v>
      </c>
      <c r="AC14" t="n">
        <v>593.6644394216305</v>
      </c>
      <c r="AD14" t="n">
        <v>479666.5051082053</v>
      </c>
      <c r="AE14" t="n">
        <v>656300.8736817567</v>
      </c>
      <c r="AF14" t="n">
        <v>1.785827263093763e-05</v>
      </c>
      <c r="AG14" t="n">
        <v>29</v>
      </c>
      <c r="AH14" t="n">
        <v>593664.4394216305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4.0639</v>
      </c>
      <c r="E15" t="n">
        <v>24.61</v>
      </c>
      <c r="F15" t="n">
        <v>18.55</v>
      </c>
      <c r="G15" t="n">
        <v>20.24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316.87</v>
      </c>
      <c r="Q15" t="n">
        <v>2196.7</v>
      </c>
      <c r="R15" t="n">
        <v>108.48</v>
      </c>
      <c r="S15" t="n">
        <v>53.93</v>
      </c>
      <c r="T15" t="n">
        <v>25048.72</v>
      </c>
      <c r="U15" t="n">
        <v>0.5</v>
      </c>
      <c r="V15" t="n">
        <v>0.82</v>
      </c>
      <c r="W15" t="n">
        <v>2.57</v>
      </c>
      <c r="X15" t="n">
        <v>1.55</v>
      </c>
      <c r="Y15" t="n">
        <v>1</v>
      </c>
      <c r="Z15" t="n">
        <v>10</v>
      </c>
      <c r="AA15" t="n">
        <v>474.3882517359089</v>
      </c>
      <c r="AB15" t="n">
        <v>649.0789345576763</v>
      </c>
      <c r="AC15" t="n">
        <v>587.1317520314972</v>
      </c>
      <c r="AD15" t="n">
        <v>474388.2517359089</v>
      </c>
      <c r="AE15" t="n">
        <v>649078.9345576763</v>
      </c>
      <c r="AF15" t="n">
        <v>1.810689207975535e-05</v>
      </c>
      <c r="AG15" t="n">
        <v>29</v>
      </c>
      <c r="AH15" t="n">
        <v>587131.7520314972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4.1173</v>
      </c>
      <c r="E16" t="n">
        <v>24.29</v>
      </c>
      <c r="F16" t="n">
        <v>18.46</v>
      </c>
      <c r="G16" t="n">
        <v>21.71</v>
      </c>
      <c r="H16" t="n">
        <v>0.26</v>
      </c>
      <c r="I16" t="n">
        <v>51</v>
      </c>
      <c r="J16" t="n">
        <v>304.03</v>
      </c>
      <c r="K16" t="n">
        <v>61.82</v>
      </c>
      <c r="L16" t="n">
        <v>4.5</v>
      </c>
      <c r="M16" t="n">
        <v>49</v>
      </c>
      <c r="N16" t="n">
        <v>87.7</v>
      </c>
      <c r="O16" t="n">
        <v>37730.68</v>
      </c>
      <c r="P16" t="n">
        <v>313.47</v>
      </c>
      <c r="Q16" t="n">
        <v>2196.59</v>
      </c>
      <c r="R16" t="n">
        <v>105.66</v>
      </c>
      <c r="S16" t="n">
        <v>53.93</v>
      </c>
      <c r="T16" t="n">
        <v>23657.87</v>
      </c>
      <c r="U16" t="n">
        <v>0.51</v>
      </c>
      <c r="V16" t="n">
        <v>0.83</v>
      </c>
      <c r="W16" t="n">
        <v>2.56</v>
      </c>
      <c r="X16" t="n">
        <v>1.45</v>
      </c>
      <c r="Y16" t="n">
        <v>1</v>
      </c>
      <c r="Z16" t="n">
        <v>10</v>
      </c>
      <c r="AA16" t="n">
        <v>469.5285200888862</v>
      </c>
      <c r="AB16" t="n">
        <v>642.4296353219911</v>
      </c>
      <c r="AC16" t="n">
        <v>581.1170525825156</v>
      </c>
      <c r="AD16" t="n">
        <v>469528.5200888863</v>
      </c>
      <c r="AE16" t="n">
        <v>642429.6353219911</v>
      </c>
      <c r="AF16" t="n">
        <v>1.834481821894651e-05</v>
      </c>
      <c r="AG16" t="n">
        <v>29</v>
      </c>
      <c r="AH16" t="n">
        <v>581117.0525825156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4.1608</v>
      </c>
      <c r="E17" t="n">
        <v>24.03</v>
      </c>
      <c r="F17" t="n">
        <v>18.37</v>
      </c>
      <c r="G17" t="n">
        <v>22.96</v>
      </c>
      <c r="H17" t="n">
        <v>0.28</v>
      </c>
      <c r="I17" t="n">
        <v>48</v>
      </c>
      <c r="J17" t="n">
        <v>304.56</v>
      </c>
      <c r="K17" t="n">
        <v>61.82</v>
      </c>
      <c r="L17" t="n">
        <v>4.75</v>
      </c>
      <c r="M17" t="n">
        <v>46</v>
      </c>
      <c r="N17" t="n">
        <v>87.98999999999999</v>
      </c>
      <c r="O17" t="n">
        <v>37796.51</v>
      </c>
      <c r="P17" t="n">
        <v>310.35</v>
      </c>
      <c r="Q17" t="n">
        <v>2196.73</v>
      </c>
      <c r="R17" t="n">
        <v>102.68</v>
      </c>
      <c r="S17" t="n">
        <v>53.93</v>
      </c>
      <c r="T17" t="n">
        <v>22187.3</v>
      </c>
      <c r="U17" t="n">
        <v>0.53</v>
      </c>
      <c r="V17" t="n">
        <v>0.83</v>
      </c>
      <c r="W17" t="n">
        <v>2.56</v>
      </c>
      <c r="X17" t="n">
        <v>1.36</v>
      </c>
      <c r="Y17" t="n">
        <v>1</v>
      </c>
      <c r="Z17" t="n">
        <v>10</v>
      </c>
      <c r="AA17" t="n">
        <v>456.4212882173366</v>
      </c>
      <c r="AB17" t="n">
        <v>624.4957424250773</v>
      </c>
      <c r="AC17" t="n">
        <v>564.8947452533068</v>
      </c>
      <c r="AD17" t="n">
        <v>456421.2882173366</v>
      </c>
      <c r="AE17" t="n">
        <v>624495.7424250774</v>
      </c>
      <c r="AF17" t="n">
        <v>1.853863445592807e-05</v>
      </c>
      <c r="AG17" t="n">
        <v>28</v>
      </c>
      <c r="AH17" t="n">
        <v>564894.7452533068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4.1962</v>
      </c>
      <c r="E18" t="n">
        <v>23.83</v>
      </c>
      <c r="F18" t="n">
        <v>18.28</v>
      </c>
      <c r="G18" t="n">
        <v>23.84</v>
      </c>
      <c r="H18" t="n">
        <v>0.29</v>
      </c>
      <c r="I18" t="n">
        <v>46</v>
      </c>
      <c r="J18" t="n">
        <v>305.09</v>
      </c>
      <c r="K18" t="n">
        <v>61.82</v>
      </c>
      <c r="L18" t="n">
        <v>5</v>
      </c>
      <c r="M18" t="n">
        <v>44</v>
      </c>
      <c r="N18" t="n">
        <v>88.27</v>
      </c>
      <c r="O18" t="n">
        <v>37862.45</v>
      </c>
      <c r="P18" t="n">
        <v>308.07</v>
      </c>
      <c r="Q18" t="n">
        <v>2196.8</v>
      </c>
      <c r="R18" t="n">
        <v>99.75</v>
      </c>
      <c r="S18" t="n">
        <v>53.93</v>
      </c>
      <c r="T18" t="n">
        <v>20727.53</v>
      </c>
      <c r="U18" t="n">
        <v>0.54</v>
      </c>
      <c r="V18" t="n">
        <v>0.84</v>
      </c>
      <c r="W18" t="n">
        <v>2.55</v>
      </c>
      <c r="X18" t="n">
        <v>1.27</v>
      </c>
      <c r="Y18" t="n">
        <v>1</v>
      </c>
      <c r="Z18" t="n">
        <v>10</v>
      </c>
      <c r="AA18" t="n">
        <v>453.2835761098316</v>
      </c>
      <c r="AB18" t="n">
        <v>620.2025862935006</v>
      </c>
      <c r="AC18" t="n">
        <v>561.0113219174451</v>
      </c>
      <c r="AD18" t="n">
        <v>453283.5761098316</v>
      </c>
      <c r="AE18" t="n">
        <v>620202.5862935006</v>
      </c>
      <c r="AF18" t="n">
        <v>1.869636077291996e-05</v>
      </c>
      <c r="AG18" t="n">
        <v>28</v>
      </c>
      <c r="AH18" t="n">
        <v>561011.3219174452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4.2394</v>
      </c>
      <c r="E19" t="n">
        <v>23.59</v>
      </c>
      <c r="F19" t="n">
        <v>18.2</v>
      </c>
      <c r="G19" t="n">
        <v>25.4</v>
      </c>
      <c r="H19" t="n">
        <v>0.31</v>
      </c>
      <c r="I19" t="n">
        <v>43</v>
      </c>
      <c r="J19" t="n">
        <v>305.63</v>
      </c>
      <c r="K19" t="n">
        <v>61.82</v>
      </c>
      <c r="L19" t="n">
        <v>5.25</v>
      </c>
      <c r="M19" t="n">
        <v>41</v>
      </c>
      <c r="N19" t="n">
        <v>88.56</v>
      </c>
      <c r="O19" t="n">
        <v>37928.52</v>
      </c>
      <c r="P19" t="n">
        <v>304.78</v>
      </c>
      <c r="Q19" t="n">
        <v>2196.66</v>
      </c>
      <c r="R19" t="n">
        <v>97.43000000000001</v>
      </c>
      <c r="S19" t="n">
        <v>53.93</v>
      </c>
      <c r="T19" t="n">
        <v>19587.08</v>
      </c>
      <c r="U19" t="n">
        <v>0.55</v>
      </c>
      <c r="V19" t="n">
        <v>0.84</v>
      </c>
      <c r="W19" t="n">
        <v>2.54</v>
      </c>
      <c r="X19" t="n">
        <v>1.2</v>
      </c>
      <c r="Y19" t="n">
        <v>1</v>
      </c>
      <c r="Z19" t="n">
        <v>10</v>
      </c>
      <c r="AA19" t="n">
        <v>449.2720450206925</v>
      </c>
      <c r="AB19" t="n">
        <v>614.7138324810792</v>
      </c>
      <c r="AC19" t="n">
        <v>556.0464070653668</v>
      </c>
      <c r="AD19" t="n">
        <v>449272.0450206925</v>
      </c>
      <c r="AE19" t="n">
        <v>614713.8324810792</v>
      </c>
      <c r="AF19" t="n">
        <v>1.88888403461982e-05</v>
      </c>
      <c r="AG19" t="n">
        <v>28</v>
      </c>
      <c r="AH19" t="n">
        <v>556046.4070653667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4.2682</v>
      </c>
      <c r="E20" t="n">
        <v>23.43</v>
      </c>
      <c r="F20" t="n">
        <v>18.15</v>
      </c>
      <c r="G20" t="n">
        <v>26.57</v>
      </c>
      <c r="H20" t="n">
        <v>0.32</v>
      </c>
      <c r="I20" t="n">
        <v>41</v>
      </c>
      <c r="J20" t="n">
        <v>306.17</v>
      </c>
      <c r="K20" t="n">
        <v>61.82</v>
      </c>
      <c r="L20" t="n">
        <v>5.5</v>
      </c>
      <c r="M20" t="n">
        <v>39</v>
      </c>
      <c r="N20" t="n">
        <v>88.84</v>
      </c>
      <c r="O20" t="n">
        <v>37994.72</v>
      </c>
      <c r="P20" t="n">
        <v>302.44</v>
      </c>
      <c r="Q20" t="n">
        <v>2196.89</v>
      </c>
      <c r="R20" t="n">
        <v>95.61</v>
      </c>
      <c r="S20" t="n">
        <v>53.93</v>
      </c>
      <c r="T20" t="n">
        <v>18687.25</v>
      </c>
      <c r="U20" t="n">
        <v>0.5600000000000001</v>
      </c>
      <c r="V20" t="n">
        <v>0.84</v>
      </c>
      <c r="W20" t="n">
        <v>2.55</v>
      </c>
      <c r="X20" t="n">
        <v>1.15</v>
      </c>
      <c r="Y20" t="n">
        <v>1</v>
      </c>
      <c r="Z20" t="n">
        <v>10</v>
      </c>
      <c r="AA20" t="n">
        <v>446.5637065000872</v>
      </c>
      <c r="AB20" t="n">
        <v>611.0081642337241</v>
      </c>
      <c r="AC20" t="n">
        <v>552.6944025946012</v>
      </c>
      <c r="AD20" t="n">
        <v>446563.7065000872</v>
      </c>
      <c r="AE20" t="n">
        <v>611008.1642337241</v>
      </c>
      <c r="AF20" t="n">
        <v>1.901716006171702e-05</v>
      </c>
      <c r="AG20" t="n">
        <v>28</v>
      </c>
      <c r="AH20" t="n">
        <v>552694.4025946013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4.2999</v>
      </c>
      <c r="E21" t="n">
        <v>23.26</v>
      </c>
      <c r="F21" t="n">
        <v>18.09</v>
      </c>
      <c r="G21" t="n">
        <v>27.83</v>
      </c>
      <c r="H21" t="n">
        <v>0.33</v>
      </c>
      <c r="I21" t="n">
        <v>39</v>
      </c>
      <c r="J21" t="n">
        <v>306.7</v>
      </c>
      <c r="K21" t="n">
        <v>61.82</v>
      </c>
      <c r="L21" t="n">
        <v>5.75</v>
      </c>
      <c r="M21" t="n">
        <v>37</v>
      </c>
      <c r="N21" t="n">
        <v>89.13</v>
      </c>
      <c r="O21" t="n">
        <v>38061.04</v>
      </c>
      <c r="P21" t="n">
        <v>299.54</v>
      </c>
      <c r="Q21" t="n">
        <v>2196.82</v>
      </c>
      <c r="R21" t="n">
        <v>93.75</v>
      </c>
      <c r="S21" t="n">
        <v>53.93</v>
      </c>
      <c r="T21" t="n">
        <v>17765.29</v>
      </c>
      <c r="U21" t="n">
        <v>0.58</v>
      </c>
      <c r="V21" t="n">
        <v>0.84</v>
      </c>
      <c r="W21" t="n">
        <v>2.54</v>
      </c>
      <c r="X21" t="n">
        <v>1.09</v>
      </c>
      <c r="Y21" t="n">
        <v>1</v>
      </c>
      <c r="Z21" t="n">
        <v>10</v>
      </c>
      <c r="AA21" t="n">
        <v>434.4198048353466</v>
      </c>
      <c r="AB21" t="n">
        <v>594.3923422248959</v>
      </c>
      <c r="AC21" t="n">
        <v>537.664371317843</v>
      </c>
      <c r="AD21" t="n">
        <v>434419.8048353465</v>
      </c>
      <c r="AE21" t="n">
        <v>594392.3422248958</v>
      </c>
      <c r="AF21" t="n">
        <v>1.915840085970128e-05</v>
      </c>
      <c r="AG21" t="n">
        <v>27</v>
      </c>
      <c r="AH21" t="n">
        <v>537664.371317843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4.3275</v>
      </c>
      <c r="E22" t="n">
        <v>23.11</v>
      </c>
      <c r="F22" t="n">
        <v>18.06</v>
      </c>
      <c r="G22" t="n">
        <v>29.28</v>
      </c>
      <c r="H22" t="n">
        <v>0.35</v>
      </c>
      <c r="I22" t="n">
        <v>37</v>
      </c>
      <c r="J22" t="n">
        <v>307.24</v>
      </c>
      <c r="K22" t="n">
        <v>61.82</v>
      </c>
      <c r="L22" t="n">
        <v>6</v>
      </c>
      <c r="M22" t="n">
        <v>35</v>
      </c>
      <c r="N22" t="n">
        <v>89.42</v>
      </c>
      <c r="O22" t="n">
        <v>38127.48</v>
      </c>
      <c r="P22" t="n">
        <v>298.79</v>
      </c>
      <c r="Q22" t="n">
        <v>2196.63</v>
      </c>
      <c r="R22" t="n">
        <v>92.59</v>
      </c>
      <c r="S22" t="n">
        <v>53.93</v>
      </c>
      <c r="T22" t="n">
        <v>17193.28</v>
      </c>
      <c r="U22" t="n">
        <v>0.58</v>
      </c>
      <c r="V22" t="n">
        <v>0.85</v>
      </c>
      <c r="W22" t="n">
        <v>2.54</v>
      </c>
      <c r="X22" t="n">
        <v>1.05</v>
      </c>
      <c r="Y22" t="n">
        <v>1</v>
      </c>
      <c r="Z22" t="n">
        <v>10</v>
      </c>
      <c r="AA22" t="n">
        <v>432.7525363429144</v>
      </c>
      <c r="AB22" t="n">
        <v>592.1111119188557</v>
      </c>
      <c r="AC22" t="n">
        <v>535.6008584304843</v>
      </c>
      <c r="AD22" t="n">
        <v>432752.5363429144</v>
      </c>
      <c r="AE22" t="n">
        <v>592111.1119188557</v>
      </c>
      <c r="AF22" t="n">
        <v>1.928137392040682e-05</v>
      </c>
      <c r="AG22" t="n">
        <v>27</v>
      </c>
      <c r="AH22" t="n">
        <v>535600.8584304843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4.3619</v>
      </c>
      <c r="E23" t="n">
        <v>22.93</v>
      </c>
      <c r="F23" t="n">
        <v>17.98</v>
      </c>
      <c r="G23" t="n">
        <v>30.83</v>
      </c>
      <c r="H23" t="n">
        <v>0.36</v>
      </c>
      <c r="I23" t="n">
        <v>35</v>
      </c>
      <c r="J23" t="n">
        <v>307.78</v>
      </c>
      <c r="K23" t="n">
        <v>61.82</v>
      </c>
      <c r="L23" t="n">
        <v>6.25</v>
      </c>
      <c r="M23" t="n">
        <v>33</v>
      </c>
      <c r="N23" t="n">
        <v>89.70999999999999</v>
      </c>
      <c r="O23" t="n">
        <v>38194.05</v>
      </c>
      <c r="P23" t="n">
        <v>294.68</v>
      </c>
      <c r="Q23" t="n">
        <v>2196.72</v>
      </c>
      <c r="R23" t="n">
        <v>90.26000000000001</v>
      </c>
      <c r="S23" t="n">
        <v>53.93</v>
      </c>
      <c r="T23" t="n">
        <v>16041.35</v>
      </c>
      <c r="U23" t="n">
        <v>0.6</v>
      </c>
      <c r="V23" t="n">
        <v>0.85</v>
      </c>
      <c r="W23" t="n">
        <v>2.53</v>
      </c>
      <c r="X23" t="n">
        <v>0.98</v>
      </c>
      <c r="Y23" t="n">
        <v>1</v>
      </c>
      <c r="Z23" t="n">
        <v>10</v>
      </c>
      <c r="AA23" t="n">
        <v>428.893192145714</v>
      </c>
      <c r="AB23" t="n">
        <v>586.8305869259966</v>
      </c>
      <c r="AC23" t="n">
        <v>530.8242993316804</v>
      </c>
      <c r="AD23" t="n">
        <v>428893.192145714</v>
      </c>
      <c r="AE23" t="n">
        <v>586830.5869259966</v>
      </c>
      <c r="AF23" t="n">
        <v>1.943464469172098e-05</v>
      </c>
      <c r="AG23" t="n">
        <v>27</v>
      </c>
      <c r="AH23" t="n">
        <v>530824.2993316804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4.3807</v>
      </c>
      <c r="E24" t="n">
        <v>22.83</v>
      </c>
      <c r="F24" t="n">
        <v>17.94</v>
      </c>
      <c r="G24" t="n">
        <v>31.66</v>
      </c>
      <c r="H24" t="n">
        <v>0.38</v>
      </c>
      <c r="I24" t="n">
        <v>34</v>
      </c>
      <c r="J24" t="n">
        <v>308.32</v>
      </c>
      <c r="K24" t="n">
        <v>61.82</v>
      </c>
      <c r="L24" t="n">
        <v>6.5</v>
      </c>
      <c r="M24" t="n">
        <v>32</v>
      </c>
      <c r="N24" t="n">
        <v>90</v>
      </c>
      <c r="O24" t="n">
        <v>38260.74</v>
      </c>
      <c r="P24" t="n">
        <v>292.67</v>
      </c>
      <c r="Q24" t="n">
        <v>2196.88</v>
      </c>
      <c r="R24" t="n">
        <v>88.97</v>
      </c>
      <c r="S24" t="n">
        <v>53.93</v>
      </c>
      <c r="T24" t="n">
        <v>15398.16</v>
      </c>
      <c r="U24" t="n">
        <v>0.61</v>
      </c>
      <c r="V24" t="n">
        <v>0.85</v>
      </c>
      <c r="W24" t="n">
        <v>2.53</v>
      </c>
      <c r="X24" t="n">
        <v>0.9399999999999999</v>
      </c>
      <c r="Y24" t="n">
        <v>1</v>
      </c>
      <c r="Z24" t="n">
        <v>10</v>
      </c>
      <c r="AA24" t="n">
        <v>426.9443835919309</v>
      </c>
      <c r="AB24" t="n">
        <v>584.1641410873451</v>
      </c>
      <c r="AC24" t="n">
        <v>528.4123353414896</v>
      </c>
      <c r="AD24" t="n">
        <v>426944.383591931</v>
      </c>
      <c r="AE24" t="n">
        <v>584164.1410873451</v>
      </c>
      <c r="AF24" t="n">
        <v>1.951840895046243e-05</v>
      </c>
      <c r="AG24" t="n">
        <v>27</v>
      </c>
      <c r="AH24" t="n">
        <v>528412.3353414895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4.4153</v>
      </c>
      <c r="E25" t="n">
        <v>22.65</v>
      </c>
      <c r="F25" t="n">
        <v>17.87</v>
      </c>
      <c r="G25" t="n">
        <v>33.51</v>
      </c>
      <c r="H25" t="n">
        <v>0.39</v>
      </c>
      <c r="I25" t="n">
        <v>32</v>
      </c>
      <c r="J25" t="n">
        <v>308.86</v>
      </c>
      <c r="K25" t="n">
        <v>61.82</v>
      </c>
      <c r="L25" t="n">
        <v>6.75</v>
      </c>
      <c r="M25" t="n">
        <v>30</v>
      </c>
      <c r="N25" t="n">
        <v>90.29000000000001</v>
      </c>
      <c r="O25" t="n">
        <v>38327.57</v>
      </c>
      <c r="P25" t="n">
        <v>290.24</v>
      </c>
      <c r="Q25" t="n">
        <v>2196.62</v>
      </c>
      <c r="R25" t="n">
        <v>86.64</v>
      </c>
      <c r="S25" t="n">
        <v>53.93</v>
      </c>
      <c r="T25" t="n">
        <v>14245.94</v>
      </c>
      <c r="U25" t="n">
        <v>0.62</v>
      </c>
      <c r="V25" t="n">
        <v>0.85</v>
      </c>
      <c r="W25" t="n">
        <v>2.52</v>
      </c>
      <c r="X25" t="n">
        <v>0.87</v>
      </c>
      <c r="Y25" t="n">
        <v>1</v>
      </c>
      <c r="Z25" t="n">
        <v>10</v>
      </c>
      <c r="AA25" t="n">
        <v>424.100616928012</v>
      </c>
      <c r="AB25" t="n">
        <v>580.2731740796403</v>
      </c>
      <c r="AC25" t="n">
        <v>524.8927167639935</v>
      </c>
      <c r="AD25" t="n">
        <v>424100.6169280119</v>
      </c>
      <c r="AE25" t="n">
        <v>580273.1740796403</v>
      </c>
      <c r="AF25" t="n">
        <v>1.967257083091213e-05</v>
      </c>
      <c r="AG25" t="n">
        <v>27</v>
      </c>
      <c r="AH25" t="n">
        <v>524892.7167639935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4.428</v>
      </c>
      <c r="E26" t="n">
        <v>22.58</v>
      </c>
      <c r="F26" t="n">
        <v>17.86</v>
      </c>
      <c r="G26" t="n">
        <v>34.58</v>
      </c>
      <c r="H26" t="n">
        <v>0.4</v>
      </c>
      <c r="I26" t="n">
        <v>31</v>
      </c>
      <c r="J26" t="n">
        <v>309.41</v>
      </c>
      <c r="K26" t="n">
        <v>61.82</v>
      </c>
      <c r="L26" t="n">
        <v>7</v>
      </c>
      <c r="M26" t="n">
        <v>29</v>
      </c>
      <c r="N26" t="n">
        <v>90.59</v>
      </c>
      <c r="O26" t="n">
        <v>38394.52</v>
      </c>
      <c r="P26" t="n">
        <v>288.32</v>
      </c>
      <c r="Q26" t="n">
        <v>2196.63</v>
      </c>
      <c r="R26" t="n">
        <v>86.38</v>
      </c>
      <c r="S26" t="n">
        <v>53.93</v>
      </c>
      <c r="T26" t="n">
        <v>14118.66</v>
      </c>
      <c r="U26" t="n">
        <v>0.62</v>
      </c>
      <c r="V26" t="n">
        <v>0.85</v>
      </c>
      <c r="W26" t="n">
        <v>2.52</v>
      </c>
      <c r="X26" t="n">
        <v>0.86</v>
      </c>
      <c r="Y26" t="n">
        <v>1</v>
      </c>
      <c r="Z26" t="n">
        <v>10</v>
      </c>
      <c r="AA26" t="n">
        <v>422.5246235719076</v>
      </c>
      <c r="AB26" t="n">
        <v>578.1168304418984</v>
      </c>
      <c r="AC26" t="n">
        <v>522.9421715365905</v>
      </c>
      <c r="AD26" t="n">
        <v>422524.6235719076</v>
      </c>
      <c r="AE26" t="n">
        <v>578116.8304418984</v>
      </c>
      <c r="AF26" t="n">
        <v>1.972915626101939e-05</v>
      </c>
      <c r="AG26" t="n">
        <v>27</v>
      </c>
      <c r="AH26" t="n">
        <v>522942.1715365905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4.4407</v>
      </c>
      <c r="E27" t="n">
        <v>22.52</v>
      </c>
      <c r="F27" t="n">
        <v>17.86</v>
      </c>
      <c r="G27" t="n">
        <v>35.71</v>
      </c>
      <c r="H27" t="n">
        <v>0.42</v>
      </c>
      <c r="I27" t="n">
        <v>30</v>
      </c>
      <c r="J27" t="n">
        <v>309.95</v>
      </c>
      <c r="K27" t="n">
        <v>61.82</v>
      </c>
      <c r="L27" t="n">
        <v>7.25</v>
      </c>
      <c r="M27" t="n">
        <v>28</v>
      </c>
      <c r="N27" t="n">
        <v>90.88</v>
      </c>
      <c r="O27" t="n">
        <v>38461.6</v>
      </c>
      <c r="P27" t="n">
        <v>286.42</v>
      </c>
      <c r="Q27" t="n">
        <v>2196.83</v>
      </c>
      <c r="R27" t="n">
        <v>85.84999999999999</v>
      </c>
      <c r="S27" t="n">
        <v>53.93</v>
      </c>
      <c r="T27" t="n">
        <v>13858.76</v>
      </c>
      <c r="U27" t="n">
        <v>0.63</v>
      </c>
      <c r="V27" t="n">
        <v>0.86</v>
      </c>
      <c r="W27" t="n">
        <v>2.53</v>
      </c>
      <c r="X27" t="n">
        <v>0.85</v>
      </c>
      <c r="Y27" t="n">
        <v>1</v>
      </c>
      <c r="Z27" t="n">
        <v>10</v>
      </c>
      <c r="AA27" t="n">
        <v>420.9801096038959</v>
      </c>
      <c r="AB27" t="n">
        <v>576.0035582917177</v>
      </c>
      <c r="AC27" t="n">
        <v>521.0305871144268</v>
      </c>
      <c r="AD27" t="n">
        <v>420980.1096038959</v>
      </c>
      <c r="AE27" t="n">
        <v>576003.5582917177</v>
      </c>
      <c r="AF27" t="n">
        <v>1.978574169112665e-05</v>
      </c>
      <c r="AG27" t="n">
        <v>27</v>
      </c>
      <c r="AH27" t="n">
        <v>521030.5871144268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4.4607</v>
      </c>
      <c r="E28" t="n">
        <v>22.42</v>
      </c>
      <c r="F28" t="n">
        <v>17.81</v>
      </c>
      <c r="G28" t="n">
        <v>36.85</v>
      </c>
      <c r="H28" t="n">
        <v>0.43</v>
      </c>
      <c r="I28" t="n">
        <v>29</v>
      </c>
      <c r="J28" t="n">
        <v>310.5</v>
      </c>
      <c r="K28" t="n">
        <v>61.82</v>
      </c>
      <c r="L28" t="n">
        <v>7.5</v>
      </c>
      <c r="M28" t="n">
        <v>27</v>
      </c>
      <c r="N28" t="n">
        <v>91.18000000000001</v>
      </c>
      <c r="O28" t="n">
        <v>38528.81</v>
      </c>
      <c r="P28" t="n">
        <v>283.61</v>
      </c>
      <c r="Q28" t="n">
        <v>2196.69</v>
      </c>
      <c r="R28" t="n">
        <v>84.43000000000001</v>
      </c>
      <c r="S28" t="n">
        <v>53.93</v>
      </c>
      <c r="T28" t="n">
        <v>13155.85</v>
      </c>
      <c r="U28" t="n">
        <v>0.64</v>
      </c>
      <c r="V28" t="n">
        <v>0.86</v>
      </c>
      <c r="W28" t="n">
        <v>2.53</v>
      </c>
      <c r="X28" t="n">
        <v>0.8</v>
      </c>
      <c r="Y28" t="n">
        <v>1</v>
      </c>
      <c r="Z28" t="n">
        <v>10</v>
      </c>
      <c r="AA28" t="n">
        <v>409.5903847903496</v>
      </c>
      <c r="AB28" t="n">
        <v>560.419634322628</v>
      </c>
      <c r="AC28" t="n">
        <v>506.9339709767725</v>
      </c>
      <c r="AD28" t="n">
        <v>409590.3847903496</v>
      </c>
      <c r="AE28" t="n">
        <v>560419.634322628</v>
      </c>
      <c r="AF28" t="n">
        <v>1.987485260468139e-05</v>
      </c>
      <c r="AG28" t="n">
        <v>26</v>
      </c>
      <c r="AH28" t="n">
        <v>506933.9709767725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4.4975</v>
      </c>
      <c r="E29" t="n">
        <v>22.23</v>
      </c>
      <c r="F29" t="n">
        <v>17.74</v>
      </c>
      <c r="G29" t="n">
        <v>39.42</v>
      </c>
      <c r="H29" t="n">
        <v>0.44</v>
      </c>
      <c r="I29" t="n">
        <v>27</v>
      </c>
      <c r="J29" t="n">
        <v>311.04</v>
      </c>
      <c r="K29" t="n">
        <v>61.82</v>
      </c>
      <c r="L29" t="n">
        <v>7.75</v>
      </c>
      <c r="M29" t="n">
        <v>25</v>
      </c>
      <c r="N29" t="n">
        <v>91.47</v>
      </c>
      <c r="O29" t="n">
        <v>38596.15</v>
      </c>
      <c r="P29" t="n">
        <v>280.85</v>
      </c>
      <c r="Q29" t="n">
        <v>2196.67</v>
      </c>
      <c r="R29" t="n">
        <v>81.95999999999999</v>
      </c>
      <c r="S29" t="n">
        <v>53.93</v>
      </c>
      <c r="T29" t="n">
        <v>11931.31</v>
      </c>
      <c r="U29" t="n">
        <v>0.66</v>
      </c>
      <c r="V29" t="n">
        <v>0.86</v>
      </c>
      <c r="W29" t="n">
        <v>2.53</v>
      </c>
      <c r="X29" t="n">
        <v>0.73</v>
      </c>
      <c r="Y29" t="n">
        <v>1</v>
      </c>
      <c r="Z29" t="n">
        <v>10</v>
      </c>
      <c r="AA29" t="n">
        <v>406.6000116979107</v>
      </c>
      <c r="AB29" t="n">
        <v>556.3280739316031</v>
      </c>
      <c r="AC29" t="n">
        <v>503.2329033669259</v>
      </c>
      <c r="AD29" t="n">
        <v>406600.0116979107</v>
      </c>
      <c r="AE29" t="n">
        <v>556328.0739316031</v>
      </c>
      <c r="AF29" t="n">
        <v>2.003881668562211e-05</v>
      </c>
      <c r="AG29" t="n">
        <v>26</v>
      </c>
      <c r="AH29" t="n">
        <v>503232.903366926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4.5134</v>
      </c>
      <c r="E30" t="n">
        <v>22.16</v>
      </c>
      <c r="F30" t="n">
        <v>17.71</v>
      </c>
      <c r="G30" t="n">
        <v>40.88</v>
      </c>
      <c r="H30" t="n">
        <v>0.46</v>
      </c>
      <c r="I30" t="n">
        <v>26</v>
      </c>
      <c r="J30" t="n">
        <v>311.59</v>
      </c>
      <c r="K30" t="n">
        <v>61.82</v>
      </c>
      <c r="L30" t="n">
        <v>8</v>
      </c>
      <c r="M30" t="n">
        <v>24</v>
      </c>
      <c r="N30" t="n">
        <v>91.77</v>
      </c>
      <c r="O30" t="n">
        <v>38663.62</v>
      </c>
      <c r="P30" t="n">
        <v>278.36</v>
      </c>
      <c r="Q30" t="n">
        <v>2196.73</v>
      </c>
      <c r="R30" t="n">
        <v>81.39</v>
      </c>
      <c r="S30" t="n">
        <v>53.93</v>
      </c>
      <c r="T30" t="n">
        <v>11649.05</v>
      </c>
      <c r="U30" t="n">
        <v>0.66</v>
      </c>
      <c r="V30" t="n">
        <v>0.86</v>
      </c>
      <c r="W30" t="n">
        <v>2.52</v>
      </c>
      <c r="X30" t="n">
        <v>0.71</v>
      </c>
      <c r="Y30" t="n">
        <v>1</v>
      </c>
      <c r="Z30" t="n">
        <v>10</v>
      </c>
      <c r="AA30" t="n">
        <v>404.6280337588174</v>
      </c>
      <c r="AB30" t="n">
        <v>553.629926717809</v>
      </c>
      <c r="AC30" t="n">
        <v>500.7922635363429</v>
      </c>
      <c r="AD30" t="n">
        <v>404628.0337588174</v>
      </c>
      <c r="AE30" t="n">
        <v>553629.9267178089</v>
      </c>
      <c r="AF30" t="n">
        <v>2.010965986189813e-05</v>
      </c>
      <c r="AG30" t="n">
        <v>26</v>
      </c>
      <c r="AH30" t="n">
        <v>500792.2635363429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4.5093</v>
      </c>
      <c r="E31" t="n">
        <v>22.18</v>
      </c>
      <c r="F31" t="n">
        <v>17.73</v>
      </c>
      <c r="G31" t="n">
        <v>40.93</v>
      </c>
      <c r="H31" t="n">
        <v>0.47</v>
      </c>
      <c r="I31" t="n">
        <v>26</v>
      </c>
      <c r="J31" t="n">
        <v>312.14</v>
      </c>
      <c r="K31" t="n">
        <v>61.82</v>
      </c>
      <c r="L31" t="n">
        <v>8.25</v>
      </c>
      <c r="M31" t="n">
        <v>24</v>
      </c>
      <c r="N31" t="n">
        <v>92.06999999999999</v>
      </c>
      <c r="O31" t="n">
        <v>38731.35</v>
      </c>
      <c r="P31" t="n">
        <v>277.86</v>
      </c>
      <c r="Q31" t="n">
        <v>2196.82</v>
      </c>
      <c r="R31" t="n">
        <v>82.23999999999999</v>
      </c>
      <c r="S31" t="n">
        <v>53.93</v>
      </c>
      <c r="T31" t="n">
        <v>12076.07</v>
      </c>
      <c r="U31" t="n">
        <v>0.66</v>
      </c>
      <c r="V31" t="n">
        <v>0.86</v>
      </c>
      <c r="W31" t="n">
        <v>2.52</v>
      </c>
      <c r="X31" t="n">
        <v>0.73</v>
      </c>
      <c r="Y31" t="n">
        <v>1</v>
      </c>
      <c r="Z31" t="n">
        <v>10</v>
      </c>
      <c r="AA31" t="n">
        <v>404.5366028611048</v>
      </c>
      <c r="AB31" t="n">
        <v>553.504826929912</v>
      </c>
      <c r="AC31" t="n">
        <v>500.6791030966243</v>
      </c>
      <c r="AD31" t="n">
        <v>404536.6028611048</v>
      </c>
      <c r="AE31" t="n">
        <v>553504.8269299121</v>
      </c>
      <c r="AF31" t="n">
        <v>2.009139212461941e-05</v>
      </c>
      <c r="AG31" t="n">
        <v>26</v>
      </c>
      <c r="AH31" t="n">
        <v>500679.1030966243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4.5304</v>
      </c>
      <c r="E32" t="n">
        <v>22.07</v>
      </c>
      <c r="F32" t="n">
        <v>17.69</v>
      </c>
      <c r="G32" t="n">
        <v>42.45</v>
      </c>
      <c r="H32" t="n">
        <v>0.48</v>
      </c>
      <c r="I32" t="n">
        <v>25</v>
      </c>
      <c r="J32" t="n">
        <v>312.69</v>
      </c>
      <c r="K32" t="n">
        <v>61.82</v>
      </c>
      <c r="L32" t="n">
        <v>8.5</v>
      </c>
      <c r="M32" t="n">
        <v>23</v>
      </c>
      <c r="N32" t="n">
        <v>92.37</v>
      </c>
      <c r="O32" t="n">
        <v>38799.09</v>
      </c>
      <c r="P32" t="n">
        <v>275.67</v>
      </c>
      <c r="Q32" t="n">
        <v>2196.66</v>
      </c>
      <c r="R32" t="n">
        <v>80.54000000000001</v>
      </c>
      <c r="S32" t="n">
        <v>53.93</v>
      </c>
      <c r="T32" t="n">
        <v>11227.62</v>
      </c>
      <c r="U32" t="n">
        <v>0.67</v>
      </c>
      <c r="V32" t="n">
        <v>0.86</v>
      </c>
      <c r="W32" t="n">
        <v>2.52</v>
      </c>
      <c r="X32" t="n">
        <v>0.68</v>
      </c>
      <c r="Y32" t="n">
        <v>1</v>
      </c>
      <c r="Z32" t="n">
        <v>10</v>
      </c>
      <c r="AA32" t="n">
        <v>402.5338305928549</v>
      </c>
      <c r="AB32" t="n">
        <v>550.7645455564159</v>
      </c>
      <c r="AC32" t="n">
        <v>498.2003503314055</v>
      </c>
      <c r="AD32" t="n">
        <v>402533.8305928549</v>
      </c>
      <c r="AE32" t="n">
        <v>550764.5455564159</v>
      </c>
      <c r="AF32" t="n">
        <v>2.018540413841966e-05</v>
      </c>
      <c r="AG32" t="n">
        <v>26</v>
      </c>
      <c r="AH32" t="n">
        <v>498200.3503314055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4.5428</v>
      </c>
      <c r="E33" t="n">
        <v>22.01</v>
      </c>
      <c r="F33" t="n">
        <v>17.68</v>
      </c>
      <c r="G33" t="n">
        <v>44.21</v>
      </c>
      <c r="H33" t="n">
        <v>0.5</v>
      </c>
      <c r="I33" t="n">
        <v>24</v>
      </c>
      <c r="J33" t="n">
        <v>313.24</v>
      </c>
      <c r="K33" t="n">
        <v>61.82</v>
      </c>
      <c r="L33" t="n">
        <v>8.75</v>
      </c>
      <c r="M33" t="n">
        <v>22</v>
      </c>
      <c r="N33" t="n">
        <v>92.67</v>
      </c>
      <c r="O33" t="n">
        <v>38866.96</v>
      </c>
      <c r="P33" t="n">
        <v>273.6</v>
      </c>
      <c r="Q33" t="n">
        <v>2196.81</v>
      </c>
      <c r="R33" t="n">
        <v>80.36</v>
      </c>
      <c r="S33" t="n">
        <v>53.93</v>
      </c>
      <c r="T33" t="n">
        <v>11146.21</v>
      </c>
      <c r="U33" t="n">
        <v>0.67</v>
      </c>
      <c r="V33" t="n">
        <v>0.86</v>
      </c>
      <c r="W33" t="n">
        <v>2.52</v>
      </c>
      <c r="X33" t="n">
        <v>0.68</v>
      </c>
      <c r="Y33" t="n">
        <v>1</v>
      </c>
      <c r="Z33" t="n">
        <v>10</v>
      </c>
      <c r="AA33" t="n">
        <v>400.963932146729</v>
      </c>
      <c r="AB33" t="n">
        <v>548.6165412433951</v>
      </c>
      <c r="AC33" t="n">
        <v>496.2573485352764</v>
      </c>
      <c r="AD33" t="n">
        <v>400963.932146729</v>
      </c>
      <c r="AE33" t="n">
        <v>548616.5412433951</v>
      </c>
      <c r="AF33" t="n">
        <v>2.02406529048236e-05</v>
      </c>
      <c r="AG33" t="n">
        <v>26</v>
      </c>
      <c r="AH33" t="n">
        <v>496257.3485352764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4.5651</v>
      </c>
      <c r="E34" t="n">
        <v>21.91</v>
      </c>
      <c r="F34" t="n">
        <v>17.63</v>
      </c>
      <c r="G34" t="n">
        <v>45.99</v>
      </c>
      <c r="H34" t="n">
        <v>0.51</v>
      </c>
      <c r="I34" t="n">
        <v>23</v>
      </c>
      <c r="J34" t="n">
        <v>313.79</v>
      </c>
      <c r="K34" t="n">
        <v>61.82</v>
      </c>
      <c r="L34" t="n">
        <v>9</v>
      </c>
      <c r="M34" t="n">
        <v>21</v>
      </c>
      <c r="N34" t="n">
        <v>92.97</v>
      </c>
      <c r="O34" t="n">
        <v>38934.97</v>
      </c>
      <c r="P34" t="n">
        <v>271.31</v>
      </c>
      <c r="Q34" t="n">
        <v>2196.56</v>
      </c>
      <c r="R34" t="n">
        <v>78.86</v>
      </c>
      <c r="S34" t="n">
        <v>53.93</v>
      </c>
      <c r="T34" t="n">
        <v>10401.54</v>
      </c>
      <c r="U34" t="n">
        <v>0.68</v>
      </c>
      <c r="V34" t="n">
        <v>0.87</v>
      </c>
      <c r="W34" t="n">
        <v>2.51</v>
      </c>
      <c r="X34" t="n">
        <v>0.63</v>
      </c>
      <c r="Y34" t="n">
        <v>1</v>
      </c>
      <c r="Z34" t="n">
        <v>10</v>
      </c>
      <c r="AA34" t="n">
        <v>398.8851103365349</v>
      </c>
      <c r="AB34" t="n">
        <v>545.772205531542</v>
      </c>
      <c r="AC34" t="n">
        <v>493.6844722317122</v>
      </c>
      <c r="AD34" t="n">
        <v>398885.1103365349</v>
      </c>
      <c r="AE34" t="n">
        <v>545772.205531542</v>
      </c>
      <c r="AF34" t="n">
        <v>2.034001157343713e-05</v>
      </c>
      <c r="AG34" t="n">
        <v>26</v>
      </c>
      <c r="AH34" t="n">
        <v>493684.4722317122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4.5818</v>
      </c>
      <c r="E35" t="n">
        <v>21.83</v>
      </c>
      <c r="F35" t="n">
        <v>17.61</v>
      </c>
      <c r="G35" t="n">
        <v>48.02</v>
      </c>
      <c r="H35" t="n">
        <v>0.52</v>
      </c>
      <c r="I35" t="n">
        <v>22</v>
      </c>
      <c r="J35" t="n">
        <v>314.34</v>
      </c>
      <c r="K35" t="n">
        <v>61.82</v>
      </c>
      <c r="L35" t="n">
        <v>9.25</v>
      </c>
      <c r="M35" t="n">
        <v>20</v>
      </c>
      <c r="N35" t="n">
        <v>93.27</v>
      </c>
      <c r="O35" t="n">
        <v>39003.11</v>
      </c>
      <c r="P35" t="n">
        <v>268.62</v>
      </c>
      <c r="Q35" t="n">
        <v>2196.59</v>
      </c>
      <c r="R35" t="n">
        <v>77.78</v>
      </c>
      <c r="S35" t="n">
        <v>53.93</v>
      </c>
      <c r="T35" t="n">
        <v>9865.059999999999</v>
      </c>
      <c r="U35" t="n">
        <v>0.6899999999999999</v>
      </c>
      <c r="V35" t="n">
        <v>0.87</v>
      </c>
      <c r="W35" t="n">
        <v>2.52</v>
      </c>
      <c r="X35" t="n">
        <v>0.6</v>
      </c>
      <c r="Y35" t="n">
        <v>1</v>
      </c>
      <c r="Z35" t="n">
        <v>10</v>
      </c>
      <c r="AA35" t="n">
        <v>396.8464199354006</v>
      </c>
      <c r="AB35" t="n">
        <v>542.9827793840371</v>
      </c>
      <c r="AC35" t="n">
        <v>491.1612650007411</v>
      </c>
      <c r="AD35" t="n">
        <v>396846.4199354006</v>
      </c>
      <c r="AE35" t="n">
        <v>542982.7793840371</v>
      </c>
      <c r="AF35" t="n">
        <v>2.041441918625534e-05</v>
      </c>
      <c r="AG35" t="n">
        <v>26</v>
      </c>
      <c r="AH35" t="n">
        <v>491161.2650007411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4.5837</v>
      </c>
      <c r="E36" t="n">
        <v>21.82</v>
      </c>
      <c r="F36" t="n">
        <v>17.6</v>
      </c>
      <c r="G36" t="n">
        <v>47.99</v>
      </c>
      <c r="H36" t="n">
        <v>0.54</v>
      </c>
      <c r="I36" t="n">
        <v>22</v>
      </c>
      <c r="J36" t="n">
        <v>314.9</v>
      </c>
      <c r="K36" t="n">
        <v>61.82</v>
      </c>
      <c r="L36" t="n">
        <v>9.5</v>
      </c>
      <c r="M36" t="n">
        <v>20</v>
      </c>
      <c r="N36" t="n">
        <v>93.56999999999999</v>
      </c>
      <c r="O36" t="n">
        <v>39071.38</v>
      </c>
      <c r="P36" t="n">
        <v>267.96</v>
      </c>
      <c r="Q36" t="n">
        <v>2196.61</v>
      </c>
      <c r="R36" t="n">
        <v>77.8</v>
      </c>
      <c r="S36" t="n">
        <v>53.93</v>
      </c>
      <c r="T36" t="n">
        <v>9875.76</v>
      </c>
      <c r="U36" t="n">
        <v>0.6899999999999999</v>
      </c>
      <c r="V36" t="n">
        <v>0.87</v>
      </c>
      <c r="W36" t="n">
        <v>2.51</v>
      </c>
      <c r="X36" t="n">
        <v>0.59</v>
      </c>
      <c r="Y36" t="n">
        <v>1</v>
      </c>
      <c r="Z36" t="n">
        <v>10</v>
      </c>
      <c r="AA36" t="n">
        <v>396.4199870518114</v>
      </c>
      <c r="AB36" t="n">
        <v>542.3993150998194</v>
      </c>
      <c r="AC36" t="n">
        <v>490.6334857289119</v>
      </c>
      <c r="AD36" t="n">
        <v>396419.9870518114</v>
      </c>
      <c r="AE36" t="n">
        <v>542399.3150998194</v>
      </c>
      <c r="AF36" t="n">
        <v>2.042288472304304e-05</v>
      </c>
      <c r="AG36" t="n">
        <v>26</v>
      </c>
      <c r="AH36" t="n">
        <v>490633.4857289119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4.6005</v>
      </c>
      <c r="E37" t="n">
        <v>21.74</v>
      </c>
      <c r="F37" t="n">
        <v>17.57</v>
      </c>
      <c r="G37" t="n">
        <v>50.21</v>
      </c>
      <c r="H37" t="n">
        <v>0.55</v>
      </c>
      <c r="I37" t="n">
        <v>21</v>
      </c>
      <c r="J37" t="n">
        <v>315.45</v>
      </c>
      <c r="K37" t="n">
        <v>61.82</v>
      </c>
      <c r="L37" t="n">
        <v>9.75</v>
      </c>
      <c r="M37" t="n">
        <v>19</v>
      </c>
      <c r="N37" t="n">
        <v>93.88</v>
      </c>
      <c r="O37" t="n">
        <v>39139.8</v>
      </c>
      <c r="P37" t="n">
        <v>264.33</v>
      </c>
      <c r="Q37" t="n">
        <v>2196.56</v>
      </c>
      <c r="R37" t="n">
        <v>76.92</v>
      </c>
      <c r="S37" t="n">
        <v>53.93</v>
      </c>
      <c r="T37" t="n">
        <v>9440.530000000001</v>
      </c>
      <c r="U37" t="n">
        <v>0.7</v>
      </c>
      <c r="V37" t="n">
        <v>0.87</v>
      </c>
      <c r="W37" t="n">
        <v>2.51</v>
      </c>
      <c r="X37" t="n">
        <v>0.57</v>
      </c>
      <c r="Y37" t="n">
        <v>1</v>
      </c>
      <c r="Z37" t="n">
        <v>10</v>
      </c>
      <c r="AA37" t="n">
        <v>393.8896679191791</v>
      </c>
      <c r="AB37" t="n">
        <v>538.9372208327501</v>
      </c>
      <c r="AC37" t="n">
        <v>487.5018088796118</v>
      </c>
      <c r="AD37" t="n">
        <v>393889.6679191791</v>
      </c>
      <c r="AE37" t="n">
        <v>538937.2208327501</v>
      </c>
      <c r="AF37" t="n">
        <v>2.049773789042902e-05</v>
      </c>
      <c r="AG37" t="n">
        <v>26</v>
      </c>
      <c r="AH37" t="n">
        <v>487501.8088796118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4.6189</v>
      </c>
      <c r="E38" t="n">
        <v>21.65</v>
      </c>
      <c r="F38" t="n">
        <v>17.54</v>
      </c>
      <c r="G38" t="n">
        <v>52.62</v>
      </c>
      <c r="H38" t="n">
        <v>0.5600000000000001</v>
      </c>
      <c r="I38" t="n">
        <v>20</v>
      </c>
      <c r="J38" t="n">
        <v>316.01</v>
      </c>
      <c r="K38" t="n">
        <v>61.82</v>
      </c>
      <c r="L38" t="n">
        <v>10</v>
      </c>
      <c r="M38" t="n">
        <v>18</v>
      </c>
      <c r="N38" t="n">
        <v>94.18000000000001</v>
      </c>
      <c r="O38" t="n">
        <v>39208.35</v>
      </c>
      <c r="P38" t="n">
        <v>261.57</v>
      </c>
      <c r="Q38" t="n">
        <v>2196.6</v>
      </c>
      <c r="R38" t="n">
        <v>75.81999999999999</v>
      </c>
      <c r="S38" t="n">
        <v>53.93</v>
      </c>
      <c r="T38" t="n">
        <v>8892.73</v>
      </c>
      <c r="U38" t="n">
        <v>0.71</v>
      </c>
      <c r="V38" t="n">
        <v>0.87</v>
      </c>
      <c r="W38" t="n">
        <v>2.51</v>
      </c>
      <c r="X38" t="n">
        <v>0.54</v>
      </c>
      <c r="Y38" t="n">
        <v>1</v>
      </c>
      <c r="Z38" t="n">
        <v>10</v>
      </c>
      <c r="AA38" t="n">
        <v>391.7792630115781</v>
      </c>
      <c r="AB38" t="n">
        <v>536.0496717336771</v>
      </c>
      <c r="AC38" t="n">
        <v>484.8898434138537</v>
      </c>
      <c r="AD38" t="n">
        <v>391779.2630115781</v>
      </c>
      <c r="AE38" t="n">
        <v>536049.671733677</v>
      </c>
      <c r="AF38" t="n">
        <v>2.057971993089938e-05</v>
      </c>
      <c r="AG38" t="n">
        <v>26</v>
      </c>
      <c r="AH38" t="n">
        <v>484889.8434138537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4.6146</v>
      </c>
      <c r="E39" t="n">
        <v>21.67</v>
      </c>
      <c r="F39" t="n">
        <v>17.56</v>
      </c>
      <c r="G39" t="n">
        <v>52.69</v>
      </c>
      <c r="H39" t="n">
        <v>0.58</v>
      </c>
      <c r="I39" t="n">
        <v>20</v>
      </c>
      <c r="J39" t="n">
        <v>316.56</v>
      </c>
      <c r="K39" t="n">
        <v>61.82</v>
      </c>
      <c r="L39" t="n">
        <v>10.25</v>
      </c>
      <c r="M39" t="n">
        <v>18</v>
      </c>
      <c r="N39" t="n">
        <v>94.48999999999999</v>
      </c>
      <c r="O39" t="n">
        <v>39277.04</v>
      </c>
      <c r="P39" t="n">
        <v>259.65</v>
      </c>
      <c r="Q39" t="n">
        <v>2196.8</v>
      </c>
      <c r="R39" t="n">
        <v>76.54000000000001</v>
      </c>
      <c r="S39" t="n">
        <v>53.93</v>
      </c>
      <c r="T39" t="n">
        <v>9253.26</v>
      </c>
      <c r="U39" t="n">
        <v>0.7</v>
      </c>
      <c r="V39" t="n">
        <v>0.87</v>
      </c>
      <c r="W39" t="n">
        <v>2.51</v>
      </c>
      <c r="X39" t="n">
        <v>0.5600000000000001</v>
      </c>
      <c r="Y39" t="n">
        <v>1</v>
      </c>
      <c r="Z39" t="n">
        <v>10</v>
      </c>
      <c r="AA39" t="n">
        <v>390.9410206436422</v>
      </c>
      <c r="AB39" t="n">
        <v>534.9027515452236</v>
      </c>
      <c r="AC39" t="n">
        <v>483.8523836784736</v>
      </c>
      <c r="AD39" t="n">
        <v>390941.0206436422</v>
      </c>
      <c r="AE39" t="n">
        <v>534902.7515452236</v>
      </c>
      <c r="AF39" t="n">
        <v>2.056056108448511e-05</v>
      </c>
      <c r="AG39" t="n">
        <v>26</v>
      </c>
      <c r="AH39" t="n">
        <v>483852.3836784736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4.638</v>
      </c>
      <c r="E40" t="n">
        <v>21.56</v>
      </c>
      <c r="F40" t="n">
        <v>17.51</v>
      </c>
      <c r="G40" t="n">
        <v>55.29</v>
      </c>
      <c r="H40" t="n">
        <v>0.59</v>
      </c>
      <c r="I40" t="n">
        <v>19</v>
      </c>
      <c r="J40" t="n">
        <v>317.12</v>
      </c>
      <c r="K40" t="n">
        <v>61.82</v>
      </c>
      <c r="L40" t="n">
        <v>10.5</v>
      </c>
      <c r="M40" t="n">
        <v>17</v>
      </c>
      <c r="N40" t="n">
        <v>94.8</v>
      </c>
      <c r="O40" t="n">
        <v>39345.87</v>
      </c>
      <c r="P40" t="n">
        <v>258.03</v>
      </c>
      <c r="Q40" t="n">
        <v>2196.59</v>
      </c>
      <c r="R40" t="n">
        <v>74.89</v>
      </c>
      <c r="S40" t="n">
        <v>53.93</v>
      </c>
      <c r="T40" t="n">
        <v>8434.700000000001</v>
      </c>
      <c r="U40" t="n">
        <v>0.72</v>
      </c>
      <c r="V40" t="n">
        <v>0.87</v>
      </c>
      <c r="W40" t="n">
        <v>2.5</v>
      </c>
      <c r="X40" t="n">
        <v>0.5</v>
      </c>
      <c r="Y40" t="n">
        <v>1</v>
      </c>
      <c r="Z40" t="n">
        <v>10</v>
      </c>
      <c r="AA40" t="n">
        <v>380.2391447870766</v>
      </c>
      <c r="AB40" t="n">
        <v>520.2599728648295</v>
      </c>
      <c r="AC40" t="n">
        <v>470.6070912440673</v>
      </c>
      <c r="AD40" t="n">
        <v>380239.1447870766</v>
      </c>
      <c r="AE40" t="n">
        <v>520259.9728648295</v>
      </c>
      <c r="AF40" t="n">
        <v>2.066482085334416e-05</v>
      </c>
      <c r="AG40" t="n">
        <v>25</v>
      </c>
      <c r="AH40" t="n">
        <v>470607.0912440673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4.6562</v>
      </c>
      <c r="E41" t="n">
        <v>21.48</v>
      </c>
      <c r="F41" t="n">
        <v>17.48</v>
      </c>
      <c r="G41" t="n">
        <v>58.27</v>
      </c>
      <c r="H41" t="n">
        <v>0.6</v>
      </c>
      <c r="I41" t="n">
        <v>18</v>
      </c>
      <c r="J41" t="n">
        <v>317.68</v>
      </c>
      <c r="K41" t="n">
        <v>61.82</v>
      </c>
      <c r="L41" t="n">
        <v>10.75</v>
      </c>
      <c r="M41" t="n">
        <v>16</v>
      </c>
      <c r="N41" t="n">
        <v>95.11</v>
      </c>
      <c r="O41" t="n">
        <v>39414.84</v>
      </c>
      <c r="P41" t="n">
        <v>254.49</v>
      </c>
      <c r="Q41" t="n">
        <v>2196.61</v>
      </c>
      <c r="R41" t="n">
        <v>73.73999999999999</v>
      </c>
      <c r="S41" t="n">
        <v>53.93</v>
      </c>
      <c r="T41" t="n">
        <v>7863.36</v>
      </c>
      <c r="U41" t="n">
        <v>0.73</v>
      </c>
      <c r="V41" t="n">
        <v>0.87</v>
      </c>
      <c r="W41" t="n">
        <v>2.51</v>
      </c>
      <c r="X41" t="n">
        <v>0.47</v>
      </c>
      <c r="Y41" t="n">
        <v>1</v>
      </c>
      <c r="Z41" t="n">
        <v>10</v>
      </c>
      <c r="AA41" t="n">
        <v>377.7654032891431</v>
      </c>
      <c r="AB41" t="n">
        <v>516.8752906135842</v>
      </c>
      <c r="AC41" t="n">
        <v>467.5454383164496</v>
      </c>
      <c r="AD41" t="n">
        <v>377765.4032891431</v>
      </c>
      <c r="AE41" t="n">
        <v>516875.2906135842</v>
      </c>
      <c r="AF41" t="n">
        <v>2.074591178467897e-05</v>
      </c>
      <c r="AG41" t="n">
        <v>25</v>
      </c>
      <c r="AH41" t="n">
        <v>467545.4383164496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4.655</v>
      </c>
      <c r="E42" t="n">
        <v>21.48</v>
      </c>
      <c r="F42" t="n">
        <v>17.49</v>
      </c>
      <c r="G42" t="n">
        <v>58.28</v>
      </c>
      <c r="H42" t="n">
        <v>0.62</v>
      </c>
      <c r="I42" t="n">
        <v>18</v>
      </c>
      <c r="J42" t="n">
        <v>318.24</v>
      </c>
      <c r="K42" t="n">
        <v>61.82</v>
      </c>
      <c r="L42" t="n">
        <v>11</v>
      </c>
      <c r="M42" t="n">
        <v>16</v>
      </c>
      <c r="N42" t="n">
        <v>95.42</v>
      </c>
      <c r="O42" t="n">
        <v>39483.95</v>
      </c>
      <c r="P42" t="n">
        <v>254.56</v>
      </c>
      <c r="Q42" t="n">
        <v>2196.56</v>
      </c>
      <c r="R42" t="n">
        <v>73.86</v>
      </c>
      <c r="S42" t="n">
        <v>53.93</v>
      </c>
      <c r="T42" t="n">
        <v>7924.08</v>
      </c>
      <c r="U42" t="n">
        <v>0.73</v>
      </c>
      <c r="V42" t="n">
        <v>0.87</v>
      </c>
      <c r="W42" t="n">
        <v>2.51</v>
      </c>
      <c r="X42" t="n">
        <v>0.48</v>
      </c>
      <c r="Y42" t="n">
        <v>1</v>
      </c>
      <c r="Z42" t="n">
        <v>10</v>
      </c>
      <c r="AA42" t="n">
        <v>377.8518641511114</v>
      </c>
      <c r="AB42" t="n">
        <v>516.9935901793132</v>
      </c>
      <c r="AC42" t="n">
        <v>467.6524475376599</v>
      </c>
      <c r="AD42" t="n">
        <v>377851.8641511114</v>
      </c>
      <c r="AE42" t="n">
        <v>516993.5901793132</v>
      </c>
      <c r="AF42" t="n">
        <v>2.074056512986569e-05</v>
      </c>
      <c r="AG42" t="n">
        <v>25</v>
      </c>
      <c r="AH42" t="n">
        <v>467652.4475376599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4.655</v>
      </c>
      <c r="E43" t="n">
        <v>21.48</v>
      </c>
      <c r="F43" t="n">
        <v>17.49</v>
      </c>
      <c r="G43" t="n">
        <v>58.28</v>
      </c>
      <c r="H43" t="n">
        <v>0.63</v>
      </c>
      <c r="I43" t="n">
        <v>18</v>
      </c>
      <c r="J43" t="n">
        <v>318.8</v>
      </c>
      <c r="K43" t="n">
        <v>61.82</v>
      </c>
      <c r="L43" t="n">
        <v>11.25</v>
      </c>
      <c r="M43" t="n">
        <v>13</v>
      </c>
      <c r="N43" t="n">
        <v>95.73</v>
      </c>
      <c r="O43" t="n">
        <v>39553.2</v>
      </c>
      <c r="P43" t="n">
        <v>251.26</v>
      </c>
      <c r="Q43" t="n">
        <v>2196.73</v>
      </c>
      <c r="R43" t="n">
        <v>73.84999999999999</v>
      </c>
      <c r="S43" t="n">
        <v>53.93</v>
      </c>
      <c r="T43" t="n">
        <v>7921.05</v>
      </c>
      <c r="U43" t="n">
        <v>0.73</v>
      </c>
      <c r="V43" t="n">
        <v>0.87</v>
      </c>
      <c r="W43" t="n">
        <v>2.51</v>
      </c>
      <c r="X43" t="n">
        <v>0.48</v>
      </c>
      <c r="Y43" t="n">
        <v>1</v>
      </c>
      <c r="Z43" t="n">
        <v>10</v>
      </c>
      <c r="AA43" t="n">
        <v>376.1372477748409</v>
      </c>
      <c r="AB43" t="n">
        <v>514.6475764097642</v>
      </c>
      <c r="AC43" t="n">
        <v>465.5303340296255</v>
      </c>
      <c r="AD43" t="n">
        <v>376137.2477748409</v>
      </c>
      <c r="AE43" t="n">
        <v>514647.5764097641</v>
      </c>
      <c r="AF43" t="n">
        <v>2.074056512986569e-05</v>
      </c>
      <c r="AG43" t="n">
        <v>25</v>
      </c>
      <c r="AH43" t="n">
        <v>465530.3340296255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4.6693</v>
      </c>
      <c r="E44" t="n">
        <v>21.42</v>
      </c>
      <c r="F44" t="n">
        <v>17.48</v>
      </c>
      <c r="G44" t="n">
        <v>61.68</v>
      </c>
      <c r="H44" t="n">
        <v>0.64</v>
      </c>
      <c r="I44" t="n">
        <v>17</v>
      </c>
      <c r="J44" t="n">
        <v>319.36</v>
      </c>
      <c r="K44" t="n">
        <v>61.82</v>
      </c>
      <c r="L44" t="n">
        <v>11.5</v>
      </c>
      <c r="M44" t="n">
        <v>10</v>
      </c>
      <c r="N44" t="n">
        <v>96.04000000000001</v>
      </c>
      <c r="O44" t="n">
        <v>39622.59</v>
      </c>
      <c r="P44" t="n">
        <v>251.28</v>
      </c>
      <c r="Q44" t="n">
        <v>2196.58</v>
      </c>
      <c r="R44" t="n">
        <v>73.47</v>
      </c>
      <c r="S44" t="n">
        <v>53.93</v>
      </c>
      <c r="T44" t="n">
        <v>7735.07</v>
      </c>
      <c r="U44" t="n">
        <v>0.73</v>
      </c>
      <c r="V44" t="n">
        <v>0.87</v>
      </c>
      <c r="W44" t="n">
        <v>2.51</v>
      </c>
      <c r="X44" t="n">
        <v>0.47</v>
      </c>
      <c r="Y44" t="n">
        <v>1</v>
      </c>
      <c r="Z44" t="n">
        <v>10</v>
      </c>
      <c r="AA44" t="n">
        <v>375.6776554309451</v>
      </c>
      <c r="AB44" t="n">
        <v>514.0187418890627</v>
      </c>
      <c r="AC44" t="n">
        <v>464.9615145930051</v>
      </c>
      <c r="AD44" t="n">
        <v>375677.6554309451</v>
      </c>
      <c r="AE44" t="n">
        <v>514018.7418890626</v>
      </c>
      <c r="AF44" t="n">
        <v>2.080427943305733e-05</v>
      </c>
      <c r="AG44" t="n">
        <v>25</v>
      </c>
      <c r="AH44" t="n">
        <v>464961.5145930051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4.6679</v>
      </c>
      <c r="E45" t="n">
        <v>21.42</v>
      </c>
      <c r="F45" t="n">
        <v>17.48</v>
      </c>
      <c r="G45" t="n">
        <v>61.7</v>
      </c>
      <c r="H45" t="n">
        <v>0.65</v>
      </c>
      <c r="I45" t="n">
        <v>17</v>
      </c>
      <c r="J45" t="n">
        <v>319.93</v>
      </c>
      <c r="K45" t="n">
        <v>61.82</v>
      </c>
      <c r="L45" t="n">
        <v>11.75</v>
      </c>
      <c r="M45" t="n">
        <v>9</v>
      </c>
      <c r="N45" t="n">
        <v>96.36</v>
      </c>
      <c r="O45" t="n">
        <v>39692.13</v>
      </c>
      <c r="P45" t="n">
        <v>252.07</v>
      </c>
      <c r="Q45" t="n">
        <v>2196.58</v>
      </c>
      <c r="R45" t="n">
        <v>73.53</v>
      </c>
      <c r="S45" t="n">
        <v>53.93</v>
      </c>
      <c r="T45" t="n">
        <v>7763.33</v>
      </c>
      <c r="U45" t="n">
        <v>0.73</v>
      </c>
      <c r="V45" t="n">
        <v>0.87</v>
      </c>
      <c r="W45" t="n">
        <v>2.52</v>
      </c>
      <c r="X45" t="n">
        <v>0.48</v>
      </c>
      <c r="Y45" t="n">
        <v>1</v>
      </c>
      <c r="Z45" t="n">
        <v>10</v>
      </c>
      <c r="AA45" t="n">
        <v>376.1317973334145</v>
      </c>
      <c r="AB45" t="n">
        <v>514.6401188753479</v>
      </c>
      <c r="AC45" t="n">
        <v>465.5235882318273</v>
      </c>
      <c r="AD45" t="n">
        <v>376131.7973334144</v>
      </c>
      <c r="AE45" t="n">
        <v>514640.1188753479</v>
      </c>
      <c r="AF45" t="n">
        <v>2.079804166910849e-05</v>
      </c>
      <c r="AG45" t="n">
        <v>25</v>
      </c>
      <c r="AH45" t="n">
        <v>465523.5882318272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4.6704</v>
      </c>
      <c r="E46" t="n">
        <v>21.41</v>
      </c>
      <c r="F46" t="n">
        <v>17.47</v>
      </c>
      <c r="G46" t="n">
        <v>61.66</v>
      </c>
      <c r="H46" t="n">
        <v>0.67</v>
      </c>
      <c r="I46" t="n">
        <v>17</v>
      </c>
      <c r="J46" t="n">
        <v>320.49</v>
      </c>
      <c r="K46" t="n">
        <v>61.82</v>
      </c>
      <c r="L46" t="n">
        <v>12</v>
      </c>
      <c r="M46" t="n">
        <v>7</v>
      </c>
      <c r="N46" t="n">
        <v>96.67</v>
      </c>
      <c r="O46" t="n">
        <v>39761.81</v>
      </c>
      <c r="P46" t="n">
        <v>250.84</v>
      </c>
      <c r="Q46" t="n">
        <v>2196.6</v>
      </c>
      <c r="R46" t="n">
        <v>73.13</v>
      </c>
      <c r="S46" t="n">
        <v>53.93</v>
      </c>
      <c r="T46" t="n">
        <v>7564.24</v>
      </c>
      <c r="U46" t="n">
        <v>0.74</v>
      </c>
      <c r="V46" t="n">
        <v>0.87</v>
      </c>
      <c r="W46" t="n">
        <v>2.51</v>
      </c>
      <c r="X46" t="n">
        <v>0.46</v>
      </c>
      <c r="Y46" t="n">
        <v>1</v>
      </c>
      <c r="Z46" t="n">
        <v>10</v>
      </c>
      <c r="AA46" t="n">
        <v>375.4036039381356</v>
      </c>
      <c r="AB46" t="n">
        <v>513.6437725463021</v>
      </c>
      <c r="AC46" t="n">
        <v>464.6223317980447</v>
      </c>
      <c r="AD46" t="n">
        <v>375403.6039381356</v>
      </c>
      <c r="AE46" t="n">
        <v>513643.7725463021</v>
      </c>
      <c r="AF46" t="n">
        <v>2.080918053330284e-05</v>
      </c>
      <c r="AG46" t="n">
        <v>25</v>
      </c>
      <c r="AH46" t="n">
        <v>464622.3317980447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4.6894</v>
      </c>
      <c r="E47" t="n">
        <v>21.32</v>
      </c>
      <c r="F47" t="n">
        <v>17.44</v>
      </c>
      <c r="G47" t="n">
        <v>65.39</v>
      </c>
      <c r="H47" t="n">
        <v>0.68</v>
      </c>
      <c r="I47" t="n">
        <v>16</v>
      </c>
      <c r="J47" t="n">
        <v>321.06</v>
      </c>
      <c r="K47" t="n">
        <v>61.82</v>
      </c>
      <c r="L47" t="n">
        <v>12.25</v>
      </c>
      <c r="M47" t="n">
        <v>5</v>
      </c>
      <c r="N47" t="n">
        <v>96.98999999999999</v>
      </c>
      <c r="O47" t="n">
        <v>39831.64</v>
      </c>
      <c r="P47" t="n">
        <v>247.57</v>
      </c>
      <c r="Q47" t="n">
        <v>2196.56</v>
      </c>
      <c r="R47" t="n">
        <v>72.03</v>
      </c>
      <c r="S47" t="n">
        <v>53.93</v>
      </c>
      <c r="T47" t="n">
        <v>7020.21</v>
      </c>
      <c r="U47" t="n">
        <v>0.75</v>
      </c>
      <c r="V47" t="n">
        <v>0.88</v>
      </c>
      <c r="W47" t="n">
        <v>2.52</v>
      </c>
      <c r="X47" t="n">
        <v>0.43</v>
      </c>
      <c r="Y47" t="n">
        <v>1</v>
      </c>
      <c r="Z47" t="n">
        <v>10</v>
      </c>
      <c r="AA47" t="n">
        <v>373.0799607727026</v>
      </c>
      <c r="AB47" t="n">
        <v>510.464461455455</v>
      </c>
      <c r="AC47" t="n">
        <v>461.7464496955171</v>
      </c>
      <c r="AD47" t="n">
        <v>373079.9607727026</v>
      </c>
      <c r="AE47" t="n">
        <v>510464.461455455</v>
      </c>
      <c r="AF47" t="n">
        <v>2.089383590117984e-05</v>
      </c>
      <c r="AG47" t="n">
        <v>25</v>
      </c>
      <c r="AH47" t="n">
        <v>461746.4496955171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4.6888</v>
      </c>
      <c r="E48" t="n">
        <v>21.33</v>
      </c>
      <c r="F48" t="n">
        <v>17.44</v>
      </c>
      <c r="G48" t="n">
        <v>65.40000000000001</v>
      </c>
      <c r="H48" t="n">
        <v>0.6899999999999999</v>
      </c>
      <c r="I48" t="n">
        <v>16</v>
      </c>
      <c r="J48" t="n">
        <v>321.63</v>
      </c>
      <c r="K48" t="n">
        <v>61.82</v>
      </c>
      <c r="L48" t="n">
        <v>12.5</v>
      </c>
      <c r="M48" t="n">
        <v>6</v>
      </c>
      <c r="N48" t="n">
        <v>97.31</v>
      </c>
      <c r="O48" t="n">
        <v>39901.61</v>
      </c>
      <c r="P48" t="n">
        <v>247.71</v>
      </c>
      <c r="Q48" t="n">
        <v>2196.6</v>
      </c>
      <c r="R48" t="n">
        <v>72.23999999999999</v>
      </c>
      <c r="S48" t="n">
        <v>53.93</v>
      </c>
      <c r="T48" t="n">
        <v>7126.59</v>
      </c>
      <c r="U48" t="n">
        <v>0.75</v>
      </c>
      <c r="V48" t="n">
        <v>0.88</v>
      </c>
      <c r="W48" t="n">
        <v>2.51</v>
      </c>
      <c r="X48" t="n">
        <v>0.44</v>
      </c>
      <c r="Y48" t="n">
        <v>1</v>
      </c>
      <c r="Z48" t="n">
        <v>10</v>
      </c>
      <c r="AA48" t="n">
        <v>373.1709629045849</v>
      </c>
      <c r="AB48" t="n">
        <v>510.5889745870273</v>
      </c>
      <c r="AC48" t="n">
        <v>461.8590794685673</v>
      </c>
      <c r="AD48" t="n">
        <v>373170.9629045849</v>
      </c>
      <c r="AE48" t="n">
        <v>510588.9745870273</v>
      </c>
      <c r="AF48" t="n">
        <v>2.08911625737732e-05</v>
      </c>
      <c r="AG48" t="n">
        <v>25</v>
      </c>
      <c r="AH48" t="n">
        <v>461859.0794685673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4.688</v>
      </c>
      <c r="E49" t="n">
        <v>21.33</v>
      </c>
      <c r="F49" t="n">
        <v>17.44</v>
      </c>
      <c r="G49" t="n">
        <v>65.42</v>
      </c>
      <c r="H49" t="n">
        <v>0.71</v>
      </c>
      <c r="I49" t="n">
        <v>16</v>
      </c>
      <c r="J49" t="n">
        <v>322.2</v>
      </c>
      <c r="K49" t="n">
        <v>61.82</v>
      </c>
      <c r="L49" t="n">
        <v>12.75</v>
      </c>
      <c r="M49" t="n">
        <v>1</v>
      </c>
      <c r="N49" t="n">
        <v>97.62</v>
      </c>
      <c r="O49" t="n">
        <v>39971.73</v>
      </c>
      <c r="P49" t="n">
        <v>247.7</v>
      </c>
      <c r="Q49" t="n">
        <v>2196.56</v>
      </c>
      <c r="R49" t="n">
        <v>72.37</v>
      </c>
      <c r="S49" t="n">
        <v>53.93</v>
      </c>
      <c r="T49" t="n">
        <v>7188.22</v>
      </c>
      <c r="U49" t="n">
        <v>0.75</v>
      </c>
      <c r="V49" t="n">
        <v>0.88</v>
      </c>
      <c r="W49" t="n">
        <v>2.51</v>
      </c>
      <c r="X49" t="n">
        <v>0.44</v>
      </c>
      <c r="Y49" t="n">
        <v>1</v>
      </c>
      <c r="Z49" t="n">
        <v>10</v>
      </c>
      <c r="AA49" t="n">
        <v>373.1908704074525</v>
      </c>
      <c r="AB49" t="n">
        <v>510.6162129107076</v>
      </c>
      <c r="AC49" t="n">
        <v>461.8837182048647</v>
      </c>
      <c r="AD49" t="n">
        <v>373190.8704074525</v>
      </c>
      <c r="AE49" t="n">
        <v>510616.2129107076</v>
      </c>
      <c r="AF49" t="n">
        <v>2.088759813723101e-05</v>
      </c>
      <c r="AG49" t="n">
        <v>25</v>
      </c>
      <c r="AH49" t="n">
        <v>461883.7182048648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4.6874</v>
      </c>
      <c r="E50" t="n">
        <v>21.33</v>
      </c>
      <c r="F50" t="n">
        <v>17.45</v>
      </c>
      <c r="G50" t="n">
        <v>65.43000000000001</v>
      </c>
      <c r="H50" t="n">
        <v>0.72</v>
      </c>
      <c r="I50" t="n">
        <v>16</v>
      </c>
      <c r="J50" t="n">
        <v>322.77</v>
      </c>
      <c r="K50" t="n">
        <v>61.82</v>
      </c>
      <c r="L50" t="n">
        <v>13</v>
      </c>
      <c r="M50" t="n">
        <v>0</v>
      </c>
      <c r="N50" t="n">
        <v>97.94</v>
      </c>
      <c r="O50" t="n">
        <v>40042</v>
      </c>
      <c r="P50" t="n">
        <v>248.52</v>
      </c>
      <c r="Q50" t="n">
        <v>2196.56</v>
      </c>
      <c r="R50" t="n">
        <v>72.38</v>
      </c>
      <c r="S50" t="n">
        <v>53.93</v>
      </c>
      <c r="T50" t="n">
        <v>7192.73</v>
      </c>
      <c r="U50" t="n">
        <v>0.75</v>
      </c>
      <c r="V50" t="n">
        <v>0.88</v>
      </c>
      <c r="W50" t="n">
        <v>2.52</v>
      </c>
      <c r="X50" t="n">
        <v>0.44</v>
      </c>
      <c r="Y50" t="n">
        <v>1</v>
      </c>
      <c r="Z50" t="n">
        <v>10</v>
      </c>
      <c r="AA50" t="n">
        <v>373.64374950365</v>
      </c>
      <c r="AB50" t="n">
        <v>511.2358620697408</v>
      </c>
      <c r="AC50" t="n">
        <v>462.444228917843</v>
      </c>
      <c r="AD50" t="n">
        <v>373643.7495036501</v>
      </c>
      <c r="AE50" t="n">
        <v>511235.8620697408</v>
      </c>
      <c r="AF50" t="n">
        <v>2.088492480982437e-05</v>
      </c>
      <c r="AG50" t="n">
        <v>25</v>
      </c>
      <c r="AH50" t="n">
        <v>462444.228917843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3.6103</v>
      </c>
      <c r="E2" t="n">
        <v>27.7</v>
      </c>
      <c r="F2" t="n">
        <v>23.61</v>
      </c>
      <c r="G2" t="n">
        <v>6.44</v>
      </c>
      <c r="H2" t="n">
        <v>0.64</v>
      </c>
      <c r="I2" t="n">
        <v>220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68.76000000000001</v>
      </c>
      <c r="Q2" t="n">
        <v>2198.02</v>
      </c>
      <c r="R2" t="n">
        <v>263.59</v>
      </c>
      <c r="S2" t="n">
        <v>53.93</v>
      </c>
      <c r="T2" t="n">
        <v>101780.97</v>
      </c>
      <c r="U2" t="n">
        <v>0.2</v>
      </c>
      <c r="V2" t="n">
        <v>0.65</v>
      </c>
      <c r="W2" t="n">
        <v>3.13</v>
      </c>
      <c r="X2" t="n">
        <v>6.6</v>
      </c>
      <c r="Y2" t="n">
        <v>1</v>
      </c>
      <c r="Z2" t="n">
        <v>10</v>
      </c>
      <c r="AA2" t="n">
        <v>347.3738455391158</v>
      </c>
      <c r="AB2" t="n">
        <v>475.2922205190965</v>
      </c>
      <c r="AC2" t="n">
        <v>429.9309980695743</v>
      </c>
      <c r="AD2" t="n">
        <v>347373.8455391158</v>
      </c>
      <c r="AE2" t="n">
        <v>475292.2205190965</v>
      </c>
      <c r="AF2" t="n">
        <v>4.796002553186998e-05</v>
      </c>
      <c r="AG2" t="n">
        <v>33</v>
      </c>
      <c r="AH2" t="n">
        <v>429930.9980695743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3.9898</v>
      </c>
      <c r="E2" t="n">
        <v>25.06</v>
      </c>
      <c r="F2" t="n">
        <v>20.57</v>
      </c>
      <c r="G2" t="n">
        <v>10.12</v>
      </c>
      <c r="H2" t="n">
        <v>0.18</v>
      </c>
      <c r="I2" t="n">
        <v>122</v>
      </c>
      <c r="J2" t="n">
        <v>98.70999999999999</v>
      </c>
      <c r="K2" t="n">
        <v>39.72</v>
      </c>
      <c r="L2" t="n">
        <v>1</v>
      </c>
      <c r="M2" t="n">
        <v>120</v>
      </c>
      <c r="N2" t="n">
        <v>12.99</v>
      </c>
      <c r="O2" t="n">
        <v>12407.75</v>
      </c>
      <c r="P2" t="n">
        <v>167.9</v>
      </c>
      <c r="Q2" t="n">
        <v>2197.11</v>
      </c>
      <c r="R2" t="n">
        <v>174.38</v>
      </c>
      <c r="S2" t="n">
        <v>53.93</v>
      </c>
      <c r="T2" t="n">
        <v>57664.57</v>
      </c>
      <c r="U2" t="n">
        <v>0.31</v>
      </c>
      <c r="V2" t="n">
        <v>0.74</v>
      </c>
      <c r="W2" t="n">
        <v>2.68</v>
      </c>
      <c r="X2" t="n">
        <v>3.56</v>
      </c>
      <c r="Y2" t="n">
        <v>1</v>
      </c>
      <c r="Z2" t="n">
        <v>10</v>
      </c>
      <c r="AA2" t="n">
        <v>385.03874653134</v>
      </c>
      <c r="AB2" t="n">
        <v>526.8269997148154</v>
      </c>
      <c r="AC2" t="n">
        <v>476.5473702683707</v>
      </c>
      <c r="AD2" t="n">
        <v>385038.74653134</v>
      </c>
      <c r="AE2" t="n">
        <v>526826.9997148154</v>
      </c>
      <c r="AF2" t="n">
        <v>2.889224654849956e-05</v>
      </c>
      <c r="AG2" t="n">
        <v>30</v>
      </c>
      <c r="AH2" t="n">
        <v>476547.3702683707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4.2691</v>
      </c>
      <c r="E3" t="n">
        <v>23.42</v>
      </c>
      <c r="F3" t="n">
        <v>19.59</v>
      </c>
      <c r="G3" t="n">
        <v>13.06</v>
      </c>
      <c r="H3" t="n">
        <v>0.22</v>
      </c>
      <c r="I3" t="n">
        <v>90</v>
      </c>
      <c r="J3" t="n">
        <v>99.02</v>
      </c>
      <c r="K3" t="n">
        <v>39.72</v>
      </c>
      <c r="L3" t="n">
        <v>1.25</v>
      </c>
      <c r="M3" t="n">
        <v>88</v>
      </c>
      <c r="N3" t="n">
        <v>13.05</v>
      </c>
      <c r="O3" t="n">
        <v>12446.14</v>
      </c>
      <c r="P3" t="n">
        <v>153.72</v>
      </c>
      <c r="Q3" t="n">
        <v>2196.77</v>
      </c>
      <c r="R3" t="n">
        <v>142.41</v>
      </c>
      <c r="S3" t="n">
        <v>53.93</v>
      </c>
      <c r="T3" t="n">
        <v>41838</v>
      </c>
      <c r="U3" t="n">
        <v>0.38</v>
      </c>
      <c r="V3" t="n">
        <v>0.78</v>
      </c>
      <c r="W3" t="n">
        <v>2.62</v>
      </c>
      <c r="X3" t="n">
        <v>2.58</v>
      </c>
      <c r="Y3" t="n">
        <v>1</v>
      </c>
      <c r="Z3" t="n">
        <v>10</v>
      </c>
      <c r="AA3" t="n">
        <v>350.814826760586</v>
      </c>
      <c r="AB3" t="n">
        <v>480.0003228316896</v>
      </c>
      <c r="AC3" t="n">
        <v>434.1897657053167</v>
      </c>
      <c r="AD3" t="n">
        <v>350814.826760586</v>
      </c>
      <c r="AE3" t="n">
        <v>480000.3228316896</v>
      </c>
      <c r="AF3" t="n">
        <v>3.091480518827998e-05</v>
      </c>
      <c r="AG3" t="n">
        <v>28</v>
      </c>
      <c r="AH3" t="n">
        <v>434189.7657053167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4.4596</v>
      </c>
      <c r="E4" t="n">
        <v>22.42</v>
      </c>
      <c r="F4" t="n">
        <v>19</v>
      </c>
      <c r="G4" t="n">
        <v>16.28</v>
      </c>
      <c r="H4" t="n">
        <v>0.27</v>
      </c>
      <c r="I4" t="n">
        <v>70</v>
      </c>
      <c r="J4" t="n">
        <v>99.33</v>
      </c>
      <c r="K4" t="n">
        <v>39.72</v>
      </c>
      <c r="L4" t="n">
        <v>1.5</v>
      </c>
      <c r="M4" t="n">
        <v>67</v>
      </c>
      <c r="N4" t="n">
        <v>13.11</v>
      </c>
      <c r="O4" t="n">
        <v>12484.55</v>
      </c>
      <c r="P4" t="n">
        <v>142.68</v>
      </c>
      <c r="Q4" t="n">
        <v>2196.73</v>
      </c>
      <c r="R4" t="n">
        <v>123.17</v>
      </c>
      <c r="S4" t="n">
        <v>53.93</v>
      </c>
      <c r="T4" t="n">
        <v>32320.1</v>
      </c>
      <c r="U4" t="n">
        <v>0.44</v>
      </c>
      <c r="V4" t="n">
        <v>0.8</v>
      </c>
      <c r="W4" t="n">
        <v>2.59</v>
      </c>
      <c r="X4" t="n">
        <v>1.99</v>
      </c>
      <c r="Y4" t="n">
        <v>1</v>
      </c>
      <c r="Z4" t="n">
        <v>10</v>
      </c>
      <c r="AA4" t="n">
        <v>322.3300213537831</v>
      </c>
      <c r="AB4" t="n">
        <v>441.026155413178</v>
      </c>
      <c r="AC4" t="n">
        <v>398.9352381246404</v>
      </c>
      <c r="AD4" t="n">
        <v>322330.0213537831</v>
      </c>
      <c r="AE4" t="n">
        <v>441026.155413178</v>
      </c>
      <c r="AF4" t="n">
        <v>3.229431618318929e-05</v>
      </c>
      <c r="AG4" t="n">
        <v>26</v>
      </c>
      <c r="AH4" t="n">
        <v>398935.2381246404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4.5841</v>
      </c>
      <c r="E5" t="n">
        <v>21.81</v>
      </c>
      <c r="F5" t="n">
        <v>18.65</v>
      </c>
      <c r="G5" t="n">
        <v>19.64</v>
      </c>
      <c r="H5" t="n">
        <v>0.31</v>
      </c>
      <c r="I5" t="n">
        <v>57</v>
      </c>
      <c r="J5" t="n">
        <v>99.64</v>
      </c>
      <c r="K5" t="n">
        <v>39.72</v>
      </c>
      <c r="L5" t="n">
        <v>1.75</v>
      </c>
      <c r="M5" t="n">
        <v>43</v>
      </c>
      <c r="N5" t="n">
        <v>13.18</v>
      </c>
      <c r="O5" t="n">
        <v>12522.99</v>
      </c>
      <c r="P5" t="n">
        <v>134.18</v>
      </c>
      <c r="Q5" t="n">
        <v>2196.85</v>
      </c>
      <c r="R5" t="n">
        <v>111.33</v>
      </c>
      <c r="S5" t="n">
        <v>53.93</v>
      </c>
      <c r="T5" t="n">
        <v>26463.52</v>
      </c>
      <c r="U5" t="n">
        <v>0.48</v>
      </c>
      <c r="V5" t="n">
        <v>0.82</v>
      </c>
      <c r="W5" t="n">
        <v>2.59</v>
      </c>
      <c r="X5" t="n">
        <v>1.65</v>
      </c>
      <c r="Y5" t="n">
        <v>1</v>
      </c>
      <c r="Z5" t="n">
        <v>10</v>
      </c>
      <c r="AA5" t="n">
        <v>315.1364046229359</v>
      </c>
      <c r="AB5" t="n">
        <v>431.1835316420609</v>
      </c>
      <c r="AC5" t="n">
        <v>390.0319805520293</v>
      </c>
      <c r="AD5" t="n">
        <v>315136.4046229359</v>
      </c>
      <c r="AE5" t="n">
        <v>431183.5316420608</v>
      </c>
      <c r="AF5" t="n">
        <v>3.319588636096467e-05</v>
      </c>
      <c r="AG5" t="n">
        <v>26</v>
      </c>
      <c r="AH5" t="n">
        <v>390031.9805520293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4.6447</v>
      </c>
      <c r="E6" t="n">
        <v>21.53</v>
      </c>
      <c r="F6" t="n">
        <v>18.49</v>
      </c>
      <c r="G6" t="n">
        <v>21.76</v>
      </c>
      <c r="H6" t="n">
        <v>0.35</v>
      </c>
      <c r="I6" t="n">
        <v>51</v>
      </c>
      <c r="J6" t="n">
        <v>99.95</v>
      </c>
      <c r="K6" t="n">
        <v>39.72</v>
      </c>
      <c r="L6" t="n">
        <v>2</v>
      </c>
      <c r="M6" t="n">
        <v>15</v>
      </c>
      <c r="N6" t="n">
        <v>13.24</v>
      </c>
      <c r="O6" t="n">
        <v>12561.45</v>
      </c>
      <c r="P6" t="n">
        <v>130.05</v>
      </c>
      <c r="Q6" t="n">
        <v>2196.71</v>
      </c>
      <c r="R6" t="n">
        <v>105.57</v>
      </c>
      <c r="S6" t="n">
        <v>53.93</v>
      </c>
      <c r="T6" t="n">
        <v>23616.92</v>
      </c>
      <c r="U6" t="n">
        <v>0.51</v>
      </c>
      <c r="V6" t="n">
        <v>0.83</v>
      </c>
      <c r="W6" t="n">
        <v>2.6</v>
      </c>
      <c r="X6" t="n">
        <v>1.49</v>
      </c>
      <c r="Y6" t="n">
        <v>1</v>
      </c>
      <c r="Z6" t="n">
        <v>10</v>
      </c>
      <c r="AA6" t="n">
        <v>302.9158294562689</v>
      </c>
      <c r="AB6" t="n">
        <v>414.462801565301</v>
      </c>
      <c r="AC6" t="n">
        <v>374.9070534861033</v>
      </c>
      <c r="AD6" t="n">
        <v>302915.8294562689</v>
      </c>
      <c r="AE6" t="n">
        <v>414462.801565301</v>
      </c>
      <c r="AF6" t="n">
        <v>3.363472292942401e-05</v>
      </c>
      <c r="AG6" t="n">
        <v>25</v>
      </c>
      <c r="AH6" t="n">
        <v>374907.0534861033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4.6548</v>
      </c>
      <c r="E7" t="n">
        <v>21.48</v>
      </c>
      <c r="F7" t="n">
        <v>18.47</v>
      </c>
      <c r="G7" t="n">
        <v>22.16</v>
      </c>
      <c r="H7" t="n">
        <v>0.39</v>
      </c>
      <c r="I7" t="n">
        <v>50</v>
      </c>
      <c r="J7" t="n">
        <v>100.27</v>
      </c>
      <c r="K7" t="n">
        <v>39.72</v>
      </c>
      <c r="L7" t="n">
        <v>2.25</v>
      </c>
      <c r="M7" t="n">
        <v>1</v>
      </c>
      <c r="N7" t="n">
        <v>13.3</v>
      </c>
      <c r="O7" t="n">
        <v>12599.94</v>
      </c>
      <c r="P7" t="n">
        <v>128.95</v>
      </c>
      <c r="Q7" t="n">
        <v>2196.94</v>
      </c>
      <c r="R7" t="n">
        <v>104.01</v>
      </c>
      <c r="S7" t="n">
        <v>53.93</v>
      </c>
      <c r="T7" t="n">
        <v>22839.53</v>
      </c>
      <c r="U7" t="n">
        <v>0.52</v>
      </c>
      <c r="V7" t="n">
        <v>0.83</v>
      </c>
      <c r="W7" t="n">
        <v>2.62</v>
      </c>
      <c r="X7" t="n">
        <v>1.46</v>
      </c>
      <c r="Y7" t="n">
        <v>1</v>
      </c>
      <c r="Z7" t="n">
        <v>10</v>
      </c>
      <c r="AA7" t="n">
        <v>302.1564290093044</v>
      </c>
      <c r="AB7" t="n">
        <v>413.4237563713809</v>
      </c>
      <c r="AC7" t="n">
        <v>373.9671733071818</v>
      </c>
      <c r="AD7" t="n">
        <v>302156.4290093044</v>
      </c>
      <c r="AE7" t="n">
        <v>413423.7563713809</v>
      </c>
      <c r="AF7" t="n">
        <v>3.370786235750056e-05</v>
      </c>
      <c r="AG7" t="n">
        <v>25</v>
      </c>
      <c r="AH7" t="n">
        <v>373967.1733071819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4.653</v>
      </c>
      <c r="E8" t="n">
        <v>21.49</v>
      </c>
      <c r="F8" t="n">
        <v>18.48</v>
      </c>
      <c r="G8" t="n">
        <v>22.17</v>
      </c>
      <c r="H8" t="n">
        <v>0.44</v>
      </c>
      <c r="I8" t="n">
        <v>50</v>
      </c>
      <c r="J8" t="n">
        <v>100.58</v>
      </c>
      <c r="K8" t="n">
        <v>39.72</v>
      </c>
      <c r="L8" t="n">
        <v>2.5</v>
      </c>
      <c r="M8" t="n">
        <v>0</v>
      </c>
      <c r="N8" t="n">
        <v>13.36</v>
      </c>
      <c r="O8" t="n">
        <v>12638.45</v>
      </c>
      <c r="P8" t="n">
        <v>129.51</v>
      </c>
      <c r="Q8" t="n">
        <v>2197.06</v>
      </c>
      <c r="R8" t="n">
        <v>104.14</v>
      </c>
      <c r="S8" t="n">
        <v>53.93</v>
      </c>
      <c r="T8" t="n">
        <v>22905.27</v>
      </c>
      <c r="U8" t="n">
        <v>0.52</v>
      </c>
      <c r="V8" t="n">
        <v>0.83</v>
      </c>
      <c r="W8" t="n">
        <v>2.62</v>
      </c>
      <c r="X8" t="n">
        <v>1.47</v>
      </c>
      <c r="Y8" t="n">
        <v>1</v>
      </c>
      <c r="Z8" t="n">
        <v>10</v>
      </c>
      <c r="AA8" t="n">
        <v>302.4850874367459</v>
      </c>
      <c r="AB8" t="n">
        <v>413.8734413311929</v>
      </c>
      <c r="AC8" t="n">
        <v>374.3739409655661</v>
      </c>
      <c r="AD8" t="n">
        <v>302485.0874367459</v>
      </c>
      <c r="AE8" t="n">
        <v>413873.4413311929</v>
      </c>
      <c r="AF8" t="n">
        <v>3.369482760794236e-05</v>
      </c>
      <c r="AG8" t="n">
        <v>25</v>
      </c>
      <c r="AH8" t="n">
        <v>374373.9409655661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2.6802</v>
      </c>
      <c r="E2" t="n">
        <v>37.31</v>
      </c>
      <c r="F2" t="n">
        <v>24.53</v>
      </c>
      <c r="G2" t="n">
        <v>5.84</v>
      </c>
      <c r="H2" t="n">
        <v>0.09</v>
      </c>
      <c r="I2" t="n">
        <v>252</v>
      </c>
      <c r="J2" t="n">
        <v>204</v>
      </c>
      <c r="K2" t="n">
        <v>55.27</v>
      </c>
      <c r="L2" t="n">
        <v>1</v>
      </c>
      <c r="M2" t="n">
        <v>250</v>
      </c>
      <c r="N2" t="n">
        <v>42.72</v>
      </c>
      <c r="O2" t="n">
        <v>25393.6</v>
      </c>
      <c r="P2" t="n">
        <v>346.57</v>
      </c>
      <c r="Q2" t="n">
        <v>2197.5</v>
      </c>
      <c r="R2" t="n">
        <v>304.05</v>
      </c>
      <c r="S2" t="n">
        <v>53.93</v>
      </c>
      <c r="T2" t="n">
        <v>121847.37</v>
      </c>
      <c r="U2" t="n">
        <v>0.18</v>
      </c>
      <c r="V2" t="n">
        <v>0.62</v>
      </c>
      <c r="W2" t="n">
        <v>2.88</v>
      </c>
      <c r="X2" t="n">
        <v>7.51</v>
      </c>
      <c r="Y2" t="n">
        <v>1</v>
      </c>
      <c r="Z2" t="n">
        <v>10</v>
      </c>
      <c r="AA2" t="n">
        <v>748.8183398129401</v>
      </c>
      <c r="AB2" t="n">
        <v>1024.566288065687</v>
      </c>
      <c r="AC2" t="n">
        <v>926.7831195205137</v>
      </c>
      <c r="AD2" t="n">
        <v>748818.3398129401</v>
      </c>
      <c r="AE2" t="n">
        <v>1024566.288065687</v>
      </c>
      <c r="AF2" t="n">
        <v>1.378972336421524e-05</v>
      </c>
      <c r="AG2" t="n">
        <v>44</v>
      </c>
      <c r="AH2" t="n">
        <v>926783.1195205137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3.0952</v>
      </c>
      <c r="E3" t="n">
        <v>32.31</v>
      </c>
      <c r="F3" t="n">
        <v>22.36</v>
      </c>
      <c r="G3" t="n">
        <v>7.37</v>
      </c>
      <c r="H3" t="n">
        <v>0.11</v>
      </c>
      <c r="I3" t="n">
        <v>182</v>
      </c>
      <c r="J3" t="n">
        <v>204.39</v>
      </c>
      <c r="K3" t="n">
        <v>55.27</v>
      </c>
      <c r="L3" t="n">
        <v>1.25</v>
      </c>
      <c r="M3" t="n">
        <v>180</v>
      </c>
      <c r="N3" t="n">
        <v>42.87</v>
      </c>
      <c r="O3" t="n">
        <v>25442.42</v>
      </c>
      <c r="P3" t="n">
        <v>313.49</v>
      </c>
      <c r="Q3" t="n">
        <v>2197.56</v>
      </c>
      <c r="R3" t="n">
        <v>232.84</v>
      </c>
      <c r="S3" t="n">
        <v>53.93</v>
      </c>
      <c r="T3" t="n">
        <v>86595.57000000001</v>
      </c>
      <c r="U3" t="n">
        <v>0.23</v>
      </c>
      <c r="V3" t="n">
        <v>0.68</v>
      </c>
      <c r="W3" t="n">
        <v>2.78</v>
      </c>
      <c r="X3" t="n">
        <v>5.35</v>
      </c>
      <c r="Y3" t="n">
        <v>1</v>
      </c>
      <c r="Z3" t="n">
        <v>10</v>
      </c>
      <c r="AA3" t="n">
        <v>618.663852275965</v>
      </c>
      <c r="AB3" t="n">
        <v>846.4831762068584</v>
      </c>
      <c r="AC3" t="n">
        <v>765.6960099162745</v>
      </c>
      <c r="AD3" t="n">
        <v>618663.852275965</v>
      </c>
      <c r="AE3" t="n">
        <v>846483.1762068584</v>
      </c>
      <c r="AF3" t="n">
        <v>1.592491297549399e-05</v>
      </c>
      <c r="AG3" t="n">
        <v>38</v>
      </c>
      <c r="AH3" t="n">
        <v>765696.0099162746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3.3824</v>
      </c>
      <c r="E4" t="n">
        <v>29.56</v>
      </c>
      <c r="F4" t="n">
        <v>21.2</v>
      </c>
      <c r="G4" t="n">
        <v>8.9</v>
      </c>
      <c r="H4" t="n">
        <v>0.13</v>
      </c>
      <c r="I4" t="n">
        <v>143</v>
      </c>
      <c r="J4" t="n">
        <v>204.79</v>
      </c>
      <c r="K4" t="n">
        <v>55.27</v>
      </c>
      <c r="L4" t="n">
        <v>1.5</v>
      </c>
      <c r="M4" t="n">
        <v>141</v>
      </c>
      <c r="N4" t="n">
        <v>43.02</v>
      </c>
      <c r="O4" t="n">
        <v>25491.3</v>
      </c>
      <c r="P4" t="n">
        <v>294.54</v>
      </c>
      <c r="Q4" t="n">
        <v>2197.3</v>
      </c>
      <c r="R4" t="n">
        <v>194.82</v>
      </c>
      <c r="S4" t="n">
        <v>53.93</v>
      </c>
      <c r="T4" t="n">
        <v>67777.41</v>
      </c>
      <c r="U4" t="n">
        <v>0.28</v>
      </c>
      <c r="V4" t="n">
        <v>0.72</v>
      </c>
      <c r="W4" t="n">
        <v>2.72</v>
      </c>
      <c r="X4" t="n">
        <v>4.19</v>
      </c>
      <c r="Y4" t="n">
        <v>1</v>
      </c>
      <c r="Z4" t="n">
        <v>10</v>
      </c>
      <c r="AA4" t="n">
        <v>553.1615589109161</v>
      </c>
      <c r="AB4" t="n">
        <v>756.860048667564</v>
      </c>
      <c r="AC4" t="n">
        <v>684.6263878824809</v>
      </c>
      <c r="AD4" t="n">
        <v>553161.5589109161</v>
      </c>
      <c r="AE4" t="n">
        <v>756860.0486675641</v>
      </c>
      <c r="AF4" t="n">
        <v>1.740256708720306e-05</v>
      </c>
      <c r="AG4" t="n">
        <v>35</v>
      </c>
      <c r="AH4" t="n">
        <v>684626.3878824809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3.6118</v>
      </c>
      <c r="E5" t="n">
        <v>27.69</v>
      </c>
      <c r="F5" t="n">
        <v>20.38</v>
      </c>
      <c r="G5" t="n">
        <v>10.45</v>
      </c>
      <c r="H5" t="n">
        <v>0.15</v>
      </c>
      <c r="I5" t="n">
        <v>117</v>
      </c>
      <c r="J5" t="n">
        <v>205.18</v>
      </c>
      <c r="K5" t="n">
        <v>55.27</v>
      </c>
      <c r="L5" t="n">
        <v>1.75</v>
      </c>
      <c r="M5" t="n">
        <v>115</v>
      </c>
      <c r="N5" t="n">
        <v>43.16</v>
      </c>
      <c r="O5" t="n">
        <v>25540.22</v>
      </c>
      <c r="P5" t="n">
        <v>280.68</v>
      </c>
      <c r="Q5" t="n">
        <v>2196.83</v>
      </c>
      <c r="R5" t="n">
        <v>168.08</v>
      </c>
      <c r="S5" t="n">
        <v>53.93</v>
      </c>
      <c r="T5" t="n">
        <v>54542.21</v>
      </c>
      <c r="U5" t="n">
        <v>0.32</v>
      </c>
      <c r="V5" t="n">
        <v>0.75</v>
      </c>
      <c r="W5" t="n">
        <v>2.67</v>
      </c>
      <c r="X5" t="n">
        <v>3.37</v>
      </c>
      <c r="Y5" t="n">
        <v>1</v>
      </c>
      <c r="Z5" t="n">
        <v>10</v>
      </c>
      <c r="AA5" t="n">
        <v>509.7907617028162</v>
      </c>
      <c r="AB5" t="n">
        <v>697.5182105429088</v>
      </c>
      <c r="AC5" t="n">
        <v>630.9480515016498</v>
      </c>
      <c r="AD5" t="n">
        <v>509790.7617028162</v>
      </c>
      <c r="AE5" t="n">
        <v>697518.2105429089</v>
      </c>
      <c r="AF5" t="n">
        <v>1.858283816389546e-05</v>
      </c>
      <c r="AG5" t="n">
        <v>33</v>
      </c>
      <c r="AH5" t="n">
        <v>630948.0515016499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3.7812</v>
      </c>
      <c r="E6" t="n">
        <v>26.45</v>
      </c>
      <c r="F6" t="n">
        <v>19.87</v>
      </c>
      <c r="G6" t="n">
        <v>12.04</v>
      </c>
      <c r="H6" t="n">
        <v>0.17</v>
      </c>
      <c r="I6" t="n">
        <v>99</v>
      </c>
      <c r="J6" t="n">
        <v>205.58</v>
      </c>
      <c r="K6" t="n">
        <v>55.27</v>
      </c>
      <c r="L6" t="n">
        <v>2</v>
      </c>
      <c r="M6" t="n">
        <v>97</v>
      </c>
      <c r="N6" t="n">
        <v>43.31</v>
      </c>
      <c r="O6" t="n">
        <v>25589.2</v>
      </c>
      <c r="P6" t="n">
        <v>271.13</v>
      </c>
      <c r="Q6" t="n">
        <v>2196.94</v>
      </c>
      <c r="R6" t="n">
        <v>151.29</v>
      </c>
      <c r="S6" t="n">
        <v>53.93</v>
      </c>
      <c r="T6" t="n">
        <v>46234.87</v>
      </c>
      <c r="U6" t="n">
        <v>0.36</v>
      </c>
      <c r="V6" t="n">
        <v>0.77</v>
      </c>
      <c r="W6" t="n">
        <v>2.65</v>
      </c>
      <c r="X6" t="n">
        <v>2.86</v>
      </c>
      <c r="Y6" t="n">
        <v>1</v>
      </c>
      <c r="Z6" t="n">
        <v>10</v>
      </c>
      <c r="AA6" t="n">
        <v>475.605826023973</v>
      </c>
      <c r="AB6" t="n">
        <v>650.7448734141919</v>
      </c>
      <c r="AC6" t="n">
        <v>588.6386960217069</v>
      </c>
      <c r="AD6" t="n">
        <v>475605.8260239729</v>
      </c>
      <c r="AE6" t="n">
        <v>650744.873414192</v>
      </c>
      <c r="AF6" t="n">
        <v>1.945440712811382e-05</v>
      </c>
      <c r="AG6" t="n">
        <v>31</v>
      </c>
      <c r="AH6" t="n">
        <v>588638.6960217069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3.928</v>
      </c>
      <c r="E7" t="n">
        <v>25.46</v>
      </c>
      <c r="F7" t="n">
        <v>19.45</v>
      </c>
      <c r="G7" t="n">
        <v>13.73</v>
      </c>
      <c r="H7" t="n">
        <v>0.19</v>
      </c>
      <c r="I7" t="n">
        <v>85</v>
      </c>
      <c r="J7" t="n">
        <v>205.98</v>
      </c>
      <c r="K7" t="n">
        <v>55.27</v>
      </c>
      <c r="L7" t="n">
        <v>2.25</v>
      </c>
      <c r="M7" t="n">
        <v>83</v>
      </c>
      <c r="N7" t="n">
        <v>43.46</v>
      </c>
      <c r="O7" t="n">
        <v>25638.22</v>
      </c>
      <c r="P7" t="n">
        <v>262.98</v>
      </c>
      <c r="Q7" t="n">
        <v>2197.02</v>
      </c>
      <c r="R7" t="n">
        <v>137.44</v>
      </c>
      <c r="S7" t="n">
        <v>53.93</v>
      </c>
      <c r="T7" t="n">
        <v>39381.78</v>
      </c>
      <c r="U7" t="n">
        <v>0.39</v>
      </c>
      <c r="V7" t="n">
        <v>0.79</v>
      </c>
      <c r="W7" t="n">
        <v>2.63</v>
      </c>
      <c r="X7" t="n">
        <v>2.44</v>
      </c>
      <c r="Y7" t="n">
        <v>1</v>
      </c>
      <c r="Z7" t="n">
        <v>10</v>
      </c>
      <c r="AA7" t="n">
        <v>453.7909821419468</v>
      </c>
      <c r="AB7" t="n">
        <v>620.8968416118149</v>
      </c>
      <c r="AC7" t="n">
        <v>561.6393184825728</v>
      </c>
      <c r="AD7" t="n">
        <v>453790.9821419468</v>
      </c>
      <c r="AE7" t="n">
        <v>620896.8416118149</v>
      </c>
      <c r="AF7" t="n">
        <v>2.020969829663363e-05</v>
      </c>
      <c r="AG7" t="n">
        <v>30</v>
      </c>
      <c r="AH7" t="n">
        <v>561639.3184825728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4.0349</v>
      </c>
      <c r="E8" t="n">
        <v>24.78</v>
      </c>
      <c r="F8" t="n">
        <v>19.18</v>
      </c>
      <c r="G8" t="n">
        <v>15.34</v>
      </c>
      <c r="H8" t="n">
        <v>0.22</v>
      </c>
      <c r="I8" t="n">
        <v>75</v>
      </c>
      <c r="J8" t="n">
        <v>206.38</v>
      </c>
      <c r="K8" t="n">
        <v>55.27</v>
      </c>
      <c r="L8" t="n">
        <v>2.5</v>
      </c>
      <c r="M8" t="n">
        <v>73</v>
      </c>
      <c r="N8" t="n">
        <v>43.6</v>
      </c>
      <c r="O8" t="n">
        <v>25687.3</v>
      </c>
      <c r="P8" t="n">
        <v>256.7</v>
      </c>
      <c r="Q8" t="n">
        <v>2196.9</v>
      </c>
      <c r="R8" t="n">
        <v>128.89</v>
      </c>
      <c r="S8" t="n">
        <v>53.93</v>
      </c>
      <c r="T8" t="n">
        <v>35156.49</v>
      </c>
      <c r="U8" t="n">
        <v>0.42</v>
      </c>
      <c r="V8" t="n">
        <v>0.8</v>
      </c>
      <c r="W8" t="n">
        <v>2.61</v>
      </c>
      <c r="X8" t="n">
        <v>2.17</v>
      </c>
      <c r="Y8" t="n">
        <v>1</v>
      </c>
      <c r="Z8" t="n">
        <v>10</v>
      </c>
      <c r="AA8" t="n">
        <v>435.8896158741786</v>
      </c>
      <c r="AB8" t="n">
        <v>596.4034025317126</v>
      </c>
      <c r="AC8" t="n">
        <v>539.4834988515179</v>
      </c>
      <c r="AD8" t="n">
        <v>435889.6158741786</v>
      </c>
      <c r="AE8" t="n">
        <v>596403.4025317125</v>
      </c>
      <c r="AF8" t="n">
        <v>2.075970256035821e-05</v>
      </c>
      <c r="AG8" t="n">
        <v>29</v>
      </c>
      <c r="AH8" t="n">
        <v>539483.4988515179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4.1284</v>
      </c>
      <c r="E9" t="n">
        <v>24.22</v>
      </c>
      <c r="F9" t="n">
        <v>18.94</v>
      </c>
      <c r="G9" t="n">
        <v>16.96</v>
      </c>
      <c r="H9" t="n">
        <v>0.24</v>
      </c>
      <c r="I9" t="n">
        <v>67</v>
      </c>
      <c r="J9" t="n">
        <v>206.78</v>
      </c>
      <c r="K9" t="n">
        <v>55.27</v>
      </c>
      <c r="L9" t="n">
        <v>2.75</v>
      </c>
      <c r="M9" t="n">
        <v>65</v>
      </c>
      <c r="N9" t="n">
        <v>43.75</v>
      </c>
      <c r="O9" t="n">
        <v>25736.42</v>
      </c>
      <c r="P9" t="n">
        <v>250.99</v>
      </c>
      <c r="Q9" t="n">
        <v>2196.85</v>
      </c>
      <c r="R9" t="n">
        <v>121.32</v>
      </c>
      <c r="S9" t="n">
        <v>53.93</v>
      </c>
      <c r="T9" t="n">
        <v>31410.87</v>
      </c>
      <c r="U9" t="n">
        <v>0.44</v>
      </c>
      <c r="V9" t="n">
        <v>0.8100000000000001</v>
      </c>
      <c r="W9" t="n">
        <v>2.59</v>
      </c>
      <c r="X9" t="n">
        <v>1.93</v>
      </c>
      <c r="Y9" t="n">
        <v>1</v>
      </c>
      <c r="Z9" t="n">
        <v>10</v>
      </c>
      <c r="AA9" t="n">
        <v>428.3216471536522</v>
      </c>
      <c r="AB9" t="n">
        <v>586.048573853072</v>
      </c>
      <c r="AC9" t="n">
        <v>530.1169204888735</v>
      </c>
      <c r="AD9" t="n">
        <v>428321.6471536522</v>
      </c>
      <c r="AE9" t="n">
        <v>586048.573853072</v>
      </c>
      <c r="AF9" t="n">
        <v>2.124076335229692e-05</v>
      </c>
      <c r="AG9" t="n">
        <v>29</v>
      </c>
      <c r="AH9" t="n">
        <v>530116.9204888735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4.221</v>
      </c>
      <c r="E10" t="n">
        <v>23.69</v>
      </c>
      <c r="F10" t="n">
        <v>18.69</v>
      </c>
      <c r="G10" t="n">
        <v>18.69</v>
      </c>
      <c r="H10" t="n">
        <v>0.26</v>
      </c>
      <c r="I10" t="n">
        <v>60</v>
      </c>
      <c r="J10" t="n">
        <v>207.17</v>
      </c>
      <c r="K10" t="n">
        <v>55.27</v>
      </c>
      <c r="L10" t="n">
        <v>3</v>
      </c>
      <c r="M10" t="n">
        <v>58</v>
      </c>
      <c r="N10" t="n">
        <v>43.9</v>
      </c>
      <c r="O10" t="n">
        <v>25785.6</v>
      </c>
      <c r="P10" t="n">
        <v>245.43</v>
      </c>
      <c r="Q10" t="n">
        <v>2196.81</v>
      </c>
      <c r="R10" t="n">
        <v>113.27</v>
      </c>
      <c r="S10" t="n">
        <v>53.93</v>
      </c>
      <c r="T10" t="n">
        <v>27420.45</v>
      </c>
      <c r="U10" t="n">
        <v>0.48</v>
      </c>
      <c r="V10" t="n">
        <v>0.82</v>
      </c>
      <c r="W10" t="n">
        <v>2.57</v>
      </c>
      <c r="X10" t="n">
        <v>1.69</v>
      </c>
      <c r="Y10" t="n">
        <v>1</v>
      </c>
      <c r="Z10" t="n">
        <v>10</v>
      </c>
      <c r="AA10" t="n">
        <v>412.2332174359703</v>
      </c>
      <c r="AB10" t="n">
        <v>564.0356745419139</v>
      </c>
      <c r="AC10" t="n">
        <v>510.2049013926739</v>
      </c>
      <c r="AD10" t="n">
        <v>412233.2174359703</v>
      </c>
      <c r="AE10" t="n">
        <v>564035.6745419139</v>
      </c>
      <c r="AF10" t="n">
        <v>2.171719361254852e-05</v>
      </c>
      <c r="AG10" t="n">
        <v>28</v>
      </c>
      <c r="AH10" t="n">
        <v>510204.901392674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4.2801</v>
      </c>
      <c r="E11" t="n">
        <v>23.36</v>
      </c>
      <c r="F11" t="n">
        <v>18.57</v>
      </c>
      <c r="G11" t="n">
        <v>20.26</v>
      </c>
      <c r="H11" t="n">
        <v>0.28</v>
      </c>
      <c r="I11" t="n">
        <v>55</v>
      </c>
      <c r="J11" t="n">
        <v>207.57</v>
      </c>
      <c r="K11" t="n">
        <v>55.27</v>
      </c>
      <c r="L11" t="n">
        <v>3.25</v>
      </c>
      <c r="M11" t="n">
        <v>53</v>
      </c>
      <c r="N11" t="n">
        <v>44.05</v>
      </c>
      <c r="O11" t="n">
        <v>25834.83</v>
      </c>
      <c r="P11" t="n">
        <v>240.94</v>
      </c>
      <c r="Q11" t="n">
        <v>2196.59</v>
      </c>
      <c r="R11" t="n">
        <v>108.96</v>
      </c>
      <c r="S11" t="n">
        <v>53.93</v>
      </c>
      <c r="T11" t="n">
        <v>25289.18</v>
      </c>
      <c r="U11" t="n">
        <v>0.49</v>
      </c>
      <c r="V11" t="n">
        <v>0.82</v>
      </c>
      <c r="W11" t="n">
        <v>2.57</v>
      </c>
      <c r="X11" t="n">
        <v>1.56</v>
      </c>
      <c r="Y11" t="n">
        <v>1</v>
      </c>
      <c r="Z11" t="n">
        <v>10</v>
      </c>
      <c r="AA11" t="n">
        <v>407.3572479992598</v>
      </c>
      <c r="AB11" t="n">
        <v>557.3641580460168</v>
      </c>
      <c r="AC11" t="n">
        <v>504.1701050676131</v>
      </c>
      <c r="AD11" t="n">
        <v>407357.2479992597</v>
      </c>
      <c r="AE11" t="n">
        <v>557364.1580460168</v>
      </c>
      <c r="AF11" t="n">
        <v>2.202126519333544e-05</v>
      </c>
      <c r="AG11" t="n">
        <v>28</v>
      </c>
      <c r="AH11" t="n">
        <v>504170.1050676131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4.3494</v>
      </c>
      <c r="E12" t="n">
        <v>22.99</v>
      </c>
      <c r="F12" t="n">
        <v>18.4</v>
      </c>
      <c r="G12" t="n">
        <v>22.08</v>
      </c>
      <c r="H12" t="n">
        <v>0.3</v>
      </c>
      <c r="I12" t="n">
        <v>50</v>
      </c>
      <c r="J12" t="n">
        <v>207.97</v>
      </c>
      <c r="K12" t="n">
        <v>55.27</v>
      </c>
      <c r="L12" t="n">
        <v>3.5</v>
      </c>
      <c r="M12" t="n">
        <v>48</v>
      </c>
      <c r="N12" t="n">
        <v>44.2</v>
      </c>
      <c r="O12" t="n">
        <v>25884.1</v>
      </c>
      <c r="P12" t="n">
        <v>236.19</v>
      </c>
      <c r="Q12" t="n">
        <v>2196.66</v>
      </c>
      <c r="R12" t="n">
        <v>103.83</v>
      </c>
      <c r="S12" t="n">
        <v>53.93</v>
      </c>
      <c r="T12" t="n">
        <v>22750.56</v>
      </c>
      <c r="U12" t="n">
        <v>0.52</v>
      </c>
      <c r="V12" t="n">
        <v>0.83</v>
      </c>
      <c r="W12" t="n">
        <v>2.55</v>
      </c>
      <c r="X12" t="n">
        <v>1.39</v>
      </c>
      <c r="Y12" t="n">
        <v>1</v>
      </c>
      <c r="Z12" t="n">
        <v>10</v>
      </c>
      <c r="AA12" t="n">
        <v>393.0996652123198</v>
      </c>
      <c r="AB12" t="n">
        <v>537.8563042767655</v>
      </c>
      <c r="AC12" t="n">
        <v>486.5240534826546</v>
      </c>
      <c r="AD12" t="n">
        <v>393099.6652123198</v>
      </c>
      <c r="AE12" t="n">
        <v>537856.3042767656</v>
      </c>
      <c r="AF12" t="n">
        <v>2.237781613324295e-05</v>
      </c>
      <c r="AG12" t="n">
        <v>27</v>
      </c>
      <c r="AH12" t="n">
        <v>486524.0534826546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4.3967</v>
      </c>
      <c r="E13" t="n">
        <v>22.74</v>
      </c>
      <c r="F13" t="n">
        <v>18.31</v>
      </c>
      <c r="G13" t="n">
        <v>23.89</v>
      </c>
      <c r="H13" t="n">
        <v>0.32</v>
      </c>
      <c r="I13" t="n">
        <v>46</v>
      </c>
      <c r="J13" t="n">
        <v>208.37</v>
      </c>
      <c r="K13" t="n">
        <v>55.27</v>
      </c>
      <c r="L13" t="n">
        <v>3.75</v>
      </c>
      <c r="M13" t="n">
        <v>44</v>
      </c>
      <c r="N13" t="n">
        <v>44.35</v>
      </c>
      <c r="O13" t="n">
        <v>25933.43</v>
      </c>
      <c r="P13" t="n">
        <v>233.34</v>
      </c>
      <c r="Q13" t="n">
        <v>2196.59</v>
      </c>
      <c r="R13" t="n">
        <v>101.18</v>
      </c>
      <c r="S13" t="n">
        <v>53.93</v>
      </c>
      <c r="T13" t="n">
        <v>21445.82</v>
      </c>
      <c r="U13" t="n">
        <v>0.53</v>
      </c>
      <c r="V13" t="n">
        <v>0.83</v>
      </c>
      <c r="W13" t="n">
        <v>2.55</v>
      </c>
      <c r="X13" t="n">
        <v>1.31</v>
      </c>
      <c r="Y13" t="n">
        <v>1</v>
      </c>
      <c r="Z13" t="n">
        <v>10</v>
      </c>
      <c r="AA13" t="n">
        <v>389.8252508940906</v>
      </c>
      <c r="AB13" t="n">
        <v>533.3761061495999</v>
      </c>
      <c r="AC13" t="n">
        <v>482.471439176748</v>
      </c>
      <c r="AD13" t="n">
        <v>389825.2508940906</v>
      </c>
      <c r="AE13" t="n">
        <v>533376.1061495999</v>
      </c>
      <c r="AF13" t="n">
        <v>2.262117629857665e-05</v>
      </c>
      <c r="AG13" t="n">
        <v>27</v>
      </c>
      <c r="AH13" t="n">
        <v>482471.439176748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4.457</v>
      </c>
      <c r="E14" t="n">
        <v>22.44</v>
      </c>
      <c r="F14" t="n">
        <v>18.17</v>
      </c>
      <c r="G14" t="n">
        <v>25.96</v>
      </c>
      <c r="H14" t="n">
        <v>0.34</v>
      </c>
      <c r="I14" t="n">
        <v>42</v>
      </c>
      <c r="J14" t="n">
        <v>208.77</v>
      </c>
      <c r="K14" t="n">
        <v>55.27</v>
      </c>
      <c r="L14" t="n">
        <v>4</v>
      </c>
      <c r="M14" t="n">
        <v>40</v>
      </c>
      <c r="N14" t="n">
        <v>44.5</v>
      </c>
      <c r="O14" t="n">
        <v>25982.82</v>
      </c>
      <c r="P14" t="n">
        <v>228.38</v>
      </c>
      <c r="Q14" t="n">
        <v>2196.67</v>
      </c>
      <c r="R14" t="n">
        <v>95.98999999999999</v>
      </c>
      <c r="S14" t="n">
        <v>53.93</v>
      </c>
      <c r="T14" t="n">
        <v>18867.59</v>
      </c>
      <c r="U14" t="n">
        <v>0.5600000000000001</v>
      </c>
      <c r="V14" t="n">
        <v>0.84</v>
      </c>
      <c r="W14" t="n">
        <v>2.55</v>
      </c>
      <c r="X14" t="n">
        <v>1.16</v>
      </c>
      <c r="Y14" t="n">
        <v>1</v>
      </c>
      <c r="Z14" t="n">
        <v>10</v>
      </c>
      <c r="AA14" t="n">
        <v>376.0412521801882</v>
      </c>
      <c r="AB14" t="n">
        <v>514.5162310021335</v>
      </c>
      <c r="AC14" t="n">
        <v>465.4115240433547</v>
      </c>
      <c r="AD14" t="n">
        <v>376041.2521801882</v>
      </c>
      <c r="AE14" t="n">
        <v>514516.2310021335</v>
      </c>
      <c r="AF14" t="n">
        <v>2.293142192161306e-05</v>
      </c>
      <c r="AG14" t="n">
        <v>26</v>
      </c>
      <c r="AH14" t="n">
        <v>465411.5240433547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4.4964</v>
      </c>
      <c r="E15" t="n">
        <v>22.24</v>
      </c>
      <c r="F15" t="n">
        <v>18.09</v>
      </c>
      <c r="G15" t="n">
        <v>27.84</v>
      </c>
      <c r="H15" t="n">
        <v>0.36</v>
      </c>
      <c r="I15" t="n">
        <v>39</v>
      </c>
      <c r="J15" t="n">
        <v>209.17</v>
      </c>
      <c r="K15" t="n">
        <v>55.27</v>
      </c>
      <c r="L15" t="n">
        <v>4.25</v>
      </c>
      <c r="M15" t="n">
        <v>37</v>
      </c>
      <c r="N15" t="n">
        <v>44.65</v>
      </c>
      <c r="O15" t="n">
        <v>26032.25</v>
      </c>
      <c r="P15" t="n">
        <v>223.54</v>
      </c>
      <c r="Q15" t="n">
        <v>2196.64</v>
      </c>
      <c r="R15" t="n">
        <v>93.64</v>
      </c>
      <c r="S15" t="n">
        <v>53.93</v>
      </c>
      <c r="T15" t="n">
        <v>17707.81</v>
      </c>
      <c r="U15" t="n">
        <v>0.58</v>
      </c>
      <c r="V15" t="n">
        <v>0.84</v>
      </c>
      <c r="W15" t="n">
        <v>2.54</v>
      </c>
      <c r="X15" t="n">
        <v>1.09</v>
      </c>
      <c r="Y15" t="n">
        <v>1</v>
      </c>
      <c r="Z15" t="n">
        <v>10</v>
      </c>
      <c r="AA15" t="n">
        <v>372.113659946095</v>
      </c>
      <c r="AB15" t="n">
        <v>509.1423260343068</v>
      </c>
      <c r="AC15" t="n">
        <v>460.5504970233344</v>
      </c>
      <c r="AD15" t="n">
        <v>372113.659946095</v>
      </c>
      <c r="AE15" t="n">
        <v>509142.3260343068</v>
      </c>
      <c r="AF15" t="n">
        <v>2.313413630880434e-05</v>
      </c>
      <c r="AG15" t="n">
        <v>26</v>
      </c>
      <c r="AH15" t="n">
        <v>460550.4970233344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4.5385</v>
      </c>
      <c r="E16" t="n">
        <v>22.03</v>
      </c>
      <c r="F16" t="n">
        <v>18.01</v>
      </c>
      <c r="G16" t="n">
        <v>30.01</v>
      </c>
      <c r="H16" t="n">
        <v>0.38</v>
      </c>
      <c r="I16" t="n">
        <v>36</v>
      </c>
      <c r="J16" t="n">
        <v>209.58</v>
      </c>
      <c r="K16" t="n">
        <v>55.27</v>
      </c>
      <c r="L16" t="n">
        <v>4.5</v>
      </c>
      <c r="M16" t="n">
        <v>34</v>
      </c>
      <c r="N16" t="n">
        <v>44.8</v>
      </c>
      <c r="O16" t="n">
        <v>26081.73</v>
      </c>
      <c r="P16" t="n">
        <v>219.97</v>
      </c>
      <c r="Q16" t="n">
        <v>2196.66</v>
      </c>
      <c r="R16" t="n">
        <v>90.97</v>
      </c>
      <c r="S16" t="n">
        <v>53.93</v>
      </c>
      <c r="T16" t="n">
        <v>16392.35</v>
      </c>
      <c r="U16" t="n">
        <v>0.59</v>
      </c>
      <c r="V16" t="n">
        <v>0.85</v>
      </c>
      <c r="W16" t="n">
        <v>2.53</v>
      </c>
      <c r="X16" t="n">
        <v>1</v>
      </c>
      <c r="Y16" t="n">
        <v>1</v>
      </c>
      <c r="Z16" t="n">
        <v>10</v>
      </c>
      <c r="AA16" t="n">
        <v>368.8512177884201</v>
      </c>
      <c r="AB16" t="n">
        <v>504.6785087453859</v>
      </c>
      <c r="AC16" t="n">
        <v>456.5127001914612</v>
      </c>
      <c r="AD16" t="n">
        <v>368851.21778842</v>
      </c>
      <c r="AE16" t="n">
        <v>504678.5087453859</v>
      </c>
      <c r="AF16" t="n">
        <v>2.335074229105696e-05</v>
      </c>
      <c r="AG16" t="n">
        <v>26</v>
      </c>
      <c r="AH16" t="n">
        <v>456512.7001914612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4.571</v>
      </c>
      <c r="E17" t="n">
        <v>21.88</v>
      </c>
      <c r="F17" t="n">
        <v>17.93</v>
      </c>
      <c r="G17" t="n">
        <v>31.65</v>
      </c>
      <c r="H17" t="n">
        <v>0.4</v>
      </c>
      <c r="I17" t="n">
        <v>34</v>
      </c>
      <c r="J17" t="n">
        <v>209.98</v>
      </c>
      <c r="K17" t="n">
        <v>55.27</v>
      </c>
      <c r="L17" t="n">
        <v>4.75</v>
      </c>
      <c r="M17" t="n">
        <v>32</v>
      </c>
      <c r="N17" t="n">
        <v>44.95</v>
      </c>
      <c r="O17" t="n">
        <v>26131.27</v>
      </c>
      <c r="P17" t="n">
        <v>217.81</v>
      </c>
      <c r="Q17" t="n">
        <v>2196.81</v>
      </c>
      <c r="R17" t="n">
        <v>88.59</v>
      </c>
      <c r="S17" t="n">
        <v>53.93</v>
      </c>
      <c r="T17" t="n">
        <v>15209.18</v>
      </c>
      <c r="U17" t="n">
        <v>0.61</v>
      </c>
      <c r="V17" t="n">
        <v>0.85</v>
      </c>
      <c r="W17" t="n">
        <v>2.53</v>
      </c>
      <c r="X17" t="n">
        <v>0.93</v>
      </c>
      <c r="Y17" t="n">
        <v>1</v>
      </c>
      <c r="Z17" t="n">
        <v>10</v>
      </c>
      <c r="AA17" t="n">
        <v>366.6713766805654</v>
      </c>
      <c r="AB17" t="n">
        <v>501.6959539738168</v>
      </c>
      <c r="AC17" t="n">
        <v>453.8147962612488</v>
      </c>
      <c r="AD17" t="n">
        <v>366671.3766805654</v>
      </c>
      <c r="AE17" t="n">
        <v>501695.9539738168</v>
      </c>
      <c r="AF17" t="n">
        <v>2.351795593531373e-05</v>
      </c>
      <c r="AG17" t="n">
        <v>26</v>
      </c>
      <c r="AH17" t="n">
        <v>453814.7962612488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4.5953</v>
      </c>
      <c r="E18" t="n">
        <v>21.76</v>
      </c>
      <c r="F18" t="n">
        <v>17.9</v>
      </c>
      <c r="G18" t="n">
        <v>33.56</v>
      </c>
      <c r="H18" t="n">
        <v>0.42</v>
      </c>
      <c r="I18" t="n">
        <v>32</v>
      </c>
      <c r="J18" t="n">
        <v>210.38</v>
      </c>
      <c r="K18" t="n">
        <v>55.27</v>
      </c>
      <c r="L18" t="n">
        <v>5</v>
      </c>
      <c r="M18" t="n">
        <v>30</v>
      </c>
      <c r="N18" t="n">
        <v>45.11</v>
      </c>
      <c r="O18" t="n">
        <v>26180.86</v>
      </c>
      <c r="P18" t="n">
        <v>213.8</v>
      </c>
      <c r="Q18" t="n">
        <v>2196.61</v>
      </c>
      <c r="R18" t="n">
        <v>87.23</v>
      </c>
      <c r="S18" t="n">
        <v>53.93</v>
      </c>
      <c r="T18" t="n">
        <v>14542.07</v>
      </c>
      <c r="U18" t="n">
        <v>0.62</v>
      </c>
      <c r="V18" t="n">
        <v>0.85</v>
      </c>
      <c r="W18" t="n">
        <v>2.54</v>
      </c>
      <c r="X18" t="n">
        <v>0.89</v>
      </c>
      <c r="Y18" t="n">
        <v>1</v>
      </c>
      <c r="Z18" t="n">
        <v>10</v>
      </c>
      <c r="AA18" t="n">
        <v>363.8299908176572</v>
      </c>
      <c r="AB18" t="n">
        <v>497.8082444830885</v>
      </c>
      <c r="AC18" t="n">
        <v>450.298124307881</v>
      </c>
      <c r="AD18" t="n">
        <v>363829.9908176572</v>
      </c>
      <c r="AE18" t="n">
        <v>497808.2444830885</v>
      </c>
      <c r="AF18" t="n">
        <v>2.364298029086571e-05</v>
      </c>
      <c r="AG18" t="n">
        <v>26</v>
      </c>
      <c r="AH18" t="n">
        <v>450298.124307881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4.6258</v>
      </c>
      <c r="E19" t="n">
        <v>21.62</v>
      </c>
      <c r="F19" t="n">
        <v>17.84</v>
      </c>
      <c r="G19" t="n">
        <v>35.67</v>
      </c>
      <c r="H19" t="n">
        <v>0.44</v>
      </c>
      <c r="I19" t="n">
        <v>30</v>
      </c>
      <c r="J19" t="n">
        <v>210.78</v>
      </c>
      <c r="K19" t="n">
        <v>55.27</v>
      </c>
      <c r="L19" t="n">
        <v>5.25</v>
      </c>
      <c r="M19" t="n">
        <v>28</v>
      </c>
      <c r="N19" t="n">
        <v>45.26</v>
      </c>
      <c r="O19" t="n">
        <v>26230.5</v>
      </c>
      <c r="P19" t="n">
        <v>209.66</v>
      </c>
      <c r="Q19" t="n">
        <v>2196.65</v>
      </c>
      <c r="R19" t="n">
        <v>85.23999999999999</v>
      </c>
      <c r="S19" t="n">
        <v>53.93</v>
      </c>
      <c r="T19" t="n">
        <v>13556.55</v>
      </c>
      <c r="U19" t="n">
        <v>0.63</v>
      </c>
      <c r="V19" t="n">
        <v>0.86</v>
      </c>
      <c r="W19" t="n">
        <v>2.53</v>
      </c>
      <c r="X19" t="n">
        <v>0.83</v>
      </c>
      <c r="Y19" t="n">
        <v>1</v>
      </c>
      <c r="Z19" t="n">
        <v>10</v>
      </c>
      <c r="AA19" t="n">
        <v>360.7513756965371</v>
      </c>
      <c r="AB19" t="n">
        <v>493.5959474554583</v>
      </c>
      <c r="AC19" t="n">
        <v>446.4878429965719</v>
      </c>
      <c r="AD19" t="n">
        <v>360751.3756965371</v>
      </c>
      <c r="AE19" t="n">
        <v>493595.9474554583</v>
      </c>
      <c r="AF19" t="n">
        <v>2.379990386470668e-05</v>
      </c>
      <c r="AG19" t="n">
        <v>26</v>
      </c>
      <c r="AH19" t="n">
        <v>446487.8429965719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4.6523</v>
      </c>
      <c r="E20" t="n">
        <v>21.49</v>
      </c>
      <c r="F20" t="n">
        <v>17.79</v>
      </c>
      <c r="G20" t="n">
        <v>38.13</v>
      </c>
      <c r="H20" t="n">
        <v>0.46</v>
      </c>
      <c r="I20" t="n">
        <v>28</v>
      </c>
      <c r="J20" t="n">
        <v>211.18</v>
      </c>
      <c r="K20" t="n">
        <v>55.27</v>
      </c>
      <c r="L20" t="n">
        <v>5.5</v>
      </c>
      <c r="M20" t="n">
        <v>26</v>
      </c>
      <c r="N20" t="n">
        <v>45.41</v>
      </c>
      <c r="O20" t="n">
        <v>26280.2</v>
      </c>
      <c r="P20" t="n">
        <v>206.66</v>
      </c>
      <c r="Q20" t="n">
        <v>2196.68</v>
      </c>
      <c r="R20" t="n">
        <v>83.95999999999999</v>
      </c>
      <c r="S20" t="n">
        <v>53.93</v>
      </c>
      <c r="T20" t="n">
        <v>12924.04</v>
      </c>
      <c r="U20" t="n">
        <v>0.64</v>
      </c>
      <c r="V20" t="n">
        <v>0.86</v>
      </c>
      <c r="W20" t="n">
        <v>2.53</v>
      </c>
      <c r="X20" t="n">
        <v>0.79</v>
      </c>
      <c r="Y20" t="n">
        <v>1</v>
      </c>
      <c r="Z20" t="n">
        <v>10</v>
      </c>
      <c r="AA20" t="n">
        <v>349.4564803043836</v>
      </c>
      <c r="AB20" t="n">
        <v>478.1417732842972</v>
      </c>
      <c r="AC20" t="n">
        <v>432.5085935182367</v>
      </c>
      <c r="AD20" t="n">
        <v>349456.4803043836</v>
      </c>
      <c r="AE20" t="n">
        <v>478141.7732842972</v>
      </c>
      <c r="AF20" t="n">
        <v>2.393624729771605e-05</v>
      </c>
      <c r="AG20" t="n">
        <v>25</v>
      </c>
      <c r="AH20" t="n">
        <v>432508.5935182367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4.6674</v>
      </c>
      <c r="E21" t="n">
        <v>21.43</v>
      </c>
      <c r="F21" t="n">
        <v>17.77</v>
      </c>
      <c r="G21" t="n">
        <v>39.48</v>
      </c>
      <c r="H21" t="n">
        <v>0.48</v>
      </c>
      <c r="I21" t="n">
        <v>27</v>
      </c>
      <c r="J21" t="n">
        <v>211.59</v>
      </c>
      <c r="K21" t="n">
        <v>55.27</v>
      </c>
      <c r="L21" t="n">
        <v>5.75</v>
      </c>
      <c r="M21" t="n">
        <v>24</v>
      </c>
      <c r="N21" t="n">
        <v>45.57</v>
      </c>
      <c r="O21" t="n">
        <v>26329.94</v>
      </c>
      <c r="P21" t="n">
        <v>202</v>
      </c>
      <c r="Q21" t="n">
        <v>2196.6</v>
      </c>
      <c r="R21" t="n">
        <v>83.04000000000001</v>
      </c>
      <c r="S21" t="n">
        <v>53.93</v>
      </c>
      <c r="T21" t="n">
        <v>12470.77</v>
      </c>
      <c r="U21" t="n">
        <v>0.65</v>
      </c>
      <c r="V21" t="n">
        <v>0.86</v>
      </c>
      <c r="W21" t="n">
        <v>2.52</v>
      </c>
      <c r="X21" t="n">
        <v>0.76</v>
      </c>
      <c r="Y21" t="n">
        <v>1</v>
      </c>
      <c r="Z21" t="n">
        <v>10</v>
      </c>
      <c r="AA21" t="n">
        <v>346.6199583579597</v>
      </c>
      <c r="AB21" t="n">
        <v>474.2607188186836</v>
      </c>
      <c r="AC21" t="n">
        <v>428.9979414437271</v>
      </c>
      <c r="AD21" t="n">
        <v>346619.9583579597</v>
      </c>
      <c r="AE21" t="n">
        <v>474260.7188186836</v>
      </c>
      <c r="AF21" t="n">
        <v>2.401393732935535e-05</v>
      </c>
      <c r="AG21" t="n">
        <v>25</v>
      </c>
      <c r="AH21" t="n">
        <v>428997.9414437271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4.6997</v>
      </c>
      <c r="E22" t="n">
        <v>21.28</v>
      </c>
      <c r="F22" t="n">
        <v>17.7</v>
      </c>
      <c r="G22" t="n">
        <v>42.48</v>
      </c>
      <c r="H22" t="n">
        <v>0.5</v>
      </c>
      <c r="I22" t="n">
        <v>25</v>
      </c>
      <c r="J22" t="n">
        <v>211.99</v>
      </c>
      <c r="K22" t="n">
        <v>55.27</v>
      </c>
      <c r="L22" t="n">
        <v>6</v>
      </c>
      <c r="M22" t="n">
        <v>19</v>
      </c>
      <c r="N22" t="n">
        <v>45.72</v>
      </c>
      <c r="O22" t="n">
        <v>26379.74</v>
      </c>
      <c r="P22" t="n">
        <v>199.42</v>
      </c>
      <c r="Q22" t="n">
        <v>2196.56</v>
      </c>
      <c r="R22" t="n">
        <v>80.95999999999999</v>
      </c>
      <c r="S22" t="n">
        <v>53.93</v>
      </c>
      <c r="T22" t="n">
        <v>11438.96</v>
      </c>
      <c r="U22" t="n">
        <v>0.67</v>
      </c>
      <c r="V22" t="n">
        <v>0.86</v>
      </c>
      <c r="W22" t="n">
        <v>2.52</v>
      </c>
      <c r="X22" t="n">
        <v>0.6899999999999999</v>
      </c>
      <c r="Y22" t="n">
        <v>1</v>
      </c>
      <c r="Z22" t="n">
        <v>10</v>
      </c>
      <c r="AA22" t="n">
        <v>344.3900467420833</v>
      </c>
      <c r="AB22" t="n">
        <v>471.209655369084</v>
      </c>
      <c r="AC22" t="n">
        <v>426.2380672075628</v>
      </c>
      <c r="AD22" t="n">
        <v>344390.0467420833</v>
      </c>
      <c r="AE22" t="n">
        <v>471209.655369084</v>
      </c>
      <c r="AF22" t="n">
        <v>2.418012196657054e-05</v>
      </c>
      <c r="AG22" t="n">
        <v>25</v>
      </c>
      <c r="AH22" t="n">
        <v>426238.0672075629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4.7151</v>
      </c>
      <c r="E23" t="n">
        <v>21.21</v>
      </c>
      <c r="F23" t="n">
        <v>17.67</v>
      </c>
      <c r="G23" t="n">
        <v>44.18</v>
      </c>
      <c r="H23" t="n">
        <v>0.52</v>
      </c>
      <c r="I23" t="n">
        <v>24</v>
      </c>
      <c r="J23" t="n">
        <v>212.4</v>
      </c>
      <c r="K23" t="n">
        <v>55.27</v>
      </c>
      <c r="L23" t="n">
        <v>6.25</v>
      </c>
      <c r="M23" t="n">
        <v>16</v>
      </c>
      <c r="N23" t="n">
        <v>45.87</v>
      </c>
      <c r="O23" t="n">
        <v>26429.59</v>
      </c>
      <c r="P23" t="n">
        <v>196.85</v>
      </c>
      <c r="Q23" t="n">
        <v>2196.88</v>
      </c>
      <c r="R23" t="n">
        <v>79.79000000000001</v>
      </c>
      <c r="S23" t="n">
        <v>53.93</v>
      </c>
      <c r="T23" t="n">
        <v>10862.28</v>
      </c>
      <c r="U23" t="n">
        <v>0.68</v>
      </c>
      <c r="V23" t="n">
        <v>0.86</v>
      </c>
      <c r="W23" t="n">
        <v>2.52</v>
      </c>
      <c r="X23" t="n">
        <v>0.66</v>
      </c>
      <c r="Y23" t="n">
        <v>1</v>
      </c>
      <c r="Z23" t="n">
        <v>10</v>
      </c>
      <c r="AA23" t="n">
        <v>342.6534935045333</v>
      </c>
      <c r="AB23" t="n">
        <v>468.8336266181464</v>
      </c>
      <c r="AC23" t="n">
        <v>424.0888033058374</v>
      </c>
      <c r="AD23" t="n">
        <v>342653.4935045333</v>
      </c>
      <c r="AE23" t="n">
        <v>468833.6266181464</v>
      </c>
      <c r="AF23" t="n">
        <v>2.42593555087722e-05</v>
      </c>
      <c r="AG23" t="n">
        <v>25</v>
      </c>
      <c r="AH23" t="n">
        <v>424088.8033058374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4.7288</v>
      </c>
      <c r="E24" t="n">
        <v>21.15</v>
      </c>
      <c r="F24" t="n">
        <v>17.65</v>
      </c>
      <c r="G24" t="n">
        <v>46.04</v>
      </c>
      <c r="H24" t="n">
        <v>0.54</v>
      </c>
      <c r="I24" t="n">
        <v>23</v>
      </c>
      <c r="J24" t="n">
        <v>212.8</v>
      </c>
      <c r="K24" t="n">
        <v>55.27</v>
      </c>
      <c r="L24" t="n">
        <v>6.5</v>
      </c>
      <c r="M24" t="n">
        <v>9</v>
      </c>
      <c r="N24" t="n">
        <v>46.03</v>
      </c>
      <c r="O24" t="n">
        <v>26479.5</v>
      </c>
      <c r="P24" t="n">
        <v>194.54</v>
      </c>
      <c r="Q24" t="n">
        <v>2196.63</v>
      </c>
      <c r="R24" t="n">
        <v>78.62</v>
      </c>
      <c r="S24" t="n">
        <v>53.93</v>
      </c>
      <c r="T24" t="n">
        <v>10279.3</v>
      </c>
      <c r="U24" t="n">
        <v>0.6899999999999999</v>
      </c>
      <c r="V24" t="n">
        <v>0.87</v>
      </c>
      <c r="W24" t="n">
        <v>2.53</v>
      </c>
      <c r="X24" t="n">
        <v>0.64</v>
      </c>
      <c r="Y24" t="n">
        <v>1</v>
      </c>
      <c r="Z24" t="n">
        <v>10</v>
      </c>
      <c r="AA24" t="n">
        <v>341.1123159654052</v>
      </c>
      <c r="AB24" t="n">
        <v>466.7249195171569</v>
      </c>
      <c r="AC24" t="n">
        <v>422.1813482509774</v>
      </c>
      <c r="AD24" t="n">
        <v>341112.3159654052</v>
      </c>
      <c r="AE24" t="n">
        <v>466724.9195171569</v>
      </c>
      <c r="AF24" t="n">
        <v>2.432984249112045e-05</v>
      </c>
      <c r="AG24" t="n">
        <v>25</v>
      </c>
      <c r="AH24" t="n">
        <v>422181.3482509773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4.7266</v>
      </c>
      <c r="E25" t="n">
        <v>21.16</v>
      </c>
      <c r="F25" t="n">
        <v>17.66</v>
      </c>
      <c r="G25" t="n">
        <v>46.07</v>
      </c>
      <c r="H25" t="n">
        <v>0.5600000000000001</v>
      </c>
      <c r="I25" t="n">
        <v>23</v>
      </c>
      <c r="J25" t="n">
        <v>213.21</v>
      </c>
      <c r="K25" t="n">
        <v>55.27</v>
      </c>
      <c r="L25" t="n">
        <v>6.75</v>
      </c>
      <c r="M25" t="n">
        <v>6</v>
      </c>
      <c r="N25" t="n">
        <v>46.18</v>
      </c>
      <c r="O25" t="n">
        <v>26529.46</v>
      </c>
      <c r="P25" t="n">
        <v>192.67</v>
      </c>
      <c r="Q25" t="n">
        <v>2196.8</v>
      </c>
      <c r="R25" t="n">
        <v>79.05</v>
      </c>
      <c r="S25" t="n">
        <v>53.93</v>
      </c>
      <c r="T25" t="n">
        <v>10495.72</v>
      </c>
      <c r="U25" t="n">
        <v>0.68</v>
      </c>
      <c r="V25" t="n">
        <v>0.86</v>
      </c>
      <c r="W25" t="n">
        <v>2.53</v>
      </c>
      <c r="X25" t="n">
        <v>0.65</v>
      </c>
      <c r="Y25" t="n">
        <v>1</v>
      </c>
      <c r="Z25" t="n">
        <v>10</v>
      </c>
      <c r="AA25" t="n">
        <v>340.2188775223514</v>
      </c>
      <c r="AB25" t="n">
        <v>465.5024776236482</v>
      </c>
      <c r="AC25" t="n">
        <v>421.0755744960773</v>
      </c>
      <c r="AD25" t="n">
        <v>340218.8775223513</v>
      </c>
      <c r="AE25" t="n">
        <v>465502.4776236482</v>
      </c>
      <c r="AF25" t="n">
        <v>2.431852341366307e-05</v>
      </c>
      <c r="AG25" t="n">
        <v>25</v>
      </c>
      <c r="AH25" t="n">
        <v>421075.5744960773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4.7252</v>
      </c>
      <c r="E26" t="n">
        <v>21.16</v>
      </c>
      <c r="F26" t="n">
        <v>17.67</v>
      </c>
      <c r="G26" t="n">
        <v>46.08</v>
      </c>
      <c r="H26" t="n">
        <v>0.58</v>
      </c>
      <c r="I26" t="n">
        <v>23</v>
      </c>
      <c r="J26" t="n">
        <v>213.61</v>
      </c>
      <c r="K26" t="n">
        <v>55.27</v>
      </c>
      <c r="L26" t="n">
        <v>7</v>
      </c>
      <c r="M26" t="n">
        <v>2</v>
      </c>
      <c r="N26" t="n">
        <v>46.34</v>
      </c>
      <c r="O26" t="n">
        <v>26579.47</v>
      </c>
      <c r="P26" t="n">
        <v>192.09</v>
      </c>
      <c r="Q26" t="n">
        <v>2196.82</v>
      </c>
      <c r="R26" t="n">
        <v>78.94</v>
      </c>
      <c r="S26" t="n">
        <v>53.93</v>
      </c>
      <c r="T26" t="n">
        <v>10442.36</v>
      </c>
      <c r="U26" t="n">
        <v>0.68</v>
      </c>
      <c r="V26" t="n">
        <v>0.86</v>
      </c>
      <c r="W26" t="n">
        <v>2.54</v>
      </c>
      <c r="X26" t="n">
        <v>0.66</v>
      </c>
      <c r="Y26" t="n">
        <v>1</v>
      </c>
      <c r="Z26" t="n">
        <v>10</v>
      </c>
      <c r="AA26" t="n">
        <v>339.9655528203522</v>
      </c>
      <c r="AB26" t="n">
        <v>465.1558675904761</v>
      </c>
      <c r="AC26" t="n">
        <v>420.7620444380007</v>
      </c>
      <c r="AD26" t="n">
        <v>339965.5528203523</v>
      </c>
      <c r="AE26" t="n">
        <v>465155.8675904761</v>
      </c>
      <c r="AF26" t="n">
        <v>2.431132036437201e-05</v>
      </c>
      <c r="AG26" t="n">
        <v>25</v>
      </c>
      <c r="AH26" t="n">
        <v>420762.0444380007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4.723</v>
      </c>
      <c r="E27" t="n">
        <v>21.17</v>
      </c>
      <c r="F27" t="n">
        <v>17.68</v>
      </c>
      <c r="G27" t="n">
        <v>46.11</v>
      </c>
      <c r="H27" t="n">
        <v>0.6</v>
      </c>
      <c r="I27" t="n">
        <v>23</v>
      </c>
      <c r="J27" t="n">
        <v>214.02</v>
      </c>
      <c r="K27" t="n">
        <v>55.27</v>
      </c>
      <c r="L27" t="n">
        <v>7.25</v>
      </c>
      <c r="M27" t="n">
        <v>1</v>
      </c>
      <c r="N27" t="n">
        <v>46.49</v>
      </c>
      <c r="O27" t="n">
        <v>26629.54</v>
      </c>
      <c r="P27" t="n">
        <v>192.26</v>
      </c>
      <c r="Q27" t="n">
        <v>2196.66</v>
      </c>
      <c r="R27" t="n">
        <v>79.23</v>
      </c>
      <c r="S27" t="n">
        <v>53.93</v>
      </c>
      <c r="T27" t="n">
        <v>10586.43</v>
      </c>
      <c r="U27" t="n">
        <v>0.68</v>
      </c>
      <c r="V27" t="n">
        <v>0.86</v>
      </c>
      <c r="W27" t="n">
        <v>2.54</v>
      </c>
      <c r="X27" t="n">
        <v>0.67</v>
      </c>
      <c r="Y27" t="n">
        <v>1</v>
      </c>
      <c r="Z27" t="n">
        <v>10</v>
      </c>
      <c r="AA27" t="n">
        <v>340.1155831845667</v>
      </c>
      <c r="AB27" t="n">
        <v>465.3611457536667</v>
      </c>
      <c r="AC27" t="n">
        <v>420.9477311414062</v>
      </c>
      <c r="AD27" t="n">
        <v>340115.5831845667</v>
      </c>
      <c r="AE27" t="n">
        <v>465361.1457536668</v>
      </c>
      <c r="AF27" t="n">
        <v>2.430000128691462e-05</v>
      </c>
      <c r="AG27" t="n">
        <v>25</v>
      </c>
      <c r="AH27" t="n">
        <v>420947.7311414062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4.7378</v>
      </c>
      <c r="E28" t="n">
        <v>21.11</v>
      </c>
      <c r="F28" t="n">
        <v>17.65</v>
      </c>
      <c r="G28" t="n">
        <v>48.14</v>
      </c>
      <c r="H28" t="n">
        <v>0.62</v>
      </c>
      <c r="I28" t="n">
        <v>22</v>
      </c>
      <c r="J28" t="n">
        <v>214.42</v>
      </c>
      <c r="K28" t="n">
        <v>55.27</v>
      </c>
      <c r="L28" t="n">
        <v>7.5</v>
      </c>
      <c r="M28" t="n">
        <v>1</v>
      </c>
      <c r="N28" t="n">
        <v>46.65</v>
      </c>
      <c r="O28" t="n">
        <v>26679.66</v>
      </c>
      <c r="P28" t="n">
        <v>192.06</v>
      </c>
      <c r="Q28" t="n">
        <v>2196.77</v>
      </c>
      <c r="R28" t="n">
        <v>78.41</v>
      </c>
      <c r="S28" t="n">
        <v>53.93</v>
      </c>
      <c r="T28" t="n">
        <v>10177.78</v>
      </c>
      <c r="U28" t="n">
        <v>0.6899999999999999</v>
      </c>
      <c r="V28" t="n">
        <v>0.87</v>
      </c>
      <c r="W28" t="n">
        <v>2.54</v>
      </c>
      <c r="X28" t="n">
        <v>0.64</v>
      </c>
      <c r="Y28" t="n">
        <v>1</v>
      </c>
      <c r="Z28" t="n">
        <v>10</v>
      </c>
      <c r="AA28" t="n">
        <v>339.6257080868589</v>
      </c>
      <c r="AB28" t="n">
        <v>464.6908770332188</v>
      </c>
      <c r="AC28" t="n">
        <v>420.3414319269097</v>
      </c>
      <c r="AD28" t="n">
        <v>339625.7080868589</v>
      </c>
      <c r="AE28" t="n">
        <v>464690.8770332189</v>
      </c>
      <c r="AF28" t="n">
        <v>2.437614780799155e-05</v>
      </c>
      <c r="AG28" t="n">
        <v>25</v>
      </c>
      <c r="AH28" t="n">
        <v>420341.4319269097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4.7357</v>
      </c>
      <c r="E29" t="n">
        <v>21.12</v>
      </c>
      <c r="F29" t="n">
        <v>17.66</v>
      </c>
      <c r="G29" t="n">
        <v>48.16</v>
      </c>
      <c r="H29" t="n">
        <v>0.64</v>
      </c>
      <c r="I29" t="n">
        <v>22</v>
      </c>
      <c r="J29" t="n">
        <v>214.83</v>
      </c>
      <c r="K29" t="n">
        <v>55.27</v>
      </c>
      <c r="L29" t="n">
        <v>7.75</v>
      </c>
      <c r="M29" t="n">
        <v>0</v>
      </c>
      <c r="N29" t="n">
        <v>46.81</v>
      </c>
      <c r="O29" t="n">
        <v>26729.83</v>
      </c>
      <c r="P29" t="n">
        <v>192.48</v>
      </c>
      <c r="Q29" t="n">
        <v>2196.78</v>
      </c>
      <c r="R29" t="n">
        <v>78.59</v>
      </c>
      <c r="S29" t="n">
        <v>53.93</v>
      </c>
      <c r="T29" t="n">
        <v>10271.02</v>
      </c>
      <c r="U29" t="n">
        <v>0.6899999999999999</v>
      </c>
      <c r="V29" t="n">
        <v>0.86</v>
      </c>
      <c r="W29" t="n">
        <v>2.54</v>
      </c>
      <c r="X29" t="n">
        <v>0.65</v>
      </c>
      <c r="Y29" t="n">
        <v>1</v>
      </c>
      <c r="Z29" t="n">
        <v>10</v>
      </c>
      <c r="AA29" t="n">
        <v>339.900439452767</v>
      </c>
      <c r="AB29" t="n">
        <v>465.0667766083469</v>
      </c>
      <c r="AC29" t="n">
        <v>420.6814561741659</v>
      </c>
      <c r="AD29" t="n">
        <v>339900.439452767</v>
      </c>
      <c r="AE29" t="n">
        <v>465066.7766083469</v>
      </c>
      <c r="AF29" t="n">
        <v>2.436534323405496e-05</v>
      </c>
      <c r="AG29" t="n">
        <v>25</v>
      </c>
      <c r="AH29" t="n">
        <v>420681.4561741659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3.6169</v>
      </c>
      <c r="E2" t="n">
        <v>27.65</v>
      </c>
      <c r="F2" t="n">
        <v>21.55</v>
      </c>
      <c r="G2" t="n">
        <v>8.34</v>
      </c>
      <c r="H2" t="n">
        <v>0.14</v>
      </c>
      <c r="I2" t="n">
        <v>155</v>
      </c>
      <c r="J2" t="n">
        <v>124.63</v>
      </c>
      <c r="K2" t="n">
        <v>45</v>
      </c>
      <c r="L2" t="n">
        <v>1</v>
      </c>
      <c r="M2" t="n">
        <v>153</v>
      </c>
      <c r="N2" t="n">
        <v>18.64</v>
      </c>
      <c r="O2" t="n">
        <v>15605.44</v>
      </c>
      <c r="P2" t="n">
        <v>213.73</v>
      </c>
      <c r="Q2" t="n">
        <v>2196.99</v>
      </c>
      <c r="R2" t="n">
        <v>206.46</v>
      </c>
      <c r="S2" t="n">
        <v>53.93</v>
      </c>
      <c r="T2" t="n">
        <v>73537.42</v>
      </c>
      <c r="U2" t="n">
        <v>0.26</v>
      </c>
      <c r="V2" t="n">
        <v>0.71</v>
      </c>
      <c r="W2" t="n">
        <v>2.74</v>
      </c>
      <c r="X2" t="n">
        <v>4.54</v>
      </c>
      <c r="Y2" t="n">
        <v>1</v>
      </c>
      <c r="Z2" t="n">
        <v>10</v>
      </c>
      <c r="AA2" t="n">
        <v>458.5970952987325</v>
      </c>
      <c r="AB2" t="n">
        <v>627.4727776636771</v>
      </c>
      <c r="AC2" t="n">
        <v>567.5876564270295</v>
      </c>
      <c r="AD2" t="n">
        <v>458597.0952987325</v>
      </c>
      <c r="AE2" t="n">
        <v>627472.7776636771</v>
      </c>
      <c r="AF2" t="n">
        <v>2.332203277940408e-05</v>
      </c>
      <c r="AG2" t="n">
        <v>33</v>
      </c>
      <c r="AH2" t="n">
        <v>567587.6564270295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3.9359</v>
      </c>
      <c r="E3" t="n">
        <v>25.41</v>
      </c>
      <c r="F3" t="n">
        <v>20.34</v>
      </c>
      <c r="G3" t="n">
        <v>10.61</v>
      </c>
      <c r="H3" t="n">
        <v>0.18</v>
      </c>
      <c r="I3" t="n">
        <v>115</v>
      </c>
      <c r="J3" t="n">
        <v>124.96</v>
      </c>
      <c r="K3" t="n">
        <v>45</v>
      </c>
      <c r="L3" t="n">
        <v>1.25</v>
      </c>
      <c r="M3" t="n">
        <v>113</v>
      </c>
      <c r="N3" t="n">
        <v>18.71</v>
      </c>
      <c r="O3" t="n">
        <v>15645.96</v>
      </c>
      <c r="P3" t="n">
        <v>197.55</v>
      </c>
      <c r="Q3" t="n">
        <v>2196.95</v>
      </c>
      <c r="R3" t="n">
        <v>166.79</v>
      </c>
      <c r="S3" t="n">
        <v>53.93</v>
      </c>
      <c r="T3" t="n">
        <v>53904.4</v>
      </c>
      <c r="U3" t="n">
        <v>0.32</v>
      </c>
      <c r="V3" t="n">
        <v>0.75</v>
      </c>
      <c r="W3" t="n">
        <v>2.67</v>
      </c>
      <c r="X3" t="n">
        <v>3.33</v>
      </c>
      <c r="Y3" t="n">
        <v>1</v>
      </c>
      <c r="Z3" t="n">
        <v>10</v>
      </c>
      <c r="AA3" t="n">
        <v>407.5690188098225</v>
      </c>
      <c r="AB3" t="n">
        <v>557.6539122116975</v>
      </c>
      <c r="AC3" t="n">
        <v>504.4322055023939</v>
      </c>
      <c r="AD3" t="n">
        <v>407569.0188098225</v>
      </c>
      <c r="AE3" t="n">
        <v>557653.9122116975</v>
      </c>
      <c r="AF3" t="n">
        <v>2.537896784994237e-05</v>
      </c>
      <c r="AG3" t="n">
        <v>30</v>
      </c>
      <c r="AH3" t="n">
        <v>504432.2055023938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4.1617</v>
      </c>
      <c r="E4" t="n">
        <v>24.03</v>
      </c>
      <c r="F4" t="n">
        <v>19.6</v>
      </c>
      <c r="G4" t="n">
        <v>13.06</v>
      </c>
      <c r="H4" t="n">
        <v>0.21</v>
      </c>
      <c r="I4" t="n">
        <v>90</v>
      </c>
      <c r="J4" t="n">
        <v>125.29</v>
      </c>
      <c r="K4" t="n">
        <v>45</v>
      </c>
      <c r="L4" t="n">
        <v>1.5</v>
      </c>
      <c r="M4" t="n">
        <v>88</v>
      </c>
      <c r="N4" t="n">
        <v>18.79</v>
      </c>
      <c r="O4" t="n">
        <v>15686.51</v>
      </c>
      <c r="P4" t="n">
        <v>185.32</v>
      </c>
      <c r="Q4" t="n">
        <v>2197.05</v>
      </c>
      <c r="R4" t="n">
        <v>142.77</v>
      </c>
      <c r="S4" t="n">
        <v>53.93</v>
      </c>
      <c r="T4" t="n">
        <v>42021.17</v>
      </c>
      <c r="U4" t="n">
        <v>0.38</v>
      </c>
      <c r="V4" t="n">
        <v>0.78</v>
      </c>
      <c r="W4" t="n">
        <v>2.62</v>
      </c>
      <c r="X4" t="n">
        <v>2.59</v>
      </c>
      <c r="Y4" t="n">
        <v>1</v>
      </c>
      <c r="Z4" t="n">
        <v>10</v>
      </c>
      <c r="AA4" t="n">
        <v>374.4509281765876</v>
      </c>
      <c r="AB4" t="n">
        <v>512.3402795402637</v>
      </c>
      <c r="AC4" t="n">
        <v>463.4432423350387</v>
      </c>
      <c r="AD4" t="n">
        <v>374450.9281765876</v>
      </c>
      <c r="AE4" t="n">
        <v>512340.2795402638</v>
      </c>
      <c r="AF4" t="n">
        <v>2.683494258012275e-05</v>
      </c>
      <c r="AG4" t="n">
        <v>28</v>
      </c>
      <c r="AH4" t="n">
        <v>463443.2423350387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4.3213</v>
      </c>
      <c r="E5" t="n">
        <v>23.14</v>
      </c>
      <c r="F5" t="n">
        <v>19.12</v>
      </c>
      <c r="G5" t="n">
        <v>15.5</v>
      </c>
      <c r="H5" t="n">
        <v>0.25</v>
      </c>
      <c r="I5" t="n">
        <v>74</v>
      </c>
      <c r="J5" t="n">
        <v>125.62</v>
      </c>
      <c r="K5" t="n">
        <v>45</v>
      </c>
      <c r="L5" t="n">
        <v>1.75</v>
      </c>
      <c r="M5" t="n">
        <v>72</v>
      </c>
      <c r="N5" t="n">
        <v>18.87</v>
      </c>
      <c r="O5" t="n">
        <v>15727.09</v>
      </c>
      <c r="P5" t="n">
        <v>176.22</v>
      </c>
      <c r="Q5" t="n">
        <v>2196.79</v>
      </c>
      <c r="R5" t="n">
        <v>127.59</v>
      </c>
      <c r="S5" t="n">
        <v>53.93</v>
      </c>
      <c r="T5" t="n">
        <v>34511.27</v>
      </c>
      <c r="U5" t="n">
        <v>0.42</v>
      </c>
      <c r="V5" t="n">
        <v>0.8</v>
      </c>
      <c r="W5" t="n">
        <v>2.59</v>
      </c>
      <c r="X5" t="n">
        <v>2.11</v>
      </c>
      <c r="Y5" t="n">
        <v>1</v>
      </c>
      <c r="Z5" t="n">
        <v>10</v>
      </c>
      <c r="AA5" t="n">
        <v>355.4693475840255</v>
      </c>
      <c r="AB5" t="n">
        <v>486.3688435652859</v>
      </c>
      <c r="AC5" t="n">
        <v>439.9504837583735</v>
      </c>
      <c r="AD5" t="n">
        <v>355469.3475840255</v>
      </c>
      <c r="AE5" t="n">
        <v>486368.8435652859</v>
      </c>
      <c r="AF5" t="n">
        <v>2.786405492262403e-05</v>
      </c>
      <c r="AG5" t="n">
        <v>27</v>
      </c>
      <c r="AH5" t="n">
        <v>439950.4837583735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4.4494</v>
      </c>
      <c r="E6" t="n">
        <v>22.47</v>
      </c>
      <c r="F6" t="n">
        <v>18.76</v>
      </c>
      <c r="G6" t="n">
        <v>18.15</v>
      </c>
      <c r="H6" t="n">
        <v>0.28</v>
      </c>
      <c r="I6" t="n">
        <v>62</v>
      </c>
      <c r="J6" t="n">
        <v>125.95</v>
      </c>
      <c r="K6" t="n">
        <v>45</v>
      </c>
      <c r="L6" t="n">
        <v>2</v>
      </c>
      <c r="M6" t="n">
        <v>60</v>
      </c>
      <c r="N6" t="n">
        <v>18.95</v>
      </c>
      <c r="O6" t="n">
        <v>15767.7</v>
      </c>
      <c r="P6" t="n">
        <v>168.07</v>
      </c>
      <c r="Q6" t="n">
        <v>2196.57</v>
      </c>
      <c r="R6" t="n">
        <v>115.4</v>
      </c>
      <c r="S6" t="n">
        <v>53.93</v>
      </c>
      <c r="T6" t="n">
        <v>28477.26</v>
      </c>
      <c r="U6" t="n">
        <v>0.47</v>
      </c>
      <c r="V6" t="n">
        <v>0.8100000000000001</v>
      </c>
      <c r="W6" t="n">
        <v>2.58</v>
      </c>
      <c r="X6" t="n">
        <v>1.75</v>
      </c>
      <c r="Y6" t="n">
        <v>1</v>
      </c>
      <c r="Z6" t="n">
        <v>10</v>
      </c>
      <c r="AA6" t="n">
        <v>347.4598474821403</v>
      </c>
      <c r="AB6" t="n">
        <v>475.4098921716806</v>
      </c>
      <c r="AC6" t="n">
        <v>430.037439304789</v>
      </c>
      <c r="AD6" t="n">
        <v>347459.8474821403</v>
      </c>
      <c r="AE6" t="n">
        <v>475409.8921716806</v>
      </c>
      <c r="AF6" t="n">
        <v>2.869005298700007e-05</v>
      </c>
      <c r="AG6" t="n">
        <v>27</v>
      </c>
      <c r="AH6" t="n">
        <v>430037.4393047889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4.563</v>
      </c>
      <c r="E7" t="n">
        <v>21.92</v>
      </c>
      <c r="F7" t="n">
        <v>18.45</v>
      </c>
      <c r="G7" t="n">
        <v>21.29</v>
      </c>
      <c r="H7" t="n">
        <v>0.31</v>
      </c>
      <c r="I7" t="n">
        <v>52</v>
      </c>
      <c r="J7" t="n">
        <v>126.28</v>
      </c>
      <c r="K7" t="n">
        <v>45</v>
      </c>
      <c r="L7" t="n">
        <v>2.25</v>
      </c>
      <c r="M7" t="n">
        <v>49</v>
      </c>
      <c r="N7" t="n">
        <v>19.03</v>
      </c>
      <c r="O7" t="n">
        <v>15808.34</v>
      </c>
      <c r="P7" t="n">
        <v>159.66</v>
      </c>
      <c r="Q7" t="n">
        <v>2196.85</v>
      </c>
      <c r="R7" t="n">
        <v>105.35</v>
      </c>
      <c r="S7" t="n">
        <v>53.93</v>
      </c>
      <c r="T7" t="n">
        <v>23500.68</v>
      </c>
      <c r="U7" t="n">
        <v>0.51</v>
      </c>
      <c r="V7" t="n">
        <v>0.83</v>
      </c>
      <c r="W7" t="n">
        <v>2.56</v>
      </c>
      <c r="X7" t="n">
        <v>1.45</v>
      </c>
      <c r="Y7" t="n">
        <v>1</v>
      </c>
      <c r="Z7" t="n">
        <v>10</v>
      </c>
      <c r="AA7" t="n">
        <v>331.2151678956514</v>
      </c>
      <c r="AB7" t="n">
        <v>453.1832048967627</v>
      </c>
      <c r="AC7" t="n">
        <v>409.9320358680378</v>
      </c>
      <c r="AD7" t="n">
        <v>331215.1678956514</v>
      </c>
      <c r="AE7" t="n">
        <v>453183.2048967627</v>
      </c>
      <c r="AF7" t="n">
        <v>2.942255400271527e-05</v>
      </c>
      <c r="AG7" t="n">
        <v>26</v>
      </c>
      <c r="AH7" t="n">
        <v>409932.0358680378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4.6234</v>
      </c>
      <c r="E8" t="n">
        <v>21.63</v>
      </c>
      <c r="F8" t="n">
        <v>18.32</v>
      </c>
      <c r="G8" t="n">
        <v>23.9</v>
      </c>
      <c r="H8" t="n">
        <v>0.35</v>
      </c>
      <c r="I8" t="n">
        <v>46</v>
      </c>
      <c r="J8" t="n">
        <v>126.61</v>
      </c>
      <c r="K8" t="n">
        <v>45</v>
      </c>
      <c r="L8" t="n">
        <v>2.5</v>
      </c>
      <c r="M8" t="n">
        <v>41</v>
      </c>
      <c r="N8" t="n">
        <v>19.11</v>
      </c>
      <c r="O8" t="n">
        <v>15849</v>
      </c>
      <c r="P8" t="n">
        <v>154.98</v>
      </c>
      <c r="Q8" t="n">
        <v>2196.7</v>
      </c>
      <c r="R8" t="n">
        <v>100.67</v>
      </c>
      <c r="S8" t="n">
        <v>53.93</v>
      </c>
      <c r="T8" t="n">
        <v>21190.79</v>
      </c>
      <c r="U8" t="n">
        <v>0.54</v>
      </c>
      <c r="V8" t="n">
        <v>0.83</v>
      </c>
      <c r="W8" t="n">
        <v>2.57</v>
      </c>
      <c r="X8" t="n">
        <v>1.31</v>
      </c>
      <c r="Y8" t="n">
        <v>1</v>
      </c>
      <c r="Z8" t="n">
        <v>10</v>
      </c>
      <c r="AA8" t="n">
        <v>327.3739165418858</v>
      </c>
      <c r="AB8" t="n">
        <v>447.9274353304912</v>
      </c>
      <c r="AC8" t="n">
        <v>405.1778695726522</v>
      </c>
      <c r="AD8" t="n">
        <v>327373.9165418858</v>
      </c>
      <c r="AE8" t="n">
        <v>447927.4353304912</v>
      </c>
      <c r="AF8" t="n">
        <v>2.981201757093004e-05</v>
      </c>
      <c r="AG8" t="n">
        <v>26</v>
      </c>
      <c r="AH8" t="n">
        <v>405177.8695726522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4.6827</v>
      </c>
      <c r="E9" t="n">
        <v>21.36</v>
      </c>
      <c r="F9" t="n">
        <v>18.18</v>
      </c>
      <c r="G9" t="n">
        <v>26.6</v>
      </c>
      <c r="H9" t="n">
        <v>0.38</v>
      </c>
      <c r="I9" t="n">
        <v>41</v>
      </c>
      <c r="J9" t="n">
        <v>126.94</v>
      </c>
      <c r="K9" t="n">
        <v>45</v>
      </c>
      <c r="L9" t="n">
        <v>2.75</v>
      </c>
      <c r="M9" t="n">
        <v>27</v>
      </c>
      <c r="N9" t="n">
        <v>19.19</v>
      </c>
      <c r="O9" t="n">
        <v>15889.69</v>
      </c>
      <c r="P9" t="n">
        <v>148.8</v>
      </c>
      <c r="Q9" t="n">
        <v>2196.77</v>
      </c>
      <c r="R9" t="n">
        <v>95.92</v>
      </c>
      <c r="S9" t="n">
        <v>53.93</v>
      </c>
      <c r="T9" t="n">
        <v>18838.93</v>
      </c>
      <c r="U9" t="n">
        <v>0.5600000000000001</v>
      </c>
      <c r="V9" t="n">
        <v>0.84</v>
      </c>
      <c r="W9" t="n">
        <v>2.56</v>
      </c>
      <c r="X9" t="n">
        <v>1.17</v>
      </c>
      <c r="Y9" t="n">
        <v>1</v>
      </c>
      <c r="Z9" t="n">
        <v>10</v>
      </c>
      <c r="AA9" t="n">
        <v>313.9724335203851</v>
      </c>
      <c r="AB9" t="n">
        <v>429.59093502877</v>
      </c>
      <c r="AC9" t="n">
        <v>388.5913791242875</v>
      </c>
      <c r="AD9" t="n">
        <v>313972.4335203851</v>
      </c>
      <c r="AE9" t="n">
        <v>429590.93502877</v>
      </c>
      <c r="AF9" t="n">
        <v>3.019438825959123e-05</v>
      </c>
      <c r="AG9" t="n">
        <v>25</v>
      </c>
      <c r="AH9" t="n">
        <v>388591.3791242875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4.7027</v>
      </c>
      <c r="E10" t="n">
        <v>21.26</v>
      </c>
      <c r="F10" t="n">
        <v>18.14</v>
      </c>
      <c r="G10" t="n">
        <v>27.9</v>
      </c>
      <c r="H10" t="n">
        <v>0.42</v>
      </c>
      <c r="I10" t="n">
        <v>39</v>
      </c>
      <c r="J10" t="n">
        <v>127.27</v>
      </c>
      <c r="K10" t="n">
        <v>45</v>
      </c>
      <c r="L10" t="n">
        <v>3</v>
      </c>
      <c r="M10" t="n">
        <v>9</v>
      </c>
      <c r="N10" t="n">
        <v>19.27</v>
      </c>
      <c r="O10" t="n">
        <v>15930.42</v>
      </c>
      <c r="P10" t="n">
        <v>146.24</v>
      </c>
      <c r="Q10" t="n">
        <v>2196.67</v>
      </c>
      <c r="R10" t="n">
        <v>94.01000000000001</v>
      </c>
      <c r="S10" t="n">
        <v>53.93</v>
      </c>
      <c r="T10" t="n">
        <v>17895.58</v>
      </c>
      <c r="U10" t="n">
        <v>0.57</v>
      </c>
      <c r="V10" t="n">
        <v>0.84</v>
      </c>
      <c r="W10" t="n">
        <v>2.58</v>
      </c>
      <c r="X10" t="n">
        <v>1.13</v>
      </c>
      <c r="Y10" t="n">
        <v>1</v>
      </c>
      <c r="Z10" t="n">
        <v>10</v>
      </c>
      <c r="AA10" t="n">
        <v>312.2401077342255</v>
      </c>
      <c r="AB10" t="n">
        <v>427.2206904633267</v>
      </c>
      <c r="AC10" t="n">
        <v>386.4473473735109</v>
      </c>
      <c r="AD10" t="n">
        <v>312240.1077342255</v>
      </c>
      <c r="AE10" t="n">
        <v>427220.6904633266</v>
      </c>
      <c r="AF10" t="n">
        <v>3.032334970601996e-05</v>
      </c>
      <c r="AG10" t="n">
        <v>25</v>
      </c>
      <c r="AH10" t="n">
        <v>386447.3473735109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4.7124</v>
      </c>
      <c r="E11" t="n">
        <v>21.22</v>
      </c>
      <c r="F11" t="n">
        <v>18.12</v>
      </c>
      <c r="G11" t="n">
        <v>28.61</v>
      </c>
      <c r="H11" t="n">
        <v>0.45</v>
      </c>
      <c r="I11" t="n">
        <v>38</v>
      </c>
      <c r="J11" t="n">
        <v>127.6</v>
      </c>
      <c r="K11" t="n">
        <v>45</v>
      </c>
      <c r="L11" t="n">
        <v>3.25</v>
      </c>
      <c r="M11" t="n">
        <v>1</v>
      </c>
      <c r="N11" t="n">
        <v>19.35</v>
      </c>
      <c r="O11" t="n">
        <v>15971.17</v>
      </c>
      <c r="P11" t="n">
        <v>147.28</v>
      </c>
      <c r="Q11" t="n">
        <v>2196.87</v>
      </c>
      <c r="R11" t="n">
        <v>93.03</v>
      </c>
      <c r="S11" t="n">
        <v>53.93</v>
      </c>
      <c r="T11" t="n">
        <v>17410.4</v>
      </c>
      <c r="U11" t="n">
        <v>0.58</v>
      </c>
      <c r="V11" t="n">
        <v>0.84</v>
      </c>
      <c r="W11" t="n">
        <v>2.59</v>
      </c>
      <c r="X11" t="n">
        <v>1.11</v>
      </c>
      <c r="Y11" t="n">
        <v>1</v>
      </c>
      <c r="Z11" t="n">
        <v>10</v>
      </c>
      <c r="AA11" t="n">
        <v>312.5758084000988</v>
      </c>
      <c r="AB11" t="n">
        <v>427.6800109244426</v>
      </c>
      <c r="AC11" t="n">
        <v>386.8628309344783</v>
      </c>
      <c r="AD11" t="n">
        <v>312575.8084000988</v>
      </c>
      <c r="AE11" t="n">
        <v>427680.0109244426</v>
      </c>
      <c r="AF11" t="n">
        <v>3.038589600753789e-05</v>
      </c>
      <c r="AG11" t="n">
        <v>25</v>
      </c>
      <c r="AH11" t="n">
        <v>386862.8309344783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4.7122</v>
      </c>
      <c r="E12" t="n">
        <v>21.22</v>
      </c>
      <c r="F12" t="n">
        <v>18.12</v>
      </c>
      <c r="G12" t="n">
        <v>28.61</v>
      </c>
      <c r="H12" t="n">
        <v>0.48</v>
      </c>
      <c r="I12" t="n">
        <v>38</v>
      </c>
      <c r="J12" t="n">
        <v>127.93</v>
      </c>
      <c r="K12" t="n">
        <v>45</v>
      </c>
      <c r="L12" t="n">
        <v>3.5</v>
      </c>
      <c r="M12" t="n">
        <v>0</v>
      </c>
      <c r="N12" t="n">
        <v>19.43</v>
      </c>
      <c r="O12" t="n">
        <v>16011.95</v>
      </c>
      <c r="P12" t="n">
        <v>147.63</v>
      </c>
      <c r="Q12" t="n">
        <v>2196.85</v>
      </c>
      <c r="R12" t="n">
        <v>93.06</v>
      </c>
      <c r="S12" t="n">
        <v>53.93</v>
      </c>
      <c r="T12" t="n">
        <v>17424.71</v>
      </c>
      <c r="U12" t="n">
        <v>0.58</v>
      </c>
      <c r="V12" t="n">
        <v>0.84</v>
      </c>
      <c r="W12" t="n">
        <v>2.59</v>
      </c>
      <c r="X12" t="n">
        <v>1.11</v>
      </c>
      <c r="Y12" t="n">
        <v>1</v>
      </c>
      <c r="Z12" t="n">
        <v>10</v>
      </c>
      <c r="AA12" t="n">
        <v>312.7592420256069</v>
      </c>
      <c r="AB12" t="n">
        <v>427.9309929033831</v>
      </c>
      <c r="AC12" t="n">
        <v>387.0898595456042</v>
      </c>
      <c r="AD12" t="n">
        <v>312759.2420256069</v>
      </c>
      <c r="AE12" t="n">
        <v>427930.9929033831</v>
      </c>
      <c r="AF12" t="n">
        <v>3.038460639307361e-05</v>
      </c>
      <c r="AG12" t="n">
        <v>25</v>
      </c>
      <c r="AH12" t="n">
        <v>387089.8595456042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2.1553</v>
      </c>
      <c r="E2" t="n">
        <v>46.4</v>
      </c>
      <c r="F2" t="n">
        <v>26.96</v>
      </c>
      <c r="G2" t="n">
        <v>4.93</v>
      </c>
      <c r="H2" t="n">
        <v>0.07000000000000001</v>
      </c>
      <c r="I2" t="n">
        <v>328</v>
      </c>
      <c r="J2" t="n">
        <v>263.32</v>
      </c>
      <c r="K2" t="n">
        <v>59.89</v>
      </c>
      <c r="L2" t="n">
        <v>1</v>
      </c>
      <c r="M2" t="n">
        <v>326</v>
      </c>
      <c r="N2" t="n">
        <v>67.43000000000001</v>
      </c>
      <c r="O2" t="n">
        <v>32710.1</v>
      </c>
      <c r="P2" t="n">
        <v>451.26</v>
      </c>
      <c r="Q2" t="n">
        <v>2198.21</v>
      </c>
      <c r="R2" t="n">
        <v>383.68</v>
      </c>
      <c r="S2" t="n">
        <v>53.93</v>
      </c>
      <c r="T2" t="n">
        <v>161286.26</v>
      </c>
      <c r="U2" t="n">
        <v>0.14</v>
      </c>
      <c r="V2" t="n">
        <v>0.57</v>
      </c>
      <c r="W2" t="n">
        <v>3.02</v>
      </c>
      <c r="X2" t="n">
        <v>9.94</v>
      </c>
      <c r="Y2" t="n">
        <v>1</v>
      </c>
      <c r="Z2" t="n">
        <v>10</v>
      </c>
      <c r="AA2" t="n">
        <v>1054.899567850439</v>
      </c>
      <c r="AB2" t="n">
        <v>1443.360127617355</v>
      </c>
      <c r="AC2" t="n">
        <v>1305.607862806217</v>
      </c>
      <c r="AD2" t="n">
        <v>1054899.567850439</v>
      </c>
      <c r="AE2" t="n">
        <v>1443360.127617355</v>
      </c>
      <c r="AF2" t="n">
        <v>1.001998798973826e-05</v>
      </c>
      <c r="AG2" t="n">
        <v>54</v>
      </c>
      <c r="AH2" t="n">
        <v>1305607.862806217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2.6026</v>
      </c>
      <c r="E3" t="n">
        <v>38.42</v>
      </c>
      <c r="F3" t="n">
        <v>23.89</v>
      </c>
      <c r="G3" t="n">
        <v>6.21</v>
      </c>
      <c r="H3" t="n">
        <v>0.08</v>
      </c>
      <c r="I3" t="n">
        <v>231</v>
      </c>
      <c r="J3" t="n">
        <v>263.79</v>
      </c>
      <c r="K3" t="n">
        <v>59.89</v>
      </c>
      <c r="L3" t="n">
        <v>1.25</v>
      </c>
      <c r="M3" t="n">
        <v>229</v>
      </c>
      <c r="N3" t="n">
        <v>67.65000000000001</v>
      </c>
      <c r="O3" t="n">
        <v>32767.75</v>
      </c>
      <c r="P3" t="n">
        <v>397.75</v>
      </c>
      <c r="Q3" t="n">
        <v>2197.48</v>
      </c>
      <c r="R3" t="n">
        <v>283.15</v>
      </c>
      <c r="S3" t="n">
        <v>53.93</v>
      </c>
      <c r="T3" t="n">
        <v>111504.75</v>
      </c>
      <c r="U3" t="n">
        <v>0.19</v>
      </c>
      <c r="V3" t="n">
        <v>0.64</v>
      </c>
      <c r="W3" t="n">
        <v>2.86</v>
      </c>
      <c r="X3" t="n">
        <v>6.88</v>
      </c>
      <c r="Y3" t="n">
        <v>1</v>
      </c>
      <c r="Z3" t="n">
        <v>10</v>
      </c>
      <c r="AA3" t="n">
        <v>820.7371082720675</v>
      </c>
      <c r="AB3" t="n">
        <v>1122.968719903602</v>
      </c>
      <c r="AC3" t="n">
        <v>1015.794161372499</v>
      </c>
      <c r="AD3" t="n">
        <v>820737.1082720675</v>
      </c>
      <c r="AE3" t="n">
        <v>1122968.719903602</v>
      </c>
      <c r="AF3" t="n">
        <v>1.209948533479923e-05</v>
      </c>
      <c r="AG3" t="n">
        <v>45</v>
      </c>
      <c r="AH3" t="n">
        <v>1015794.161372499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2.9254</v>
      </c>
      <c r="E4" t="n">
        <v>34.18</v>
      </c>
      <c r="F4" t="n">
        <v>22.28</v>
      </c>
      <c r="G4" t="n">
        <v>7.47</v>
      </c>
      <c r="H4" t="n">
        <v>0.1</v>
      </c>
      <c r="I4" t="n">
        <v>179</v>
      </c>
      <c r="J4" t="n">
        <v>264.25</v>
      </c>
      <c r="K4" t="n">
        <v>59.89</v>
      </c>
      <c r="L4" t="n">
        <v>1.5</v>
      </c>
      <c r="M4" t="n">
        <v>177</v>
      </c>
      <c r="N4" t="n">
        <v>67.87</v>
      </c>
      <c r="O4" t="n">
        <v>32825.49</v>
      </c>
      <c r="P4" t="n">
        <v>368.98</v>
      </c>
      <c r="Q4" t="n">
        <v>2196.95</v>
      </c>
      <c r="R4" t="n">
        <v>230.44</v>
      </c>
      <c r="S4" t="n">
        <v>53.93</v>
      </c>
      <c r="T4" t="n">
        <v>85410.8</v>
      </c>
      <c r="U4" t="n">
        <v>0.23</v>
      </c>
      <c r="V4" t="n">
        <v>0.6899999999999999</v>
      </c>
      <c r="W4" t="n">
        <v>2.77</v>
      </c>
      <c r="X4" t="n">
        <v>5.27</v>
      </c>
      <c r="Y4" t="n">
        <v>1</v>
      </c>
      <c r="Z4" t="n">
        <v>10</v>
      </c>
      <c r="AA4" t="n">
        <v>703.462275901108</v>
      </c>
      <c r="AB4" t="n">
        <v>962.5081204531998</v>
      </c>
      <c r="AC4" t="n">
        <v>870.6476963257772</v>
      </c>
      <c r="AD4" t="n">
        <v>703462.275901108</v>
      </c>
      <c r="AE4" t="n">
        <v>962508.1204531998</v>
      </c>
      <c r="AF4" t="n">
        <v>1.360018227865276e-05</v>
      </c>
      <c r="AG4" t="n">
        <v>40</v>
      </c>
      <c r="AH4" t="n">
        <v>870647.6963257772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3.1835</v>
      </c>
      <c r="E5" t="n">
        <v>31.41</v>
      </c>
      <c r="F5" t="n">
        <v>21.23</v>
      </c>
      <c r="G5" t="n">
        <v>8.779999999999999</v>
      </c>
      <c r="H5" t="n">
        <v>0.12</v>
      </c>
      <c r="I5" t="n">
        <v>145</v>
      </c>
      <c r="J5" t="n">
        <v>264.72</v>
      </c>
      <c r="K5" t="n">
        <v>59.89</v>
      </c>
      <c r="L5" t="n">
        <v>1.75</v>
      </c>
      <c r="M5" t="n">
        <v>143</v>
      </c>
      <c r="N5" t="n">
        <v>68.09</v>
      </c>
      <c r="O5" t="n">
        <v>32883.31</v>
      </c>
      <c r="P5" t="n">
        <v>349.72</v>
      </c>
      <c r="Q5" t="n">
        <v>2196.98</v>
      </c>
      <c r="R5" t="n">
        <v>196.11</v>
      </c>
      <c r="S5" t="n">
        <v>53.93</v>
      </c>
      <c r="T5" t="n">
        <v>68417.16</v>
      </c>
      <c r="U5" t="n">
        <v>0.27</v>
      </c>
      <c r="V5" t="n">
        <v>0.72</v>
      </c>
      <c r="W5" t="n">
        <v>2.71</v>
      </c>
      <c r="X5" t="n">
        <v>4.22</v>
      </c>
      <c r="Y5" t="n">
        <v>1</v>
      </c>
      <c r="Z5" t="n">
        <v>10</v>
      </c>
      <c r="AA5" t="n">
        <v>632.4299179827254</v>
      </c>
      <c r="AB5" t="n">
        <v>865.3185146228046</v>
      </c>
      <c r="AC5" t="n">
        <v>782.7337300693664</v>
      </c>
      <c r="AD5" t="n">
        <v>632429.9179827254</v>
      </c>
      <c r="AE5" t="n">
        <v>865318.5146228046</v>
      </c>
      <c r="AF5" t="n">
        <v>1.480008897384668e-05</v>
      </c>
      <c r="AG5" t="n">
        <v>37</v>
      </c>
      <c r="AH5" t="n">
        <v>782733.7300693664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3.3725</v>
      </c>
      <c r="E6" t="n">
        <v>29.65</v>
      </c>
      <c r="F6" t="n">
        <v>20.58</v>
      </c>
      <c r="G6" t="n">
        <v>10.04</v>
      </c>
      <c r="H6" t="n">
        <v>0.13</v>
      </c>
      <c r="I6" t="n">
        <v>123</v>
      </c>
      <c r="J6" t="n">
        <v>265.19</v>
      </c>
      <c r="K6" t="n">
        <v>59.89</v>
      </c>
      <c r="L6" t="n">
        <v>2</v>
      </c>
      <c r="M6" t="n">
        <v>121</v>
      </c>
      <c r="N6" t="n">
        <v>68.31</v>
      </c>
      <c r="O6" t="n">
        <v>32941.21</v>
      </c>
      <c r="P6" t="n">
        <v>337.16</v>
      </c>
      <c r="Q6" t="n">
        <v>2196.93</v>
      </c>
      <c r="R6" t="n">
        <v>174.85</v>
      </c>
      <c r="S6" t="n">
        <v>53.93</v>
      </c>
      <c r="T6" t="n">
        <v>57895.75</v>
      </c>
      <c r="U6" t="n">
        <v>0.31</v>
      </c>
      <c r="V6" t="n">
        <v>0.74</v>
      </c>
      <c r="W6" t="n">
        <v>2.68</v>
      </c>
      <c r="X6" t="n">
        <v>3.57</v>
      </c>
      <c r="Y6" t="n">
        <v>1</v>
      </c>
      <c r="Z6" t="n">
        <v>10</v>
      </c>
      <c r="AA6" t="n">
        <v>587.7413700585183</v>
      </c>
      <c r="AB6" t="n">
        <v>804.1736718333131</v>
      </c>
      <c r="AC6" t="n">
        <v>727.4244652583781</v>
      </c>
      <c r="AD6" t="n">
        <v>587741.3700585184</v>
      </c>
      <c r="AE6" t="n">
        <v>804173.6718333131</v>
      </c>
      <c r="AF6" t="n">
        <v>1.567874982387244e-05</v>
      </c>
      <c r="AG6" t="n">
        <v>35</v>
      </c>
      <c r="AH6" t="n">
        <v>727424.4652583781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3.5367</v>
      </c>
      <c r="E7" t="n">
        <v>28.28</v>
      </c>
      <c r="F7" t="n">
        <v>20.06</v>
      </c>
      <c r="G7" t="n">
        <v>11.36</v>
      </c>
      <c r="H7" t="n">
        <v>0.15</v>
      </c>
      <c r="I7" t="n">
        <v>106</v>
      </c>
      <c r="J7" t="n">
        <v>265.66</v>
      </c>
      <c r="K7" t="n">
        <v>59.89</v>
      </c>
      <c r="L7" t="n">
        <v>2.25</v>
      </c>
      <c r="M7" t="n">
        <v>104</v>
      </c>
      <c r="N7" t="n">
        <v>68.53</v>
      </c>
      <c r="O7" t="n">
        <v>32999.19</v>
      </c>
      <c r="P7" t="n">
        <v>327.05</v>
      </c>
      <c r="Q7" t="n">
        <v>2196.89</v>
      </c>
      <c r="R7" t="n">
        <v>157.7</v>
      </c>
      <c r="S7" t="n">
        <v>53.93</v>
      </c>
      <c r="T7" t="n">
        <v>49407.2</v>
      </c>
      <c r="U7" t="n">
        <v>0.34</v>
      </c>
      <c r="V7" t="n">
        <v>0.76</v>
      </c>
      <c r="W7" t="n">
        <v>2.66</v>
      </c>
      <c r="X7" t="n">
        <v>3.06</v>
      </c>
      <c r="Y7" t="n">
        <v>1</v>
      </c>
      <c r="Z7" t="n">
        <v>10</v>
      </c>
      <c r="AA7" t="n">
        <v>549.4808265907618</v>
      </c>
      <c r="AB7" t="n">
        <v>751.8239083246795</v>
      </c>
      <c r="AC7" t="n">
        <v>680.0708897056541</v>
      </c>
      <c r="AD7" t="n">
        <v>549480.8265907618</v>
      </c>
      <c r="AE7" t="n">
        <v>751823.9083246795</v>
      </c>
      <c r="AF7" t="n">
        <v>1.644211549357737e-05</v>
      </c>
      <c r="AG7" t="n">
        <v>33</v>
      </c>
      <c r="AH7" t="n">
        <v>680070.889705654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3.6729</v>
      </c>
      <c r="E8" t="n">
        <v>27.23</v>
      </c>
      <c r="F8" t="n">
        <v>19.67</v>
      </c>
      <c r="G8" t="n">
        <v>12.69</v>
      </c>
      <c r="H8" t="n">
        <v>0.17</v>
      </c>
      <c r="I8" t="n">
        <v>93</v>
      </c>
      <c r="J8" t="n">
        <v>266.13</v>
      </c>
      <c r="K8" t="n">
        <v>59.89</v>
      </c>
      <c r="L8" t="n">
        <v>2.5</v>
      </c>
      <c r="M8" t="n">
        <v>91</v>
      </c>
      <c r="N8" t="n">
        <v>68.75</v>
      </c>
      <c r="O8" t="n">
        <v>33057.26</v>
      </c>
      <c r="P8" t="n">
        <v>318.67</v>
      </c>
      <c r="Q8" t="n">
        <v>2196.72</v>
      </c>
      <c r="R8" t="n">
        <v>145.18</v>
      </c>
      <c r="S8" t="n">
        <v>53.93</v>
      </c>
      <c r="T8" t="n">
        <v>43212.3</v>
      </c>
      <c r="U8" t="n">
        <v>0.37</v>
      </c>
      <c r="V8" t="n">
        <v>0.78</v>
      </c>
      <c r="W8" t="n">
        <v>2.63</v>
      </c>
      <c r="X8" t="n">
        <v>2.66</v>
      </c>
      <c r="Y8" t="n">
        <v>1</v>
      </c>
      <c r="Z8" t="n">
        <v>10</v>
      </c>
      <c r="AA8" t="n">
        <v>525.1093293050834</v>
      </c>
      <c r="AB8" t="n">
        <v>718.4777505438374</v>
      </c>
      <c r="AC8" t="n">
        <v>649.907242421789</v>
      </c>
      <c r="AD8" t="n">
        <v>525109.3293050834</v>
      </c>
      <c r="AE8" t="n">
        <v>718477.7505438373</v>
      </c>
      <c r="AF8" t="n">
        <v>1.70753091855007e-05</v>
      </c>
      <c r="AG8" t="n">
        <v>32</v>
      </c>
      <c r="AH8" t="n">
        <v>649907.242421789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3.7815</v>
      </c>
      <c r="E9" t="n">
        <v>26.44</v>
      </c>
      <c r="F9" t="n">
        <v>19.4</v>
      </c>
      <c r="G9" t="n">
        <v>14.02</v>
      </c>
      <c r="H9" t="n">
        <v>0.18</v>
      </c>
      <c r="I9" t="n">
        <v>83</v>
      </c>
      <c r="J9" t="n">
        <v>266.6</v>
      </c>
      <c r="K9" t="n">
        <v>59.89</v>
      </c>
      <c r="L9" t="n">
        <v>2.75</v>
      </c>
      <c r="M9" t="n">
        <v>81</v>
      </c>
      <c r="N9" t="n">
        <v>68.97</v>
      </c>
      <c r="O9" t="n">
        <v>33115.41</v>
      </c>
      <c r="P9" t="n">
        <v>312.72</v>
      </c>
      <c r="Q9" t="n">
        <v>2196.91</v>
      </c>
      <c r="R9" t="n">
        <v>136.38</v>
      </c>
      <c r="S9" t="n">
        <v>53.93</v>
      </c>
      <c r="T9" t="n">
        <v>38860.67</v>
      </c>
      <c r="U9" t="n">
        <v>0.4</v>
      </c>
      <c r="V9" t="n">
        <v>0.79</v>
      </c>
      <c r="W9" t="n">
        <v>2.61</v>
      </c>
      <c r="X9" t="n">
        <v>2.39</v>
      </c>
      <c r="Y9" t="n">
        <v>1</v>
      </c>
      <c r="Z9" t="n">
        <v>10</v>
      </c>
      <c r="AA9" t="n">
        <v>505.1675224502378</v>
      </c>
      <c r="AB9" t="n">
        <v>691.1924906346102</v>
      </c>
      <c r="AC9" t="n">
        <v>625.2260494231956</v>
      </c>
      <c r="AD9" t="n">
        <v>505167.5224502378</v>
      </c>
      <c r="AE9" t="n">
        <v>691192.4906346102</v>
      </c>
      <c r="AF9" t="n">
        <v>1.758019049932503e-05</v>
      </c>
      <c r="AG9" t="n">
        <v>31</v>
      </c>
      <c r="AH9" t="n">
        <v>625226.0494231957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3.8728</v>
      </c>
      <c r="E10" t="n">
        <v>25.82</v>
      </c>
      <c r="F10" t="n">
        <v>19.18</v>
      </c>
      <c r="G10" t="n">
        <v>15.34</v>
      </c>
      <c r="H10" t="n">
        <v>0.2</v>
      </c>
      <c r="I10" t="n">
        <v>75</v>
      </c>
      <c r="J10" t="n">
        <v>267.08</v>
      </c>
      <c r="K10" t="n">
        <v>59.89</v>
      </c>
      <c r="L10" t="n">
        <v>3</v>
      </c>
      <c r="M10" t="n">
        <v>73</v>
      </c>
      <c r="N10" t="n">
        <v>69.19</v>
      </c>
      <c r="O10" t="n">
        <v>33173.65</v>
      </c>
      <c r="P10" t="n">
        <v>307.16</v>
      </c>
      <c r="Q10" t="n">
        <v>2196.81</v>
      </c>
      <c r="R10" t="n">
        <v>129.33</v>
      </c>
      <c r="S10" t="n">
        <v>53.93</v>
      </c>
      <c r="T10" t="n">
        <v>35374.01</v>
      </c>
      <c r="U10" t="n">
        <v>0.42</v>
      </c>
      <c r="V10" t="n">
        <v>0.8</v>
      </c>
      <c r="W10" t="n">
        <v>2.6</v>
      </c>
      <c r="X10" t="n">
        <v>2.17</v>
      </c>
      <c r="Y10" t="n">
        <v>1</v>
      </c>
      <c r="Z10" t="n">
        <v>10</v>
      </c>
      <c r="AA10" t="n">
        <v>487.1039575724965</v>
      </c>
      <c r="AB10" t="n">
        <v>666.4771242606453</v>
      </c>
      <c r="AC10" t="n">
        <v>602.8694829277273</v>
      </c>
      <c r="AD10" t="n">
        <v>487103.9575724965</v>
      </c>
      <c r="AE10" t="n">
        <v>666477.1242606452</v>
      </c>
      <c r="AF10" t="n">
        <v>1.800464412687715e-05</v>
      </c>
      <c r="AG10" t="n">
        <v>30</v>
      </c>
      <c r="AH10" t="n">
        <v>602869.4829277273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3.9653</v>
      </c>
      <c r="E11" t="n">
        <v>25.22</v>
      </c>
      <c r="F11" t="n">
        <v>18.93</v>
      </c>
      <c r="G11" t="n">
        <v>16.7</v>
      </c>
      <c r="H11" t="n">
        <v>0.22</v>
      </c>
      <c r="I11" t="n">
        <v>68</v>
      </c>
      <c r="J11" t="n">
        <v>267.55</v>
      </c>
      <c r="K11" t="n">
        <v>59.89</v>
      </c>
      <c r="L11" t="n">
        <v>3.25</v>
      </c>
      <c r="M11" t="n">
        <v>66</v>
      </c>
      <c r="N11" t="n">
        <v>69.41</v>
      </c>
      <c r="O11" t="n">
        <v>33231.97</v>
      </c>
      <c r="P11" t="n">
        <v>301.59</v>
      </c>
      <c r="Q11" t="n">
        <v>2197.04</v>
      </c>
      <c r="R11" t="n">
        <v>120.99</v>
      </c>
      <c r="S11" t="n">
        <v>53.93</v>
      </c>
      <c r="T11" t="n">
        <v>31239.8</v>
      </c>
      <c r="U11" t="n">
        <v>0.45</v>
      </c>
      <c r="V11" t="n">
        <v>0.8100000000000001</v>
      </c>
      <c r="W11" t="n">
        <v>2.59</v>
      </c>
      <c r="X11" t="n">
        <v>1.92</v>
      </c>
      <c r="Y11" t="n">
        <v>1</v>
      </c>
      <c r="Z11" t="n">
        <v>10</v>
      </c>
      <c r="AA11" t="n">
        <v>478.3522059552659</v>
      </c>
      <c r="AB11" t="n">
        <v>654.5025915979185</v>
      </c>
      <c r="AC11" t="n">
        <v>592.037782855969</v>
      </c>
      <c r="AD11" t="n">
        <v>478352.2059552659</v>
      </c>
      <c r="AE11" t="n">
        <v>654502.5915979184</v>
      </c>
      <c r="AF11" t="n">
        <v>1.843467655347707e-05</v>
      </c>
      <c r="AG11" t="n">
        <v>30</v>
      </c>
      <c r="AH11" t="n">
        <v>592037.782855969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4.0404</v>
      </c>
      <c r="E12" t="n">
        <v>24.75</v>
      </c>
      <c r="F12" t="n">
        <v>18.76</v>
      </c>
      <c r="G12" t="n">
        <v>18.16</v>
      </c>
      <c r="H12" t="n">
        <v>0.23</v>
      </c>
      <c r="I12" t="n">
        <v>62</v>
      </c>
      <c r="J12" t="n">
        <v>268.02</v>
      </c>
      <c r="K12" t="n">
        <v>59.89</v>
      </c>
      <c r="L12" t="n">
        <v>3.5</v>
      </c>
      <c r="M12" t="n">
        <v>60</v>
      </c>
      <c r="N12" t="n">
        <v>69.64</v>
      </c>
      <c r="O12" t="n">
        <v>33290.38</v>
      </c>
      <c r="P12" t="n">
        <v>296.85</v>
      </c>
      <c r="Q12" t="n">
        <v>2196.76</v>
      </c>
      <c r="R12" t="n">
        <v>115.44</v>
      </c>
      <c r="S12" t="n">
        <v>53.93</v>
      </c>
      <c r="T12" t="n">
        <v>28494.77</v>
      </c>
      <c r="U12" t="n">
        <v>0.47</v>
      </c>
      <c r="V12" t="n">
        <v>0.8100000000000001</v>
      </c>
      <c r="W12" t="n">
        <v>2.58</v>
      </c>
      <c r="X12" t="n">
        <v>1.76</v>
      </c>
      <c r="Y12" t="n">
        <v>1</v>
      </c>
      <c r="Z12" t="n">
        <v>10</v>
      </c>
      <c r="AA12" t="n">
        <v>462.4507930770142</v>
      </c>
      <c r="AB12" t="n">
        <v>632.7455769770693</v>
      </c>
      <c r="AC12" t="n">
        <v>572.3572271743719</v>
      </c>
      <c r="AD12" t="n">
        <v>462450.7930770142</v>
      </c>
      <c r="AE12" t="n">
        <v>632745.5769770693</v>
      </c>
      <c r="AF12" t="n">
        <v>1.878381639388413e-05</v>
      </c>
      <c r="AG12" t="n">
        <v>29</v>
      </c>
      <c r="AH12" t="n">
        <v>572357.2271743719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4.0939</v>
      </c>
      <c r="E13" t="n">
        <v>24.43</v>
      </c>
      <c r="F13" t="n">
        <v>18.64</v>
      </c>
      <c r="G13" t="n">
        <v>19.28</v>
      </c>
      <c r="H13" t="n">
        <v>0.25</v>
      </c>
      <c r="I13" t="n">
        <v>58</v>
      </c>
      <c r="J13" t="n">
        <v>268.5</v>
      </c>
      <c r="K13" t="n">
        <v>59.89</v>
      </c>
      <c r="L13" t="n">
        <v>3.75</v>
      </c>
      <c r="M13" t="n">
        <v>56</v>
      </c>
      <c r="N13" t="n">
        <v>69.86</v>
      </c>
      <c r="O13" t="n">
        <v>33348.87</v>
      </c>
      <c r="P13" t="n">
        <v>293.54</v>
      </c>
      <c r="Q13" t="n">
        <v>2196.97</v>
      </c>
      <c r="R13" t="n">
        <v>111.56</v>
      </c>
      <c r="S13" t="n">
        <v>53.93</v>
      </c>
      <c r="T13" t="n">
        <v>26573.36</v>
      </c>
      <c r="U13" t="n">
        <v>0.48</v>
      </c>
      <c r="V13" t="n">
        <v>0.82</v>
      </c>
      <c r="W13" t="n">
        <v>2.57</v>
      </c>
      <c r="X13" t="n">
        <v>1.63</v>
      </c>
      <c r="Y13" t="n">
        <v>1</v>
      </c>
      <c r="Z13" t="n">
        <v>10</v>
      </c>
      <c r="AA13" t="n">
        <v>457.7298681397927</v>
      </c>
      <c r="AB13" t="n">
        <v>626.2861992054536</v>
      </c>
      <c r="AC13" t="n">
        <v>566.5143233514857</v>
      </c>
      <c r="AD13" t="n">
        <v>457729.8681397927</v>
      </c>
      <c r="AE13" t="n">
        <v>626286.1992054536</v>
      </c>
      <c r="AF13" t="n">
        <v>1.90325378514311e-05</v>
      </c>
      <c r="AG13" t="n">
        <v>29</v>
      </c>
      <c r="AH13" t="n">
        <v>566514.3233514857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4.1588</v>
      </c>
      <c r="E14" t="n">
        <v>24.05</v>
      </c>
      <c r="F14" t="n">
        <v>18.51</v>
      </c>
      <c r="G14" t="n">
        <v>20.96</v>
      </c>
      <c r="H14" t="n">
        <v>0.26</v>
      </c>
      <c r="I14" t="n">
        <v>53</v>
      </c>
      <c r="J14" t="n">
        <v>268.97</v>
      </c>
      <c r="K14" t="n">
        <v>59.89</v>
      </c>
      <c r="L14" t="n">
        <v>4</v>
      </c>
      <c r="M14" t="n">
        <v>51</v>
      </c>
      <c r="N14" t="n">
        <v>70.09</v>
      </c>
      <c r="O14" t="n">
        <v>33407.45</v>
      </c>
      <c r="P14" t="n">
        <v>289.73</v>
      </c>
      <c r="Q14" t="n">
        <v>2196.8</v>
      </c>
      <c r="R14" t="n">
        <v>107.23</v>
      </c>
      <c r="S14" t="n">
        <v>53.93</v>
      </c>
      <c r="T14" t="n">
        <v>24433.57</v>
      </c>
      <c r="U14" t="n">
        <v>0.5</v>
      </c>
      <c r="V14" t="n">
        <v>0.82</v>
      </c>
      <c r="W14" t="n">
        <v>2.57</v>
      </c>
      <c r="X14" t="n">
        <v>1.51</v>
      </c>
      <c r="Y14" t="n">
        <v>1</v>
      </c>
      <c r="Z14" t="n">
        <v>10</v>
      </c>
      <c r="AA14" t="n">
        <v>443.3033576152131</v>
      </c>
      <c r="AB14" t="n">
        <v>606.5472110529983</v>
      </c>
      <c r="AC14" t="n">
        <v>548.6591965244567</v>
      </c>
      <c r="AD14" t="n">
        <v>443303.3576152131</v>
      </c>
      <c r="AE14" t="n">
        <v>606547.2110529982</v>
      </c>
      <c r="AF14" t="n">
        <v>1.933425789993202e-05</v>
      </c>
      <c r="AG14" t="n">
        <v>28</v>
      </c>
      <c r="AH14" t="n">
        <v>548659.1965244566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4.2031</v>
      </c>
      <c r="E15" t="n">
        <v>23.79</v>
      </c>
      <c r="F15" t="n">
        <v>18.41</v>
      </c>
      <c r="G15" t="n">
        <v>22.09</v>
      </c>
      <c r="H15" t="n">
        <v>0.28</v>
      </c>
      <c r="I15" t="n">
        <v>50</v>
      </c>
      <c r="J15" t="n">
        <v>269.45</v>
      </c>
      <c r="K15" t="n">
        <v>59.89</v>
      </c>
      <c r="L15" t="n">
        <v>4.25</v>
      </c>
      <c r="M15" t="n">
        <v>48</v>
      </c>
      <c r="N15" t="n">
        <v>70.31</v>
      </c>
      <c r="O15" t="n">
        <v>33466.11</v>
      </c>
      <c r="P15" t="n">
        <v>286.02</v>
      </c>
      <c r="Q15" t="n">
        <v>2196.77</v>
      </c>
      <c r="R15" t="n">
        <v>104.13</v>
      </c>
      <c r="S15" t="n">
        <v>53.93</v>
      </c>
      <c r="T15" t="n">
        <v>22898.8</v>
      </c>
      <c r="U15" t="n">
        <v>0.52</v>
      </c>
      <c r="V15" t="n">
        <v>0.83</v>
      </c>
      <c r="W15" t="n">
        <v>2.56</v>
      </c>
      <c r="X15" t="n">
        <v>1.4</v>
      </c>
      <c r="Y15" t="n">
        <v>1</v>
      </c>
      <c r="Z15" t="n">
        <v>10</v>
      </c>
      <c r="AA15" t="n">
        <v>439.0443011749026</v>
      </c>
      <c r="AB15" t="n">
        <v>600.7197821350561</v>
      </c>
      <c r="AC15" t="n">
        <v>543.3879292435951</v>
      </c>
      <c r="AD15" t="n">
        <v>439044.3011749025</v>
      </c>
      <c r="AE15" t="n">
        <v>600719.7821350561</v>
      </c>
      <c r="AF15" t="n">
        <v>1.954020856477932e-05</v>
      </c>
      <c r="AG15" t="n">
        <v>28</v>
      </c>
      <c r="AH15" t="n">
        <v>543387.9292435951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4.2596</v>
      </c>
      <c r="E16" t="n">
        <v>23.48</v>
      </c>
      <c r="F16" t="n">
        <v>18.3</v>
      </c>
      <c r="G16" t="n">
        <v>23.87</v>
      </c>
      <c r="H16" t="n">
        <v>0.3</v>
      </c>
      <c r="I16" t="n">
        <v>46</v>
      </c>
      <c r="J16" t="n">
        <v>269.92</v>
      </c>
      <c r="K16" t="n">
        <v>59.89</v>
      </c>
      <c r="L16" t="n">
        <v>4.5</v>
      </c>
      <c r="M16" t="n">
        <v>44</v>
      </c>
      <c r="N16" t="n">
        <v>70.54000000000001</v>
      </c>
      <c r="O16" t="n">
        <v>33524.86</v>
      </c>
      <c r="P16" t="n">
        <v>282.14</v>
      </c>
      <c r="Q16" t="n">
        <v>2196.72</v>
      </c>
      <c r="R16" t="n">
        <v>100.64</v>
      </c>
      <c r="S16" t="n">
        <v>53.93</v>
      </c>
      <c r="T16" t="n">
        <v>21176.54</v>
      </c>
      <c r="U16" t="n">
        <v>0.54</v>
      </c>
      <c r="V16" t="n">
        <v>0.83</v>
      </c>
      <c r="W16" t="n">
        <v>2.54</v>
      </c>
      <c r="X16" t="n">
        <v>1.29</v>
      </c>
      <c r="Y16" t="n">
        <v>1</v>
      </c>
      <c r="Z16" t="n">
        <v>10</v>
      </c>
      <c r="AA16" t="n">
        <v>434.2447577020353</v>
      </c>
      <c r="AB16" t="n">
        <v>594.1528350145652</v>
      </c>
      <c r="AC16" t="n">
        <v>537.4477223395156</v>
      </c>
      <c r="AD16" t="n">
        <v>434244.7577020353</v>
      </c>
      <c r="AE16" t="n">
        <v>594152.8350145651</v>
      </c>
      <c r="AF16" t="n">
        <v>1.980287701994576e-05</v>
      </c>
      <c r="AG16" t="n">
        <v>28</v>
      </c>
      <c r="AH16" t="n">
        <v>537447.7223395156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4.2902</v>
      </c>
      <c r="E17" t="n">
        <v>23.31</v>
      </c>
      <c r="F17" t="n">
        <v>18.23</v>
      </c>
      <c r="G17" t="n">
        <v>24.86</v>
      </c>
      <c r="H17" t="n">
        <v>0.31</v>
      </c>
      <c r="I17" t="n">
        <v>44</v>
      </c>
      <c r="J17" t="n">
        <v>270.4</v>
      </c>
      <c r="K17" t="n">
        <v>59.89</v>
      </c>
      <c r="L17" t="n">
        <v>4.75</v>
      </c>
      <c r="M17" t="n">
        <v>42</v>
      </c>
      <c r="N17" t="n">
        <v>70.76000000000001</v>
      </c>
      <c r="O17" t="n">
        <v>33583.7</v>
      </c>
      <c r="P17" t="n">
        <v>279.56</v>
      </c>
      <c r="Q17" t="n">
        <v>2196.77</v>
      </c>
      <c r="R17" t="n">
        <v>97.98</v>
      </c>
      <c r="S17" t="n">
        <v>53.93</v>
      </c>
      <c r="T17" t="n">
        <v>19854.4</v>
      </c>
      <c r="U17" t="n">
        <v>0.55</v>
      </c>
      <c r="V17" t="n">
        <v>0.84</v>
      </c>
      <c r="W17" t="n">
        <v>2.55</v>
      </c>
      <c r="X17" t="n">
        <v>1.22</v>
      </c>
      <c r="Y17" t="n">
        <v>1</v>
      </c>
      <c r="Z17" t="n">
        <v>10</v>
      </c>
      <c r="AA17" t="n">
        <v>422.4158234809941</v>
      </c>
      <c r="AB17" t="n">
        <v>577.9679653575893</v>
      </c>
      <c r="AC17" t="n">
        <v>522.8075139269944</v>
      </c>
      <c r="AD17" t="n">
        <v>422415.8234809941</v>
      </c>
      <c r="AE17" t="n">
        <v>577967.9653575893</v>
      </c>
      <c r="AF17" t="n">
        <v>1.994513639566421e-05</v>
      </c>
      <c r="AG17" t="n">
        <v>27</v>
      </c>
      <c r="AH17" t="n">
        <v>522807.5139269944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4.3318</v>
      </c>
      <c r="E18" t="n">
        <v>23.09</v>
      </c>
      <c r="F18" t="n">
        <v>18.16</v>
      </c>
      <c r="G18" t="n">
        <v>26.57</v>
      </c>
      <c r="H18" t="n">
        <v>0.33</v>
      </c>
      <c r="I18" t="n">
        <v>41</v>
      </c>
      <c r="J18" t="n">
        <v>270.88</v>
      </c>
      <c r="K18" t="n">
        <v>59.89</v>
      </c>
      <c r="L18" t="n">
        <v>5</v>
      </c>
      <c r="M18" t="n">
        <v>39</v>
      </c>
      <c r="N18" t="n">
        <v>70.98999999999999</v>
      </c>
      <c r="O18" t="n">
        <v>33642.62</v>
      </c>
      <c r="P18" t="n">
        <v>276.6</v>
      </c>
      <c r="Q18" t="n">
        <v>2196.62</v>
      </c>
      <c r="R18" t="n">
        <v>95.95999999999999</v>
      </c>
      <c r="S18" t="n">
        <v>53.93</v>
      </c>
      <c r="T18" t="n">
        <v>18859.67</v>
      </c>
      <c r="U18" t="n">
        <v>0.5600000000000001</v>
      </c>
      <c r="V18" t="n">
        <v>0.84</v>
      </c>
      <c r="W18" t="n">
        <v>2.54</v>
      </c>
      <c r="X18" t="n">
        <v>1.15</v>
      </c>
      <c r="Y18" t="n">
        <v>1</v>
      </c>
      <c r="Z18" t="n">
        <v>10</v>
      </c>
      <c r="AA18" t="n">
        <v>418.9690172082103</v>
      </c>
      <c r="AB18" t="n">
        <v>573.2518929528057</v>
      </c>
      <c r="AC18" t="n">
        <v>518.5415368534742</v>
      </c>
      <c r="AD18" t="n">
        <v>418969.0172082103</v>
      </c>
      <c r="AE18" t="n">
        <v>573251.8929528057</v>
      </c>
      <c r="AF18" t="n">
        <v>2.013853476265401e-05</v>
      </c>
      <c r="AG18" t="n">
        <v>27</v>
      </c>
      <c r="AH18" t="n">
        <v>518541.5368534742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4.3613</v>
      </c>
      <c r="E19" t="n">
        <v>22.93</v>
      </c>
      <c r="F19" t="n">
        <v>18.1</v>
      </c>
      <c r="G19" t="n">
        <v>27.85</v>
      </c>
      <c r="H19" t="n">
        <v>0.34</v>
      </c>
      <c r="I19" t="n">
        <v>39</v>
      </c>
      <c r="J19" t="n">
        <v>271.36</v>
      </c>
      <c r="K19" t="n">
        <v>59.89</v>
      </c>
      <c r="L19" t="n">
        <v>5.25</v>
      </c>
      <c r="M19" t="n">
        <v>37</v>
      </c>
      <c r="N19" t="n">
        <v>71.22</v>
      </c>
      <c r="O19" t="n">
        <v>33701.64</v>
      </c>
      <c r="P19" t="n">
        <v>273.64</v>
      </c>
      <c r="Q19" t="n">
        <v>2196.68</v>
      </c>
      <c r="R19" t="n">
        <v>93.89</v>
      </c>
      <c r="S19" t="n">
        <v>53.93</v>
      </c>
      <c r="T19" t="n">
        <v>17834.72</v>
      </c>
      <c r="U19" t="n">
        <v>0.57</v>
      </c>
      <c r="V19" t="n">
        <v>0.84</v>
      </c>
      <c r="W19" t="n">
        <v>2.55</v>
      </c>
      <c r="X19" t="n">
        <v>1.1</v>
      </c>
      <c r="Y19" t="n">
        <v>1</v>
      </c>
      <c r="Z19" t="n">
        <v>10</v>
      </c>
      <c r="AA19" t="n">
        <v>416.0754515894024</v>
      </c>
      <c r="AB19" t="n">
        <v>569.2927888180471</v>
      </c>
      <c r="AC19" t="n">
        <v>514.9602840606995</v>
      </c>
      <c r="AD19" t="n">
        <v>416075.4515894024</v>
      </c>
      <c r="AE19" t="n">
        <v>569292.7888180471</v>
      </c>
      <c r="AF19" t="n">
        <v>2.027568023924534e-05</v>
      </c>
      <c r="AG19" t="n">
        <v>27</v>
      </c>
      <c r="AH19" t="n">
        <v>514960.2840606994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4.391</v>
      </c>
      <c r="E20" t="n">
        <v>22.77</v>
      </c>
      <c r="F20" t="n">
        <v>18.05</v>
      </c>
      <c r="G20" t="n">
        <v>29.27</v>
      </c>
      <c r="H20" t="n">
        <v>0.36</v>
      </c>
      <c r="I20" t="n">
        <v>37</v>
      </c>
      <c r="J20" t="n">
        <v>271.84</v>
      </c>
      <c r="K20" t="n">
        <v>59.89</v>
      </c>
      <c r="L20" t="n">
        <v>5.5</v>
      </c>
      <c r="M20" t="n">
        <v>35</v>
      </c>
      <c r="N20" t="n">
        <v>71.45</v>
      </c>
      <c r="O20" t="n">
        <v>33760.74</v>
      </c>
      <c r="P20" t="n">
        <v>272.47</v>
      </c>
      <c r="Q20" t="n">
        <v>2196.74</v>
      </c>
      <c r="R20" t="n">
        <v>92.3</v>
      </c>
      <c r="S20" t="n">
        <v>53.93</v>
      </c>
      <c r="T20" t="n">
        <v>17047.94</v>
      </c>
      <c r="U20" t="n">
        <v>0.58</v>
      </c>
      <c r="V20" t="n">
        <v>0.85</v>
      </c>
      <c r="W20" t="n">
        <v>2.54</v>
      </c>
      <c r="X20" t="n">
        <v>1.04</v>
      </c>
      <c r="Y20" t="n">
        <v>1</v>
      </c>
      <c r="Z20" t="n">
        <v>10</v>
      </c>
      <c r="AA20" t="n">
        <v>414.2102371704732</v>
      </c>
      <c r="AB20" t="n">
        <v>566.7407201626156</v>
      </c>
      <c r="AC20" t="n">
        <v>512.6517812558915</v>
      </c>
      <c r="AD20" t="n">
        <v>414210.2371704732</v>
      </c>
      <c r="AE20" t="n">
        <v>566740.7201626156</v>
      </c>
      <c r="AF20" t="n">
        <v>2.041375551567796e-05</v>
      </c>
      <c r="AG20" t="n">
        <v>27</v>
      </c>
      <c r="AH20" t="n">
        <v>512651.7812558914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4.4223</v>
      </c>
      <c r="E21" t="n">
        <v>22.61</v>
      </c>
      <c r="F21" t="n">
        <v>17.99</v>
      </c>
      <c r="G21" t="n">
        <v>30.84</v>
      </c>
      <c r="H21" t="n">
        <v>0.38</v>
      </c>
      <c r="I21" t="n">
        <v>35</v>
      </c>
      <c r="J21" t="n">
        <v>272.32</v>
      </c>
      <c r="K21" t="n">
        <v>59.89</v>
      </c>
      <c r="L21" t="n">
        <v>5.75</v>
      </c>
      <c r="M21" t="n">
        <v>33</v>
      </c>
      <c r="N21" t="n">
        <v>71.68000000000001</v>
      </c>
      <c r="O21" t="n">
        <v>33820.05</v>
      </c>
      <c r="P21" t="n">
        <v>267.88</v>
      </c>
      <c r="Q21" t="n">
        <v>2196.66</v>
      </c>
      <c r="R21" t="n">
        <v>90.52</v>
      </c>
      <c r="S21" t="n">
        <v>53.93</v>
      </c>
      <c r="T21" t="n">
        <v>16170.6</v>
      </c>
      <c r="U21" t="n">
        <v>0.6</v>
      </c>
      <c r="V21" t="n">
        <v>0.85</v>
      </c>
      <c r="W21" t="n">
        <v>2.53</v>
      </c>
      <c r="X21" t="n">
        <v>0.98</v>
      </c>
      <c r="Y21" t="n">
        <v>1</v>
      </c>
      <c r="Z21" t="n">
        <v>10</v>
      </c>
      <c r="AA21" t="n">
        <v>410.427520479881</v>
      </c>
      <c r="AB21" t="n">
        <v>561.5650403048649</v>
      </c>
      <c r="AC21" t="n">
        <v>507.9700610196521</v>
      </c>
      <c r="AD21" t="n">
        <v>410427.520479881</v>
      </c>
      <c r="AE21" t="n">
        <v>561565.0403048649</v>
      </c>
      <c r="AF21" t="n">
        <v>2.055926919084095e-05</v>
      </c>
      <c r="AG21" t="n">
        <v>27</v>
      </c>
      <c r="AH21" t="n">
        <v>507970.0610196521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4.4524</v>
      </c>
      <c r="E22" t="n">
        <v>22.46</v>
      </c>
      <c r="F22" t="n">
        <v>17.94</v>
      </c>
      <c r="G22" t="n">
        <v>32.62</v>
      </c>
      <c r="H22" t="n">
        <v>0.39</v>
      </c>
      <c r="I22" t="n">
        <v>33</v>
      </c>
      <c r="J22" t="n">
        <v>272.8</v>
      </c>
      <c r="K22" t="n">
        <v>59.89</v>
      </c>
      <c r="L22" t="n">
        <v>6</v>
      </c>
      <c r="M22" t="n">
        <v>31</v>
      </c>
      <c r="N22" t="n">
        <v>71.91</v>
      </c>
      <c r="O22" t="n">
        <v>33879.33</v>
      </c>
      <c r="P22" t="n">
        <v>265.71</v>
      </c>
      <c r="Q22" t="n">
        <v>2196.67</v>
      </c>
      <c r="R22" t="n">
        <v>88.73</v>
      </c>
      <c r="S22" t="n">
        <v>53.93</v>
      </c>
      <c r="T22" t="n">
        <v>15284.11</v>
      </c>
      <c r="U22" t="n">
        <v>0.61</v>
      </c>
      <c r="V22" t="n">
        <v>0.85</v>
      </c>
      <c r="W22" t="n">
        <v>2.53</v>
      </c>
      <c r="X22" t="n">
        <v>0.93</v>
      </c>
      <c r="Y22" t="n">
        <v>1</v>
      </c>
      <c r="Z22" t="n">
        <v>10</v>
      </c>
      <c r="AA22" t="n">
        <v>399.0670026288289</v>
      </c>
      <c r="AB22" t="n">
        <v>546.0210785903802</v>
      </c>
      <c r="AC22" t="n">
        <v>493.9095931951105</v>
      </c>
      <c r="AD22" t="n">
        <v>399067.0026288289</v>
      </c>
      <c r="AE22" t="n">
        <v>546021.0785903801</v>
      </c>
      <c r="AF22" t="n">
        <v>2.069920406695616e-05</v>
      </c>
      <c r="AG22" t="n">
        <v>26</v>
      </c>
      <c r="AH22" t="n">
        <v>493909.5931951105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4.4702</v>
      </c>
      <c r="E23" t="n">
        <v>22.37</v>
      </c>
      <c r="F23" t="n">
        <v>17.9</v>
      </c>
      <c r="G23" t="n">
        <v>33.56</v>
      </c>
      <c r="H23" t="n">
        <v>0.41</v>
      </c>
      <c r="I23" t="n">
        <v>32</v>
      </c>
      <c r="J23" t="n">
        <v>273.28</v>
      </c>
      <c r="K23" t="n">
        <v>59.89</v>
      </c>
      <c r="L23" t="n">
        <v>6.25</v>
      </c>
      <c r="M23" t="n">
        <v>30</v>
      </c>
      <c r="N23" t="n">
        <v>72.14</v>
      </c>
      <c r="O23" t="n">
        <v>33938.7</v>
      </c>
      <c r="P23" t="n">
        <v>262.97</v>
      </c>
      <c r="Q23" t="n">
        <v>2196.67</v>
      </c>
      <c r="R23" t="n">
        <v>87.65000000000001</v>
      </c>
      <c r="S23" t="n">
        <v>53.93</v>
      </c>
      <c r="T23" t="n">
        <v>14751.86</v>
      </c>
      <c r="U23" t="n">
        <v>0.62</v>
      </c>
      <c r="V23" t="n">
        <v>0.85</v>
      </c>
      <c r="W23" t="n">
        <v>2.52</v>
      </c>
      <c r="X23" t="n">
        <v>0.89</v>
      </c>
      <c r="Y23" t="n">
        <v>1</v>
      </c>
      <c r="Z23" t="n">
        <v>10</v>
      </c>
      <c r="AA23" t="n">
        <v>396.8866610379719</v>
      </c>
      <c r="AB23" t="n">
        <v>543.0378390358873</v>
      </c>
      <c r="AC23" t="n">
        <v>491.2110698366955</v>
      </c>
      <c r="AD23" t="n">
        <v>396886.6610379719</v>
      </c>
      <c r="AE23" t="n">
        <v>543037.8390358873</v>
      </c>
      <c r="AF23" t="n">
        <v>2.078195625283161e-05</v>
      </c>
      <c r="AG23" t="n">
        <v>26</v>
      </c>
      <c r="AH23" t="n">
        <v>491211.0698366954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4.5044</v>
      </c>
      <c r="E24" t="n">
        <v>22.2</v>
      </c>
      <c r="F24" t="n">
        <v>17.83</v>
      </c>
      <c r="G24" t="n">
        <v>35.66</v>
      </c>
      <c r="H24" t="n">
        <v>0.42</v>
      </c>
      <c r="I24" t="n">
        <v>30</v>
      </c>
      <c r="J24" t="n">
        <v>273.76</v>
      </c>
      <c r="K24" t="n">
        <v>59.89</v>
      </c>
      <c r="L24" t="n">
        <v>6.5</v>
      </c>
      <c r="M24" t="n">
        <v>28</v>
      </c>
      <c r="N24" t="n">
        <v>72.37</v>
      </c>
      <c r="O24" t="n">
        <v>33998.16</v>
      </c>
      <c r="P24" t="n">
        <v>260.04</v>
      </c>
      <c r="Q24" t="n">
        <v>2196.74</v>
      </c>
      <c r="R24" t="n">
        <v>85.25</v>
      </c>
      <c r="S24" t="n">
        <v>53.93</v>
      </c>
      <c r="T24" t="n">
        <v>13560.35</v>
      </c>
      <c r="U24" t="n">
        <v>0.63</v>
      </c>
      <c r="V24" t="n">
        <v>0.86</v>
      </c>
      <c r="W24" t="n">
        <v>2.52</v>
      </c>
      <c r="X24" t="n">
        <v>0.82</v>
      </c>
      <c r="Y24" t="n">
        <v>1</v>
      </c>
      <c r="Z24" t="n">
        <v>10</v>
      </c>
      <c r="AA24" t="n">
        <v>394.0068326518634</v>
      </c>
      <c r="AB24" t="n">
        <v>539.097530788952</v>
      </c>
      <c r="AC24" t="n">
        <v>487.6468190785903</v>
      </c>
      <c r="AD24" t="n">
        <v>394006.8326518634</v>
      </c>
      <c r="AE24" t="n">
        <v>539097.530788952</v>
      </c>
      <c r="AF24" t="n">
        <v>2.094095202569342e-05</v>
      </c>
      <c r="AG24" t="n">
        <v>26</v>
      </c>
      <c r="AH24" t="n">
        <v>487646.8190785903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4.5185</v>
      </c>
      <c r="E25" t="n">
        <v>22.13</v>
      </c>
      <c r="F25" t="n">
        <v>17.81</v>
      </c>
      <c r="G25" t="n">
        <v>36.85</v>
      </c>
      <c r="H25" t="n">
        <v>0.44</v>
      </c>
      <c r="I25" t="n">
        <v>29</v>
      </c>
      <c r="J25" t="n">
        <v>274.24</v>
      </c>
      <c r="K25" t="n">
        <v>59.89</v>
      </c>
      <c r="L25" t="n">
        <v>6.75</v>
      </c>
      <c r="M25" t="n">
        <v>27</v>
      </c>
      <c r="N25" t="n">
        <v>72.61</v>
      </c>
      <c r="O25" t="n">
        <v>34057.71</v>
      </c>
      <c r="P25" t="n">
        <v>258.81</v>
      </c>
      <c r="Q25" t="n">
        <v>2196.63</v>
      </c>
      <c r="R25" t="n">
        <v>84.56999999999999</v>
      </c>
      <c r="S25" t="n">
        <v>53.93</v>
      </c>
      <c r="T25" t="n">
        <v>13226.55</v>
      </c>
      <c r="U25" t="n">
        <v>0.64</v>
      </c>
      <c r="V25" t="n">
        <v>0.86</v>
      </c>
      <c r="W25" t="n">
        <v>2.52</v>
      </c>
      <c r="X25" t="n">
        <v>0.8100000000000001</v>
      </c>
      <c r="Y25" t="n">
        <v>1</v>
      </c>
      <c r="Z25" t="n">
        <v>10</v>
      </c>
      <c r="AA25" t="n">
        <v>392.830097486823</v>
      </c>
      <c r="AB25" t="n">
        <v>537.4874698222521</v>
      </c>
      <c r="AC25" t="n">
        <v>486.1904200708175</v>
      </c>
      <c r="AD25" t="n">
        <v>392830.097486823</v>
      </c>
      <c r="AE25" t="n">
        <v>537487.4698222522</v>
      </c>
      <c r="AF25" t="n">
        <v>2.100650291450486e-05</v>
      </c>
      <c r="AG25" t="n">
        <v>26</v>
      </c>
      <c r="AH25" t="n">
        <v>486190.4200708175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4.5561</v>
      </c>
      <c r="E26" t="n">
        <v>21.95</v>
      </c>
      <c r="F26" t="n">
        <v>17.73</v>
      </c>
      <c r="G26" t="n">
        <v>39.4</v>
      </c>
      <c r="H26" t="n">
        <v>0.45</v>
      </c>
      <c r="I26" t="n">
        <v>27</v>
      </c>
      <c r="J26" t="n">
        <v>274.73</v>
      </c>
      <c r="K26" t="n">
        <v>59.89</v>
      </c>
      <c r="L26" t="n">
        <v>7</v>
      </c>
      <c r="M26" t="n">
        <v>25</v>
      </c>
      <c r="N26" t="n">
        <v>72.84</v>
      </c>
      <c r="O26" t="n">
        <v>34117.35</v>
      </c>
      <c r="P26" t="n">
        <v>254.23</v>
      </c>
      <c r="Q26" t="n">
        <v>2196.62</v>
      </c>
      <c r="R26" t="n">
        <v>81.98</v>
      </c>
      <c r="S26" t="n">
        <v>53.93</v>
      </c>
      <c r="T26" t="n">
        <v>11940.53</v>
      </c>
      <c r="U26" t="n">
        <v>0.66</v>
      </c>
      <c r="V26" t="n">
        <v>0.86</v>
      </c>
      <c r="W26" t="n">
        <v>2.52</v>
      </c>
      <c r="X26" t="n">
        <v>0.72</v>
      </c>
      <c r="Y26" t="n">
        <v>1</v>
      </c>
      <c r="Z26" t="n">
        <v>10</v>
      </c>
      <c r="AA26" t="n">
        <v>389.0088024316495</v>
      </c>
      <c r="AB26" t="n">
        <v>532.2590053441239</v>
      </c>
      <c r="AC26" t="n">
        <v>481.4609529042859</v>
      </c>
      <c r="AD26" t="n">
        <v>389008.8024316495</v>
      </c>
      <c r="AE26" t="n">
        <v>532259.0053441239</v>
      </c>
      <c r="AF26" t="n">
        <v>2.118130528466871e-05</v>
      </c>
      <c r="AG26" t="n">
        <v>26</v>
      </c>
      <c r="AH26" t="n">
        <v>481460.9529042859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4.5678</v>
      </c>
      <c r="E27" t="n">
        <v>21.89</v>
      </c>
      <c r="F27" t="n">
        <v>17.72</v>
      </c>
      <c r="G27" t="n">
        <v>40.9</v>
      </c>
      <c r="H27" t="n">
        <v>0.47</v>
      </c>
      <c r="I27" t="n">
        <v>26</v>
      </c>
      <c r="J27" t="n">
        <v>275.21</v>
      </c>
      <c r="K27" t="n">
        <v>59.89</v>
      </c>
      <c r="L27" t="n">
        <v>7.25</v>
      </c>
      <c r="M27" t="n">
        <v>24</v>
      </c>
      <c r="N27" t="n">
        <v>73.08</v>
      </c>
      <c r="O27" t="n">
        <v>34177.09</v>
      </c>
      <c r="P27" t="n">
        <v>251.61</v>
      </c>
      <c r="Q27" t="n">
        <v>2196.61</v>
      </c>
      <c r="R27" t="n">
        <v>81.75</v>
      </c>
      <c r="S27" t="n">
        <v>53.93</v>
      </c>
      <c r="T27" t="n">
        <v>11831.68</v>
      </c>
      <c r="U27" t="n">
        <v>0.66</v>
      </c>
      <c r="V27" t="n">
        <v>0.86</v>
      </c>
      <c r="W27" t="n">
        <v>2.52</v>
      </c>
      <c r="X27" t="n">
        <v>0.72</v>
      </c>
      <c r="Y27" t="n">
        <v>1</v>
      </c>
      <c r="Z27" t="n">
        <v>10</v>
      </c>
      <c r="AA27" t="n">
        <v>387.2159532777338</v>
      </c>
      <c r="AB27" t="n">
        <v>529.805950036814</v>
      </c>
      <c r="AC27" t="n">
        <v>479.2420137526208</v>
      </c>
      <c r="AD27" t="n">
        <v>387215.9532777338</v>
      </c>
      <c r="AE27" t="n">
        <v>529805.950036814</v>
      </c>
      <c r="AF27" t="n">
        <v>2.123569857538459e-05</v>
      </c>
      <c r="AG27" t="n">
        <v>26</v>
      </c>
      <c r="AH27" t="n">
        <v>479242.0137526208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4.585</v>
      </c>
      <c r="E28" t="n">
        <v>21.81</v>
      </c>
      <c r="F28" t="n">
        <v>17.69</v>
      </c>
      <c r="G28" t="n">
        <v>42.46</v>
      </c>
      <c r="H28" t="n">
        <v>0.48</v>
      </c>
      <c r="I28" t="n">
        <v>25</v>
      </c>
      <c r="J28" t="n">
        <v>275.7</v>
      </c>
      <c r="K28" t="n">
        <v>59.89</v>
      </c>
      <c r="L28" t="n">
        <v>7.5</v>
      </c>
      <c r="M28" t="n">
        <v>23</v>
      </c>
      <c r="N28" t="n">
        <v>73.31</v>
      </c>
      <c r="O28" t="n">
        <v>34236.91</v>
      </c>
      <c r="P28" t="n">
        <v>250.21</v>
      </c>
      <c r="Q28" t="n">
        <v>2196.65</v>
      </c>
      <c r="R28" t="n">
        <v>80.88</v>
      </c>
      <c r="S28" t="n">
        <v>53.93</v>
      </c>
      <c r="T28" t="n">
        <v>11401.21</v>
      </c>
      <c r="U28" t="n">
        <v>0.67</v>
      </c>
      <c r="V28" t="n">
        <v>0.86</v>
      </c>
      <c r="W28" t="n">
        <v>2.51</v>
      </c>
      <c r="X28" t="n">
        <v>0.6899999999999999</v>
      </c>
      <c r="Y28" t="n">
        <v>1</v>
      </c>
      <c r="Z28" t="n">
        <v>10</v>
      </c>
      <c r="AA28" t="n">
        <v>385.8737554539072</v>
      </c>
      <c r="AB28" t="n">
        <v>527.9694957606656</v>
      </c>
      <c r="AC28" t="n">
        <v>477.5808280951082</v>
      </c>
      <c r="AD28" t="n">
        <v>385873.7554539072</v>
      </c>
      <c r="AE28" t="n">
        <v>527969.4957606656</v>
      </c>
      <c r="AF28" t="n">
        <v>2.131566136173615e-05</v>
      </c>
      <c r="AG28" t="n">
        <v>26</v>
      </c>
      <c r="AH28" t="n">
        <v>477580.8280951083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4.5994</v>
      </c>
      <c r="E29" t="n">
        <v>21.74</v>
      </c>
      <c r="F29" t="n">
        <v>17.68</v>
      </c>
      <c r="G29" t="n">
        <v>44.19</v>
      </c>
      <c r="H29" t="n">
        <v>0.5</v>
      </c>
      <c r="I29" t="n">
        <v>24</v>
      </c>
      <c r="J29" t="n">
        <v>276.18</v>
      </c>
      <c r="K29" t="n">
        <v>59.89</v>
      </c>
      <c r="L29" t="n">
        <v>7.75</v>
      </c>
      <c r="M29" t="n">
        <v>22</v>
      </c>
      <c r="N29" t="n">
        <v>73.55</v>
      </c>
      <c r="O29" t="n">
        <v>34296.82</v>
      </c>
      <c r="P29" t="n">
        <v>248.16</v>
      </c>
      <c r="Q29" t="n">
        <v>2196.58</v>
      </c>
      <c r="R29" t="n">
        <v>80.01000000000001</v>
      </c>
      <c r="S29" t="n">
        <v>53.93</v>
      </c>
      <c r="T29" t="n">
        <v>10972.08</v>
      </c>
      <c r="U29" t="n">
        <v>0.67</v>
      </c>
      <c r="V29" t="n">
        <v>0.86</v>
      </c>
      <c r="W29" t="n">
        <v>2.52</v>
      </c>
      <c r="X29" t="n">
        <v>0.67</v>
      </c>
      <c r="Y29" t="n">
        <v>1</v>
      </c>
      <c r="Z29" t="n">
        <v>10</v>
      </c>
      <c r="AA29" t="n">
        <v>384.3123037053202</v>
      </c>
      <c r="AB29" t="n">
        <v>525.8330485918596</v>
      </c>
      <c r="AC29" t="n">
        <v>475.6482804455706</v>
      </c>
      <c r="AD29" t="n">
        <v>384312.3037053202</v>
      </c>
      <c r="AE29" t="n">
        <v>525833.0485918595</v>
      </c>
      <c r="AF29" t="n">
        <v>2.138260695030954e-05</v>
      </c>
      <c r="AG29" t="n">
        <v>26</v>
      </c>
      <c r="AH29" t="n">
        <v>475648.2804455706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4.6195</v>
      </c>
      <c r="E30" t="n">
        <v>21.65</v>
      </c>
      <c r="F30" t="n">
        <v>17.63</v>
      </c>
      <c r="G30" t="n">
        <v>45.99</v>
      </c>
      <c r="H30" t="n">
        <v>0.51</v>
      </c>
      <c r="I30" t="n">
        <v>23</v>
      </c>
      <c r="J30" t="n">
        <v>276.67</v>
      </c>
      <c r="K30" t="n">
        <v>59.89</v>
      </c>
      <c r="L30" t="n">
        <v>8</v>
      </c>
      <c r="M30" t="n">
        <v>21</v>
      </c>
      <c r="N30" t="n">
        <v>73.78</v>
      </c>
      <c r="O30" t="n">
        <v>34356.83</v>
      </c>
      <c r="P30" t="n">
        <v>245.27</v>
      </c>
      <c r="Q30" t="n">
        <v>2196.79</v>
      </c>
      <c r="R30" t="n">
        <v>78.64</v>
      </c>
      <c r="S30" t="n">
        <v>53.93</v>
      </c>
      <c r="T30" t="n">
        <v>10289.75</v>
      </c>
      <c r="U30" t="n">
        <v>0.6899999999999999</v>
      </c>
      <c r="V30" t="n">
        <v>0.87</v>
      </c>
      <c r="W30" t="n">
        <v>2.51</v>
      </c>
      <c r="X30" t="n">
        <v>0.62</v>
      </c>
      <c r="Y30" t="n">
        <v>1</v>
      </c>
      <c r="Z30" t="n">
        <v>10</v>
      </c>
      <c r="AA30" t="n">
        <v>382.095686669628</v>
      </c>
      <c r="AB30" t="n">
        <v>522.8001753733836</v>
      </c>
      <c r="AC30" t="n">
        <v>472.9048603904017</v>
      </c>
      <c r="AD30" t="n">
        <v>382095.686669628</v>
      </c>
      <c r="AE30" t="n">
        <v>522800.1753733836</v>
      </c>
      <c r="AF30" t="n">
        <v>2.14760518343599e-05</v>
      </c>
      <c r="AG30" t="n">
        <v>26</v>
      </c>
      <c r="AH30" t="n">
        <v>472904.8603904017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4.6367</v>
      </c>
      <c r="E31" t="n">
        <v>21.57</v>
      </c>
      <c r="F31" t="n">
        <v>17.6</v>
      </c>
      <c r="G31" t="n">
        <v>48</v>
      </c>
      <c r="H31" t="n">
        <v>0.53</v>
      </c>
      <c r="I31" t="n">
        <v>22</v>
      </c>
      <c r="J31" t="n">
        <v>277.16</v>
      </c>
      <c r="K31" t="n">
        <v>59.89</v>
      </c>
      <c r="L31" t="n">
        <v>8.25</v>
      </c>
      <c r="M31" t="n">
        <v>20</v>
      </c>
      <c r="N31" t="n">
        <v>74.02</v>
      </c>
      <c r="O31" t="n">
        <v>34416.93</v>
      </c>
      <c r="P31" t="n">
        <v>241.03</v>
      </c>
      <c r="Q31" t="n">
        <v>2196.75</v>
      </c>
      <c r="R31" t="n">
        <v>77.7</v>
      </c>
      <c r="S31" t="n">
        <v>53.93</v>
      </c>
      <c r="T31" t="n">
        <v>9823.709999999999</v>
      </c>
      <c r="U31" t="n">
        <v>0.6899999999999999</v>
      </c>
      <c r="V31" t="n">
        <v>0.87</v>
      </c>
      <c r="W31" t="n">
        <v>2.51</v>
      </c>
      <c r="X31" t="n">
        <v>0.6</v>
      </c>
      <c r="Y31" t="n">
        <v>1</v>
      </c>
      <c r="Z31" t="n">
        <v>10</v>
      </c>
      <c r="AA31" t="n">
        <v>370.305500703345</v>
      </c>
      <c r="AB31" t="n">
        <v>506.6683227880205</v>
      </c>
      <c r="AC31" t="n">
        <v>458.3126091745884</v>
      </c>
      <c r="AD31" t="n">
        <v>370305.5007033451</v>
      </c>
      <c r="AE31" t="n">
        <v>506668.3227880205</v>
      </c>
      <c r="AF31" t="n">
        <v>2.155601462071145e-05</v>
      </c>
      <c r="AG31" t="n">
        <v>25</v>
      </c>
      <c r="AH31" t="n">
        <v>458312.6091745883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4.6362</v>
      </c>
      <c r="E32" t="n">
        <v>21.57</v>
      </c>
      <c r="F32" t="n">
        <v>17.6</v>
      </c>
      <c r="G32" t="n">
        <v>48.01</v>
      </c>
      <c r="H32" t="n">
        <v>0.55</v>
      </c>
      <c r="I32" t="n">
        <v>22</v>
      </c>
      <c r="J32" t="n">
        <v>277.65</v>
      </c>
      <c r="K32" t="n">
        <v>59.89</v>
      </c>
      <c r="L32" t="n">
        <v>8.5</v>
      </c>
      <c r="M32" t="n">
        <v>20</v>
      </c>
      <c r="N32" t="n">
        <v>74.26000000000001</v>
      </c>
      <c r="O32" t="n">
        <v>34477.13</v>
      </c>
      <c r="P32" t="n">
        <v>241.26</v>
      </c>
      <c r="Q32" t="n">
        <v>2196.7</v>
      </c>
      <c r="R32" t="n">
        <v>77.87</v>
      </c>
      <c r="S32" t="n">
        <v>53.93</v>
      </c>
      <c r="T32" t="n">
        <v>9909.799999999999</v>
      </c>
      <c r="U32" t="n">
        <v>0.6899999999999999</v>
      </c>
      <c r="V32" t="n">
        <v>0.87</v>
      </c>
      <c r="W32" t="n">
        <v>2.51</v>
      </c>
      <c r="X32" t="n">
        <v>0.6</v>
      </c>
      <c r="Y32" t="n">
        <v>1</v>
      </c>
      <c r="Z32" t="n">
        <v>10</v>
      </c>
      <c r="AA32" t="n">
        <v>370.4410644149606</v>
      </c>
      <c r="AB32" t="n">
        <v>506.8538070389017</v>
      </c>
      <c r="AC32" t="n">
        <v>458.4803910688942</v>
      </c>
      <c r="AD32" t="n">
        <v>370441.0644149606</v>
      </c>
      <c r="AE32" t="n">
        <v>506853.8070389017</v>
      </c>
      <c r="AF32" t="n">
        <v>2.15536901211082e-05</v>
      </c>
      <c r="AG32" t="n">
        <v>25</v>
      </c>
      <c r="AH32" t="n">
        <v>458480.3910688942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4.6537</v>
      </c>
      <c r="E33" t="n">
        <v>21.49</v>
      </c>
      <c r="F33" t="n">
        <v>17.57</v>
      </c>
      <c r="G33" t="n">
        <v>50.21</v>
      </c>
      <c r="H33" t="n">
        <v>0.5600000000000001</v>
      </c>
      <c r="I33" t="n">
        <v>21</v>
      </c>
      <c r="J33" t="n">
        <v>278.13</v>
      </c>
      <c r="K33" t="n">
        <v>59.89</v>
      </c>
      <c r="L33" t="n">
        <v>8.75</v>
      </c>
      <c r="M33" t="n">
        <v>19</v>
      </c>
      <c r="N33" t="n">
        <v>74.5</v>
      </c>
      <c r="O33" t="n">
        <v>34537.41</v>
      </c>
      <c r="P33" t="n">
        <v>235.98</v>
      </c>
      <c r="Q33" t="n">
        <v>2196.65</v>
      </c>
      <c r="R33" t="n">
        <v>76.81</v>
      </c>
      <c r="S33" t="n">
        <v>53.93</v>
      </c>
      <c r="T33" t="n">
        <v>9384.76</v>
      </c>
      <c r="U33" t="n">
        <v>0.7</v>
      </c>
      <c r="V33" t="n">
        <v>0.87</v>
      </c>
      <c r="W33" t="n">
        <v>2.51</v>
      </c>
      <c r="X33" t="n">
        <v>0.57</v>
      </c>
      <c r="Y33" t="n">
        <v>1</v>
      </c>
      <c r="Z33" t="n">
        <v>10</v>
      </c>
      <c r="AA33" t="n">
        <v>367.1215593974674</v>
      </c>
      <c r="AB33" t="n">
        <v>502.3119138277419</v>
      </c>
      <c r="AC33" t="n">
        <v>454.3719697712202</v>
      </c>
      <c r="AD33" t="n">
        <v>367121.5593974674</v>
      </c>
      <c r="AE33" t="n">
        <v>502311.9138277419</v>
      </c>
      <c r="AF33" t="n">
        <v>2.16350476072217e-05</v>
      </c>
      <c r="AG33" t="n">
        <v>25</v>
      </c>
      <c r="AH33" t="n">
        <v>454371.9697712202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4.6686</v>
      </c>
      <c r="E34" t="n">
        <v>21.42</v>
      </c>
      <c r="F34" t="n">
        <v>17.56</v>
      </c>
      <c r="G34" t="n">
        <v>52.67</v>
      </c>
      <c r="H34" t="n">
        <v>0.58</v>
      </c>
      <c r="I34" t="n">
        <v>20</v>
      </c>
      <c r="J34" t="n">
        <v>278.62</v>
      </c>
      <c r="K34" t="n">
        <v>59.89</v>
      </c>
      <c r="L34" t="n">
        <v>9</v>
      </c>
      <c r="M34" t="n">
        <v>17</v>
      </c>
      <c r="N34" t="n">
        <v>74.73999999999999</v>
      </c>
      <c r="O34" t="n">
        <v>34597.8</v>
      </c>
      <c r="P34" t="n">
        <v>234.07</v>
      </c>
      <c r="Q34" t="n">
        <v>2196.8</v>
      </c>
      <c r="R34" t="n">
        <v>76.31999999999999</v>
      </c>
      <c r="S34" t="n">
        <v>53.93</v>
      </c>
      <c r="T34" t="n">
        <v>9143.75</v>
      </c>
      <c r="U34" t="n">
        <v>0.71</v>
      </c>
      <c r="V34" t="n">
        <v>0.87</v>
      </c>
      <c r="W34" t="n">
        <v>2.51</v>
      </c>
      <c r="X34" t="n">
        <v>0.55</v>
      </c>
      <c r="Y34" t="n">
        <v>1</v>
      </c>
      <c r="Z34" t="n">
        <v>10</v>
      </c>
      <c r="AA34" t="n">
        <v>365.6707335364785</v>
      </c>
      <c r="AB34" t="n">
        <v>500.326829878817</v>
      </c>
      <c r="AC34" t="n">
        <v>452.576339448298</v>
      </c>
      <c r="AD34" t="n">
        <v>365670.7335364784</v>
      </c>
      <c r="AE34" t="n">
        <v>500326.829878817</v>
      </c>
      <c r="AF34" t="n">
        <v>2.170431769539833e-05</v>
      </c>
      <c r="AG34" t="n">
        <v>25</v>
      </c>
      <c r="AH34" t="n">
        <v>452576.339448298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4.6659</v>
      </c>
      <c r="E35" t="n">
        <v>21.43</v>
      </c>
      <c r="F35" t="n">
        <v>17.57</v>
      </c>
      <c r="G35" t="n">
        <v>52.7</v>
      </c>
      <c r="H35" t="n">
        <v>0.59</v>
      </c>
      <c r="I35" t="n">
        <v>20</v>
      </c>
      <c r="J35" t="n">
        <v>279.11</v>
      </c>
      <c r="K35" t="n">
        <v>59.89</v>
      </c>
      <c r="L35" t="n">
        <v>9.25</v>
      </c>
      <c r="M35" t="n">
        <v>14</v>
      </c>
      <c r="N35" t="n">
        <v>74.98</v>
      </c>
      <c r="O35" t="n">
        <v>34658.27</v>
      </c>
      <c r="P35" t="n">
        <v>232.44</v>
      </c>
      <c r="Q35" t="n">
        <v>2196.65</v>
      </c>
      <c r="R35" t="n">
        <v>76.59999999999999</v>
      </c>
      <c r="S35" t="n">
        <v>53.93</v>
      </c>
      <c r="T35" t="n">
        <v>9286.629999999999</v>
      </c>
      <c r="U35" t="n">
        <v>0.7</v>
      </c>
      <c r="V35" t="n">
        <v>0.87</v>
      </c>
      <c r="W35" t="n">
        <v>2.51</v>
      </c>
      <c r="X35" t="n">
        <v>0.5600000000000001</v>
      </c>
      <c r="Y35" t="n">
        <v>1</v>
      </c>
      <c r="Z35" t="n">
        <v>10</v>
      </c>
      <c r="AA35" t="n">
        <v>364.9172411641414</v>
      </c>
      <c r="AB35" t="n">
        <v>499.2958683732481</v>
      </c>
      <c r="AC35" t="n">
        <v>451.6437714618571</v>
      </c>
      <c r="AD35" t="n">
        <v>364917.2411641415</v>
      </c>
      <c r="AE35" t="n">
        <v>499295.8683732481</v>
      </c>
      <c r="AF35" t="n">
        <v>2.169176539754082e-05</v>
      </c>
      <c r="AG35" t="n">
        <v>25</v>
      </c>
      <c r="AH35" t="n">
        <v>451643.7714618571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4.6851</v>
      </c>
      <c r="E36" t="n">
        <v>21.34</v>
      </c>
      <c r="F36" t="n">
        <v>17.53</v>
      </c>
      <c r="G36" t="n">
        <v>55.36</v>
      </c>
      <c r="H36" t="n">
        <v>0.6</v>
      </c>
      <c r="I36" t="n">
        <v>19</v>
      </c>
      <c r="J36" t="n">
        <v>279.61</v>
      </c>
      <c r="K36" t="n">
        <v>59.89</v>
      </c>
      <c r="L36" t="n">
        <v>9.5</v>
      </c>
      <c r="M36" t="n">
        <v>10</v>
      </c>
      <c r="N36" t="n">
        <v>75.22</v>
      </c>
      <c r="O36" t="n">
        <v>34718.84</v>
      </c>
      <c r="P36" t="n">
        <v>230.14</v>
      </c>
      <c r="Q36" t="n">
        <v>2196.59</v>
      </c>
      <c r="R36" t="n">
        <v>75.12</v>
      </c>
      <c r="S36" t="n">
        <v>53.93</v>
      </c>
      <c r="T36" t="n">
        <v>8552.25</v>
      </c>
      <c r="U36" t="n">
        <v>0.72</v>
      </c>
      <c r="V36" t="n">
        <v>0.87</v>
      </c>
      <c r="W36" t="n">
        <v>2.52</v>
      </c>
      <c r="X36" t="n">
        <v>0.53</v>
      </c>
      <c r="Y36" t="n">
        <v>1</v>
      </c>
      <c r="Z36" t="n">
        <v>10</v>
      </c>
      <c r="AA36" t="n">
        <v>363.1180587647863</v>
      </c>
      <c r="AB36" t="n">
        <v>496.834147640125</v>
      </c>
      <c r="AC36" t="n">
        <v>449.4169939004565</v>
      </c>
      <c r="AD36" t="n">
        <v>363118.0587647863</v>
      </c>
      <c r="AE36" t="n">
        <v>496834.147640125</v>
      </c>
      <c r="AF36" t="n">
        <v>2.178102618230535e-05</v>
      </c>
      <c r="AG36" t="n">
        <v>25</v>
      </c>
      <c r="AH36" t="n">
        <v>449416.9939004565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4.6831</v>
      </c>
      <c r="E37" t="n">
        <v>21.35</v>
      </c>
      <c r="F37" t="n">
        <v>17.54</v>
      </c>
      <c r="G37" t="n">
        <v>55.39</v>
      </c>
      <c r="H37" t="n">
        <v>0.62</v>
      </c>
      <c r="I37" t="n">
        <v>19</v>
      </c>
      <c r="J37" t="n">
        <v>280.1</v>
      </c>
      <c r="K37" t="n">
        <v>59.89</v>
      </c>
      <c r="L37" t="n">
        <v>9.75</v>
      </c>
      <c r="M37" t="n">
        <v>10</v>
      </c>
      <c r="N37" t="n">
        <v>75.45999999999999</v>
      </c>
      <c r="O37" t="n">
        <v>34779.51</v>
      </c>
      <c r="P37" t="n">
        <v>228.47</v>
      </c>
      <c r="Q37" t="n">
        <v>2196.7</v>
      </c>
      <c r="R37" t="n">
        <v>75.56999999999999</v>
      </c>
      <c r="S37" t="n">
        <v>53.93</v>
      </c>
      <c r="T37" t="n">
        <v>8777.01</v>
      </c>
      <c r="U37" t="n">
        <v>0.71</v>
      </c>
      <c r="V37" t="n">
        <v>0.87</v>
      </c>
      <c r="W37" t="n">
        <v>2.51</v>
      </c>
      <c r="X37" t="n">
        <v>0.53</v>
      </c>
      <c r="Y37" t="n">
        <v>1</v>
      </c>
      <c r="Z37" t="n">
        <v>10</v>
      </c>
      <c r="AA37" t="n">
        <v>362.324690496489</v>
      </c>
      <c r="AB37" t="n">
        <v>495.7486261745029</v>
      </c>
      <c r="AC37" t="n">
        <v>448.4350730799744</v>
      </c>
      <c r="AD37" t="n">
        <v>362324.6904964891</v>
      </c>
      <c r="AE37" t="n">
        <v>495748.6261745029</v>
      </c>
      <c r="AF37" t="n">
        <v>2.177172818389237e-05</v>
      </c>
      <c r="AG37" t="n">
        <v>25</v>
      </c>
      <c r="AH37" t="n">
        <v>448435.0730799744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4.7031</v>
      </c>
      <c r="E38" t="n">
        <v>21.26</v>
      </c>
      <c r="F38" t="n">
        <v>17.5</v>
      </c>
      <c r="G38" t="n">
        <v>58.33</v>
      </c>
      <c r="H38" t="n">
        <v>0.63</v>
      </c>
      <c r="I38" t="n">
        <v>18</v>
      </c>
      <c r="J38" t="n">
        <v>280.59</v>
      </c>
      <c r="K38" t="n">
        <v>59.89</v>
      </c>
      <c r="L38" t="n">
        <v>10</v>
      </c>
      <c r="M38" t="n">
        <v>8</v>
      </c>
      <c r="N38" t="n">
        <v>75.7</v>
      </c>
      <c r="O38" t="n">
        <v>34840.27</v>
      </c>
      <c r="P38" t="n">
        <v>227.94</v>
      </c>
      <c r="Q38" t="n">
        <v>2196.56</v>
      </c>
      <c r="R38" t="n">
        <v>74.3</v>
      </c>
      <c r="S38" t="n">
        <v>53.93</v>
      </c>
      <c r="T38" t="n">
        <v>8145.43</v>
      </c>
      <c r="U38" t="n">
        <v>0.73</v>
      </c>
      <c r="V38" t="n">
        <v>0.87</v>
      </c>
      <c r="W38" t="n">
        <v>2.51</v>
      </c>
      <c r="X38" t="n">
        <v>0.49</v>
      </c>
      <c r="Y38" t="n">
        <v>1</v>
      </c>
      <c r="Z38" t="n">
        <v>10</v>
      </c>
      <c r="AA38" t="n">
        <v>361.4300213116611</v>
      </c>
      <c r="AB38" t="n">
        <v>494.5245003258026</v>
      </c>
      <c r="AC38" t="n">
        <v>447.3277760842026</v>
      </c>
      <c r="AD38" t="n">
        <v>361430.0213116611</v>
      </c>
      <c r="AE38" t="n">
        <v>494524.5003258026</v>
      </c>
      <c r="AF38" t="n">
        <v>2.186470816802209e-05</v>
      </c>
      <c r="AG38" t="n">
        <v>25</v>
      </c>
      <c r="AH38" t="n">
        <v>447327.7760842026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4.7009</v>
      </c>
      <c r="E39" t="n">
        <v>21.27</v>
      </c>
      <c r="F39" t="n">
        <v>17.51</v>
      </c>
      <c r="G39" t="n">
        <v>58.36</v>
      </c>
      <c r="H39" t="n">
        <v>0.65</v>
      </c>
      <c r="I39" t="n">
        <v>18</v>
      </c>
      <c r="J39" t="n">
        <v>281.08</v>
      </c>
      <c r="K39" t="n">
        <v>59.89</v>
      </c>
      <c r="L39" t="n">
        <v>10.25</v>
      </c>
      <c r="M39" t="n">
        <v>4</v>
      </c>
      <c r="N39" t="n">
        <v>75.95</v>
      </c>
      <c r="O39" t="n">
        <v>34901.13</v>
      </c>
      <c r="P39" t="n">
        <v>226.53</v>
      </c>
      <c r="Q39" t="n">
        <v>2196.7</v>
      </c>
      <c r="R39" t="n">
        <v>74.16</v>
      </c>
      <c r="S39" t="n">
        <v>53.93</v>
      </c>
      <c r="T39" t="n">
        <v>8077.25</v>
      </c>
      <c r="U39" t="n">
        <v>0.73</v>
      </c>
      <c r="V39" t="n">
        <v>0.87</v>
      </c>
      <c r="W39" t="n">
        <v>2.52</v>
      </c>
      <c r="X39" t="n">
        <v>0.5</v>
      </c>
      <c r="Y39" t="n">
        <v>1</v>
      </c>
      <c r="Z39" t="n">
        <v>10</v>
      </c>
      <c r="AA39" t="n">
        <v>360.77847777536</v>
      </c>
      <c r="AB39" t="n">
        <v>493.6330297153632</v>
      </c>
      <c r="AC39" t="n">
        <v>446.5213861776367</v>
      </c>
      <c r="AD39" t="n">
        <v>360778.47777536</v>
      </c>
      <c r="AE39" t="n">
        <v>493633.0297153632</v>
      </c>
      <c r="AF39" t="n">
        <v>2.185448036976782e-05</v>
      </c>
      <c r="AG39" t="n">
        <v>25</v>
      </c>
      <c r="AH39" t="n">
        <v>446521.3861776367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4.6996</v>
      </c>
      <c r="E40" t="n">
        <v>21.28</v>
      </c>
      <c r="F40" t="n">
        <v>17.52</v>
      </c>
      <c r="G40" t="n">
        <v>58.38</v>
      </c>
      <c r="H40" t="n">
        <v>0.66</v>
      </c>
      <c r="I40" t="n">
        <v>18</v>
      </c>
      <c r="J40" t="n">
        <v>281.58</v>
      </c>
      <c r="K40" t="n">
        <v>59.89</v>
      </c>
      <c r="L40" t="n">
        <v>10.5</v>
      </c>
      <c r="M40" t="n">
        <v>2</v>
      </c>
      <c r="N40" t="n">
        <v>76.19</v>
      </c>
      <c r="O40" t="n">
        <v>34962.08</v>
      </c>
      <c r="P40" t="n">
        <v>226.71</v>
      </c>
      <c r="Q40" t="n">
        <v>2196.77</v>
      </c>
      <c r="R40" t="n">
        <v>74.37</v>
      </c>
      <c r="S40" t="n">
        <v>53.93</v>
      </c>
      <c r="T40" t="n">
        <v>8178.78</v>
      </c>
      <c r="U40" t="n">
        <v>0.73</v>
      </c>
      <c r="V40" t="n">
        <v>0.87</v>
      </c>
      <c r="W40" t="n">
        <v>2.52</v>
      </c>
      <c r="X40" t="n">
        <v>0.51</v>
      </c>
      <c r="Y40" t="n">
        <v>1</v>
      </c>
      <c r="Z40" t="n">
        <v>10</v>
      </c>
      <c r="AA40" t="n">
        <v>360.918908907457</v>
      </c>
      <c r="AB40" t="n">
        <v>493.8251737856826</v>
      </c>
      <c r="AC40" t="n">
        <v>446.6951922875607</v>
      </c>
      <c r="AD40" t="n">
        <v>360918.908907457</v>
      </c>
      <c r="AE40" t="n">
        <v>493825.1737856827</v>
      </c>
      <c r="AF40" t="n">
        <v>2.184843667079939e-05</v>
      </c>
      <c r="AG40" t="n">
        <v>25</v>
      </c>
      <c r="AH40" t="n">
        <v>446695.1922875607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4.6985</v>
      </c>
      <c r="E41" t="n">
        <v>21.28</v>
      </c>
      <c r="F41" t="n">
        <v>17.52</v>
      </c>
      <c r="G41" t="n">
        <v>58.4</v>
      </c>
      <c r="H41" t="n">
        <v>0.68</v>
      </c>
      <c r="I41" t="n">
        <v>18</v>
      </c>
      <c r="J41" t="n">
        <v>282.07</v>
      </c>
      <c r="K41" t="n">
        <v>59.89</v>
      </c>
      <c r="L41" t="n">
        <v>10.75</v>
      </c>
      <c r="M41" t="n">
        <v>0</v>
      </c>
      <c r="N41" t="n">
        <v>76.44</v>
      </c>
      <c r="O41" t="n">
        <v>35023.13</v>
      </c>
      <c r="P41" t="n">
        <v>226.86</v>
      </c>
      <c r="Q41" t="n">
        <v>2196.77</v>
      </c>
      <c r="R41" t="n">
        <v>74.55</v>
      </c>
      <c r="S41" t="n">
        <v>53.93</v>
      </c>
      <c r="T41" t="n">
        <v>8270.02</v>
      </c>
      <c r="U41" t="n">
        <v>0.72</v>
      </c>
      <c r="V41" t="n">
        <v>0.87</v>
      </c>
      <c r="W41" t="n">
        <v>2.52</v>
      </c>
      <c r="X41" t="n">
        <v>0.51</v>
      </c>
      <c r="Y41" t="n">
        <v>1</v>
      </c>
      <c r="Z41" t="n">
        <v>10</v>
      </c>
      <c r="AA41" t="n">
        <v>361.0277387524842</v>
      </c>
      <c r="AB41" t="n">
        <v>493.9740795808828</v>
      </c>
      <c r="AC41" t="n">
        <v>446.8298867226576</v>
      </c>
      <c r="AD41" t="n">
        <v>361027.7387524842</v>
      </c>
      <c r="AE41" t="n">
        <v>493974.0795808828</v>
      </c>
      <c r="AF41" t="n">
        <v>2.184332277167225e-05</v>
      </c>
      <c r="AG41" t="n">
        <v>25</v>
      </c>
      <c r="AH41" t="n">
        <v>446829.8867226576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3.174</v>
      </c>
      <c r="E2" t="n">
        <v>31.51</v>
      </c>
      <c r="F2" t="n">
        <v>22.83</v>
      </c>
      <c r="G2" t="n">
        <v>6.95</v>
      </c>
      <c r="H2" t="n">
        <v>0.11</v>
      </c>
      <c r="I2" t="n">
        <v>197</v>
      </c>
      <c r="J2" t="n">
        <v>159.12</v>
      </c>
      <c r="K2" t="n">
        <v>50.28</v>
      </c>
      <c r="L2" t="n">
        <v>1</v>
      </c>
      <c r="M2" t="n">
        <v>195</v>
      </c>
      <c r="N2" t="n">
        <v>27.84</v>
      </c>
      <c r="O2" t="n">
        <v>19859.16</v>
      </c>
      <c r="P2" t="n">
        <v>271.59</v>
      </c>
      <c r="Q2" t="n">
        <v>2197</v>
      </c>
      <c r="R2" t="n">
        <v>248.19</v>
      </c>
      <c r="S2" t="n">
        <v>53.93</v>
      </c>
      <c r="T2" t="n">
        <v>94196.06</v>
      </c>
      <c r="U2" t="n">
        <v>0.22</v>
      </c>
      <c r="V2" t="n">
        <v>0.67</v>
      </c>
      <c r="W2" t="n">
        <v>2.82</v>
      </c>
      <c r="X2" t="n">
        <v>5.82</v>
      </c>
      <c r="Y2" t="n">
        <v>1</v>
      </c>
      <c r="Z2" t="n">
        <v>10</v>
      </c>
      <c r="AA2" t="n">
        <v>566.9526664280953</v>
      </c>
      <c r="AB2" t="n">
        <v>775.7296503932922</v>
      </c>
      <c r="AC2" t="n">
        <v>701.6951013031579</v>
      </c>
      <c r="AD2" t="n">
        <v>566952.6664280953</v>
      </c>
      <c r="AE2" t="n">
        <v>775729.6503932922</v>
      </c>
      <c r="AF2" t="n">
        <v>1.822369909904879e-05</v>
      </c>
      <c r="AG2" t="n">
        <v>37</v>
      </c>
      <c r="AH2" t="n">
        <v>701695.1013031579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3.5392</v>
      </c>
      <c r="E3" t="n">
        <v>28.26</v>
      </c>
      <c r="F3" t="n">
        <v>21.26</v>
      </c>
      <c r="G3" t="n">
        <v>8.800000000000001</v>
      </c>
      <c r="H3" t="n">
        <v>0.14</v>
      </c>
      <c r="I3" t="n">
        <v>145</v>
      </c>
      <c r="J3" t="n">
        <v>159.48</v>
      </c>
      <c r="K3" t="n">
        <v>50.28</v>
      </c>
      <c r="L3" t="n">
        <v>1.25</v>
      </c>
      <c r="M3" t="n">
        <v>143</v>
      </c>
      <c r="N3" t="n">
        <v>27.95</v>
      </c>
      <c r="O3" t="n">
        <v>19902.91</v>
      </c>
      <c r="P3" t="n">
        <v>249.46</v>
      </c>
      <c r="Q3" t="n">
        <v>2197.2</v>
      </c>
      <c r="R3" t="n">
        <v>196.58</v>
      </c>
      <c r="S3" t="n">
        <v>53.93</v>
      </c>
      <c r="T3" t="n">
        <v>68650.53</v>
      </c>
      <c r="U3" t="n">
        <v>0.27</v>
      </c>
      <c r="V3" t="n">
        <v>0.72</v>
      </c>
      <c r="W3" t="n">
        <v>2.73</v>
      </c>
      <c r="X3" t="n">
        <v>4.25</v>
      </c>
      <c r="Y3" t="n">
        <v>1</v>
      </c>
      <c r="Z3" t="n">
        <v>10</v>
      </c>
      <c r="AA3" t="n">
        <v>490.0217368984588</v>
      </c>
      <c r="AB3" t="n">
        <v>670.4693586577658</v>
      </c>
      <c r="AC3" t="n">
        <v>606.4807040771229</v>
      </c>
      <c r="AD3" t="n">
        <v>490021.7368984588</v>
      </c>
      <c r="AE3" t="n">
        <v>670469.3586577658</v>
      </c>
      <c r="AF3" t="n">
        <v>2.032051539110066e-05</v>
      </c>
      <c r="AG3" t="n">
        <v>33</v>
      </c>
      <c r="AH3" t="n">
        <v>606480.704077123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3.8015</v>
      </c>
      <c r="E4" t="n">
        <v>26.31</v>
      </c>
      <c r="F4" t="n">
        <v>20.31</v>
      </c>
      <c r="G4" t="n">
        <v>10.69</v>
      </c>
      <c r="H4" t="n">
        <v>0.17</v>
      </c>
      <c r="I4" t="n">
        <v>114</v>
      </c>
      <c r="J4" t="n">
        <v>159.83</v>
      </c>
      <c r="K4" t="n">
        <v>50.28</v>
      </c>
      <c r="L4" t="n">
        <v>1.5</v>
      </c>
      <c r="M4" t="n">
        <v>112</v>
      </c>
      <c r="N4" t="n">
        <v>28.05</v>
      </c>
      <c r="O4" t="n">
        <v>19946.71</v>
      </c>
      <c r="P4" t="n">
        <v>234.88</v>
      </c>
      <c r="Q4" t="n">
        <v>2196.91</v>
      </c>
      <c r="R4" t="n">
        <v>166.4</v>
      </c>
      <c r="S4" t="n">
        <v>53.93</v>
      </c>
      <c r="T4" t="n">
        <v>53713.52</v>
      </c>
      <c r="U4" t="n">
        <v>0.32</v>
      </c>
      <c r="V4" t="n">
        <v>0.75</v>
      </c>
      <c r="W4" t="n">
        <v>2.66</v>
      </c>
      <c r="X4" t="n">
        <v>3.3</v>
      </c>
      <c r="Y4" t="n">
        <v>1</v>
      </c>
      <c r="Z4" t="n">
        <v>10</v>
      </c>
      <c r="AA4" t="n">
        <v>448.47144158409</v>
      </c>
      <c r="AB4" t="n">
        <v>613.6184115389888</v>
      </c>
      <c r="AC4" t="n">
        <v>555.0555315605565</v>
      </c>
      <c r="AD4" t="n">
        <v>448471.44158409</v>
      </c>
      <c r="AE4" t="n">
        <v>613618.4115389888</v>
      </c>
      <c r="AF4" t="n">
        <v>2.182652555924196e-05</v>
      </c>
      <c r="AG4" t="n">
        <v>31</v>
      </c>
      <c r="AH4" t="n">
        <v>555055.5315605565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4.0005</v>
      </c>
      <c r="E5" t="n">
        <v>25</v>
      </c>
      <c r="F5" t="n">
        <v>19.68</v>
      </c>
      <c r="G5" t="n">
        <v>12.69</v>
      </c>
      <c r="H5" t="n">
        <v>0.19</v>
      </c>
      <c r="I5" t="n">
        <v>93</v>
      </c>
      <c r="J5" t="n">
        <v>160.19</v>
      </c>
      <c r="K5" t="n">
        <v>50.28</v>
      </c>
      <c r="L5" t="n">
        <v>1.75</v>
      </c>
      <c r="M5" t="n">
        <v>91</v>
      </c>
      <c r="N5" t="n">
        <v>28.16</v>
      </c>
      <c r="O5" t="n">
        <v>19990.53</v>
      </c>
      <c r="P5" t="n">
        <v>224.17</v>
      </c>
      <c r="Q5" t="n">
        <v>2196.81</v>
      </c>
      <c r="R5" t="n">
        <v>145.59</v>
      </c>
      <c r="S5" t="n">
        <v>53.93</v>
      </c>
      <c r="T5" t="n">
        <v>43417.15</v>
      </c>
      <c r="U5" t="n">
        <v>0.37</v>
      </c>
      <c r="V5" t="n">
        <v>0.78</v>
      </c>
      <c r="W5" t="n">
        <v>2.62</v>
      </c>
      <c r="X5" t="n">
        <v>2.67</v>
      </c>
      <c r="Y5" t="n">
        <v>1</v>
      </c>
      <c r="Z5" t="n">
        <v>10</v>
      </c>
      <c r="AA5" t="n">
        <v>415.0130976610694</v>
      </c>
      <c r="AB5" t="n">
        <v>567.8392293055545</v>
      </c>
      <c r="AC5" t="n">
        <v>513.6454502279954</v>
      </c>
      <c r="AD5" t="n">
        <v>415013.0976610694</v>
      </c>
      <c r="AE5" t="n">
        <v>567839.2293055544</v>
      </c>
      <c r="AF5" t="n">
        <v>2.296909522550242e-05</v>
      </c>
      <c r="AG5" t="n">
        <v>29</v>
      </c>
      <c r="AH5" t="n">
        <v>513645.4502279954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4.1447</v>
      </c>
      <c r="E6" t="n">
        <v>24.13</v>
      </c>
      <c r="F6" t="n">
        <v>19.26</v>
      </c>
      <c r="G6" t="n">
        <v>14.63</v>
      </c>
      <c r="H6" t="n">
        <v>0.22</v>
      </c>
      <c r="I6" t="n">
        <v>79</v>
      </c>
      <c r="J6" t="n">
        <v>160.54</v>
      </c>
      <c r="K6" t="n">
        <v>50.28</v>
      </c>
      <c r="L6" t="n">
        <v>2</v>
      </c>
      <c r="M6" t="n">
        <v>77</v>
      </c>
      <c r="N6" t="n">
        <v>28.26</v>
      </c>
      <c r="O6" t="n">
        <v>20034.4</v>
      </c>
      <c r="P6" t="n">
        <v>215.84</v>
      </c>
      <c r="Q6" t="n">
        <v>2196.94</v>
      </c>
      <c r="R6" t="n">
        <v>131.81</v>
      </c>
      <c r="S6" t="n">
        <v>53.93</v>
      </c>
      <c r="T6" t="n">
        <v>36593.96</v>
      </c>
      <c r="U6" t="n">
        <v>0.41</v>
      </c>
      <c r="V6" t="n">
        <v>0.79</v>
      </c>
      <c r="W6" t="n">
        <v>2.6</v>
      </c>
      <c r="X6" t="n">
        <v>2.25</v>
      </c>
      <c r="Y6" t="n">
        <v>1</v>
      </c>
      <c r="Z6" t="n">
        <v>10</v>
      </c>
      <c r="AA6" t="n">
        <v>395.419325048215</v>
      </c>
      <c r="AB6" t="n">
        <v>541.0301652004068</v>
      </c>
      <c r="AC6" t="n">
        <v>489.3950055742852</v>
      </c>
      <c r="AD6" t="n">
        <v>395419.325048215</v>
      </c>
      <c r="AE6" t="n">
        <v>541030.1652004068</v>
      </c>
      <c r="AF6" t="n">
        <v>2.379702761683287e-05</v>
      </c>
      <c r="AG6" t="n">
        <v>28</v>
      </c>
      <c r="AH6" t="n">
        <v>489395.0055742852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4.2644</v>
      </c>
      <c r="E7" t="n">
        <v>23.45</v>
      </c>
      <c r="F7" t="n">
        <v>18.93</v>
      </c>
      <c r="G7" t="n">
        <v>16.71</v>
      </c>
      <c r="H7" t="n">
        <v>0.25</v>
      </c>
      <c r="I7" t="n">
        <v>68</v>
      </c>
      <c r="J7" t="n">
        <v>160.9</v>
      </c>
      <c r="K7" t="n">
        <v>50.28</v>
      </c>
      <c r="L7" t="n">
        <v>2.25</v>
      </c>
      <c r="M7" t="n">
        <v>66</v>
      </c>
      <c r="N7" t="n">
        <v>28.37</v>
      </c>
      <c r="O7" t="n">
        <v>20078.3</v>
      </c>
      <c r="P7" t="n">
        <v>208.8</v>
      </c>
      <c r="Q7" t="n">
        <v>2196.86</v>
      </c>
      <c r="R7" t="n">
        <v>121.14</v>
      </c>
      <c r="S7" t="n">
        <v>53.93</v>
      </c>
      <c r="T7" t="n">
        <v>31316.12</v>
      </c>
      <c r="U7" t="n">
        <v>0.45</v>
      </c>
      <c r="V7" t="n">
        <v>0.8100000000000001</v>
      </c>
      <c r="W7" t="n">
        <v>2.59</v>
      </c>
      <c r="X7" t="n">
        <v>1.93</v>
      </c>
      <c r="Y7" t="n">
        <v>1</v>
      </c>
      <c r="Z7" t="n">
        <v>10</v>
      </c>
      <c r="AA7" t="n">
        <v>387.0622205907344</v>
      </c>
      <c r="AB7" t="n">
        <v>529.595606192254</v>
      </c>
      <c r="AC7" t="n">
        <v>479.0517448293661</v>
      </c>
      <c r="AD7" t="n">
        <v>387062.2205907344</v>
      </c>
      <c r="AE7" t="n">
        <v>529595.606192254</v>
      </c>
      <c r="AF7" t="n">
        <v>2.448429188342271e-05</v>
      </c>
      <c r="AG7" t="n">
        <v>28</v>
      </c>
      <c r="AH7" t="n">
        <v>479051.7448293661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4.3533</v>
      </c>
      <c r="E8" t="n">
        <v>22.97</v>
      </c>
      <c r="F8" t="n">
        <v>18.71</v>
      </c>
      <c r="G8" t="n">
        <v>18.71</v>
      </c>
      <c r="H8" t="n">
        <v>0.27</v>
      </c>
      <c r="I8" t="n">
        <v>60</v>
      </c>
      <c r="J8" t="n">
        <v>161.26</v>
      </c>
      <c r="K8" t="n">
        <v>50.28</v>
      </c>
      <c r="L8" t="n">
        <v>2.5</v>
      </c>
      <c r="M8" t="n">
        <v>58</v>
      </c>
      <c r="N8" t="n">
        <v>28.48</v>
      </c>
      <c r="O8" t="n">
        <v>20122.23</v>
      </c>
      <c r="P8" t="n">
        <v>203.37</v>
      </c>
      <c r="Q8" t="n">
        <v>2196.88</v>
      </c>
      <c r="R8" t="n">
        <v>114.11</v>
      </c>
      <c r="S8" t="n">
        <v>53.93</v>
      </c>
      <c r="T8" t="n">
        <v>27841.24</v>
      </c>
      <c r="U8" t="n">
        <v>0.47</v>
      </c>
      <c r="V8" t="n">
        <v>0.82</v>
      </c>
      <c r="W8" t="n">
        <v>2.57</v>
      </c>
      <c r="X8" t="n">
        <v>1.71</v>
      </c>
      <c r="Y8" t="n">
        <v>1</v>
      </c>
      <c r="Z8" t="n">
        <v>10</v>
      </c>
      <c r="AA8" t="n">
        <v>372.1330550821381</v>
      </c>
      <c r="AB8" t="n">
        <v>509.1688633150939</v>
      </c>
      <c r="AC8" t="n">
        <v>460.5745016232885</v>
      </c>
      <c r="AD8" t="n">
        <v>372133.055082138</v>
      </c>
      <c r="AE8" t="n">
        <v>509168.8633150939</v>
      </c>
      <c r="AF8" t="n">
        <v>2.499471622176721e-05</v>
      </c>
      <c r="AG8" t="n">
        <v>27</v>
      </c>
      <c r="AH8" t="n">
        <v>460574.5016232886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4.4366</v>
      </c>
      <c r="E9" t="n">
        <v>22.54</v>
      </c>
      <c r="F9" t="n">
        <v>18.51</v>
      </c>
      <c r="G9" t="n">
        <v>20.95</v>
      </c>
      <c r="H9" t="n">
        <v>0.3</v>
      </c>
      <c r="I9" t="n">
        <v>53</v>
      </c>
      <c r="J9" t="n">
        <v>161.61</v>
      </c>
      <c r="K9" t="n">
        <v>50.28</v>
      </c>
      <c r="L9" t="n">
        <v>2.75</v>
      </c>
      <c r="M9" t="n">
        <v>51</v>
      </c>
      <c r="N9" t="n">
        <v>28.58</v>
      </c>
      <c r="O9" t="n">
        <v>20166.2</v>
      </c>
      <c r="P9" t="n">
        <v>197.47</v>
      </c>
      <c r="Q9" t="n">
        <v>2196.72</v>
      </c>
      <c r="R9" t="n">
        <v>107.24</v>
      </c>
      <c r="S9" t="n">
        <v>53.93</v>
      </c>
      <c r="T9" t="n">
        <v>24438.48</v>
      </c>
      <c r="U9" t="n">
        <v>0.5</v>
      </c>
      <c r="V9" t="n">
        <v>0.83</v>
      </c>
      <c r="W9" t="n">
        <v>2.56</v>
      </c>
      <c r="X9" t="n">
        <v>1.5</v>
      </c>
      <c r="Y9" t="n">
        <v>1</v>
      </c>
      <c r="Z9" t="n">
        <v>10</v>
      </c>
      <c r="AA9" t="n">
        <v>366.2935989944112</v>
      </c>
      <c r="AB9" t="n">
        <v>501.1790618772453</v>
      </c>
      <c r="AC9" t="n">
        <v>453.3472356209115</v>
      </c>
      <c r="AD9" t="n">
        <v>366293.5989944112</v>
      </c>
      <c r="AE9" t="n">
        <v>501179.0618772453</v>
      </c>
      <c r="AF9" t="n">
        <v>2.547298784588528e-05</v>
      </c>
      <c r="AG9" t="n">
        <v>27</v>
      </c>
      <c r="AH9" t="n">
        <v>453347.2356209115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4.5085</v>
      </c>
      <c r="E10" t="n">
        <v>22.18</v>
      </c>
      <c r="F10" t="n">
        <v>18.34</v>
      </c>
      <c r="G10" t="n">
        <v>23.41</v>
      </c>
      <c r="H10" t="n">
        <v>0.33</v>
      </c>
      <c r="I10" t="n">
        <v>47</v>
      </c>
      <c r="J10" t="n">
        <v>161.97</v>
      </c>
      <c r="K10" t="n">
        <v>50.28</v>
      </c>
      <c r="L10" t="n">
        <v>3</v>
      </c>
      <c r="M10" t="n">
        <v>45</v>
      </c>
      <c r="N10" t="n">
        <v>28.69</v>
      </c>
      <c r="O10" t="n">
        <v>20210.21</v>
      </c>
      <c r="P10" t="n">
        <v>191.61</v>
      </c>
      <c r="Q10" t="n">
        <v>2196.67</v>
      </c>
      <c r="R10" t="n">
        <v>101.71</v>
      </c>
      <c r="S10" t="n">
        <v>53.93</v>
      </c>
      <c r="T10" t="n">
        <v>21702.71</v>
      </c>
      <c r="U10" t="n">
        <v>0.53</v>
      </c>
      <c r="V10" t="n">
        <v>0.83</v>
      </c>
      <c r="W10" t="n">
        <v>2.56</v>
      </c>
      <c r="X10" t="n">
        <v>1.34</v>
      </c>
      <c r="Y10" t="n">
        <v>1</v>
      </c>
      <c r="Z10" t="n">
        <v>10</v>
      </c>
      <c r="AA10" t="n">
        <v>352.0865361095016</v>
      </c>
      <c r="AB10" t="n">
        <v>481.7403316667329</v>
      </c>
      <c r="AC10" t="n">
        <v>435.7637105392611</v>
      </c>
      <c r="AD10" t="n">
        <v>352086.5361095016</v>
      </c>
      <c r="AE10" t="n">
        <v>481740.3316667329</v>
      </c>
      <c r="AF10" t="n">
        <v>2.588580573032813e-05</v>
      </c>
      <c r="AG10" t="n">
        <v>26</v>
      </c>
      <c r="AH10" t="n">
        <v>435763.7105392611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4.5645</v>
      </c>
      <c r="E11" t="n">
        <v>21.91</v>
      </c>
      <c r="F11" t="n">
        <v>18.2</v>
      </c>
      <c r="G11" t="n">
        <v>25.39</v>
      </c>
      <c r="H11" t="n">
        <v>0.35</v>
      </c>
      <c r="I11" t="n">
        <v>43</v>
      </c>
      <c r="J11" t="n">
        <v>162.33</v>
      </c>
      <c r="K11" t="n">
        <v>50.28</v>
      </c>
      <c r="L11" t="n">
        <v>3.25</v>
      </c>
      <c r="M11" t="n">
        <v>41</v>
      </c>
      <c r="N11" t="n">
        <v>28.8</v>
      </c>
      <c r="O11" t="n">
        <v>20254.26</v>
      </c>
      <c r="P11" t="n">
        <v>186.85</v>
      </c>
      <c r="Q11" t="n">
        <v>2196.68</v>
      </c>
      <c r="R11" t="n">
        <v>97.25</v>
      </c>
      <c r="S11" t="n">
        <v>53.93</v>
      </c>
      <c r="T11" t="n">
        <v>19496.1</v>
      </c>
      <c r="U11" t="n">
        <v>0.55</v>
      </c>
      <c r="V11" t="n">
        <v>0.84</v>
      </c>
      <c r="W11" t="n">
        <v>2.54</v>
      </c>
      <c r="X11" t="n">
        <v>1.19</v>
      </c>
      <c r="Y11" t="n">
        <v>1</v>
      </c>
      <c r="Z11" t="n">
        <v>10</v>
      </c>
      <c r="AA11" t="n">
        <v>347.9818572834984</v>
      </c>
      <c r="AB11" t="n">
        <v>476.1241290113457</v>
      </c>
      <c r="AC11" t="n">
        <v>430.6835103829142</v>
      </c>
      <c r="AD11" t="n">
        <v>347981.8572834983</v>
      </c>
      <c r="AE11" t="n">
        <v>476124.1290113457</v>
      </c>
      <c r="AF11" t="n">
        <v>2.620733287259238e-05</v>
      </c>
      <c r="AG11" t="n">
        <v>26</v>
      </c>
      <c r="AH11" t="n">
        <v>430683.5103829142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4.6275</v>
      </c>
      <c r="E12" t="n">
        <v>21.61</v>
      </c>
      <c r="F12" t="n">
        <v>18.06</v>
      </c>
      <c r="G12" t="n">
        <v>28.52</v>
      </c>
      <c r="H12" t="n">
        <v>0.38</v>
      </c>
      <c r="I12" t="n">
        <v>38</v>
      </c>
      <c r="J12" t="n">
        <v>162.68</v>
      </c>
      <c r="K12" t="n">
        <v>50.28</v>
      </c>
      <c r="L12" t="n">
        <v>3.5</v>
      </c>
      <c r="M12" t="n">
        <v>36</v>
      </c>
      <c r="N12" t="n">
        <v>28.9</v>
      </c>
      <c r="O12" t="n">
        <v>20298.34</v>
      </c>
      <c r="P12" t="n">
        <v>179.4</v>
      </c>
      <c r="Q12" t="n">
        <v>2196.58</v>
      </c>
      <c r="R12" t="n">
        <v>92.98999999999999</v>
      </c>
      <c r="S12" t="n">
        <v>53.93</v>
      </c>
      <c r="T12" t="n">
        <v>17390.31</v>
      </c>
      <c r="U12" t="n">
        <v>0.58</v>
      </c>
      <c r="V12" t="n">
        <v>0.85</v>
      </c>
      <c r="W12" t="n">
        <v>2.53</v>
      </c>
      <c r="X12" t="n">
        <v>1.06</v>
      </c>
      <c r="Y12" t="n">
        <v>1</v>
      </c>
      <c r="Z12" t="n">
        <v>10</v>
      </c>
      <c r="AA12" t="n">
        <v>342.4029334337042</v>
      </c>
      <c r="AB12" t="n">
        <v>468.4907992753078</v>
      </c>
      <c r="AC12" t="n">
        <v>423.7786949234381</v>
      </c>
      <c r="AD12" t="n">
        <v>342402.9334337042</v>
      </c>
      <c r="AE12" t="n">
        <v>468490.7992753078</v>
      </c>
      <c r="AF12" t="n">
        <v>2.656905090763967e-05</v>
      </c>
      <c r="AG12" t="n">
        <v>26</v>
      </c>
      <c r="AH12" t="n">
        <v>423778.6949234381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4.6632</v>
      </c>
      <c r="E13" t="n">
        <v>21.44</v>
      </c>
      <c r="F13" t="n">
        <v>17.99</v>
      </c>
      <c r="G13" t="n">
        <v>30.84</v>
      </c>
      <c r="H13" t="n">
        <v>0.41</v>
      </c>
      <c r="I13" t="n">
        <v>35</v>
      </c>
      <c r="J13" t="n">
        <v>163.04</v>
      </c>
      <c r="K13" t="n">
        <v>50.28</v>
      </c>
      <c r="L13" t="n">
        <v>3.75</v>
      </c>
      <c r="M13" t="n">
        <v>32</v>
      </c>
      <c r="N13" t="n">
        <v>29.01</v>
      </c>
      <c r="O13" t="n">
        <v>20342.46</v>
      </c>
      <c r="P13" t="n">
        <v>175.54</v>
      </c>
      <c r="Q13" t="n">
        <v>2196.79</v>
      </c>
      <c r="R13" t="n">
        <v>90.45999999999999</v>
      </c>
      <c r="S13" t="n">
        <v>53.93</v>
      </c>
      <c r="T13" t="n">
        <v>16142.11</v>
      </c>
      <c r="U13" t="n">
        <v>0.6</v>
      </c>
      <c r="V13" t="n">
        <v>0.85</v>
      </c>
      <c r="W13" t="n">
        <v>2.54</v>
      </c>
      <c r="X13" t="n">
        <v>0.99</v>
      </c>
      <c r="Y13" t="n">
        <v>1</v>
      </c>
      <c r="Z13" t="n">
        <v>10</v>
      </c>
      <c r="AA13" t="n">
        <v>330.5731319416684</v>
      </c>
      <c r="AB13" t="n">
        <v>452.3047429798959</v>
      </c>
      <c r="AC13" t="n">
        <v>409.1374131235876</v>
      </c>
      <c r="AD13" t="n">
        <v>330573.1319416683</v>
      </c>
      <c r="AE13" t="n">
        <v>452304.7429798959</v>
      </c>
      <c r="AF13" t="n">
        <v>2.677402446083312e-05</v>
      </c>
      <c r="AG13" t="n">
        <v>25</v>
      </c>
      <c r="AH13" t="n">
        <v>409137.4131235876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4.6919</v>
      </c>
      <c r="E14" t="n">
        <v>21.31</v>
      </c>
      <c r="F14" t="n">
        <v>17.93</v>
      </c>
      <c r="G14" t="n">
        <v>32.59</v>
      </c>
      <c r="H14" t="n">
        <v>0.43</v>
      </c>
      <c r="I14" t="n">
        <v>33</v>
      </c>
      <c r="J14" t="n">
        <v>163.4</v>
      </c>
      <c r="K14" t="n">
        <v>50.28</v>
      </c>
      <c r="L14" t="n">
        <v>4</v>
      </c>
      <c r="M14" t="n">
        <v>25</v>
      </c>
      <c r="N14" t="n">
        <v>29.12</v>
      </c>
      <c r="O14" t="n">
        <v>20386.62</v>
      </c>
      <c r="P14" t="n">
        <v>173.01</v>
      </c>
      <c r="Q14" t="n">
        <v>2196.84</v>
      </c>
      <c r="R14" t="n">
        <v>87.94</v>
      </c>
      <c r="S14" t="n">
        <v>53.93</v>
      </c>
      <c r="T14" t="n">
        <v>14890.06</v>
      </c>
      <c r="U14" t="n">
        <v>0.61</v>
      </c>
      <c r="V14" t="n">
        <v>0.85</v>
      </c>
      <c r="W14" t="n">
        <v>2.54</v>
      </c>
      <c r="X14" t="n">
        <v>0.92</v>
      </c>
      <c r="Y14" t="n">
        <v>1</v>
      </c>
      <c r="Z14" t="n">
        <v>10</v>
      </c>
      <c r="AA14" t="n">
        <v>328.566905389164</v>
      </c>
      <c r="AB14" t="n">
        <v>449.5597353022906</v>
      </c>
      <c r="AC14" t="n">
        <v>406.6543851260905</v>
      </c>
      <c r="AD14" t="n">
        <v>328566.905389164</v>
      </c>
      <c r="AE14" t="n">
        <v>449559.7353022906</v>
      </c>
      <c r="AF14" t="n">
        <v>2.693880712124355e-05</v>
      </c>
      <c r="AG14" t="n">
        <v>25</v>
      </c>
      <c r="AH14" t="n">
        <v>406654.3851260905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4.7291</v>
      </c>
      <c r="E15" t="n">
        <v>21.15</v>
      </c>
      <c r="F15" t="n">
        <v>17.85</v>
      </c>
      <c r="G15" t="n">
        <v>35.71</v>
      </c>
      <c r="H15" t="n">
        <v>0.46</v>
      </c>
      <c r="I15" t="n">
        <v>30</v>
      </c>
      <c r="J15" t="n">
        <v>163.76</v>
      </c>
      <c r="K15" t="n">
        <v>50.28</v>
      </c>
      <c r="L15" t="n">
        <v>4.25</v>
      </c>
      <c r="M15" t="n">
        <v>16</v>
      </c>
      <c r="N15" t="n">
        <v>29.23</v>
      </c>
      <c r="O15" t="n">
        <v>20430.81</v>
      </c>
      <c r="P15" t="n">
        <v>167.59</v>
      </c>
      <c r="Q15" t="n">
        <v>2196.73</v>
      </c>
      <c r="R15" t="n">
        <v>85.48</v>
      </c>
      <c r="S15" t="n">
        <v>53.93</v>
      </c>
      <c r="T15" t="n">
        <v>13673.47</v>
      </c>
      <c r="U15" t="n">
        <v>0.63</v>
      </c>
      <c r="V15" t="n">
        <v>0.86</v>
      </c>
      <c r="W15" t="n">
        <v>2.54</v>
      </c>
      <c r="X15" t="n">
        <v>0.85</v>
      </c>
      <c r="Y15" t="n">
        <v>1</v>
      </c>
      <c r="Z15" t="n">
        <v>10</v>
      </c>
      <c r="AA15" t="n">
        <v>324.9060196929954</v>
      </c>
      <c r="AB15" t="n">
        <v>444.5507499859144</v>
      </c>
      <c r="AC15" t="n">
        <v>402.1234503381542</v>
      </c>
      <c r="AD15" t="n">
        <v>324906.0196929954</v>
      </c>
      <c r="AE15" t="n">
        <v>444550.7499859144</v>
      </c>
      <c r="AF15" t="n">
        <v>2.71523930086048e-05</v>
      </c>
      <c r="AG15" t="n">
        <v>25</v>
      </c>
      <c r="AH15" t="n">
        <v>402123.4503381542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4.7419</v>
      </c>
      <c r="E16" t="n">
        <v>21.09</v>
      </c>
      <c r="F16" t="n">
        <v>17.83</v>
      </c>
      <c r="G16" t="n">
        <v>36.89</v>
      </c>
      <c r="H16" t="n">
        <v>0.49</v>
      </c>
      <c r="I16" t="n">
        <v>29</v>
      </c>
      <c r="J16" t="n">
        <v>164.12</v>
      </c>
      <c r="K16" t="n">
        <v>50.28</v>
      </c>
      <c r="L16" t="n">
        <v>4.5</v>
      </c>
      <c r="M16" t="n">
        <v>7</v>
      </c>
      <c r="N16" t="n">
        <v>29.34</v>
      </c>
      <c r="O16" t="n">
        <v>20475.04</v>
      </c>
      <c r="P16" t="n">
        <v>166.1</v>
      </c>
      <c r="Q16" t="n">
        <v>2196.89</v>
      </c>
      <c r="R16" t="n">
        <v>84.33</v>
      </c>
      <c r="S16" t="n">
        <v>53.93</v>
      </c>
      <c r="T16" t="n">
        <v>13104.35</v>
      </c>
      <c r="U16" t="n">
        <v>0.64</v>
      </c>
      <c r="V16" t="n">
        <v>0.86</v>
      </c>
      <c r="W16" t="n">
        <v>2.55</v>
      </c>
      <c r="X16" t="n">
        <v>0.82</v>
      </c>
      <c r="Y16" t="n">
        <v>1</v>
      </c>
      <c r="Z16" t="n">
        <v>10</v>
      </c>
      <c r="AA16" t="n">
        <v>323.8572167841552</v>
      </c>
      <c r="AB16" t="n">
        <v>443.1157315761204</v>
      </c>
      <c r="AC16" t="n">
        <v>400.8253880713299</v>
      </c>
      <c r="AD16" t="n">
        <v>323857.2167841552</v>
      </c>
      <c r="AE16" t="n">
        <v>443115.7315761204</v>
      </c>
      <c r="AF16" t="n">
        <v>2.722588492683663e-05</v>
      </c>
      <c r="AG16" t="n">
        <v>25</v>
      </c>
      <c r="AH16" t="n">
        <v>400825.3880713299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4.7394</v>
      </c>
      <c r="E17" t="n">
        <v>21.1</v>
      </c>
      <c r="F17" t="n">
        <v>17.84</v>
      </c>
      <c r="G17" t="n">
        <v>36.91</v>
      </c>
      <c r="H17" t="n">
        <v>0.51</v>
      </c>
      <c r="I17" t="n">
        <v>29</v>
      </c>
      <c r="J17" t="n">
        <v>164.48</v>
      </c>
      <c r="K17" t="n">
        <v>50.28</v>
      </c>
      <c r="L17" t="n">
        <v>4.75</v>
      </c>
      <c r="M17" t="n">
        <v>3</v>
      </c>
      <c r="N17" t="n">
        <v>29.45</v>
      </c>
      <c r="O17" t="n">
        <v>20519.3</v>
      </c>
      <c r="P17" t="n">
        <v>166.24</v>
      </c>
      <c r="Q17" t="n">
        <v>2196.8</v>
      </c>
      <c r="R17" t="n">
        <v>84.78</v>
      </c>
      <c r="S17" t="n">
        <v>53.93</v>
      </c>
      <c r="T17" t="n">
        <v>13330.84</v>
      </c>
      <c r="U17" t="n">
        <v>0.64</v>
      </c>
      <c r="V17" t="n">
        <v>0.86</v>
      </c>
      <c r="W17" t="n">
        <v>2.55</v>
      </c>
      <c r="X17" t="n">
        <v>0.83</v>
      </c>
      <c r="Y17" t="n">
        <v>1</v>
      </c>
      <c r="Z17" t="n">
        <v>10</v>
      </c>
      <c r="AA17" t="n">
        <v>323.9896757246889</v>
      </c>
      <c r="AB17" t="n">
        <v>443.2969677422347</v>
      </c>
      <c r="AC17" t="n">
        <v>400.9893273121169</v>
      </c>
      <c r="AD17" t="n">
        <v>323989.6757246889</v>
      </c>
      <c r="AE17" t="n">
        <v>443296.9677422347</v>
      </c>
      <c r="AF17" t="n">
        <v>2.721153103655698e-05</v>
      </c>
      <c r="AG17" t="n">
        <v>25</v>
      </c>
      <c r="AH17" t="n">
        <v>400989.3273121169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4.738</v>
      </c>
      <c r="E18" t="n">
        <v>21.11</v>
      </c>
      <c r="F18" t="n">
        <v>17.85</v>
      </c>
      <c r="G18" t="n">
        <v>36.92</v>
      </c>
      <c r="H18" t="n">
        <v>0.54</v>
      </c>
      <c r="I18" t="n">
        <v>29</v>
      </c>
      <c r="J18" t="n">
        <v>164.83</v>
      </c>
      <c r="K18" t="n">
        <v>50.28</v>
      </c>
      <c r="L18" t="n">
        <v>5</v>
      </c>
      <c r="M18" t="n">
        <v>0</v>
      </c>
      <c r="N18" t="n">
        <v>29.55</v>
      </c>
      <c r="O18" t="n">
        <v>20563.61</v>
      </c>
      <c r="P18" t="n">
        <v>166.33</v>
      </c>
      <c r="Q18" t="n">
        <v>2196.73</v>
      </c>
      <c r="R18" t="n">
        <v>84.65000000000001</v>
      </c>
      <c r="S18" t="n">
        <v>53.93</v>
      </c>
      <c r="T18" t="n">
        <v>13265.89</v>
      </c>
      <c r="U18" t="n">
        <v>0.64</v>
      </c>
      <c r="V18" t="n">
        <v>0.86</v>
      </c>
      <c r="W18" t="n">
        <v>2.56</v>
      </c>
      <c r="X18" t="n">
        <v>0.84</v>
      </c>
      <c r="Y18" t="n">
        <v>1</v>
      </c>
      <c r="Z18" t="n">
        <v>10</v>
      </c>
      <c r="AA18" t="n">
        <v>324.0735386081024</v>
      </c>
      <c r="AB18" t="n">
        <v>443.4117126390903</v>
      </c>
      <c r="AC18" t="n">
        <v>401.093121117062</v>
      </c>
      <c r="AD18" t="n">
        <v>324073.5386081024</v>
      </c>
      <c r="AE18" t="n">
        <v>443411.7126390903</v>
      </c>
      <c r="AF18" t="n">
        <v>2.720349285800037e-05</v>
      </c>
      <c r="AG18" t="n">
        <v>25</v>
      </c>
      <c r="AH18" t="n">
        <v>401093.1211170621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2.495</v>
      </c>
      <c r="E2" t="n">
        <v>40.08</v>
      </c>
      <c r="F2" t="n">
        <v>25.31</v>
      </c>
      <c r="G2" t="n">
        <v>5.5</v>
      </c>
      <c r="H2" t="n">
        <v>0.08</v>
      </c>
      <c r="I2" t="n">
        <v>276</v>
      </c>
      <c r="J2" t="n">
        <v>222.93</v>
      </c>
      <c r="K2" t="n">
        <v>56.94</v>
      </c>
      <c r="L2" t="n">
        <v>1</v>
      </c>
      <c r="M2" t="n">
        <v>274</v>
      </c>
      <c r="N2" t="n">
        <v>49.99</v>
      </c>
      <c r="O2" t="n">
        <v>27728.69</v>
      </c>
      <c r="P2" t="n">
        <v>379.63</v>
      </c>
      <c r="Q2" t="n">
        <v>2197.38</v>
      </c>
      <c r="R2" t="n">
        <v>329.31</v>
      </c>
      <c r="S2" t="n">
        <v>53.93</v>
      </c>
      <c r="T2" t="n">
        <v>134361.22</v>
      </c>
      <c r="U2" t="n">
        <v>0.16</v>
      </c>
      <c r="V2" t="n">
        <v>0.6</v>
      </c>
      <c r="W2" t="n">
        <v>2.94</v>
      </c>
      <c r="X2" t="n">
        <v>8.289999999999999</v>
      </c>
      <c r="Y2" t="n">
        <v>1</v>
      </c>
      <c r="Z2" t="n">
        <v>10</v>
      </c>
      <c r="AA2" t="n">
        <v>837.6599524313527</v>
      </c>
      <c r="AB2" t="n">
        <v>1146.12330186553</v>
      </c>
      <c r="AC2" t="n">
        <v>1036.73890252964</v>
      </c>
      <c r="AD2" t="n">
        <v>837659.9524313527</v>
      </c>
      <c r="AE2" t="n">
        <v>1146123.30186553</v>
      </c>
      <c r="AF2" t="n">
        <v>1.237431466440766e-05</v>
      </c>
      <c r="AG2" t="n">
        <v>47</v>
      </c>
      <c r="AH2" t="n">
        <v>1036738.90252964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2.9225</v>
      </c>
      <c r="E3" t="n">
        <v>34.22</v>
      </c>
      <c r="F3" t="n">
        <v>22.87</v>
      </c>
      <c r="G3" t="n">
        <v>6.93</v>
      </c>
      <c r="H3" t="n">
        <v>0.1</v>
      </c>
      <c r="I3" t="n">
        <v>198</v>
      </c>
      <c r="J3" t="n">
        <v>223.35</v>
      </c>
      <c r="K3" t="n">
        <v>56.94</v>
      </c>
      <c r="L3" t="n">
        <v>1.25</v>
      </c>
      <c r="M3" t="n">
        <v>196</v>
      </c>
      <c r="N3" t="n">
        <v>50.15</v>
      </c>
      <c r="O3" t="n">
        <v>27780.03</v>
      </c>
      <c r="P3" t="n">
        <v>340.49</v>
      </c>
      <c r="Q3" t="n">
        <v>2197.52</v>
      </c>
      <c r="R3" t="n">
        <v>249.69</v>
      </c>
      <c r="S3" t="n">
        <v>53.93</v>
      </c>
      <c r="T3" t="n">
        <v>94941.47</v>
      </c>
      <c r="U3" t="n">
        <v>0.22</v>
      </c>
      <c r="V3" t="n">
        <v>0.67</v>
      </c>
      <c r="W3" t="n">
        <v>2.8</v>
      </c>
      <c r="X3" t="n">
        <v>5.85</v>
      </c>
      <c r="Y3" t="n">
        <v>1</v>
      </c>
      <c r="Z3" t="n">
        <v>10</v>
      </c>
      <c r="AA3" t="n">
        <v>677.8876463940568</v>
      </c>
      <c r="AB3" t="n">
        <v>927.5157840886279</v>
      </c>
      <c r="AC3" t="n">
        <v>838.9949794317874</v>
      </c>
      <c r="AD3" t="n">
        <v>677887.6463940567</v>
      </c>
      <c r="AE3" t="n">
        <v>927515.7840886279</v>
      </c>
      <c r="AF3" t="n">
        <v>1.449456296862981e-05</v>
      </c>
      <c r="AG3" t="n">
        <v>40</v>
      </c>
      <c r="AH3" t="n">
        <v>838994.9794317874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3.2313</v>
      </c>
      <c r="E4" t="n">
        <v>30.95</v>
      </c>
      <c r="F4" t="n">
        <v>21.53</v>
      </c>
      <c r="G4" t="n">
        <v>8.390000000000001</v>
      </c>
      <c r="H4" t="n">
        <v>0.12</v>
      </c>
      <c r="I4" t="n">
        <v>154</v>
      </c>
      <c r="J4" t="n">
        <v>223.76</v>
      </c>
      <c r="K4" t="n">
        <v>56.94</v>
      </c>
      <c r="L4" t="n">
        <v>1.5</v>
      </c>
      <c r="M4" t="n">
        <v>152</v>
      </c>
      <c r="N4" t="n">
        <v>50.32</v>
      </c>
      <c r="O4" t="n">
        <v>27831.42</v>
      </c>
      <c r="P4" t="n">
        <v>318.3</v>
      </c>
      <c r="Q4" t="n">
        <v>2197.11</v>
      </c>
      <c r="R4" t="n">
        <v>206.05</v>
      </c>
      <c r="S4" t="n">
        <v>53.93</v>
      </c>
      <c r="T4" t="n">
        <v>73340.3</v>
      </c>
      <c r="U4" t="n">
        <v>0.26</v>
      </c>
      <c r="V4" t="n">
        <v>0.71</v>
      </c>
      <c r="W4" t="n">
        <v>2.73</v>
      </c>
      <c r="X4" t="n">
        <v>4.52</v>
      </c>
      <c r="Y4" t="n">
        <v>1</v>
      </c>
      <c r="Z4" t="n">
        <v>10</v>
      </c>
      <c r="AA4" t="n">
        <v>593.0719782503545</v>
      </c>
      <c r="AB4" t="n">
        <v>811.4672451312192</v>
      </c>
      <c r="AC4" t="n">
        <v>734.0219501573264</v>
      </c>
      <c r="AD4" t="n">
        <v>593071.9782503545</v>
      </c>
      <c r="AE4" t="n">
        <v>811467.2451312193</v>
      </c>
      <c r="AF4" t="n">
        <v>1.602610139282584e-05</v>
      </c>
      <c r="AG4" t="n">
        <v>36</v>
      </c>
      <c r="AH4" t="n">
        <v>734021.9501573264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3.4633</v>
      </c>
      <c r="E5" t="n">
        <v>28.87</v>
      </c>
      <c r="F5" t="n">
        <v>20.68</v>
      </c>
      <c r="G5" t="n">
        <v>9.85</v>
      </c>
      <c r="H5" t="n">
        <v>0.14</v>
      </c>
      <c r="I5" t="n">
        <v>126</v>
      </c>
      <c r="J5" t="n">
        <v>224.18</v>
      </c>
      <c r="K5" t="n">
        <v>56.94</v>
      </c>
      <c r="L5" t="n">
        <v>1.75</v>
      </c>
      <c r="M5" t="n">
        <v>124</v>
      </c>
      <c r="N5" t="n">
        <v>50.49</v>
      </c>
      <c r="O5" t="n">
        <v>27882.87</v>
      </c>
      <c r="P5" t="n">
        <v>303.53</v>
      </c>
      <c r="Q5" t="n">
        <v>2196.93</v>
      </c>
      <c r="R5" t="n">
        <v>177.83</v>
      </c>
      <c r="S5" t="n">
        <v>53.93</v>
      </c>
      <c r="T5" t="n">
        <v>59370.14</v>
      </c>
      <c r="U5" t="n">
        <v>0.3</v>
      </c>
      <c r="V5" t="n">
        <v>0.74</v>
      </c>
      <c r="W5" t="n">
        <v>2.7</v>
      </c>
      <c r="X5" t="n">
        <v>3.68</v>
      </c>
      <c r="Y5" t="n">
        <v>1</v>
      </c>
      <c r="Z5" t="n">
        <v>10</v>
      </c>
      <c r="AA5" t="n">
        <v>545.6485319906928</v>
      </c>
      <c r="AB5" t="n">
        <v>746.5803937839594</v>
      </c>
      <c r="AC5" t="n">
        <v>675.3278088333814</v>
      </c>
      <c r="AD5" t="n">
        <v>545648.5319906928</v>
      </c>
      <c r="AE5" t="n">
        <v>746580.3937839593</v>
      </c>
      <c r="AF5" t="n">
        <v>1.717673906903529e-05</v>
      </c>
      <c r="AG5" t="n">
        <v>34</v>
      </c>
      <c r="AH5" t="n">
        <v>675327.8088333814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3.6539</v>
      </c>
      <c r="E6" t="n">
        <v>27.37</v>
      </c>
      <c r="F6" t="n">
        <v>20.05</v>
      </c>
      <c r="G6" t="n">
        <v>11.35</v>
      </c>
      <c r="H6" t="n">
        <v>0.16</v>
      </c>
      <c r="I6" t="n">
        <v>106</v>
      </c>
      <c r="J6" t="n">
        <v>224.6</v>
      </c>
      <c r="K6" t="n">
        <v>56.94</v>
      </c>
      <c r="L6" t="n">
        <v>2</v>
      </c>
      <c r="M6" t="n">
        <v>104</v>
      </c>
      <c r="N6" t="n">
        <v>50.65</v>
      </c>
      <c r="O6" t="n">
        <v>27934.37</v>
      </c>
      <c r="P6" t="n">
        <v>292.01</v>
      </c>
      <c r="Q6" t="n">
        <v>2196.95</v>
      </c>
      <c r="R6" t="n">
        <v>158.06</v>
      </c>
      <c r="S6" t="n">
        <v>53.93</v>
      </c>
      <c r="T6" t="n">
        <v>49585.91</v>
      </c>
      <c r="U6" t="n">
        <v>0.34</v>
      </c>
      <c r="V6" t="n">
        <v>0.76</v>
      </c>
      <c r="W6" t="n">
        <v>2.64</v>
      </c>
      <c r="X6" t="n">
        <v>3.05</v>
      </c>
      <c r="Y6" t="n">
        <v>1</v>
      </c>
      <c r="Z6" t="n">
        <v>10</v>
      </c>
      <c r="AA6" t="n">
        <v>506.7766265230725</v>
      </c>
      <c r="AB6" t="n">
        <v>693.3941378157243</v>
      </c>
      <c r="AC6" t="n">
        <v>627.2175744873756</v>
      </c>
      <c r="AD6" t="n">
        <v>506776.6265230725</v>
      </c>
      <c r="AE6" t="n">
        <v>693394.1378157244</v>
      </c>
      <c r="AF6" t="n">
        <v>1.812204743578323e-05</v>
      </c>
      <c r="AG6" t="n">
        <v>32</v>
      </c>
      <c r="AH6" t="n">
        <v>627217.5744873756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3.7983</v>
      </c>
      <c r="E7" t="n">
        <v>26.33</v>
      </c>
      <c r="F7" t="n">
        <v>19.63</v>
      </c>
      <c r="G7" t="n">
        <v>12.8</v>
      </c>
      <c r="H7" t="n">
        <v>0.18</v>
      </c>
      <c r="I7" t="n">
        <v>92</v>
      </c>
      <c r="J7" t="n">
        <v>225.01</v>
      </c>
      <c r="K7" t="n">
        <v>56.94</v>
      </c>
      <c r="L7" t="n">
        <v>2.25</v>
      </c>
      <c r="M7" t="n">
        <v>90</v>
      </c>
      <c r="N7" t="n">
        <v>50.82</v>
      </c>
      <c r="O7" t="n">
        <v>27985.94</v>
      </c>
      <c r="P7" t="n">
        <v>283.49</v>
      </c>
      <c r="Q7" t="n">
        <v>2196.88</v>
      </c>
      <c r="R7" t="n">
        <v>143.52</v>
      </c>
      <c r="S7" t="n">
        <v>53.93</v>
      </c>
      <c r="T7" t="n">
        <v>42385.77</v>
      </c>
      <c r="U7" t="n">
        <v>0.38</v>
      </c>
      <c r="V7" t="n">
        <v>0.78</v>
      </c>
      <c r="W7" t="n">
        <v>2.63</v>
      </c>
      <c r="X7" t="n">
        <v>2.62</v>
      </c>
      <c r="Y7" t="n">
        <v>1</v>
      </c>
      <c r="Z7" t="n">
        <v>10</v>
      </c>
      <c r="AA7" t="n">
        <v>483.5518561985481</v>
      </c>
      <c r="AB7" t="n">
        <v>661.6169824531563</v>
      </c>
      <c r="AC7" t="n">
        <v>598.4731862330933</v>
      </c>
      <c r="AD7" t="n">
        <v>483551.8561985481</v>
      </c>
      <c r="AE7" t="n">
        <v>661616.9824531563</v>
      </c>
      <c r="AF7" t="n">
        <v>1.883822019632049e-05</v>
      </c>
      <c r="AG7" t="n">
        <v>31</v>
      </c>
      <c r="AH7" t="n">
        <v>598473.1862330933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3.9189</v>
      </c>
      <c r="E8" t="n">
        <v>25.52</v>
      </c>
      <c r="F8" t="n">
        <v>19.3</v>
      </c>
      <c r="G8" t="n">
        <v>14.3</v>
      </c>
      <c r="H8" t="n">
        <v>0.2</v>
      </c>
      <c r="I8" t="n">
        <v>81</v>
      </c>
      <c r="J8" t="n">
        <v>225.43</v>
      </c>
      <c r="K8" t="n">
        <v>56.94</v>
      </c>
      <c r="L8" t="n">
        <v>2.5</v>
      </c>
      <c r="M8" t="n">
        <v>79</v>
      </c>
      <c r="N8" t="n">
        <v>50.99</v>
      </c>
      <c r="O8" t="n">
        <v>28037.57</v>
      </c>
      <c r="P8" t="n">
        <v>276.68</v>
      </c>
      <c r="Q8" t="n">
        <v>2196.78</v>
      </c>
      <c r="R8" t="n">
        <v>133.31</v>
      </c>
      <c r="S8" t="n">
        <v>53.93</v>
      </c>
      <c r="T8" t="n">
        <v>37336.58</v>
      </c>
      <c r="U8" t="n">
        <v>0.4</v>
      </c>
      <c r="V8" t="n">
        <v>0.79</v>
      </c>
      <c r="W8" t="n">
        <v>2.6</v>
      </c>
      <c r="X8" t="n">
        <v>2.3</v>
      </c>
      <c r="Y8" t="n">
        <v>1</v>
      </c>
      <c r="Z8" t="n">
        <v>10</v>
      </c>
      <c r="AA8" t="n">
        <v>463.693088549317</v>
      </c>
      <c r="AB8" t="n">
        <v>634.4453404484822</v>
      </c>
      <c r="AC8" t="n">
        <v>573.8947676057061</v>
      </c>
      <c r="AD8" t="n">
        <v>463693.088549317</v>
      </c>
      <c r="AE8" t="n">
        <v>634445.3404484822</v>
      </c>
      <c r="AF8" t="n">
        <v>1.943635340214316e-05</v>
      </c>
      <c r="AG8" t="n">
        <v>30</v>
      </c>
      <c r="AH8" t="n">
        <v>573894.7676057061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4.0166</v>
      </c>
      <c r="E9" t="n">
        <v>24.9</v>
      </c>
      <c r="F9" t="n">
        <v>19.08</v>
      </c>
      <c r="G9" t="n">
        <v>15.9</v>
      </c>
      <c r="H9" t="n">
        <v>0.22</v>
      </c>
      <c r="I9" t="n">
        <v>72</v>
      </c>
      <c r="J9" t="n">
        <v>225.85</v>
      </c>
      <c r="K9" t="n">
        <v>56.94</v>
      </c>
      <c r="L9" t="n">
        <v>2.75</v>
      </c>
      <c r="M9" t="n">
        <v>70</v>
      </c>
      <c r="N9" t="n">
        <v>51.16</v>
      </c>
      <c r="O9" t="n">
        <v>28089.25</v>
      </c>
      <c r="P9" t="n">
        <v>271.07</v>
      </c>
      <c r="Q9" t="n">
        <v>2196.86</v>
      </c>
      <c r="R9" t="n">
        <v>125.8</v>
      </c>
      <c r="S9" t="n">
        <v>53.93</v>
      </c>
      <c r="T9" t="n">
        <v>33624.89</v>
      </c>
      <c r="U9" t="n">
        <v>0.43</v>
      </c>
      <c r="V9" t="n">
        <v>0.8</v>
      </c>
      <c r="W9" t="n">
        <v>2.59</v>
      </c>
      <c r="X9" t="n">
        <v>2.07</v>
      </c>
      <c r="Y9" t="n">
        <v>1</v>
      </c>
      <c r="Z9" t="n">
        <v>10</v>
      </c>
      <c r="AA9" t="n">
        <v>446.377911725019</v>
      </c>
      <c r="AB9" t="n">
        <v>610.7539516257888</v>
      </c>
      <c r="AC9" t="n">
        <v>552.4644516811776</v>
      </c>
      <c r="AD9" t="n">
        <v>446377.911725019</v>
      </c>
      <c r="AE9" t="n">
        <v>610753.9516257888</v>
      </c>
      <c r="AF9" t="n">
        <v>1.992091073389171e-05</v>
      </c>
      <c r="AG9" t="n">
        <v>29</v>
      </c>
      <c r="AH9" t="n">
        <v>552464.4516811776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4.1057</v>
      </c>
      <c r="E10" t="n">
        <v>24.36</v>
      </c>
      <c r="F10" t="n">
        <v>18.84</v>
      </c>
      <c r="G10" t="n">
        <v>17.39</v>
      </c>
      <c r="H10" t="n">
        <v>0.24</v>
      </c>
      <c r="I10" t="n">
        <v>65</v>
      </c>
      <c r="J10" t="n">
        <v>226.27</v>
      </c>
      <c r="K10" t="n">
        <v>56.94</v>
      </c>
      <c r="L10" t="n">
        <v>3</v>
      </c>
      <c r="M10" t="n">
        <v>63</v>
      </c>
      <c r="N10" t="n">
        <v>51.33</v>
      </c>
      <c r="O10" t="n">
        <v>28140.99</v>
      </c>
      <c r="P10" t="n">
        <v>266.01</v>
      </c>
      <c r="Q10" t="n">
        <v>2196.86</v>
      </c>
      <c r="R10" t="n">
        <v>118.14</v>
      </c>
      <c r="S10" t="n">
        <v>53.93</v>
      </c>
      <c r="T10" t="n">
        <v>29830.55</v>
      </c>
      <c r="U10" t="n">
        <v>0.46</v>
      </c>
      <c r="V10" t="n">
        <v>0.8100000000000001</v>
      </c>
      <c r="W10" t="n">
        <v>2.58</v>
      </c>
      <c r="X10" t="n">
        <v>1.84</v>
      </c>
      <c r="Y10" t="n">
        <v>1</v>
      </c>
      <c r="Z10" t="n">
        <v>10</v>
      </c>
      <c r="AA10" t="n">
        <v>439.1090280507721</v>
      </c>
      <c r="AB10" t="n">
        <v>600.808344302169</v>
      </c>
      <c r="AC10" t="n">
        <v>543.4680391617766</v>
      </c>
      <c r="AD10" t="n">
        <v>439109.028050772</v>
      </c>
      <c r="AE10" t="n">
        <v>600808.3443021689</v>
      </c>
      <c r="AF10" t="n">
        <v>2.036281511729801e-05</v>
      </c>
      <c r="AG10" t="n">
        <v>29</v>
      </c>
      <c r="AH10" t="n">
        <v>543468.0391617765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4.1763</v>
      </c>
      <c r="E11" t="n">
        <v>23.94</v>
      </c>
      <c r="F11" t="n">
        <v>18.69</v>
      </c>
      <c r="G11" t="n">
        <v>19.01</v>
      </c>
      <c r="H11" t="n">
        <v>0.25</v>
      </c>
      <c r="I11" t="n">
        <v>59</v>
      </c>
      <c r="J11" t="n">
        <v>226.69</v>
      </c>
      <c r="K11" t="n">
        <v>56.94</v>
      </c>
      <c r="L11" t="n">
        <v>3.25</v>
      </c>
      <c r="M11" t="n">
        <v>57</v>
      </c>
      <c r="N11" t="n">
        <v>51.5</v>
      </c>
      <c r="O11" t="n">
        <v>28192.8</v>
      </c>
      <c r="P11" t="n">
        <v>261.43</v>
      </c>
      <c r="Q11" t="n">
        <v>2196.85</v>
      </c>
      <c r="R11" t="n">
        <v>113.19</v>
      </c>
      <c r="S11" t="n">
        <v>53.93</v>
      </c>
      <c r="T11" t="n">
        <v>27382.8</v>
      </c>
      <c r="U11" t="n">
        <v>0.48</v>
      </c>
      <c r="V11" t="n">
        <v>0.82</v>
      </c>
      <c r="W11" t="n">
        <v>2.58</v>
      </c>
      <c r="X11" t="n">
        <v>1.69</v>
      </c>
      <c r="Y11" t="n">
        <v>1</v>
      </c>
      <c r="Z11" t="n">
        <v>10</v>
      </c>
      <c r="AA11" t="n">
        <v>424.3059810987655</v>
      </c>
      <c r="AB11" t="n">
        <v>580.554162398093</v>
      </c>
      <c r="AC11" t="n">
        <v>525.1468879517026</v>
      </c>
      <c r="AD11" t="n">
        <v>424305.9810987654</v>
      </c>
      <c r="AE11" t="n">
        <v>580554.162398093</v>
      </c>
      <c r="AF11" t="n">
        <v>2.071296606531692e-05</v>
      </c>
      <c r="AG11" t="n">
        <v>28</v>
      </c>
      <c r="AH11" t="n">
        <v>525146.8879517027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4.2429</v>
      </c>
      <c r="E12" t="n">
        <v>23.57</v>
      </c>
      <c r="F12" t="n">
        <v>18.54</v>
      </c>
      <c r="G12" t="n">
        <v>20.6</v>
      </c>
      <c r="H12" t="n">
        <v>0.27</v>
      </c>
      <c r="I12" t="n">
        <v>54</v>
      </c>
      <c r="J12" t="n">
        <v>227.11</v>
      </c>
      <c r="K12" t="n">
        <v>56.94</v>
      </c>
      <c r="L12" t="n">
        <v>3.5</v>
      </c>
      <c r="M12" t="n">
        <v>52</v>
      </c>
      <c r="N12" t="n">
        <v>51.67</v>
      </c>
      <c r="O12" t="n">
        <v>28244.66</v>
      </c>
      <c r="P12" t="n">
        <v>256.9</v>
      </c>
      <c r="Q12" t="n">
        <v>2196.8</v>
      </c>
      <c r="R12" t="n">
        <v>108.58</v>
      </c>
      <c r="S12" t="n">
        <v>53.93</v>
      </c>
      <c r="T12" t="n">
        <v>25106.17</v>
      </c>
      <c r="U12" t="n">
        <v>0.5</v>
      </c>
      <c r="V12" t="n">
        <v>0.82</v>
      </c>
      <c r="W12" t="n">
        <v>2.56</v>
      </c>
      <c r="X12" t="n">
        <v>1.53</v>
      </c>
      <c r="Y12" t="n">
        <v>1</v>
      </c>
      <c r="Z12" t="n">
        <v>10</v>
      </c>
      <c r="AA12" t="n">
        <v>418.8596207664193</v>
      </c>
      <c r="AB12" t="n">
        <v>573.102211914917</v>
      </c>
      <c r="AC12" t="n">
        <v>518.4061411637629</v>
      </c>
      <c r="AD12" t="n">
        <v>418859.6207664193</v>
      </c>
      <c r="AE12" t="n">
        <v>573102.211914917</v>
      </c>
      <c r="AF12" t="n">
        <v>2.104327843271153e-05</v>
      </c>
      <c r="AG12" t="n">
        <v>28</v>
      </c>
      <c r="AH12" t="n">
        <v>518406.1411637628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4.2978</v>
      </c>
      <c r="E13" t="n">
        <v>23.27</v>
      </c>
      <c r="F13" t="n">
        <v>18.41</v>
      </c>
      <c r="G13" t="n">
        <v>22.09</v>
      </c>
      <c r="H13" t="n">
        <v>0.29</v>
      </c>
      <c r="I13" t="n">
        <v>50</v>
      </c>
      <c r="J13" t="n">
        <v>227.53</v>
      </c>
      <c r="K13" t="n">
        <v>56.94</v>
      </c>
      <c r="L13" t="n">
        <v>3.75</v>
      </c>
      <c r="M13" t="n">
        <v>48</v>
      </c>
      <c r="N13" t="n">
        <v>51.84</v>
      </c>
      <c r="O13" t="n">
        <v>28296.58</v>
      </c>
      <c r="P13" t="n">
        <v>252.62</v>
      </c>
      <c r="Q13" t="n">
        <v>2196.83</v>
      </c>
      <c r="R13" t="n">
        <v>103.92</v>
      </c>
      <c r="S13" t="n">
        <v>53.93</v>
      </c>
      <c r="T13" t="n">
        <v>22794.14</v>
      </c>
      <c r="U13" t="n">
        <v>0.52</v>
      </c>
      <c r="V13" t="n">
        <v>0.83</v>
      </c>
      <c r="W13" t="n">
        <v>2.56</v>
      </c>
      <c r="X13" t="n">
        <v>1.4</v>
      </c>
      <c r="Y13" t="n">
        <v>1</v>
      </c>
      <c r="Z13" t="n">
        <v>10</v>
      </c>
      <c r="AA13" t="n">
        <v>405.205392324225</v>
      </c>
      <c r="AB13" t="n">
        <v>554.4198941782619</v>
      </c>
      <c r="AC13" t="n">
        <v>501.5068376110965</v>
      </c>
      <c r="AD13" t="n">
        <v>405205.392324225</v>
      </c>
      <c r="AE13" t="n">
        <v>554419.8941782619</v>
      </c>
      <c r="AF13" t="n">
        <v>2.131556295178006e-05</v>
      </c>
      <c r="AG13" t="n">
        <v>27</v>
      </c>
      <c r="AH13" t="n">
        <v>501506.8376110965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4.3489</v>
      </c>
      <c r="E14" t="n">
        <v>22.99</v>
      </c>
      <c r="F14" t="n">
        <v>18.31</v>
      </c>
      <c r="G14" t="n">
        <v>23.89</v>
      </c>
      <c r="H14" t="n">
        <v>0.31</v>
      </c>
      <c r="I14" t="n">
        <v>46</v>
      </c>
      <c r="J14" t="n">
        <v>227.95</v>
      </c>
      <c r="K14" t="n">
        <v>56.94</v>
      </c>
      <c r="L14" t="n">
        <v>4</v>
      </c>
      <c r="M14" t="n">
        <v>44</v>
      </c>
      <c r="N14" t="n">
        <v>52.01</v>
      </c>
      <c r="O14" t="n">
        <v>28348.56</v>
      </c>
      <c r="P14" t="n">
        <v>249.48</v>
      </c>
      <c r="Q14" t="n">
        <v>2196.71</v>
      </c>
      <c r="R14" t="n">
        <v>100.99</v>
      </c>
      <c r="S14" t="n">
        <v>53.93</v>
      </c>
      <c r="T14" t="n">
        <v>21349.49</v>
      </c>
      <c r="U14" t="n">
        <v>0.53</v>
      </c>
      <c r="V14" t="n">
        <v>0.83</v>
      </c>
      <c r="W14" t="n">
        <v>2.55</v>
      </c>
      <c r="X14" t="n">
        <v>1.31</v>
      </c>
      <c r="Y14" t="n">
        <v>1</v>
      </c>
      <c r="Z14" t="n">
        <v>10</v>
      </c>
      <c r="AA14" t="n">
        <v>401.4501088237175</v>
      </c>
      <c r="AB14" t="n">
        <v>549.2817496214519</v>
      </c>
      <c r="AC14" t="n">
        <v>496.8590703593573</v>
      </c>
      <c r="AD14" t="n">
        <v>401450.1088237175</v>
      </c>
      <c r="AE14" t="n">
        <v>549281.7496214519</v>
      </c>
      <c r="AF14" t="n">
        <v>2.15690008192555e-05</v>
      </c>
      <c r="AG14" t="n">
        <v>27</v>
      </c>
      <c r="AH14" t="n">
        <v>496859.0703593573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4.3935</v>
      </c>
      <c r="E15" t="n">
        <v>22.76</v>
      </c>
      <c r="F15" t="n">
        <v>18.21</v>
      </c>
      <c r="G15" t="n">
        <v>25.41</v>
      </c>
      <c r="H15" t="n">
        <v>0.33</v>
      </c>
      <c r="I15" t="n">
        <v>43</v>
      </c>
      <c r="J15" t="n">
        <v>228.38</v>
      </c>
      <c r="K15" t="n">
        <v>56.94</v>
      </c>
      <c r="L15" t="n">
        <v>4.25</v>
      </c>
      <c r="M15" t="n">
        <v>41</v>
      </c>
      <c r="N15" t="n">
        <v>52.18</v>
      </c>
      <c r="O15" t="n">
        <v>28400.61</v>
      </c>
      <c r="P15" t="n">
        <v>245.99</v>
      </c>
      <c r="Q15" t="n">
        <v>2196.95</v>
      </c>
      <c r="R15" t="n">
        <v>97.63</v>
      </c>
      <c r="S15" t="n">
        <v>53.93</v>
      </c>
      <c r="T15" t="n">
        <v>19684.36</v>
      </c>
      <c r="U15" t="n">
        <v>0.55</v>
      </c>
      <c r="V15" t="n">
        <v>0.84</v>
      </c>
      <c r="W15" t="n">
        <v>2.54</v>
      </c>
      <c r="X15" t="n">
        <v>1.21</v>
      </c>
      <c r="Y15" t="n">
        <v>1</v>
      </c>
      <c r="Z15" t="n">
        <v>10</v>
      </c>
      <c r="AA15" t="n">
        <v>397.8179747320948</v>
      </c>
      <c r="AB15" t="n">
        <v>544.3121035188467</v>
      </c>
      <c r="AC15" t="n">
        <v>492.3637203058426</v>
      </c>
      <c r="AD15" t="n">
        <v>397817.9747320948</v>
      </c>
      <c r="AE15" t="n">
        <v>544312.1035188467</v>
      </c>
      <c r="AF15" t="n">
        <v>2.179020099321646e-05</v>
      </c>
      <c r="AG15" t="n">
        <v>27</v>
      </c>
      <c r="AH15" t="n">
        <v>492363.7203058426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4.4351</v>
      </c>
      <c r="E16" t="n">
        <v>22.55</v>
      </c>
      <c r="F16" t="n">
        <v>18.13</v>
      </c>
      <c r="G16" t="n">
        <v>27.2</v>
      </c>
      <c r="H16" t="n">
        <v>0.35</v>
      </c>
      <c r="I16" t="n">
        <v>40</v>
      </c>
      <c r="J16" t="n">
        <v>228.8</v>
      </c>
      <c r="K16" t="n">
        <v>56.94</v>
      </c>
      <c r="L16" t="n">
        <v>4.5</v>
      </c>
      <c r="M16" t="n">
        <v>38</v>
      </c>
      <c r="N16" t="n">
        <v>52.36</v>
      </c>
      <c r="O16" t="n">
        <v>28452.71</v>
      </c>
      <c r="P16" t="n">
        <v>241.47</v>
      </c>
      <c r="Q16" t="n">
        <v>2196.92</v>
      </c>
      <c r="R16" t="n">
        <v>94.83</v>
      </c>
      <c r="S16" t="n">
        <v>53.93</v>
      </c>
      <c r="T16" t="n">
        <v>18300.93</v>
      </c>
      <c r="U16" t="n">
        <v>0.57</v>
      </c>
      <c r="V16" t="n">
        <v>0.84</v>
      </c>
      <c r="W16" t="n">
        <v>2.54</v>
      </c>
      <c r="X16" t="n">
        <v>1.12</v>
      </c>
      <c r="Y16" t="n">
        <v>1</v>
      </c>
      <c r="Z16" t="n">
        <v>10</v>
      </c>
      <c r="AA16" t="n">
        <v>393.8200923550472</v>
      </c>
      <c r="AB16" t="n">
        <v>538.8420244764476</v>
      </c>
      <c r="AC16" t="n">
        <v>487.4156979299459</v>
      </c>
      <c r="AD16" t="n">
        <v>393820.0923550472</v>
      </c>
      <c r="AE16" t="n">
        <v>538842.0244764476</v>
      </c>
      <c r="AF16" t="n">
        <v>2.199652223170919e-05</v>
      </c>
      <c r="AG16" t="n">
        <v>27</v>
      </c>
      <c r="AH16" t="n">
        <v>487415.6979299459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4.4618</v>
      </c>
      <c r="E17" t="n">
        <v>22.41</v>
      </c>
      <c r="F17" t="n">
        <v>18.08</v>
      </c>
      <c r="G17" t="n">
        <v>28.55</v>
      </c>
      <c r="H17" t="n">
        <v>0.37</v>
      </c>
      <c r="I17" t="n">
        <v>38</v>
      </c>
      <c r="J17" t="n">
        <v>229.22</v>
      </c>
      <c r="K17" t="n">
        <v>56.94</v>
      </c>
      <c r="L17" t="n">
        <v>4.75</v>
      </c>
      <c r="M17" t="n">
        <v>36</v>
      </c>
      <c r="N17" t="n">
        <v>52.53</v>
      </c>
      <c r="O17" t="n">
        <v>28504.87</v>
      </c>
      <c r="P17" t="n">
        <v>239.43</v>
      </c>
      <c r="Q17" t="n">
        <v>2196.64</v>
      </c>
      <c r="R17" t="n">
        <v>93.54000000000001</v>
      </c>
      <c r="S17" t="n">
        <v>53.93</v>
      </c>
      <c r="T17" t="n">
        <v>17662.78</v>
      </c>
      <c r="U17" t="n">
        <v>0.58</v>
      </c>
      <c r="V17" t="n">
        <v>0.84</v>
      </c>
      <c r="W17" t="n">
        <v>2.54</v>
      </c>
      <c r="X17" t="n">
        <v>1.08</v>
      </c>
      <c r="Y17" t="n">
        <v>1</v>
      </c>
      <c r="Z17" t="n">
        <v>10</v>
      </c>
      <c r="AA17" t="n">
        <v>382.7839793637297</v>
      </c>
      <c r="AB17" t="n">
        <v>523.7419278027841</v>
      </c>
      <c r="AC17" t="n">
        <v>473.756733289698</v>
      </c>
      <c r="AD17" t="n">
        <v>382783.9793637297</v>
      </c>
      <c r="AE17" t="n">
        <v>523741.927802784</v>
      </c>
      <c r="AF17" t="n">
        <v>2.212894475737639e-05</v>
      </c>
      <c r="AG17" t="n">
        <v>26</v>
      </c>
      <c r="AH17" t="n">
        <v>473756.733289698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4.5069</v>
      </c>
      <c r="E18" t="n">
        <v>22.19</v>
      </c>
      <c r="F18" t="n">
        <v>17.99</v>
      </c>
      <c r="G18" t="n">
        <v>30.84</v>
      </c>
      <c r="H18" t="n">
        <v>0.39</v>
      </c>
      <c r="I18" t="n">
        <v>35</v>
      </c>
      <c r="J18" t="n">
        <v>229.65</v>
      </c>
      <c r="K18" t="n">
        <v>56.94</v>
      </c>
      <c r="L18" t="n">
        <v>5</v>
      </c>
      <c r="M18" t="n">
        <v>33</v>
      </c>
      <c r="N18" t="n">
        <v>52.7</v>
      </c>
      <c r="O18" t="n">
        <v>28557.1</v>
      </c>
      <c r="P18" t="n">
        <v>234.53</v>
      </c>
      <c r="Q18" t="n">
        <v>2196.64</v>
      </c>
      <c r="R18" t="n">
        <v>90.47</v>
      </c>
      <c r="S18" t="n">
        <v>53.93</v>
      </c>
      <c r="T18" t="n">
        <v>16145.11</v>
      </c>
      <c r="U18" t="n">
        <v>0.6</v>
      </c>
      <c r="V18" t="n">
        <v>0.85</v>
      </c>
      <c r="W18" t="n">
        <v>2.53</v>
      </c>
      <c r="X18" t="n">
        <v>0.99</v>
      </c>
      <c r="Y18" t="n">
        <v>1</v>
      </c>
      <c r="Z18" t="n">
        <v>10</v>
      </c>
      <c r="AA18" t="n">
        <v>378.576197824103</v>
      </c>
      <c r="AB18" t="n">
        <v>517.9846554660468</v>
      </c>
      <c r="AC18" t="n">
        <v>468.5489269443964</v>
      </c>
      <c r="AD18" t="n">
        <v>378576.197824103</v>
      </c>
      <c r="AE18" t="n">
        <v>517984.6554660468</v>
      </c>
      <c r="AF18" t="n">
        <v>2.235262475391538e-05</v>
      </c>
      <c r="AG18" t="n">
        <v>26</v>
      </c>
      <c r="AH18" t="n">
        <v>468548.9269443965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4.5389</v>
      </c>
      <c r="E19" t="n">
        <v>22.03</v>
      </c>
      <c r="F19" t="n">
        <v>17.92</v>
      </c>
      <c r="G19" t="n">
        <v>32.59</v>
      </c>
      <c r="H19" t="n">
        <v>0.41</v>
      </c>
      <c r="I19" t="n">
        <v>33</v>
      </c>
      <c r="J19" t="n">
        <v>230.07</v>
      </c>
      <c r="K19" t="n">
        <v>56.94</v>
      </c>
      <c r="L19" t="n">
        <v>5.25</v>
      </c>
      <c r="M19" t="n">
        <v>31</v>
      </c>
      <c r="N19" t="n">
        <v>52.88</v>
      </c>
      <c r="O19" t="n">
        <v>28609.38</v>
      </c>
      <c r="P19" t="n">
        <v>232.07</v>
      </c>
      <c r="Q19" t="n">
        <v>2196.67</v>
      </c>
      <c r="R19" t="n">
        <v>88.05</v>
      </c>
      <c r="S19" t="n">
        <v>53.93</v>
      </c>
      <c r="T19" t="n">
        <v>14946.4</v>
      </c>
      <c r="U19" t="n">
        <v>0.61</v>
      </c>
      <c r="V19" t="n">
        <v>0.85</v>
      </c>
      <c r="W19" t="n">
        <v>2.54</v>
      </c>
      <c r="X19" t="n">
        <v>0.92</v>
      </c>
      <c r="Y19" t="n">
        <v>1</v>
      </c>
      <c r="Z19" t="n">
        <v>10</v>
      </c>
      <c r="AA19" t="n">
        <v>376.176879451879</v>
      </c>
      <c r="AB19" t="n">
        <v>514.7018022187137</v>
      </c>
      <c r="AC19" t="n">
        <v>465.5793846034754</v>
      </c>
      <c r="AD19" t="n">
        <v>376176.879451879</v>
      </c>
      <c r="AE19" t="n">
        <v>514701.8022187137</v>
      </c>
      <c r="AF19" t="n">
        <v>2.251133339890979e-05</v>
      </c>
      <c r="AG19" t="n">
        <v>26</v>
      </c>
      <c r="AH19" t="n">
        <v>465579.3846034754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4.57</v>
      </c>
      <c r="E20" t="n">
        <v>21.88</v>
      </c>
      <c r="F20" t="n">
        <v>17.86</v>
      </c>
      <c r="G20" t="n">
        <v>34.57</v>
      </c>
      <c r="H20" t="n">
        <v>0.42</v>
      </c>
      <c r="I20" t="n">
        <v>31</v>
      </c>
      <c r="J20" t="n">
        <v>230.49</v>
      </c>
      <c r="K20" t="n">
        <v>56.94</v>
      </c>
      <c r="L20" t="n">
        <v>5.5</v>
      </c>
      <c r="M20" t="n">
        <v>29</v>
      </c>
      <c r="N20" t="n">
        <v>53.05</v>
      </c>
      <c r="O20" t="n">
        <v>28661.73</v>
      </c>
      <c r="P20" t="n">
        <v>228.22</v>
      </c>
      <c r="Q20" t="n">
        <v>2196.64</v>
      </c>
      <c r="R20" t="n">
        <v>86.12</v>
      </c>
      <c r="S20" t="n">
        <v>53.93</v>
      </c>
      <c r="T20" t="n">
        <v>13990.68</v>
      </c>
      <c r="U20" t="n">
        <v>0.63</v>
      </c>
      <c r="V20" t="n">
        <v>0.86</v>
      </c>
      <c r="W20" t="n">
        <v>2.53</v>
      </c>
      <c r="X20" t="n">
        <v>0.85</v>
      </c>
      <c r="Y20" t="n">
        <v>1</v>
      </c>
      <c r="Z20" t="n">
        <v>10</v>
      </c>
      <c r="AA20" t="n">
        <v>373.1130842193132</v>
      </c>
      <c r="AB20" t="n">
        <v>510.5097824164111</v>
      </c>
      <c r="AC20" t="n">
        <v>461.7874452875677</v>
      </c>
      <c r="AD20" t="n">
        <v>373113.0842193132</v>
      </c>
      <c r="AE20" t="n">
        <v>510509.7824164111</v>
      </c>
      <c r="AF20" t="n">
        <v>2.266557836326373e-05</v>
      </c>
      <c r="AG20" t="n">
        <v>26</v>
      </c>
      <c r="AH20" t="n">
        <v>461787.4452875677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4.5839</v>
      </c>
      <c r="E21" t="n">
        <v>21.82</v>
      </c>
      <c r="F21" t="n">
        <v>17.84</v>
      </c>
      <c r="G21" t="n">
        <v>35.68</v>
      </c>
      <c r="H21" t="n">
        <v>0.44</v>
      </c>
      <c r="I21" t="n">
        <v>30</v>
      </c>
      <c r="J21" t="n">
        <v>230.92</v>
      </c>
      <c r="K21" t="n">
        <v>56.94</v>
      </c>
      <c r="L21" t="n">
        <v>5.75</v>
      </c>
      <c r="M21" t="n">
        <v>28</v>
      </c>
      <c r="N21" t="n">
        <v>53.23</v>
      </c>
      <c r="O21" t="n">
        <v>28714.14</v>
      </c>
      <c r="P21" t="n">
        <v>225.49</v>
      </c>
      <c r="Q21" t="n">
        <v>2196.72</v>
      </c>
      <c r="R21" t="n">
        <v>85.73999999999999</v>
      </c>
      <c r="S21" t="n">
        <v>53.93</v>
      </c>
      <c r="T21" t="n">
        <v>13805.92</v>
      </c>
      <c r="U21" t="n">
        <v>0.63</v>
      </c>
      <c r="V21" t="n">
        <v>0.86</v>
      </c>
      <c r="W21" t="n">
        <v>2.52</v>
      </c>
      <c r="X21" t="n">
        <v>0.83</v>
      </c>
      <c r="Y21" t="n">
        <v>1</v>
      </c>
      <c r="Z21" t="n">
        <v>10</v>
      </c>
      <c r="AA21" t="n">
        <v>371.2315171560618</v>
      </c>
      <c r="AB21" t="n">
        <v>507.9353393515901</v>
      </c>
      <c r="AC21" t="n">
        <v>459.4587034555998</v>
      </c>
      <c r="AD21" t="n">
        <v>371231.5171560618</v>
      </c>
      <c r="AE21" t="n">
        <v>507935.3393515901</v>
      </c>
      <c r="AF21" t="n">
        <v>2.273451743093317e-05</v>
      </c>
      <c r="AG21" t="n">
        <v>26</v>
      </c>
      <c r="AH21" t="n">
        <v>459458.7034555998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4.6166</v>
      </c>
      <c r="E22" t="n">
        <v>21.66</v>
      </c>
      <c r="F22" t="n">
        <v>17.77</v>
      </c>
      <c r="G22" t="n">
        <v>38.08</v>
      </c>
      <c r="H22" t="n">
        <v>0.46</v>
      </c>
      <c r="I22" t="n">
        <v>28</v>
      </c>
      <c r="J22" t="n">
        <v>231.34</v>
      </c>
      <c r="K22" t="n">
        <v>56.94</v>
      </c>
      <c r="L22" t="n">
        <v>6</v>
      </c>
      <c r="M22" t="n">
        <v>26</v>
      </c>
      <c r="N22" t="n">
        <v>53.4</v>
      </c>
      <c r="O22" t="n">
        <v>28766.61</v>
      </c>
      <c r="P22" t="n">
        <v>222.85</v>
      </c>
      <c r="Q22" t="n">
        <v>2196.62</v>
      </c>
      <c r="R22" t="n">
        <v>83.45999999999999</v>
      </c>
      <c r="S22" t="n">
        <v>53.93</v>
      </c>
      <c r="T22" t="n">
        <v>12674.53</v>
      </c>
      <c r="U22" t="n">
        <v>0.65</v>
      </c>
      <c r="V22" t="n">
        <v>0.86</v>
      </c>
      <c r="W22" t="n">
        <v>2.52</v>
      </c>
      <c r="X22" t="n">
        <v>0.77</v>
      </c>
      <c r="Y22" t="n">
        <v>1</v>
      </c>
      <c r="Z22" t="n">
        <v>10</v>
      </c>
      <c r="AA22" t="n">
        <v>368.8084235500597</v>
      </c>
      <c r="AB22" t="n">
        <v>504.6199557805127</v>
      </c>
      <c r="AC22" t="n">
        <v>456.4597354393759</v>
      </c>
      <c r="AD22" t="n">
        <v>368808.4235500597</v>
      </c>
      <c r="AE22" t="n">
        <v>504619.9557805127</v>
      </c>
      <c r="AF22" t="n">
        <v>2.289669782753684e-05</v>
      </c>
      <c r="AG22" t="n">
        <v>26</v>
      </c>
      <c r="AH22" t="n">
        <v>456459.7354393759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4.6452</v>
      </c>
      <c r="E23" t="n">
        <v>21.53</v>
      </c>
      <c r="F23" t="n">
        <v>17.73</v>
      </c>
      <c r="G23" t="n">
        <v>40.91</v>
      </c>
      <c r="H23" t="n">
        <v>0.48</v>
      </c>
      <c r="I23" t="n">
        <v>26</v>
      </c>
      <c r="J23" t="n">
        <v>231.77</v>
      </c>
      <c r="K23" t="n">
        <v>56.94</v>
      </c>
      <c r="L23" t="n">
        <v>6.25</v>
      </c>
      <c r="M23" t="n">
        <v>24</v>
      </c>
      <c r="N23" t="n">
        <v>53.58</v>
      </c>
      <c r="O23" t="n">
        <v>28819.14</v>
      </c>
      <c r="P23" t="n">
        <v>217.57</v>
      </c>
      <c r="Q23" t="n">
        <v>2196.94</v>
      </c>
      <c r="R23" t="n">
        <v>81.90000000000001</v>
      </c>
      <c r="S23" t="n">
        <v>53.93</v>
      </c>
      <c r="T23" t="n">
        <v>11904.52</v>
      </c>
      <c r="U23" t="n">
        <v>0.66</v>
      </c>
      <c r="V23" t="n">
        <v>0.86</v>
      </c>
      <c r="W23" t="n">
        <v>2.52</v>
      </c>
      <c r="X23" t="n">
        <v>0.72</v>
      </c>
      <c r="Y23" t="n">
        <v>1</v>
      </c>
      <c r="Z23" t="n">
        <v>10</v>
      </c>
      <c r="AA23" t="n">
        <v>356.2136684114467</v>
      </c>
      <c r="AB23" t="n">
        <v>487.3872561584809</v>
      </c>
      <c r="AC23" t="n">
        <v>440.8717004830251</v>
      </c>
      <c r="AD23" t="n">
        <v>356213.6684114467</v>
      </c>
      <c r="AE23" t="n">
        <v>487387.2561584809</v>
      </c>
      <c r="AF23" t="n">
        <v>2.303854367900059e-05</v>
      </c>
      <c r="AG23" t="n">
        <v>25</v>
      </c>
      <c r="AH23" t="n">
        <v>440871.7004830251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4.6615</v>
      </c>
      <c r="E24" t="n">
        <v>21.45</v>
      </c>
      <c r="F24" t="n">
        <v>17.69</v>
      </c>
      <c r="G24" t="n">
        <v>42.47</v>
      </c>
      <c r="H24" t="n">
        <v>0.5</v>
      </c>
      <c r="I24" t="n">
        <v>25</v>
      </c>
      <c r="J24" t="n">
        <v>232.2</v>
      </c>
      <c r="K24" t="n">
        <v>56.94</v>
      </c>
      <c r="L24" t="n">
        <v>6.5</v>
      </c>
      <c r="M24" t="n">
        <v>22</v>
      </c>
      <c r="N24" t="n">
        <v>53.75</v>
      </c>
      <c r="O24" t="n">
        <v>28871.74</v>
      </c>
      <c r="P24" t="n">
        <v>216.21</v>
      </c>
      <c r="Q24" t="n">
        <v>2196.72</v>
      </c>
      <c r="R24" t="n">
        <v>80.68000000000001</v>
      </c>
      <c r="S24" t="n">
        <v>53.93</v>
      </c>
      <c r="T24" t="n">
        <v>11298.41</v>
      </c>
      <c r="U24" t="n">
        <v>0.67</v>
      </c>
      <c r="V24" t="n">
        <v>0.86</v>
      </c>
      <c r="W24" t="n">
        <v>2.52</v>
      </c>
      <c r="X24" t="n">
        <v>0.6899999999999999</v>
      </c>
      <c r="Y24" t="n">
        <v>1</v>
      </c>
      <c r="Z24" t="n">
        <v>10</v>
      </c>
      <c r="AA24" t="n">
        <v>355.0106754370728</v>
      </c>
      <c r="AB24" t="n">
        <v>485.7412680986382</v>
      </c>
      <c r="AC24" t="n">
        <v>439.382803213455</v>
      </c>
      <c r="AD24" t="n">
        <v>355010.6754370728</v>
      </c>
      <c r="AE24" t="n">
        <v>485741.2680986382</v>
      </c>
      <c r="AF24" t="n">
        <v>2.311938589504461e-05</v>
      </c>
      <c r="AG24" t="n">
        <v>25</v>
      </c>
      <c r="AH24" t="n">
        <v>439382.803213455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4.6778</v>
      </c>
      <c r="E25" t="n">
        <v>21.38</v>
      </c>
      <c r="F25" t="n">
        <v>17.66</v>
      </c>
      <c r="G25" t="n">
        <v>44.16</v>
      </c>
      <c r="H25" t="n">
        <v>0.52</v>
      </c>
      <c r="I25" t="n">
        <v>24</v>
      </c>
      <c r="J25" t="n">
        <v>232.62</v>
      </c>
      <c r="K25" t="n">
        <v>56.94</v>
      </c>
      <c r="L25" t="n">
        <v>6.75</v>
      </c>
      <c r="M25" t="n">
        <v>20</v>
      </c>
      <c r="N25" t="n">
        <v>53.93</v>
      </c>
      <c r="O25" t="n">
        <v>28924.39</v>
      </c>
      <c r="P25" t="n">
        <v>212.56</v>
      </c>
      <c r="Q25" t="n">
        <v>2196.73</v>
      </c>
      <c r="R25" t="n">
        <v>79.79000000000001</v>
      </c>
      <c r="S25" t="n">
        <v>53.93</v>
      </c>
      <c r="T25" t="n">
        <v>10858.43</v>
      </c>
      <c r="U25" t="n">
        <v>0.68</v>
      </c>
      <c r="V25" t="n">
        <v>0.86</v>
      </c>
      <c r="W25" t="n">
        <v>2.52</v>
      </c>
      <c r="X25" t="n">
        <v>0.66</v>
      </c>
      <c r="Y25" t="n">
        <v>1</v>
      </c>
      <c r="Z25" t="n">
        <v>10</v>
      </c>
      <c r="AA25" t="n">
        <v>352.6418945660455</v>
      </c>
      <c r="AB25" t="n">
        <v>482.5001976076622</v>
      </c>
      <c r="AC25" t="n">
        <v>436.4510559412666</v>
      </c>
      <c r="AD25" t="n">
        <v>352641.8945660455</v>
      </c>
      <c r="AE25" t="n">
        <v>482500.1976076622</v>
      </c>
      <c r="AF25" t="n">
        <v>2.320022811108864e-05</v>
      </c>
      <c r="AG25" t="n">
        <v>25</v>
      </c>
      <c r="AH25" t="n">
        <v>436451.0559412666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4.6928</v>
      </c>
      <c r="E26" t="n">
        <v>21.31</v>
      </c>
      <c r="F26" t="n">
        <v>17.64</v>
      </c>
      <c r="G26" t="n">
        <v>46.01</v>
      </c>
      <c r="H26" t="n">
        <v>0.53</v>
      </c>
      <c r="I26" t="n">
        <v>23</v>
      </c>
      <c r="J26" t="n">
        <v>233.05</v>
      </c>
      <c r="K26" t="n">
        <v>56.94</v>
      </c>
      <c r="L26" t="n">
        <v>7</v>
      </c>
      <c r="M26" t="n">
        <v>18</v>
      </c>
      <c r="N26" t="n">
        <v>54.11</v>
      </c>
      <c r="O26" t="n">
        <v>28977.11</v>
      </c>
      <c r="P26" t="n">
        <v>209.79</v>
      </c>
      <c r="Q26" t="n">
        <v>2196.56</v>
      </c>
      <c r="R26" t="n">
        <v>78.81999999999999</v>
      </c>
      <c r="S26" t="n">
        <v>53.93</v>
      </c>
      <c r="T26" t="n">
        <v>10380.21</v>
      </c>
      <c r="U26" t="n">
        <v>0.68</v>
      </c>
      <c r="V26" t="n">
        <v>0.87</v>
      </c>
      <c r="W26" t="n">
        <v>2.52</v>
      </c>
      <c r="X26" t="n">
        <v>0.63</v>
      </c>
      <c r="Y26" t="n">
        <v>1</v>
      </c>
      <c r="Z26" t="n">
        <v>10</v>
      </c>
      <c r="AA26" t="n">
        <v>350.7875718687886</v>
      </c>
      <c r="AB26" t="n">
        <v>479.9630314863315</v>
      </c>
      <c r="AC26" t="n">
        <v>434.1560333936208</v>
      </c>
      <c r="AD26" t="n">
        <v>350787.5718687886</v>
      </c>
      <c r="AE26" t="n">
        <v>479963.0314863315</v>
      </c>
      <c r="AF26" t="n">
        <v>2.327462278842977e-05</v>
      </c>
      <c r="AG26" t="n">
        <v>25</v>
      </c>
      <c r="AH26" t="n">
        <v>434156.0333936207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4.7064</v>
      </c>
      <c r="E27" t="n">
        <v>21.25</v>
      </c>
      <c r="F27" t="n">
        <v>17.62</v>
      </c>
      <c r="G27" t="n">
        <v>48.06</v>
      </c>
      <c r="H27" t="n">
        <v>0.55</v>
      </c>
      <c r="I27" t="n">
        <v>22</v>
      </c>
      <c r="J27" t="n">
        <v>233.48</v>
      </c>
      <c r="K27" t="n">
        <v>56.94</v>
      </c>
      <c r="L27" t="n">
        <v>7.25</v>
      </c>
      <c r="M27" t="n">
        <v>14</v>
      </c>
      <c r="N27" t="n">
        <v>54.29</v>
      </c>
      <c r="O27" t="n">
        <v>29029.89</v>
      </c>
      <c r="P27" t="n">
        <v>206.98</v>
      </c>
      <c r="Q27" t="n">
        <v>2196.57</v>
      </c>
      <c r="R27" t="n">
        <v>78.17</v>
      </c>
      <c r="S27" t="n">
        <v>53.93</v>
      </c>
      <c r="T27" t="n">
        <v>10060.14</v>
      </c>
      <c r="U27" t="n">
        <v>0.6899999999999999</v>
      </c>
      <c r="V27" t="n">
        <v>0.87</v>
      </c>
      <c r="W27" t="n">
        <v>2.52</v>
      </c>
      <c r="X27" t="n">
        <v>0.62</v>
      </c>
      <c r="Y27" t="n">
        <v>1</v>
      </c>
      <c r="Z27" t="n">
        <v>10</v>
      </c>
      <c r="AA27" t="n">
        <v>348.9612868580093</v>
      </c>
      <c r="AB27" t="n">
        <v>477.4642277645748</v>
      </c>
      <c r="AC27" t="n">
        <v>431.8957119919755</v>
      </c>
      <c r="AD27" t="n">
        <v>348961.2868580093</v>
      </c>
      <c r="AE27" t="n">
        <v>477464.2277645748</v>
      </c>
      <c r="AF27" t="n">
        <v>2.334207396255239e-05</v>
      </c>
      <c r="AG27" t="n">
        <v>25</v>
      </c>
      <c r="AH27" t="n">
        <v>431895.7119919755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4.708</v>
      </c>
      <c r="E28" t="n">
        <v>21.24</v>
      </c>
      <c r="F28" t="n">
        <v>17.61</v>
      </c>
      <c r="G28" t="n">
        <v>48.04</v>
      </c>
      <c r="H28" t="n">
        <v>0.57</v>
      </c>
      <c r="I28" t="n">
        <v>22</v>
      </c>
      <c r="J28" t="n">
        <v>233.91</v>
      </c>
      <c r="K28" t="n">
        <v>56.94</v>
      </c>
      <c r="L28" t="n">
        <v>7.5</v>
      </c>
      <c r="M28" t="n">
        <v>12</v>
      </c>
      <c r="N28" t="n">
        <v>54.46</v>
      </c>
      <c r="O28" t="n">
        <v>29082.74</v>
      </c>
      <c r="P28" t="n">
        <v>206.73</v>
      </c>
      <c r="Q28" t="n">
        <v>2196.67</v>
      </c>
      <c r="R28" t="n">
        <v>77.83</v>
      </c>
      <c r="S28" t="n">
        <v>53.93</v>
      </c>
      <c r="T28" t="n">
        <v>9888.6</v>
      </c>
      <c r="U28" t="n">
        <v>0.6899999999999999</v>
      </c>
      <c r="V28" t="n">
        <v>0.87</v>
      </c>
      <c r="W28" t="n">
        <v>2.52</v>
      </c>
      <c r="X28" t="n">
        <v>0.61</v>
      </c>
      <c r="Y28" t="n">
        <v>1</v>
      </c>
      <c r="Z28" t="n">
        <v>10</v>
      </c>
      <c r="AA28" t="n">
        <v>348.7810258700493</v>
      </c>
      <c r="AB28" t="n">
        <v>477.2175867282946</v>
      </c>
      <c r="AC28" t="n">
        <v>431.672610030035</v>
      </c>
      <c r="AD28" t="n">
        <v>348781.0258700494</v>
      </c>
      <c r="AE28" t="n">
        <v>477217.5867282946</v>
      </c>
      <c r="AF28" t="n">
        <v>2.335000939480211e-05</v>
      </c>
      <c r="AG28" t="n">
        <v>25</v>
      </c>
      <c r="AH28" t="n">
        <v>431672.610030035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4.7245</v>
      </c>
      <c r="E29" t="n">
        <v>21.17</v>
      </c>
      <c r="F29" t="n">
        <v>17.58</v>
      </c>
      <c r="G29" t="n">
        <v>50.24</v>
      </c>
      <c r="H29" t="n">
        <v>0.59</v>
      </c>
      <c r="I29" t="n">
        <v>21</v>
      </c>
      <c r="J29" t="n">
        <v>234.34</v>
      </c>
      <c r="K29" t="n">
        <v>56.94</v>
      </c>
      <c r="L29" t="n">
        <v>7.75</v>
      </c>
      <c r="M29" t="n">
        <v>7</v>
      </c>
      <c r="N29" t="n">
        <v>54.64</v>
      </c>
      <c r="O29" t="n">
        <v>29135.65</v>
      </c>
      <c r="P29" t="n">
        <v>205.21</v>
      </c>
      <c r="Q29" t="n">
        <v>2196.81</v>
      </c>
      <c r="R29" t="n">
        <v>76.72</v>
      </c>
      <c r="S29" t="n">
        <v>53.93</v>
      </c>
      <c r="T29" t="n">
        <v>9339.24</v>
      </c>
      <c r="U29" t="n">
        <v>0.7</v>
      </c>
      <c r="V29" t="n">
        <v>0.87</v>
      </c>
      <c r="W29" t="n">
        <v>2.52</v>
      </c>
      <c r="X29" t="n">
        <v>0.58</v>
      </c>
      <c r="Y29" t="n">
        <v>1</v>
      </c>
      <c r="Z29" t="n">
        <v>10</v>
      </c>
      <c r="AA29" t="n">
        <v>347.542352288235</v>
      </c>
      <c r="AB29" t="n">
        <v>475.5227788872344</v>
      </c>
      <c r="AC29" t="n">
        <v>430.1395522706479</v>
      </c>
      <c r="AD29" t="n">
        <v>347542.352288235</v>
      </c>
      <c r="AE29" t="n">
        <v>475522.7788872344</v>
      </c>
      <c r="AF29" t="n">
        <v>2.343184353987735e-05</v>
      </c>
      <c r="AG29" t="n">
        <v>25</v>
      </c>
      <c r="AH29" t="n">
        <v>430139.5522706479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4.7203</v>
      </c>
      <c r="E30" t="n">
        <v>21.19</v>
      </c>
      <c r="F30" t="n">
        <v>17.6</v>
      </c>
      <c r="G30" t="n">
        <v>50.29</v>
      </c>
      <c r="H30" t="n">
        <v>0.61</v>
      </c>
      <c r="I30" t="n">
        <v>21</v>
      </c>
      <c r="J30" t="n">
        <v>234.77</v>
      </c>
      <c r="K30" t="n">
        <v>56.94</v>
      </c>
      <c r="L30" t="n">
        <v>8</v>
      </c>
      <c r="M30" t="n">
        <v>4</v>
      </c>
      <c r="N30" t="n">
        <v>54.82</v>
      </c>
      <c r="O30" t="n">
        <v>29188.62</v>
      </c>
      <c r="P30" t="n">
        <v>204.61</v>
      </c>
      <c r="Q30" t="n">
        <v>2196.65</v>
      </c>
      <c r="R30" t="n">
        <v>76.95</v>
      </c>
      <c r="S30" t="n">
        <v>53.93</v>
      </c>
      <c r="T30" t="n">
        <v>9455.93</v>
      </c>
      <c r="U30" t="n">
        <v>0.7</v>
      </c>
      <c r="V30" t="n">
        <v>0.87</v>
      </c>
      <c r="W30" t="n">
        <v>2.54</v>
      </c>
      <c r="X30" t="n">
        <v>0.6</v>
      </c>
      <c r="Y30" t="n">
        <v>1</v>
      </c>
      <c r="Z30" t="n">
        <v>10</v>
      </c>
      <c r="AA30" t="n">
        <v>347.3632357783765</v>
      </c>
      <c r="AB30" t="n">
        <v>475.2777037763833</v>
      </c>
      <c r="AC30" t="n">
        <v>429.9178667844113</v>
      </c>
      <c r="AD30" t="n">
        <v>347363.2357783765</v>
      </c>
      <c r="AE30" t="n">
        <v>475277.7037763833</v>
      </c>
      <c r="AF30" t="n">
        <v>2.341101303022183e-05</v>
      </c>
      <c r="AG30" t="n">
        <v>25</v>
      </c>
      <c r="AH30" t="n">
        <v>429917.8667844113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4.7209</v>
      </c>
      <c r="E31" t="n">
        <v>21.18</v>
      </c>
      <c r="F31" t="n">
        <v>17.6</v>
      </c>
      <c r="G31" t="n">
        <v>50.29</v>
      </c>
      <c r="H31" t="n">
        <v>0.62</v>
      </c>
      <c r="I31" t="n">
        <v>21</v>
      </c>
      <c r="J31" t="n">
        <v>235.2</v>
      </c>
      <c r="K31" t="n">
        <v>56.94</v>
      </c>
      <c r="L31" t="n">
        <v>8.25</v>
      </c>
      <c r="M31" t="n">
        <v>2</v>
      </c>
      <c r="N31" t="n">
        <v>55</v>
      </c>
      <c r="O31" t="n">
        <v>29241.66</v>
      </c>
      <c r="P31" t="n">
        <v>204.03</v>
      </c>
      <c r="Q31" t="n">
        <v>2196.67</v>
      </c>
      <c r="R31" t="n">
        <v>77.15000000000001</v>
      </c>
      <c r="S31" t="n">
        <v>53.93</v>
      </c>
      <c r="T31" t="n">
        <v>9554.219999999999</v>
      </c>
      <c r="U31" t="n">
        <v>0.7</v>
      </c>
      <c r="V31" t="n">
        <v>0.87</v>
      </c>
      <c r="W31" t="n">
        <v>2.53</v>
      </c>
      <c r="X31" t="n">
        <v>0.59</v>
      </c>
      <c r="Y31" t="n">
        <v>1</v>
      </c>
      <c r="Z31" t="n">
        <v>10</v>
      </c>
      <c r="AA31" t="n">
        <v>347.0505733533185</v>
      </c>
      <c r="AB31" t="n">
        <v>474.8499052527263</v>
      </c>
      <c r="AC31" t="n">
        <v>429.5308967514331</v>
      </c>
      <c r="AD31" t="n">
        <v>347050.5733533185</v>
      </c>
      <c r="AE31" t="n">
        <v>474849.9052527263</v>
      </c>
      <c r="AF31" t="n">
        <v>2.341398881731548e-05</v>
      </c>
      <c r="AG31" t="n">
        <v>25</v>
      </c>
      <c r="AH31" t="n">
        <v>429530.8967514331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4.7182</v>
      </c>
      <c r="E32" t="n">
        <v>21.19</v>
      </c>
      <c r="F32" t="n">
        <v>17.61</v>
      </c>
      <c r="G32" t="n">
        <v>50.32</v>
      </c>
      <c r="H32" t="n">
        <v>0.64</v>
      </c>
      <c r="I32" t="n">
        <v>21</v>
      </c>
      <c r="J32" t="n">
        <v>235.63</v>
      </c>
      <c r="K32" t="n">
        <v>56.94</v>
      </c>
      <c r="L32" t="n">
        <v>8.5</v>
      </c>
      <c r="M32" t="n">
        <v>0</v>
      </c>
      <c r="N32" t="n">
        <v>55.18</v>
      </c>
      <c r="O32" t="n">
        <v>29294.76</v>
      </c>
      <c r="P32" t="n">
        <v>204.41</v>
      </c>
      <c r="Q32" t="n">
        <v>2196.61</v>
      </c>
      <c r="R32" t="n">
        <v>77.25</v>
      </c>
      <c r="S32" t="n">
        <v>53.93</v>
      </c>
      <c r="T32" t="n">
        <v>9605.879999999999</v>
      </c>
      <c r="U32" t="n">
        <v>0.7</v>
      </c>
      <c r="V32" t="n">
        <v>0.87</v>
      </c>
      <c r="W32" t="n">
        <v>2.54</v>
      </c>
      <c r="X32" t="n">
        <v>0.61</v>
      </c>
      <c r="Y32" t="n">
        <v>1</v>
      </c>
      <c r="Z32" t="n">
        <v>10</v>
      </c>
      <c r="AA32" t="n">
        <v>347.3248200371583</v>
      </c>
      <c r="AB32" t="n">
        <v>475.2251416644658</v>
      </c>
      <c r="AC32" t="n">
        <v>429.8703211266838</v>
      </c>
      <c r="AD32" t="n">
        <v>347324.8200371583</v>
      </c>
      <c r="AE32" t="n">
        <v>475225.1416644658</v>
      </c>
      <c r="AF32" t="n">
        <v>2.340059777539408e-05</v>
      </c>
      <c r="AG32" t="n">
        <v>25</v>
      </c>
      <c r="AH32" t="n">
        <v>429870.3211266838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4.2806</v>
      </c>
      <c r="E2" t="n">
        <v>23.36</v>
      </c>
      <c r="F2" t="n">
        <v>19.8</v>
      </c>
      <c r="G2" t="n">
        <v>12.25</v>
      </c>
      <c r="H2" t="n">
        <v>0.22</v>
      </c>
      <c r="I2" t="n">
        <v>97</v>
      </c>
      <c r="J2" t="n">
        <v>80.84</v>
      </c>
      <c r="K2" t="n">
        <v>35.1</v>
      </c>
      <c r="L2" t="n">
        <v>1</v>
      </c>
      <c r="M2" t="n">
        <v>95</v>
      </c>
      <c r="N2" t="n">
        <v>9.74</v>
      </c>
      <c r="O2" t="n">
        <v>10204.21</v>
      </c>
      <c r="P2" t="n">
        <v>133.54</v>
      </c>
      <c r="Q2" t="n">
        <v>2196.81</v>
      </c>
      <c r="R2" t="n">
        <v>149.67</v>
      </c>
      <c r="S2" t="n">
        <v>53.93</v>
      </c>
      <c r="T2" t="n">
        <v>45437.17</v>
      </c>
      <c r="U2" t="n">
        <v>0.36</v>
      </c>
      <c r="V2" t="n">
        <v>0.77</v>
      </c>
      <c r="W2" t="n">
        <v>2.63</v>
      </c>
      <c r="X2" t="n">
        <v>2.79</v>
      </c>
      <c r="Y2" t="n">
        <v>1</v>
      </c>
      <c r="Z2" t="n">
        <v>10</v>
      </c>
      <c r="AA2" t="n">
        <v>337.250697774261</v>
      </c>
      <c r="AB2" t="n">
        <v>461.4412831454624</v>
      </c>
      <c r="AC2" t="n">
        <v>417.4019747189672</v>
      </c>
      <c r="AD2" t="n">
        <v>337250.697774261</v>
      </c>
      <c r="AE2" t="n">
        <v>461441.2831454624</v>
      </c>
      <c r="AF2" t="n">
        <v>3.43054967462454e-05</v>
      </c>
      <c r="AG2" t="n">
        <v>28</v>
      </c>
      <c r="AH2" t="n">
        <v>417401.9747189672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4.4864</v>
      </c>
      <c r="E3" t="n">
        <v>22.29</v>
      </c>
      <c r="F3" t="n">
        <v>19.14</v>
      </c>
      <c r="G3" t="n">
        <v>15.73</v>
      </c>
      <c r="H3" t="n">
        <v>0.27</v>
      </c>
      <c r="I3" t="n">
        <v>73</v>
      </c>
      <c r="J3" t="n">
        <v>81.14</v>
      </c>
      <c r="K3" t="n">
        <v>35.1</v>
      </c>
      <c r="L3" t="n">
        <v>1.25</v>
      </c>
      <c r="M3" t="n">
        <v>45</v>
      </c>
      <c r="N3" t="n">
        <v>9.789999999999999</v>
      </c>
      <c r="O3" t="n">
        <v>10241.25</v>
      </c>
      <c r="P3" t="n">
        <v>121.87</v>
      </c>
      <c r="Q3" t="n">
        <v>2196.91</v>
      </c>
      <c r="R3" t="n">
        <v>126.66</v>
      </c>
      <c r="S3" t="n">
        <v>53.93</v>
      </c>
      <c r="T3" t="n">
        <v>34050.71</v>
      </c>
      <c r="U3" t="n">
        <v>0.43</v>
      </c>
      <c r="V3" t="n">
        <v>0.8</v>
      </c>
      <c r="W3" t="n">
        <v>2.63</v>
      </c>
      <c r="X3" t="n">
        <v>2.13</v>
      </c>
      <c r="Y3" t="n">
        <v>1</v>
      </c>
      <c r="Z3" t="n">
        <v>10</v>
      </c>
      <c r="AA3" t="n">
        <v>308.7778950874567</v>
      </c>
      <c r="AB3" t="n">
        <v>422.4835383779754</v>
      </c>
      <c r="AC3" t="n">
        <v>382.162302434551</v>
      </c>
      <c r="AD3" t="n">
        <v>308777.8950874567</v>
      </c>
      <c r="AE3" t="n">
        <v>422483.5383779755</v>
      </c>
      <c r="AF3" t="n">
        <v>3.595481488631392e-05</v>
      </c>
      <c r="AG3" t="n">
        <v>26</v>
      </c>
      <c r="AH3" t="n">
        <v>382162.302434551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4.5645</v>
      </c>
      <c r="E4" t="n">
        <v>21.91</v>
      </c>
      <c r="F4" t="n">
        <v>18.9</v>
      </c>
      <c r="G4" t="n">
        <v>17.44</v>
      </c>
      <c r="H4" t="n">
        <v>0.32</v>
      </c>
      <c r="I4" t="n">
        <v>65</v>
      </c>
      <c r="J4" t="n">
        <v>81.44</v>
      </c>
      <c r="K4" t="n">
        <v>35.1</v>
      </c>
      <c r="L4" t="n">
        <v>1.5</v>
      </c>
      <c r="M4" t="n">
        <v>11</v>
      </c>
      <c r="N4" t="n">
        <v>9.84</v>
      </c>
      <c r="O4" t="n">
        <v>10278.32</v>
      </c>
      <c r="P4" t="n">
        <v>117.97</v>
      </c>
      <c r="Q4" t="n">
        <v>2196.62</v>
      </c>
      <c r="R4" t="n">
        <v>117.8</v>
      </c>
      <c r="S4" t="n">
        <v>53.93</v>
      </c>
      <c r="T4" t="n">
        <v>29661.88</v>
      </c>
      <c r="U4" t="n">
        <v>0.46</v>
      </c>
      <c r="V4" t="n">
        <v>0.8100000000000001</v>
      </c>
      <c r="W4" t="n">
        <v>2.65</v>
      </c>
      <c r="X4" t="n">
        <v>1.89</v>
      </c>
      <c r="Y4" t="n">
        <v>1</v>
      </c>
      <c r="Z4" t="n">
        <v>10</v>
      </c>
      <c r="AA4" t="n">
        <v>305.2284297315802</v>
      </c>
      <c r="AB4" t="n">
        <v>417.6270032867054</v>
      </c>
      <c r="AC4" t="n">
        <v>377.7692682362019</v>
      </c>
      <c r="AD4" t="n">
        <v>305228.4297315802</v>
      </c>
      <c r="AE4" t="n">
        <v>417627.0032867054</v>
      </c>
      <c r="AF4" t="n">
        <v>3.658072230487248e-05</v>
      </c>
      <c r="AG4" t="n">
        <v>26</v>
      </c>
      <c r="AH4" t="n">
        <v>377769.2682362019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4.5669</v>
      </c>
      <c r="E5" t="n">
        <v>21.9</v>
      </c>
      <c r="F5" t="n">
        <v>18.9</v>
      </c>
      <c r="G5" t="n">
        <v>17.72</v>
      </c>
      <c r="H5" t="n">
        <v>0.38</v>
      </c>
      <c r="I5" t="n">
        <v>64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117.49</v>
      </c>
      <c r="Q5" t="n">
        <v>2196.75</v>
      </c>
      <c r="R5" t="n">
        <v>117.61</v>
      </c>
      <c r="S5" t="n">
        <v>53.93</v>
      </c>
      <c r="T5" t="n">
        <v>29571.95</v>
      </c>
      <c r="U5" t="n">
        <v>0.46</v>
      </c>
      <c r="V5" t="n">
        <v>0.8100000000000001</v>
      </c>
      <c r="W5" t="n">
        <v>2.66</v>
      </c>
      <c r="X5" t="n">
        <v>1.9</v>
      </c>
      <c r="Y5" t="n">
        <v>1</v>
      </c>
      <c r="Z5" t="n">
        <v>10</v>
      </c>
      <c r="AA5" t="n">
        <v>304.9351527802004</v>
      </c>
      <c r="AB5" t="n">
        <v>417.2257288233616</v>
      </c>
      <c r="AC5" t="n">
        <v>377.4062908444474</v>
      </c>
      <c r="AD5" t="n">
        <v>304935.1527802004</v>
      </c>
      <c r="AE5" t="n">
        <v>417225.7288233616</v>
      </c>
      <c r="AF5" t="n">
        <v>3.659995633566046e-05</v>
      </c>
      <c r="AG5" t="n">
        <v>26</v>
      </c>
      <c r="AH5" t="n">
        <v>377406.2908444474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3.8684</v>
      </c>
      <c r="E2" t="n">
        <v>25.85</v>
      </c>
      <c r="F2" t="n">
        <v>20.86</v>
      </c>
      <c r="G2" t="n">
        <v>9.41</v>
      </c>
      <c r="H2" t="n">
        <v>0.16</v>
      </c>
      <c r="I2" t="n">
        <v>133</v>
      </c>
      <c r="J2" t="n">
        <v>107.41</v>
      </c>
      <c r="K2" t="n">
        <v>41.65</v>
      </c>
      <c r="L2" t="n">
        <v>1</v>
      </c>
      <c r="M2" t="n">
        <v>131</v>
      </c>
      <c r="N2" t="n">
        <v>14.77</v>
      </c>
      <c r="O2" t="n">
        <v>13481.73</v>
      </c>
      <c r="P2" t="n">
        <v>183.35</v>
      </c>
      <c r="Q2" t="n">
        <v>2197.19</v>
      </c>
      <c r="R2" t="n">
        <v>183.9</v>
      </c>
      <c r="S2" t="n">
        <v>53.93</v>
      </c>
      <c r="T2" t="n">
        <v>62372.3</v>
      </c>
      <c r="U2" t="n">
        <v>0.29</v>
      </c>
      <c r="V2" t="n">
        <v>0.73</v>
      </c>
      <c r="W2" t="n">
        <v>2.69</v>
      </c>
      <c r="X2" t="n">
        <v>3.85</v>
      </c>
      <c r="Y2" t="n">
        <v>1</v>
      </c>
      <c r="Z2" t="n">
        <v>10</v>
      </c>
      <c r="AA2" t="n">
        <v>399.6875776125746</v>
      </c>
      <c r="AB2" t="n">
        <v>546.8701766609771</v>
      </c>
      <c r="AC2" t="n">
        <v>494.6776545375661</v>
      </c>
      <c r="AD2" t="n">
        <v>399687.5776125746</v>
      </c>
      <c r="AE2" t="n">
        <v>546870.1766609771</v>
      </c>
      <c r="AF2" t="n">
        <v>2.684744671759795e-05</v>
      </c>
      <c r="AG2" t="n">
        <v>30</v>
      </c>
      <c r="AH2" t="n">
        <v>494677.6545375661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4.1496</v>
      </c>
      <c r="E3" t="n">
        <v>24.1</v>
      </c>
      <c r="F3" t="n">
        <v>19.86</v>
      </c>
      <c r="G3" t="n">
        <v>12.04</v>
      </c>
      <c r="H3" t="n">
        <v>0.2</v>
      </c>
      <c r="I3" t="n">
        <v>99</v>
      </c>
      <c r="J3" t="n">
        <v>107.73</v>
      </c>
      <c r="K3" t="n">
        <v>41.65</v>
      </c>
      <c r="L3" t="n">
        <v>1.25</v>
      </c>
      <c r="M3" t="n">
        <v>97</v>
      </c>
      <c r="N3" t="n">
        <v>14.83</v>
      </c>
      <c r="O3" t="n">
        <v>13520.81</v>
      </c>
      <c r="P3" t="n">
        <v>169.23</v>
      </c>
      <c r="Q3" t="n">
        <v>2196.87</v>
      </c>
      <c r="R3" t="n">
        <v>151.57</v>
      </c>
      <c r="S3" t="n">
        <v>53.93</v>
      </c>
      <c r="T3" t="n">
        <v>46372.79</v>
      </c>
      <c r="U3" t="n">
        <v>0.36</v>
      </c>
      <c r="V3" t="n">
        <v>0.77</v>
      </c>
      <c r="W3" t="n">
        <v>2.64</v>
      </c>
      <c r="X3" t="n">
        <v>2.86</v>
      </c>
      <c r="Y3" t="n">
        <v>1</v>
      </c>
      <c r="Z3" t="n">
        <v>10</v>
      </c>
      <c r="AA3" t="n">
        <v>363.9291603936701</v>
      </c>
      <c r="AB3" t="n">
        <v>497.9439326720422</v>
      </c>
      <c r="AC3" t="n">
        <v>450.4208626065205</v>
      </c>
      <c r="AD3" t="n">
        <v>363929.1603936701</v>
      </c>
      <c r="AE3" t="n">
        <v>497943.9326720422</v>
      </c>
      <c r="AF3" t="n">
        <v>2.879902928842531e-05</v>
      </c>
      <c r="AG3" t="n">
        <v>28</v>
      </c>
      <c r="AH3" t="n">
        <v>450420.8626065205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4.3551</v>
      </c>
      <c r="E4" t="n">
        <v>22.96</v>
      </c>
      <c r="F4" t="n">
        <v>19.21</v>
      </c>
      <c r="G4" t="n">
        <v>14.97</v>
      </c>
      <c r="H4" t="n">
        <v>0.24</v>
      </c>
      <c r="I4" t="n">
        <v>77</v>
      </c>
      <c r="J4" t="n">
        <v>108.05</v>
      </c>
      <c r="K4" t="n">
        <v>41.65</v>
      </c>
      <c r="L4" t="n">
        <v>1.5</v>
      </c>
      <c r="M4" t="n">
        <v>75</v>
      </c>
      <c r="N4" t="n">
        <v>14.9</v>
      </c>
      <c r="O4" t="n">
        <v>13559.91</v>
      </c>
      <c r="P4" t="n">
        <v>158.22</v>
      </c>
      <c r="Q4" t="n">
        <v>2196.99</v>
      </c>
      <c r="R4" t="n">
        <v>130.61</v>
      </c>
      <c r="S4" t="n">
        <v>53.93</v>
      </c>
      <c r="T4" t="n">
        <v>36003.03</v>
      </c>
      <c r="U4" t="n">
        <v>0.41</v>
      </c>
      <c r="V4" t="n">
        <v>0.79</v>
      </c>
      <c r="W4" t="n">
        <v>2.59</v>
      </c>
      <c r="X4" t="n">
        <v>2.21</v>
      </c>
      <c r="Y4" t="n">
        <v>1</v>
      </c>
      <c r="Z4" t="n">
        <v>10</v>
      </c>
      <c r="AA4" t="n">
        <v>343.0431829161701</v>
      </c>
      <c r="AB4" t="n">
        <v>469.3668168630312</v>
      </c>
      <c r="AC4" t="n">
        <v>424.5711066220877</v>
      </c>
      <c r="AD4" t="n">
        <v>343043.18291617</v>
      </c>
      <c r="AE4" t="n">
        <v>469366.8168630312</v>
      </c>
      <c r="AF4" t="n">
        <v>3.022523916859964e-05</v>
      </c>
      <c r="AG4" t="n">
        <v>27</v>
      </c>
      <c r="AH4" t="n">
        <v>424571.1066220877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4.5086</v>
      </c>
      <c r="E5" t="n">
        <v>22.18</v>
      </c>
      <c r="F5" t="n">
        <v>18.77</v>
      </c>
      <c r="G5" t="n">
        <v>18.16</v>
      </c>
      <c r="H5" t="n">
        <v>0.28</v>
      </c>
      <c r="I5" t="n">
        <v>62</v>
      </c>
      <c r="J5" t="n">
        <v>108.37</v>
      </c>
      <c r="K5" t="n">
        <v>41.65</v>
      </c>
      <c r="L5" t="n">
        <v>1.75</v>
      </c>
      <c r="M5" t="n">
        <v>59</v>
      </c>
      <c r="N5" t="n">
        <v>14.97</v>
      </c>
      <c r="O5" t="n">
        <v>13599.17</v>
      </c>
      <c r="P5" t="n">
        <v>148.5</v>
      </c>
      <c r="Q5" t="n">
        <v>2196.72</v>
      </c>
      <c r="R5" t="n">
        <v>115.37</v>
      </c>
      <c r="S5" t="n">
        <v>53.93</v>
      </c>
      <c r="T5" t="n">
        <v>28457.8</v>
      </c>
      <c r="U5" t="n">
        <v>0.47</v>
      </c>
      <c r="V5" t="n">
        <v>0.8100000000000001</v>
      </c>
      <c r="W5" t="n">
        <v>2.58</v>
      </c>
      <c r="X5" t="n">
        <v>1.76</v>
      </c>
      <c r="Y5" t="n">
        <v>1</v>
      </c>
      <c r="Z5" t="n">
        <v>10</v>
      </c>
      <c r="AA5" t="n">
        <v>325.1401662044671</v>
      </c>
      <c r="AB5" t="n">
        <v>444.871119572725</v>
      </c>
      <c r="AC5" t="n">
        <v>402.4132443012411</v>
      </c>
      <c r="AD5" t="n">
        <v>325140.1662044671</v>
      </c>
      <c r="AE5" t="n">
        <v>444871.119572725</v>
      </c>
      <c r="AF5" t="n">
        <v>3.129055895744032e-05</v>
      </c>
      <c r="AG5" t="n">
        <v>26</v>
      </c>
      <c r="AH5" t="n">
        <v>402413.2443012411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4.6189</v>
      </c>
      <c r="E6" t="n">
        <v>21.65</v>
      </c>
      <c r="F6" t="n">
        <v>18.46</v>
      </c>
      <c r="G6" t="n">
        <v>21.3</v>
      </c>
      <c r="H6" t="n">
        <v>0.32</v>
      </c>
      <c r="I6" t="n">
        <v>52</v>
      </c>
      <c r="J6" t="n">
        <v>108.68</v>
      </c>
      <c r="K6" t="n">
        <v>41.65</v>
      </c>
      <c r="L6" t="n">
        <v>2</v>
      </c>
      <c r="M6" t="n">
        <v>39</v>
      </c>
      <c r="N6" t="n">
        <v>15.03</v>
      </c>
      <c r="O6" t="n">
        <v>13638.32</v>
      </c>
      <c r="P6" t="n">
        <v>140.62</v>
      </c>
      <c r="Q6" t="n">
        <v>2196.7</v>
      </c>
      <c r="R6" t="n">
        <v>105.13</v>
      </c>
      <c r="S6" t="n">
        <v>53.93</v>
      </c>
      <c r="T6" t="n">
        <v>23390.09</v>
      </c>
      <c r="U6" t="n">
        <v>0.51</v>
      </c>
      <c r="V6" t="n">
        <v>0.83</v>
      </c>
      <c r="W6" t="n">
        <v>2.58</v>
      </c>
      <c r="X6" t="n">
        <v>1.45</v>
      </c>
      <c r="Y6" t="n">
        <v>1</v>
      </c>
      <c r="Z6" t="n">
        <v>10</v>
      </c>
      <c r="AA6" t="n">
        <v>318.562109049496</v>
      </c>
      <c r="AB6" t="n">
        <v>435.8707315698935</v>
      </c>
      <c r="AC6" t="n">
        <v>394.2718406972759</v>
      </c>
      <c r="AD6" t="n">
        <v>318562.109049496</v>
      </c>
      <c r="AE6" t="n">
        <v>435870.7315698934</v>
      </c>
      <c r="AF6" t="n">
        <v>3.20560623627115e-05</v>
      </c>
      <c r="AG6" t="n">
        <v>26</v>
      </c>
      <c r="AH6" t="n">
        <v>394271.8406972759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4.6665</v>
      </c>
      <c r="E7" t="n">
        <v>21.43</v>
      </c>
      <c r="F7" t="n">
        <v>18.35</v>
      </c>
      <c r="G7" t="n">
        <v>23.42</v>
      </c>
      <c r="H7" t="n">
        <v>0.36</v>
      </c>
      <c r="I7" t="n">
        <v>47</v>
      </c>
      <c r="J7" t="n">
        <v>109</v>
      </c>
      <c r="K7" t="n">
        <v>41.65</v>
      </c>
      <c r="L7" t="n">
        <v>2.25</v>
      </c>
      <c r="M7" t="n">
        <v>16</v>
      </c>
      <c r="N7" t="n">
        <v>15.1</v>
      </c>
      <c r="O7" t="n">
        <v>13677.51</v>
      </c>
      <c r="P7" t="n">
        <v>136.13</v>
      </c>
      <c r="Q7" t="n">
        <v>2197.02</v>
      </c>
      <c r="R7" t="n">
        <v>100.97</v>
      </c>
      <c r="S7" t="n">
        <v>53.93</v>
      </c>
      <c r="T7" t="n">
        <v>21332.92</v>
      </c>
      <c r="U7" t="n">
        <v>0.53</v>
      </c>
      <c r="V7" t="n">
        <v>0.83</v>
      </c>
      <c r="W7" t="n">
        <v>2.58</v>
      </c>
      <c r="X7" t="n">
        <v>1.34</v>
      </c>
      <c r="Y7" t="n">
        <v>1</v>
      </c>
      <c r="Z7" t="n">
        <v>10</v>
      </c>
      <c r="AA7" t="n">
        <v>306.3918622795597</v>
      </c>
      <c r="AB7" t="n">
        <v>419.2188630258726</v>
      </c>
      <c r="AC7" t="n">
        <v>379.2092031160521</v>
      </c>
      <c r="AD7" t="n">
        <v>306391.8622795597</v>
      </c>
      <c r="AE7" t="n">
        <v>419218.8630258726</v>
      </c>
      <c r="AF7" t="n">
        <v>3.238641560016307e-05</v>
      </c>
      <c r="AG7" t="n">
        <v>25</v>
      </c>
      <c r="AH7" t="n">
        <v>379209.2031160521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4.6868</v>
      </c>
      <c r="E8" t="n">
        <v>21.34</v>
      </c>
      <c r="F8" t="n">
        <v>18.3</v>
      </c>
      <c r="G8" t="n">
        <v>24.4</v>
      </c>
      <c r="H8" t="n">
        <v>0.4</v>
      </c>
      <c r="I8" t="n">
        <v>45</v>
      </c>
      <c r="J8" t="n">
        <v>109.32</v>
      </c>
      <c r="K8" t="n">
        <v>41.65</v>
      </c>
      <c r="L8" t="n">
        <v>2.5</v>
      </c>
      <c r="M8" t="n">
        <v>2</v>
      </c>
      <c r="N8" t="n">
        <v>15.17</v>
      </c>
      <c r="O8" t="n">
        <v>13716.72</v>
      </c>
      <c r="P8" t="n">
        <v>134.59</v>
      </c>
      <c r="Q8" t="n">
        <v>2196.92</v>
      </c>
      <c r="R8" t="n">
        <v>98.83</v>
      </c>
      <c r="S8" t="n">
        <v>53.93</v>
      </c>
      <c r="T8" t="n">
        <v>20273.15</v>
      </c>
      <c r="U8" t="n">
        <v>0.55</v>
      </c>
      <c r="V8" t="n">
        <v>0.83</v>
      </c>
      <c r="W8" t="n">
        <v>2.6</v>
      </c>
      <c r="X8" t="n">
        <v>1.29</v>
      </c>
      <c r="Y8" t="n">
        <v>1</v>
      </c>
      <c r="Z8" t="n">
        <v>10</v>
      </c>
      <c r="AA8" t="n">
        <v>305.200152314593</v>
      </c>
      <c r="AB8" t="n">
        <v>417.5883128772719</v>
      </c>
      <c r="AC8" t="n">
        <v>377.7342703851424</v>
      </c>
      <c r="AD8" t="n">
        <v>305200.152314593</v>
      </c>
      <c r="AE8" t="n">
        <v>417588.3128772719</v>
      </c>
      <c r="AF8" t="n">
        <v>3.252730153966448e-05</v>
      </c>
      <c r="AG8" t="n">
        <v>25</v>
      </c>
      <c r="AH8" t="n">
        <v>377734.2703851424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4.687</v>
      </c>
      <c r="E9" t="n">
        <v>21.34</v>
      </c>
      <c r="F9" t="n">
        <v>18.3</v>
      </c>
      <c r="G9" t="n">
        <v>24.4</v>
      </c>
      <c r="H9" t="n">
        <v>0.44</v>
      </c>
      <c r="I9" t="n">
        <v>45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135</v>
      </c>
      <c r="Q9" t="n">
        <v>2196.86</v>
      </c>
      <c r="R9" t="n">
        <v>98.81999999999999</v>
      </c>
      <c r="S9" t="n">
        <v>53.93</v>
      </c>
      <c r="T9" t="n">
        <v>20267.86</v>
      </c>
      <c r="U9" t="n">
        <v>0.55</v>
      </c>
      <c r="V9" t="n">
        <v>0.83</v>
      </c>
      <c r="W9" t="n">
        <v>2.6</v>
      </c>
      <c r="X9" t="n">
        <v>1.29</v>
      </c>
      <c r="Y9" t="n">
        <v>1</v>
      </c>
      <c r="Z9" t="n">
        <v>10</v>
      </c>
      <c r="AA9" t="n">
        <v>305.4082125543436</v>
      </c>
      <c r="AB9" t="n">
        <v>417.8729900762688</v>
      </c>
      <c r="AC9" t="n">
        <v>377.991778391814</v>
      </c>
      <c r="AD9" t="n">
        <v>305408.2125543436</v>
      </c>
      <c r="AE9" t="n">
        <v>417872.9900762688</v>
      </c>
      <c r="AF9" t="n">
        <v>3.25286895784773e-05</v>
      </c>
      <c r="AG9" t="n">
        <v>25</v>
      </c>
      <c r="AH9" t="n">
        <v>377991.778391814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2.0726</v>
      </c>
      <c r="E2" t="n">
        <v>48.25</v>
      </c>
      <c r="F2" t="n">
        <v>27.44</v>
      </c>
      <c r="G2" t="n">
        <v>4.8</v>
      </c>
      <c r="H2" t="n">
        <v>0.06</v>
      </c>
      <c r="I2" t="n">
        <v>343</v>
      </c>
      <c r="J2" t="n">
        <v>274.09</v>
      </c>
      <c r="K2" t="n">
        <v>60.56</v>
      </c>
      <c r="L2" t="n">
        <v>1</v>
      </c>
      <c r="M2" t="n">
        <v>341</v>
      </c>
      <c r="N2" t="n">
        <v>72.53</v>
      </c>
      <c r="O2" t="n">
        <v>34038.11</v>
      </c>
      <c r="P2" t="n">
        <v>471.33</v>
      </c>
      <c r="Q2" t="n">
        <v>2198.09</v>
      </c>
      <c r="R2" t="n">
        <v>399.42</v>
      </c>
      <c r="S2" t="n">
        <v>53.93</v>
      </c>
      <c r="T2" t="n">
        <v>169080.43</v>
      </c>
      <c r="U2" t="n">
        <v>0.14</v>
      </c>
      <c r="V2" t="n">
        <v>0.5600000000000001</v>
      </c>
      <c r="W2" t="n">
        <v>3.05</v>
      </c>
      <c r="X2" t="n">
        <v>10.42</v>
      </c>
      <c r="Y2" t="n">
        <v>1</v>
      </c>
      <c r="Z2" t="n">
        <v>10</v>
      </c>
      <c r="AA2" t="n">
        <v>1121.392728859583</v>
      </c>
      <c r="AB2" t="n">
        <v>1534.339003981296</v>
      </c>
      <c r="AC2" t="n">
        <v>1387.903842899637</v>
      </c>
      <c r="AD2" t="n">
        <v>1121392.728859583</v>
      </c>
      <c r="AE2" t="n">
        <v>1534339.003981296</v>
      </c>
      <c r="AF2" t="n">
        <v>9.495187792719925e-06</v>
      </c>
      <c r="AG2" t="n">
        <v>56</v>
      </c>
      <c r="AH2" t="n">
        <v>1387903.842899637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2.5246</v>
      </c>
      <c r="E3" t="n">
        <v>39.61</v>
      </c>
      <c r="F3" t="n">
        <v>24.18</v>
      </c>
      <c r="G3" t="n">
        <v>6.04</v>
      </c>
      <c r="H3" t="n">
        <v>0.08</v>
      </c>
      <c r="I3" t="n">
        <v>240</v>
      </c>
      <c r="J3" t="n">
        <v>274.57</v>
      </c>
      <c r="K3" t="n">
        <v>60.56</v>
      </c>
      <c r="L3" t="n">
        <v>1.25</v>
      </c>
      <c r="M3" t="n">
        <v>238</v>
      </c>
      <c r="N3" t="n">
        <v>72.76000000000001</v>
      </c>
      <c r="O3" t="n">
        <v>34097.72</v>
      </c>
      <c r="P3" t="n">
        <v>413.39</v>
      </c>
      <c r="Q3" t="n">
        <v>2197.16</v>
      </c>
      <c r="R3" t="n">
        <v>292.73</v>
      </c>
      <c r="S3" t="n">
        <v>53.93</v>
      </c>
      <c r="T3" t="n">
        <v>116250.09</v>
      </c>
      <c r="U3" t="n">
        <v>0.18</v>
      </c>
      <c r="V3" t="n">
        <v>0.63</v>
      </c>
      <c r="W3" t="n">
        <v>2.87</v>
      </c>
      <c r="X3" t="n">
        <v>7.17</v>
      </c>
      <c r="Y3" t="n">
        <v>1</v>
      </c>
      <c r="Z3" t="n">
        <v>10</v>
      </c>
      <c r="AA3" t="n">
        <v>859.0498346979099</v>
      </c>
      <c r="AB3" t="n">
        <v>1175.389882437639</v>
      </c>
      <c r="AC3" t="n">
        <v>1063.21232172785</v>
      </c>
      <c r="AD3" t="n">
        <v>859049.8346979099</v>
      </c>
      <c r="AE3" t="n">
        <v>1175389.882437638</v>
      </c>
      <c r="AF3" t="n">
        <v>1.156593221147386e-05</v>
      </c>
      <c r="AG3" t="n">
        <v>46</v>
      </c>
      <c r="AH3" t="n">
        <v>1063212.32172785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2.8559</v>
      </c>
      <c r="E4" t="n">
        <v>35.02</v>
      </c>
      <c r="F4" t="n">
        <v>22.45</v>
      </c>
      <c r="G4" t="n">
        <v>7.28</v>
      </c>
      <c r="H4" t="n">
        <v>0.1</v>
      </c>
      <c r="I4" t="n">
        <v>185</v>
      </c>
      <c r="J4" t="n">
        <v>275.05</v>
      </c>
      <c r="K4" t="n">
        <v>60.56</v>
      </c>
      <c r="L4" t="n">
        <v>1.5</v>
      </c>
      <c r="M4" t="n">
        <v>183</v>
      </c>
      <c r="N4" t="n">
        <v>73</v>
      </c>
      <c r="O4" t="n">
        <v>34157.42</v>
      </c>
      <c r="P4" t="n">
        <v>382</v>
      </c>
      <c r="Q4" t="n">
        <v>2197.21</v>
      </c>
      <c r="R4" t="n">
        <v>235.88</v>
      </c>
      <c r="S4" t="n">
        <v>53.93</v>
      </c>
      <c r="T4" t="n">
        <v>88099.17999999999</v>
      </c>
      <c r="U4" t="n">
        <v>0.23</v>
      </c>
      <c r="V4" t="n">
        <v>0.68</v>
      </c>
      <c r="W4" t="n">
        <v>2.78</v>
      </c>
      <c r="X4" t="n">
        <v>5.44</v>
      </c>
      <c r="Y4" t="n">
        <v>1</v>
      </c>
      <c r="Z4" t="n">
        <v>10</v>
      </c>
      <c r="AA4" t="n">
        <v>732.9130662666103</v>
      </c>
      <c r="AB4" t="n">
        <v>1002.803991108452</v>
      </c>
      <c r="AC4" t="n">
        <v>907.0977856413022</v>
      </c>
      <c r="AD4" t="n">
        <v>732913.0662666103</v>
      </c>
      <c r="AE4" t="n">
        <v>1002803.991108452</v>
      </c>
      <c r="AF4" t="n">
        <v>1.308371456973311e-05</v>
      </c>
      <c r="AG4" t="n">
        <v>41</v>
      </c>
      <c r="AH4" t="n">
        <v>907097.7856413021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3.1029</v>
      </c>
      <c r="E5" t="n">
        <v>32.23</v>
      </c>
      <c r="F5" t="n">
        <v>21.44</v>
      </c>
      <c r="G5" t="n">
        <v>8.52</v>
      </c>
      <c r="H5" t="n">
        <v>0.11</v>
      </c>
      <c r="I5" t="n">
        <v>151</v>
      </c>
      <c r="J5" t="n">
        <v>275.54</v>
      </c>
      <c r="K5" t="n">
        <v>60.56</v>
      </c>
      <c r="L5" t="n">
        <v>1.75</v>
      </c>
      <c r="M5" t="n">
        <v>149</v>
      </c>
      <c r="N5" t="n">
        <v>73.23</v>
      </c>
      <c r="O5" t="n">
        <v>34217.22</v>
      </c>
      <c r="P5" t="n">
        <v>363.05</v>
      </c>
      <c r="Q5" t="n">
        <v>2197.11</v>
      </c>
      <c r="R5" t="n">
        <v>202.57</v>
      </c>
      <c r="S5" t="n">
        <v>53.93</v>
      </c>
      <c r="T5" t="n">
        <v>71612.75999999999</v>
      </c>
      <c r="U5" t="n">
        <v>0.27</v>
      </c>
      <c r="V5" t="n">
        <v>0.71</v>
      </c>
      <c r="W5" t="n">
        <v>2.74</v>
      </c>
      <c r="X5" t="n">
        <v>4.43</v>
      </c>
      <c r="Y5" t="n">
        <v>1</v>
      </c>
      <c r="Z5" t="n">
        <v>10</v>
      </c>
      <c r="AA5" t="n">
        <v>660.6174175730062</v>
      </c>
      <c r="AB5" t="n">
        <v>903.8858951069437</v>
      </c>
      <c r="AC5" t="n">
        <v>817.6202938897577</v>
      </c>
      <c r="AD5" t="n">
        <v>660617.4175730061</v>
      </c>
      <c r="AE5" t="n">
        <v>903885.8951069438</v>
      </c>
      <c r="AF5" t="n">
        <v>1.421529393130882e-05</v>
      </c>
      <c r="AG5" t="n">
        <v>38</v>
      </c>
      <c r="AH5" t="n">
        <v>817620.2938897577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3.3098</v>
      </c>
      <c r="E6" t="n">
        <v>30.21</v>
      </c>
      <c r="F6" t="n">
        <v>20.68</v>
      </c>
      <c r="G6" t="n">
        <v>9.77</v>
      </c>
      <c r="H6" t="n">
        <v>0.13</v>
      </c>
      <c r="I6" t="n">
        <v>127</v>
      </c>
      <c r="J6" t="n">
        <v>276.02</v>
      </c>
      <c r="K6" t="n">
        <v>60.56</v>
      </c>
      <c r="L6" t="n">
        <v>2</v>
      </c>
      <c r="M6" t="n">
        <v>125</v>
      </c>
      <c r="N6" t="n">
        <v>73.47</v>
      </c>
      <c r="O6" t="n">
        <v>34277.1</v>
      </c>
      <c r="P6" t="n">
        <v>348.41</v>
      </c>
      <c r="Q6" t="n">
        <v>2196.9</v>
      </c>
      <c r="R6" t="n">
        <v>178.2</v>
      </c>
      <c r="S6" t="n">
        <v>53.93</v>
      </c>
      <c r="T6" t="n">
        <v>59548.21</v>
      </c>
      <c r="U6" t="n">
        <v>0.3</v>
      </c>
      <c r="V6" t="n">
        <v>0.74</v>
      </c>
      <c r="W6" t="n">
        <v>2.68</v>
      </c>
      <c r="X6" t="n">
        <v>3.67</v>
      </c>
      <c r="Y6" t="n">
        <v>1</v>
      </c>
      <c r="Z6" t="n">
        <v>10</v>
      </c>
      <c r="AA6" t="n">
        <v>601.9050907835873</v>
      </c>
      <c r="AB6" t="n">
        <v>823.5530993886106</v>
      </c>
      <c r="AC6" t="n">
        <v>744.9543474469954</v>
      </c>
      <c r="AD6" t="n">
        <v>601905.0907835873</v>
      </c>
      <c r="AE6" t="n">
        <v>823553.0993886106</v>
      </c>
      <c r="AF6" t="n">
        <v>1.516316344511455e-05</v>
      </c>
      <c r="AG6" t="n">
        <v>35</v>
      </c>
      <c r="AH6" t="n">
        <v>744954.3474469953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3.4765</v>
      </c>
      <c r="E7" t="n">
        <v>28.76</v>
      </c>
      <c r="F7" t="n">
        <v>20.17</v>
      </c>
      <c r="G7" t="n">
        <v>11.1</v>
      </c>
      <c r="H7" t="n">
        <v>0.14</v>
      </c>
      <c r="I7" t="n">
        <v>109</v>
      </c>
      <c r="J7" t="n">
        <v>276.51</v>
      </c>
      <c r="K7" t="n">
        <v>60.56</v>
      </c>
      <c r="L7" t="n">
        <v>2.25</v>
      </c>
      <c r="M7" t="n">
        <v>107</v>
      </c>
      <c r="N7" t="n">
        <v>73.70999999999999</v>
      </c>
      <c r="O7" t="n">
        <v>34337.08</v>
      </c>
      <c r="P7" t="n">
        <v>338.08</v>
      </c>
      <c r="Q7" t="n">
        <v>2196.84</v>
      </c>
      <c r="R7" t="n">
        <v>161.41</v>
      </c>
      <c r="S7" t="n">
        <v>53.93</v>
      </c>
      <c r="T7" t="n">
        <v>51244.41</v>
      </c>
      <c r="U7" t="n">
        <v>0.33</v>
      </c>
      <c r="V7" t="n">
        <v>0.76</v>
      </c>
      <c r="W7" t="n">
        <v>2.66</v>
      </c>
      <c r="X7" t="n">
        <v>3.16</v>
      </c>
      <c r="Y7" t="n">
        <v>1</v>
      </c>
      <c r="Z7" t="n">
        <v>10</v>
      </c>
      <c r="AA7" t="n">
        <v>571.2736907146049</v>
      </c>
      <c r="AB7" t="n">
        <v>781.6418664522322</v>
      </c>
      <c r="AC7" t="n">
        <v>707.04306375928</v>
      </c>
      <c r="AD7" t="n">
        <v>571273.6907146049</v>
      </c>
      <c r="AE7" t="n">
        <v>781641.8664522322</v>
      </c>
      <c r="AF7" t="n">
        <v>1.592686498185411e-05</v>
      </c>
      <c r="AG7" t="n">
        <v>34</v>
      </c>
      <c r="AH7" t="n">
        <v>707043.06375928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3.6125</v>
      </c>
      <c r="E8" t="n">
        <v>27.68</v>
      </c>
      <c r="F8" t="n">
        <v>19.77</v>
      </c>
      <c r="G8" t="n">
        <v>12.35</v>
      </c>
      <c r="H8" t="n">
        <v>0.16</v>
      </c>
      <c r="I8" t="n">
        <v>96</v>
      </c>
      <c r="J8" t="n">
        <v>277</v>
      </c>
      <c r="K8" t="n">
        <v>60.56</v>
      </c>
      <c r="L8" t="n">
        <v>2.5</v>
      </c>
      <c r="M8" t="n">
        <v>94</v>
      </c>
      <c r="N8" t="n">
        <v>73.94</v>
      </c>
      <c r="O8" t="n">
        <v>34397.15</v>
      </c>
      <c r="P8" t="n">
        <v>329.79</v>
      </c>
      <c r="Q8" t="n">
        <v>2197.14</v>
      </c>
      <c r="R8" t="n">
        <v>148.16</v>
      </c>
      <c r="S8" t="n">
        <v>53.93</v>
      </c>
      <c r="T8" t="n">
        <v>44687.26</v>
      </c>
      <c r="U8" t="n">
        <v>0.36</v>
      </c>
      <c r="V8" t="n">
        <v>0.77</v>
      </c>
      <c r="W8" t="n">
        <v>2.63</v>
      </c>
      <c r="X8" t="n">
        <v>2.76</v>
      </c>
      <c r="Y8" t="n">
        <v>1</v>
      </c>
      <c r="Z8" t="n">
        <v>10</v>
      </c>
      <c r="AA8" t="n">
        <v>546.2176085279949</v>
      </c>
      <c r="AB8" t="n">
        <v>747.3590294081813</v>
      </c>
      <c r="AC8" t="n">
        <v>676.0321325664494</v>
      </c>
      <c r="AD8" t="n">
        <v>546217.6085279949</v>
      </c>
      <c r="AE8" t="n">
        <v>747359.0294081813</v>
      </c>
      <c r="AF8" t="n">
        <v>1.654992082466503e-05</v>
      </c>
      <c r="AG8" t="n">
        <v>33</v>
      </c>
      <c r="AH8" t="n">
        <v>676032.1325664493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3.7214</v>
      </c>
      <c r="E9" t="n">
        <v>26.87</v>
      </c>
      <c r="F9" t="n">
        <v>19.48</v>
      </c>
      <c r="G9" t="n">
        <v>13.59</v>
      </c>
      <c r="H9" t="n">
        <v>0.18</v>
      </c>
      <c r="I9" t="n">
        <v>86</v>
      </c>
      <c r="J9" t="n">
        <v>277.48</v>
      </c>
      <c r="K9" t="n">
        <v>60.56</v>
      </c>
      <c r="L9" t="n">
        <v>2.75</v>
      </c>
      <c r="M9" t="n">
        <v>84</v>
      </c>
      <c r="N9" t="n">
        <v>74.18000000000001</v>
      </c>
      <c r="O9" t="n">
        <v>34457.31</v>
      </c>
      <c r="P9" t="n">
        <v>322.92</v>
      </c>
      <c r="Q9" t="n">
        <v>2196.84</v>
      </c>
      <c r="R9" t="n">
        <v>138.59</v>
      </c>
      <c r="S9" t="n">
        <v>53.93</v>
      </c>
      <c r="T9" t="n">
        <v>39948.85</v>
      </c>
      <c r="U9" t="n">
        <v>0.39</v>
      </c>
      <c r="V9" t="n">
        <v>0.78</v>
      </c>
      <c r="W9" t="n">
        <v>2.63</v>
      </c>
      <c r="X9" t="n">
        <v>2.47</v>
      </c>
      <c r="Y9" t="n">
        <v>1</v>
      </c>
      <c r="Z9" t="n">
        <v>10</v>
      </c>
      <c r="AA9" t="n">
        <v>525.095486061829</v>
      </c>
      <c r="AB9" t="n">
        <v>718.458809607696</v>
      </c>
      <c r="AC9" t="n">
        <v>649.8901091820092</v>
      </c>
      <c r="AD9" t="n">
        <v>525095.486061829</v>
      </c>
      <c r="AE9" t="n">
        <v>718458.809607696</v>
      </c>
      <c r="AF9" t="n">
        <v>1.704882362820995e-05</v>
      </c>
      <c r="AG9" t="n">
        <v>32</v>
      </c>
      <c r="AH9" t="n">
        <v>649890.1091820091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3.8271</v>
      </c>
      <c r="E10" t="n">
        <v>26.13</v>
      </c>
      <c r="F10" t="n">
        <v>19.21</v>
      </c>
      <c r="G10" t="n">
        <v>14.97</v>
      </c>
      <c r="H10" t="n">
        <v>0.19</v>
      </c>
      <c r="I10" t="n">
        <v>77</v>
      </c>
      <c r="J10" t="n">
        <v>277.97</v>
      </c>
      <c r="K10" t="n">
        <v>60.56</v>
      </c>
      <c r="L10" t="n">
        <v>3</v>
      </c>
      <c r="M10" t="n">
        <v>75</v>
      </c>
      <c r="N10" t="n">
        <v>74.42</v>
      </c>
      <c r="O10" t="n">
        <v>34517.57</v>
      </c>
      <c r="P10" t="n">
        <v>316.62</v>
      </c>
      <c r="Q10" t="n">
        <v>2197</v>
      </c>
      <c r="R10" t="n">
        <v>129.81</v>
      </c>
      <c r="S10" t="n">
        <v>53.93</v>
      </c>
      <c r="T10" t="n">
        <v>35604.31</v>
      </c>
      <c r="U10" t="n">
        <v>0.42</v>
      </c>
      <c r="V10" t="n">
        <v>0.8</v>
      </c>
      <c r="W10" t="n">
        <v>2.61</v>
      </c>
      <c r="X10" t="n">
        <v>2.2</v>
      </c>
      <c r="Y10" t="n">
        <v>1</v>
      </c>
      <c r="Z10" t="n">
        <v>10</v>
      </c>
      <c r="AA10" t="n">
        <v>505.2364702262578</v>
      </c>
      <c r="AB10" t="n">
        <v>691.2868280235219</v>
      </c>
      <c r="AC10" t="n">
        <v>625.311383384113</v>
      </c>
      <c r="AD10" t="n">
        <v>505236.4702262578</v>
      </c>
      <c r="AE10" t="n">
        <v>691286.8280235219</v>
      </c>
      <c r="AF10" t="n">
        <v>1.753306629427696e-05</v>
      </c>
      <c r="AG10" t="n">
        <v>31</v>
      </c>
      <c r="AH10" t="n">
        <v>625311.383384113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3.9122</v>
      </c>
      <c r="E11" t="n">
        <v>25.56</v>
      </c>
      <c r="F11" t="n">
        <v>19</v>
      </c>
      <c r="G11" t="n">
        <v>16.29</v>
      </c>
      <c r="H11" t="n">
        <v>0.21</v>
      </c>
      <c r="I11" t="n">
        <v>70</v>
      </c>
      <c r="J11" t="n">
        <v>278.46</v>
      </c>
      <c r="K11" t="n">
        <v>60.56</v>
      </c>
      <c r="L11" t="n">
        <v>3.25</v>
      </c>
      <c r="M11" t="n">
        <v>68</v>
      </c>
      <c r="N11" t="n">
        <v>74.66</v>
      </c>
      <c r="O11" t="n">
        <v>34577.92</v>
      </c>
      <c r="P11" t="n">
        <v>311.96</v>
      </c>
      <c r="Q11" t="n">
        <v>2196.8</v>
      </c>
      <c r="R11" t="n">
        <v>123.45</v>
      </c>
      <c r="S11" t="n">
        <v>53.93</v>
      </c>
      <c r="T11" t="n">
        <v>32457.78</v>
      </c>
      <c r="U11" t="n">
        <v>0.44</v>
      </c>
      <c r="V11" t="n">
        <v>0.8</v>
      </c>
      <c r="W11" t="n">
        <v>2.59</v>
      </c>
      <c r="X11" t="n">
        <v>2</v>
      </c>
      <c r="Y11" t="n">
        <v>1</v>
      </c>
      <c r="Z11" t="n">
        <v>10</v>
      </c>
      <c r="AA11" t="n">
        <v>488.1830330104229</v>
      </c>
      <c r="AB11" t="n">
        <v>667.9535628802648</v>
      </c>
      <c r="AC11" t="n">
        <v>604.2050123176848</v>
      </c>
      <c r="AD11" t="n">
        <v>488183.033010423</v>
      </c>
      <c r="AE11" t="n">
        <v>667953.5628802648</v>
      </c>
      <c r="AF11" t="n">
        <v>1.792293432532997e-05</v>
      </c>
      <c r="AG11" t="n">
        <v>30</v>
      </c>
      <c r="AH11" t="n">
        <v>604205.0123176848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3.9885</v>
      </c>
      <c r="E12" t="n">
        <v>25.07</v>
      </c>
      <c r="F12" t="n">
        <v>18.83</v>
      </c>
      <c r="G12" t="n">
        <v>17.65</v>
      </c>
      <c r="H12" t="n">
        <v>0.22</v>
      </c>
      <c r="I12" t="n">
        <v>64</v>
      </c>
      <c r="J12" t="n">
        <v>278.95</v>
      </c>
      <c r="K12" t="n">
        <v>60.56</v>
      </c>
      <c r="L12" t="n">
        <v>3.5</v>
      </c>
      <c r="M12" t="n">
        <v>62</v>
      </c>
      <c r="N12" t="n">
        <v>74.90000000000001</v>
      </c>
      <c r="O12" t="n">
        <v>34638.36</v>
      </c>
      <c r="P12" t="n">
        <v>307.32</v>
      </c>
      <c r="Q12" t="n">
        <v>2196.73</v>
      </c>
      <c r="R12" t="n">
        <v>117.76</v>
      </c>
      <c r="S12" t="n">
        <v>53.93</v>
      </c>
      <c r="T12" t="n">
        <v>29643.78</v>
      </c>
      <c r="U12" t="n">
        <v>0.46</v>
      </c>
      <c r="V12" t="n">
        <v>0.8100000000000001</v>
      </c>
      <c r="W12" t="n">
        <v>2.58</v>
      </c>
      <c r="X12" t="n">
        <v>1.82</v>
      </c>
      <c r="Y12" t="n">
        <v>1</v>
      </c>
      <c r="Z12" t="n">
        <v>10</v>
      </c>
      <c r="AA12" t="n">
        <v>481.0024957031387</v>
      </c>
      <c r="AB12" t="n">
        <v>658.1288349534899</v>
      </c>
      <c r="AC12" t="n">
        <v>595.3179426351493</v>
      </c>
      <c r="AD12" t="n">
        <v>481002.4957031387</v>
      </c>
      <c r="AE12" t="n">
        <v>658128.8349534899</v>
      </c>
      <c r="AF12" t="n">
        <v>1.827248697831874e-05</v>
      </c>
      <c r="AG12" t="n">
        <v>30</v>
      </c>
      <c r="AH12" t="n">
        <v>595317.9426351492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4.04</v>
      </c>
      <c r="E13" t="n">
        <v>24.75</v>
      </c>
      <c r="F13" t="n">
        <v>18.72</v>
      </c>
      <c r="G13" t="n">
        <v>18.72</v>
      </c>
      <c r="H13" t="n">
        <v>0.24</v>
      </c>
      <c r="I13" t="n">
        <v>60</v>
      </c>
      <c r="J13" t="n">
        <v>279.44</v>
      </c>
      <c r="K13" t="n">
        <v>60.56</v>
      </c>
      <c r="L13" t="n">
        <v>3.75</v>
      </c>
      <c r="M13" t="n">
        <v>58</v>
      </c>
      <c r="N13" t="n">
        <v>75.14</v>
      </c>
      <c r="O13" t="n">
        <v>34698.9</v>
      </c>
      <c r="P13" t="n">
        <v>304.01</v>
      </c>
      <c r="Q13" t="n">
        <v>2196.69</v>
      </c>
      <c r="R13" t="n">
        <v>114.54</v>
      </c>
      <c r="S13" t="n">
        <v>53.93</v>
      </c>
      <c r="T13" t="n">
        <v>28053.16</v>
      </c>
      <c r="U13" t="n">
        <v>0.47</v>
      </c>
      <c r="V13" t="n">
        <v>0.82</v>
      </c>
      <c r="W13" t="n">
        <v>2.56</v>
      </c>
      <c r="X13" t="n">
        <v>1.71</v>
      </c>
      <c r="Y13" t="n">
        <v>1</v>
      </c>
      <c r="Z13" t="n">
        <v>10</v>
      </c>
      <c r="AA13" t="n">
        <v>467.2024768363418</v>
      </c>
      <c r="AB13" t="n">
        <v>639.2470403260737</v>
      </c>
      <c r="AC13" t="n">
        <v>578.2381999862085</v>
      </c>
      <c r="AD13" t="n">
        <v>467202.4768363418</v>
      </c>
      <c r="AE13" t="n">
        <v>639247.0403260738</v>
      </c>
      <c r="AF13" t="n">
        <v>1.850842356585376e-05</v>
      </c>
      <c r="AG13" t="n">
        <v>29</v>
      </c>
      <c r="AH13" t="n">
        <v>578238.1999862086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4.1126</v>
      </c>
      <c r="E14" t="n">
        <v>24.32</v>
      </c>
      <c r="F14" t="n">
        <v>18.54</v>
      </c>
      <c r="G14" t="n">
        <v>20.23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299.83</v>
      </c>
      <c r="Q14" t="n">
        <v>2196.87</v>
      </c>
      <c r="R14" t="n">
        <v>108.42</v>
      </c>
      <c r="S14" t="n">
        <v>53.93</v>
      </c>
      <c r="T14" t="n">
        <v>25018.97</v>
      </c>
      <c r="U14" t="n">
        <v>0.5</v>
      </c>
      <c r="V14" t="n">
        <v>0.82</v>
      </c>
      <c r="W14" t="n">
        <v>2.56</v>
      </c>
      <c r="X14" t="n">
        <v>1.54</v>
      </c>
      <c r="Y14" t="n">
        <v>1</v>
      </c>
      <c r="Z14" t="n">
        <v>10</v>
      </c>
      <c r="AA14" t="n">
        <v>460.9037334884586</v>
      </c>
      <c r="AB14" t="n">
        <v>630.6288217965553</v>
      </c>
      <c r="AC14" t="n">
        <v>570.4424921374016</v>
      </c>
      <c r="AD14" t="n">
        <v>460903.7334884586</v>
      </c>
      <c r="AE14" t="n">
        <v>630628.8217965553</v>
      </c>
      <c r="AF14" t="n">
        <v>1.88410254348837e-05</v>
      </c>
      <c r="AG14" t="n">
        <v>29</v>
      </c>
      <c r="AH14" t="n">
        <v>570442.4921374016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4.1621</v>
      </c>
      <c r="E15" t="n">
        <v>24.03</v>
      </c>
      <c r="F15" t="n">
        <v>18.46</v>
      </c>
      <c r="G15" t="n">
        <v>21.72</v>
      </c>
      <c r="H15" t="n">
        <v>0.27</v>
      </c>
      <c r="I15" t="n">
        <v>51</v>
      </c>
      <c r="J15" t="n">
        <v>280.43</v>
      </c>
      <c r="K15" t="n">
        <v>60.56</v>
      </c>
      <c r="L15" t="n">
        <v>4.25</v>
      </c>
      <c r="M15" t="n">
        <v>49</v>
      </c>
      <c r="N15" t="n">
        <v>75.62</v>
      </c>
      <c r="O15" t="n">
        <v>34820.27</v>
      </c>
      <c r="P15" t="n">
        <v>296.11</v>
      </c>
      <c r="Q15" t="n">
        <v>2196.89</v>
      </c>
      <c r="R15" t="n">
        <v>105.72</v>
      </c>
      <c r="S15" t="n">
        <v>53.93</v>
      </c>
      <c r="T15" t="n">
        <v>23689.61</v>
      </c>
      <c r="U15" t="n">
        <v>0.51</v>
      </c>
      <c r="V15" t="n">
        <v>0.83</v>
      </c>
      <c r="W15" t="n">
        <v>2.56</v>
      </c>
      <c r="X15" t="n">
        <v>1.46</v>
      </c>
      <c r="Y15" t="n">
        <v>1</v>
      </c>
      <c r="Z15" t="n">
        <v>10</v>
      </c>
      <c r="AA15" t="n">
        <v>447.2749381651346</v>
      </c>
      <c r="AB15" t="n">
        <v>611.9813027751687</v>
      </c>
      <c r="AC15" t="n">
        <v>553.5746661594587</v>
      </c>
      <c r="AD15" t="n">
        <v>447274.9381651346</v>
      </c>
      <c r="AE15" t="n">
        <v>611981.3027751687</v>
      </c>
      <c r="AF15" t="n">
        <v>1.906779943649503e-05</v>
      </c>
      <c r="AG15" t="n">
        <v>28</v>
      </c>
      <c r="AH15" t="n">
        <v>553574.6661594587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4.2059</v>
      </c>
      <c r="E16" t="n">
        <v>23.78</v>
      </c>
      <c r="F16" t="n">
        <v>18.37</v>
      </c>
      <c r="G16" t="n">
        <v>22.96</v>
      </c>
      <c r="H16" t="n">
        <v>0.29</v>
      </c>
      <c r="I16" t="n">
        <v>48</v>
      </c>
      <c r="J16" t="n">
        <v>280.92</v>
      </c>
      <c r="K16" t="n">
        <v>60.56</v>
      </c>
      <c r="L16" t="n">
        <v>4.5</v>
      </c>
      <c r="M16" t="n">
        <v>46</v>
      </c>
      <c r="N16" t="n">
        <v>75.87</v>
      </c>
      <c r="O16" t="n">
        <v>34881.09</v>
      </c>
      <c r="P16" t="n">
        <v>293.45</v>
      </c>
      <c r="Q16" t="n">
        <v>2196.75</v>
      </c>
      <c r="R16" t="n">
        <v>102.66</v>
      </c>
      <c r="S16" t="n">
        <v>53.93</v>
      </c>
      <c r="T16" t="n">
        <v>22175.99</v>
      </c>
      <c r="U16" t="n">
        <v>0.53</v>
      </c>
      <c r="V16" t="n">
        <v>0.83</v>
      </c>
      <c r="W16" t="n">
        <v>2.56</v>
      </c>
      <c r="X16" t="n">
        <v>1.36</v>
      </c>
      <c r="Y16" t="n">
        <v>1</v>
      </c>
      <c r="Z16" t="n">
        <v>10</v>
      </c>
      <c r="AA16" t="n">
        <v>443.6155370511012</v>
      </c>
      <c r="AB16" t="n">
        <v>606.9743487295648</v>
      </c>
      <c r="AC16" t="n">
        <v>549.0455687806632</v>
      </c>
      <c r="AD16" t="n">
        <v>443615.5370511012</v>
      </c>
      <c r="AE16" t="n">
        <v>606974.3487295648</v>
      </c>
      <c r="AF16" t="n">
        <v>1.926846006822384e-05</v>
      </c>
      <c r="AG16" t="n">
        <v>28</v>
      </c>
      <c r="AH16" t="n">
        <v>549045.5687806632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4.2518</v>
      </c>
      <c r="E17" t="n">
        <v>23.52</v>
      </c>
      <c r="F17" t="n">
        <v>18.27</v>
      </c>
      <c r="G17" t="n">
        <v>24.36</v>
      </c>
      <c r="H17" t="n">
        <v>0.3</v>
      </c>
      <c r="I17" t="n">
        <v>45</v>
      </c>
      <c r="J17" t="n">
        <v>281.41</v>
      </c>
      <c r="K17" t="n">
        <v>60.56</v>
      </c>
      <c r="L17" t="n">
        <v>4.75</v>
      </c>
      <c r="M17" t="n">
        <v>43</v>
      </c>
      <c r="N17" t="n">
        <v>76.11</v>
      </c>
      <c r="O17" t="n">
        <v>34942.02</v>
      </c>
      <c r="P17" t="n">
        <v>289.75</v>
      </c>
      <c r="Q17" t="n">
        <v>2196.91</v>
      </c>
      <c r="R17" t="n">
        <v>99.28</v>
      </c>
      <c r="S17" t="n">
        <v>53.93</v>
      </c>
      <c r="T17" t="n">
        <v>20501.89</v>
      </c>
      <c r="U17" t="n">
        <v>0.54</v>
      </c>
      <c r="V17" t="n">
        <v>0.84</v>
      </c>
      <c r="W17" t="n">
        <v>2.55</v>
      </c>
      <c r="X17" t="n">
        <v>1.26</v>
      </c>
      <c r="Y17" t="n">
        <v>1</v>
      </c>
      <c r="Z17" t="n">
        <v>10</v>
      </c>
      <c r="AA17" t="n">
        <v>439.3358479576278</v>
      </c>
      <c r="AB17" t="n">
        <v>601.1186893053172</v>
      </c>
      <c r="AC17" t="n">
        <v>543.7487652733962</v>
      </c>
      <c r="AD17" t="n">
        <v>439335.8479576278</v>
      </c>
      <c r="AE17" t="n">
        <v>601118.6893053171</v>
      </c>
      <c r="AF17" t="n">
        <v>1.947874141517253e-05</v>
      </c>
      <c r="AG17" t="n">
        <v>28</v>
      </c>
      <c r="AH17" t="n">
        <v>543748.7652733962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4.2816</v>
      </c>
      <c r="E18" t="n">
        <v>23.36</v>
      </c>
      <c r="F18" t="n">
        <v>18.21</v>
      </c>
      <c r="G18" t="n">
        <v>25.41</v>
      </c>
      <c r="H18" t="n">
        <v>0.32</v>
      </c>
      <c r="I18" t="n">
        <v>43</v>
      </c>
      <c r="J18" t="n">
        <v>281.91</v>
      </c>
      <c r="K18" t="n">
        <v>60.56</v>
      </c>
      <c r="L18" t="n">
        <v>5</v>
      </c>
      <c r="M18" t="n">
        <v>41</v>
      </c>
      <c r="N18" t="n">
        <v>76.34999999999999</v>
      </c>
      <c r="O18" t="n">
        <v>35003.04</v>
      </c>
      <c r="P18" t="n">
        <v>287.56</v>
      </c>
      <c r="Q18" t="n">
        <v>2196.67</v>
      </c>
      <c r="R18" t="n">
        <v>97.58</v>
      </c>
      <c r="S18" t="n">
        <v>53.93</v>
      </c>
      <c r="T18" t="n">
        <v>19658.52</v>
      </c>
      <c r="U18" t="n">
        <v>0.55</v>
      </c>
      <c r="V18" t="n">
        <v>0.84</v>
      </c>
      <c r="W18" t="n">
        <v>2.55</v>
      </c>
      <c r="X18" t="n">
        <v>1.2</v>
      </c>
      <c r="Y18" t="n">
        <v>1</v>
      </c>
      <c r="Z18" t="n">
        <v>10</v>
      </c>
      <c r="AA18" t="n">
        <v>436.7320443488844</v>
      </c>
      <c r="AB18" t="n">
        <v>597.5560503361263</v>
      </c>
      <c r="AC18" t="n">
        <v>540.5261395672296</v>
      </c>
      <c r="AD18" t="n">
        <v>436732.0443488844</v>
      </c>
      <c r="AE18" t="n">
        <v>597556.0503361264</v>
      </c>
      <c r="AF18" t="n">
        <v>1.961526394543551e-05</v>
      </c>
      <c r="AG18" t="n">
        <v>28</v>
      </c>
      <c r="AH18" t="n">
        <v>540526.1395672297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4.3242</v>
      </c>
      <c r="E19" t="n">
        <v>23.13</v>
      </c>
      <c r="F19" t="n">
        <v>18.14</v>
      </c>
      <c r="G19" t="n">
        <v>27.2</v>
      </c>
      <c r="H19" t="n">
        <v>0.33</v>
      </c>
      <c r="I19" t="n">
        <v>40</v>
      </c>
      <c r="J19" t="n">
        <v>282.4</v>
      </c>
      <c r="K19" t="n">
        <v>60.56</v>
      </c>
      <c r="L19" t="n">
        <v>5.25</v>
      </c>
      <c r="M19" t="n">
        <v>38</v>
      </c>
      <c r="N19" t="n">
        <v>76.59999999999999</v>
      </c>
      <c r="O19" t="n">
        <v>35064.15</v>
      </c>
      <c r="P19" t="n">
        <v>283.44</v>
      </c>
      <c r="Q19" t="n">
        <v>2196.67</v>
      </c>
      <c r="R19" t="n">
        <v>95.29000000000001</v>
      </c>
      <c r="S19" t="n">
        <v>53.93</v>
      </c>
      <c r="T19" t="n">
        <v>18529.6</v>
      </c>
      <c r="U19" t="n">
        <v>0.57</v>
      </c>
      <c r="V19" t="n">
        <v>0.84</v>
      </c>
      <c r="W19" t="n">
        <v>2.54</v>
      </c>
      <c r="X19" t="n">
        <v>1.13</v>
      </c>
      <c r="Y19" t="n">
        <v>1</v>
      </c>
      <c r="Z19" t="n">
        <v>10</v>
      </c>
      <c r="AA19" t="n">
        <v>423.5310959489096</v>
      </c>
      <c r="AB19" t="n">
        <v>579.4939303505402</v>
      </c>
      <c r="AC19" t="n">
        <v>524.1878429627233</v>
      </c>
      <c r="AD19" t="n">
        <v>423531.0959489096</v>
      </c>
      <c r="AE19" t="n">
        <v>579493.9303505402</v>
      </c>
      <c r="AF19" t="n">
        <v>1.981042702561011e-05</v>
      </c>
      <c r="AG19" t="n">
        <v>27</v>
      </c>
      <c r="AH19" t="n">
        <v>524187.8429627232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4.3549</v>
      </c>
      <c r="E20" t="n">
        <v>22.96</v>
      </c>
      <c r="F20" t="n">
        <v>18.08</v>
      </c>
      <c r="G20" t="n">
        <v>28.54</v>
      </c>
      <c r="H20" t="n">
        <v>0.35</v>
      </c>
      <c r="I20" t="n">
        <v>38</v>
      </c>
      <c r="J20" t="n">
        <v>282.9</v>
      </c>
      <c r="K20" t="n">
        <v>60.56</v>
      </c>
      <c r="L20" t="n">
        <v>5.5</v>
      </c>
      <c r="M20" t="n">
        <v>36</v>
      </c>
      <c r="N20" t="n">
        <v>76.84999999999999</v>
      </c>
      <c r="O20" t="n">
        <v>35125.37</v>
      </c>
      <c r="P20" t="n">
        <v>280.33</v>
      </c>
      <c r="Q20" t="n">
        <v>2196.66</v>
      </c>
      <c r="R20" t="n">
        <v>93.01000000000001</v>
      </c>
      <c r="S20" t="n">
        <v>53.93</v>
      </c>
      <c r="T20" t="n">
        <v>17398.63</v>
      </c>
      <c r="U20" t="n">
        <v>0.58</v>
      </c>
      <c r="V20" t="n">
        <v>0.84</v>
      </c>
      <c r="W20" t="n">
        <v>2.54</v>
      </c>
      <c r="X20" t="n">
        <v>1.07</v>
      </c>
      <c r="Y20" t="n">
        <v>1</v>
      </c>
      <c r="Z20" t="n">
        <v>10</v>
      </c>
      <c r="AA20" t="n">
        <v>420.4695909811696</v>
      </c>
      <c r="AB20" t="n">
        <v>575.3050441896114</v>
      </c>
      <c r="AC20" t="n">
        <v>520.398738217855</v>
      </c>
      <c r="AD20" t="n">
        <v>420469.5909811696</v>
      </c>
      <c r="AE20" t="n">
        <v>575305.0441896114</v>
      </c>
      <c r="AF20" t="n">
        <v>1.995107271953874e-05</v>
      </c>
      <c r="AG20" t="n">
        <v>27</v>
      </c>
      <c r="AH20" t="n">
        <v>520398.738217855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4.3862</v>
      </c>
      <c r="E21" t="n">
        <v>22.8</v>
      </c>
      <c r="F21" t="n">
        <v>18.02</v>
      </c>
      <c r="G21" t="n">
        <v>30.03</v>
      </c>
      <c r="H21" t="n">
        <v>0.36</v>
      </c>
      <c r="I21" t="n">
        <v>36</v>
      </c>
      <c r="J21" t="n">
        <v>283.4</v>
      </c>
      <c r="K21" t="n">
        <v>60.56</v>
      </c>
      <c r="L21" t="n">
        <v>5.75</v>
      </c>
      <c r="M21" t="n">
        <v>34</v>
      </c>
      <c r="N21" t="n">
        <v>77.09</v>
      </c>
      <c r="O21" t="n">
        <v>35186.68</v>
      </c>
      <c r="P21" t="n">
        <v>278.7</v>
      </c>
      <c r="Q21" t="n">
        <v>2196.77</v>
      </c>
      <c r="R21" t="n">
        <v>91.25</v>
      </c>
      <c r="S21" t="n">
        <v>53.93</v>
      </c>
      <c r="T21" t="n">
        <v>16528.82</v>
      </c>
      <c r="U21" t="n">
        <v>0.59</v>
      </c>
      <c r="V21" t="n">
        <v>0.85</v>
      </c>
      <c r="W21" t="n">
        <v>2.54</v>
      </c>
      <c r="X21" t="n">
        <v>1.01</v>
      </c>
      <c r="Y21" t="n">
        <v>1</v>
      </c>
      <c r="Z21" t="n">
        <v>10</v>
      </c>
      <c r="AA21" t="n">
        <v>418.2433303765191</v>
      </c>
      <c r="AB21" t="n">
        <v>572.2589762146424</v>
      </c>
      <c r="AC21" t="n">
        <v>517.6433826952336</v>
      </c>
      <c r="AD21" t="n">
        <v>418243.3303765191</v>
      </c>
      <c r="AE21" t="n">
        <v>572258.9762146424</v>
      </c>
      <c r="AF21" t="n">
        <v>2.009446718924449e-05</v>
      </c>
      <c r="AG21" t="n">
        <v>27</v>
      </c>
      <c r="AH21" t="n">
        <v>517643.3826952336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4.4234</v>
      </c>
      <c r="E22" t="n">
        <v>22.61</v>
      </c>
      <c r="F22" t="n">
        <v>17.93</v>
      </c>
      <c r="G22" t="n">
        <v>31.64</v>
      </c>
      <c r="H22" t="n">
        <v>0.38</v>
      </c>
      <c r="I22" t="n">
        <v>34</v>
      </c>
      <c r="J22" t="n">
        <v>283.9</v>
      </c>
      <c r="K22" t="n">
        <v>60.56</v>
      </c>
      <c r="L22" t="n">
        <v>6</v>
      </c>
      <c r="M22" t="n">
        <v>32</v>
      </c>
      <c r="N22" t="n">
        <v>77.34</v>
      </c>
      <c r="O22" t="n">
        <v>35248.1</v>
      </c>
      <c r="P22" t="n">
        <v>275.89</v>
      </c>
      <c r="Q22" t="n">
        <v>2196.72</v>
      </c>
      <c r="R22" t="n">
        <v>88.52</v>
      </c>
      <c r="S22" t="n">
        <v>53.93</v>
      </c>
      <c r="T22" t="n">
        <v>15175.42</v>
      </c>
      <c r="U22" t="n">
        <v>0.61</v>
      </c>
      <c r="V22" t="n">
        <v>0.85</v>
      </c>
      <c r="W22" t="n">
        <v>2.53</v>
      </c>
      <c r="X22" t="n">
        <v>0.92</v>
      </c>
      <c r="Y22" t="n">
        <v>1</v>
      </c>
      <c r="Z22" t="n">
        <v>10</v>
      </c>
      <c r="AA22" t="n">
        <v>415.1400754570071</v>
      </c>
      <c r="AB22" t="n">
        <v>568.0129659278215</v>
      </c>
      <c r="AC22" t="n">
        <v>513.802605670874</v>
      </c>
      <c r="AD22" t="n">
        <v>415140.0754570071</v>
      </c>
      <c r="AE22" t="n">
        <v>568012.9659278215</v>
      </c>
      <c r="AF22" t="n">
        <v>2.026489128742512e-05</v>
      </c>
      <c r="AG22" t="n">
        <v>27</v>
      </c>
      <c r="AH22" t="n">
        <v>513802.605670874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4.4329</v>
      </c>
      <c r="E23" t="n">
        <v>22.56</v>
      </c>
      <c r="F23" t="n">
        <v>17.93</v>
      </c>
      <c r="G23" t="n">
        <v>32.61</v>
      </c>
      <c r="H23" t="n">
        <v>0.39</v>
      </c>
      <c r="I23" t="n">
        <v>33</v>
      </c>
      <c r="J23" t="n">
        <v>284.4</v>
      </c>
      <c r="K23" t="n">
        <v>60.56</v>
      </c>
      <c r="L23" t="n">
        <v>6.25</v>
      </c>
      <c r="M23" t="n">
        <v>31</v>
      </c>
      <c r="N23" t="n">
        <v>77.59</v>
      </c>
      <c r="O23" t="n">
        <v>35309.61</v>
      </c>
      <c r="P23" t="n">
        <v>274.58</v>
      </c>
      <c r="Q23" t="n">
        <v>2196.94</v>
      </c>
      <c r="R23" t="n">
        <v>88.62</v>
      </c>
      <c r="S23" t="n">
        <v>53.93</v>
      </c>
      <c r="T23" t="n">
        <v>15227.53</v>
      </c>
      <c r="U23" t="n">
        <v>0.61</v>
      </c>
      <c r="V23" t="n">
        <v>0.85</v>
      </c>
      <c r="W23" t="n">
        <v>2.53</v>
      </c>
      <c r="X23" t="n">
        <v>0.93</v>
      </c>
      <c r="Y23" t="n">
        <v>1</v>
      </c>
      <c r="Z23" t="n">
        <v>10</v>
      </c>
      <c r="AA23" t="n">
        <v>414.058621519669</v>
      </c>
      <c r="AB23" t="n">
        <v>566.5332729403749</v>
      </c>
      <c r="AC23" t="n">
        <v>512.4641325053873</v>
      </c>
      <c r="AD23" t="n">
        <v>414058.621519669</v>
      </c>
      <c r="AE23" t="n">
        <v>566533.2729403749</v>
      </c>
      <c r="AF23" t="n">
        <v>2.030841357056266e-05</v>
      </c>
      <c r="AG23" t="n">
        <v>27</v>
      </c>
      <c r="AH23" t="n">
        <v>512464.1325053872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4.4666</v>
      </c>
      <c r="E24" t="n">
        <v>22.39</v>
      </c>
      <c r="F24" t="n">
        <v>17.87</v>
      </c>
      <c r="G24" t="n">
        <v>34.58</v>
      </c>
      <c r="H24" t="n">
        <v>0.41</v>
      </c>
      <c r="I24" t="n">
        <v>31</v>
      </c>
      <c r="J24" t="n">
        <v>284.89</v>
      </c>
      <c r="K24" t="n">
        <v>60.56</v>
      </c>
      <c r="L24" t="n">
        <v>6.5</v>
      </c>
      <c r="M24" t="n">
        <v>29</v>
      </c>
      <c r="N24" t="n">
        <v>77.84</v>
      </c>
      <c r="O24" t="n">
        <v>35371.22</v>
      </c>
      <c r="P24" t="n">
        <v>270.61</v>
      </c>
      <c r="Q24" t="n">
        <v>2196.7</v>
      </c>
      <c r="R24" t="n">
        <v>86.42</v>
      </c>
      <c r="S24" t="n">
        <v>53.93</v>
      </c>
      <c r="T24" t="n">
        <v>14142.34</v>
      </c>
      <c r="U24" t="n">
        <v>0.62</v>
      </c>
      <c r="V24" t="n">
        <v>0.85</v>
      </c>
      <c r="W24" t="n">
        <v>2.53</v>
      </c>
      <c r="X24" t="n">
        <v>0.86</v>
      </c>
      <c r="Y24" t="n">
        <v>1</v>
      </c>
      <c r="Z24" t="n">
        <v>10</v>
      </c>
      <c r="AA24" t="n">
        <v>401.5529756349019</v>
      </c>
      <c r="AB24" t="n">
        <v>549.422496530678</v>
      </c>
      <c r="AC24" t="n">
        <v>496.9863845811062</v>
      </c>
      <c r="AD24" t="n">
        <v>401552.9756349019</v>
      </c>
      <c r="AE24" t="n">
        <v>549422.496530678</v>
      </c>
      <c r="AF24" t="n">
        <v>2.046280314337683e-05</v>
      </c>
      <c r="AG24" t="n">
        <v>26</v>
      </c>
      <c r="AH24" t="n">
        <v>496986.3845811062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4.4844</v>
      </c>
      <c r="E25" t="n">
        <v>22.3</v>
      </c>
      <c r="F25" t="n">
        <v>17.83</v>
      </c>
      <c r="G25" t="n">
        <v>35.66</v>
      </c>
      <c r="H25" t="n">
        <v>0.42</v>
      </c>
      <c r="I25" t="n">
        <v>30</v>
      </c>
      <c r="J25" t="n">
        <v>285.39</v>
      </c>
      <c r="K25" t="n">
        <v>60.56</v>
      </c>
      <c r="L25" t="n">
        <v>6.75</v>
      </c>
      <c r="M25" t="n">
        <v>28</v>
      </c>
      <c r="N25" t="n">
        <v>78.09</v>
      </c>
      <c r="O25" t="n">
        <v>35432.93</v>
      </c>
      <c r="P25" t="n">
        <v>269.04</v>
      </c>
      <c r="Q25" t="n">
        <v>2196.59</v>
      </c>
      <c r="R25" t="n">
        <v>85.08</v>
      </c>
      <c r="S25" t="n">
        <v>53.93</v>
      </c>
      <c r="T25" t="n">
        <v>13477.04</v>
      </c>
      <c r="U25" t="n">
        <v>0.63</v>
      </c>
      <c r="V25" t="n">
        <v>0.86</v>
      </c>
      <c r="W25" t="n">
        <v>2.53</v>
      </c>
      <c r="X25" t="n">
        <v>0.83</v>
      </c>
      <c r="Y25" t="n">
        <v>1</v>
      </c>
      <c r="Z25" t="n">
        <v>10</v>
      </c>
      <c r="AA25" t="n">
        <v>400.0006155223692</v>
      </c>
      <c r="AB25" t="n">
        <v>547.2984889394161</v>
      </c>
      <c r="AC25" t="n">
        <v>495.065089293291</v>
      </c>
      <c r="AD25" t="n">
        <v>400000.6155223692</v>
      </c>
      <c r="AE25" t="n">
        <v>547298.4889394161</v>
      </c>
      <c r="AF25" t="n">
        <v>2.054435015809767e-05</v>
      </c>
      <c r="AG25" t="n">
        <v>26</v>
      </c>
      <c r="AH25" t="n">
        <v>495065.089293291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4.4989</v>
      </c>
      <c r="E26" t="n">
        <v>22.23</v>
      </c>
      <c r="F26" t="n">
        <v>17.81</v>
      </c>
      <c r="G26" t="n">
        <v>36.85</v>
      </c>
      <c r="H26" t="n">
        <v>0.44</v>
      </c>
      <c r="I26" t="n">
        <v>29</v>
      </c>
      <c r="J26" t="n">
        <v>285.9</v>
      </c>
      <c r="K26" t="n">
        <v>60.56</v>
      </c>
      <c r="L26" t="n">
        <v>7</v>
      </c>
      <c r="M26" t="n">
        <v>27</v>
      </c>
      <c r="N26" t="n">
        <v>78.34</v>
      </c>
      <c r="O26" t="n">
        <v>35494.74</v>
      </c>
      <c r="P26" t="n">
        <v>266.59</v>
      </c>
      <c r="Q26" t="n">
        <v>2196.78</v>
      </c>
      <c r="R26" t="n">
        <v>84.55</v>
      </c>
      <c r="S26" t="n">
        <v>53.93</v>
      </c>
      <c r="T26" t="n">
        <v>13215.25</v>
      </c>
      <c r="U26" t="n">
        <v>0.64</v>
      </c>
      <c r="V26" t="n">
        <v>0.86</v>
      </c>
      <c r="W26" t="n">
        <v>2.53</v>
      </c>
      <c r="X26" t="n">
        <v>0.8100000000000001</v>
      </c>
      <c r="Y26" t="n">
        <v>1</v>
      </c>
      <c r="Z26" t="n">
        <v>10</v>
      </c>
      <c r="AA26" t="n">
        <v>398.1295347906003</v>
      </c>
      <c r="AB26" t="n">
        <v>544.7383937359538</v>
      </c>
      <c r="AC26" t="n">
        <v>492.7493259829309</v>
      </c>
      <c r="AD26" t="n">
        <v>398129.5347906003</v>
      </c>
      <c r="AE26" t="n">
        <v>544738.3937359537</v>
      </c>
      <c r="AF26" t="n">
        <v>2.061077890604442e-05</v>
      </c>
      <c r="AG26" t="n">
        <v>26</v>
      </c>
      <c r="AH26" t="n">
        <v>492749.3259829309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4.5339</v>
      </c>
      <c r="E27" t="n">
        <v>22.06</v>
      </c>
      <c r="F27" t="n">
        <v>17.74</v>
      </c>
      <c r="G27" t="n">
        <v>39.43</v>
      </c>
      <c r="H27" t="n">
        <v>0.45</v>
      </c>
      <c r="I27" t="n">
        <v>27</v>
      </c>
      <c r="J27" t="n">
        <v>286.4</v>
      </c>
      <c r="K27" t="n">
        <v>60.56</v>
      </c>
      <c r="L27" t="n">
        <v>7.25</v>
      </c>
      <c r="M27" t="n">
        <v>25</v>
      </c>
      <c r="N27" t="n">
        <v>78.59</v>
      </c>
      <c r="O27" t="n">
        <v>35556.78</v>
      </c>
      <c r="P27" t="n">
        <v>263.17</v>
      </c>
      <c r="Q27" t="n">
        <v>2196.88</v>
      </c>
      <c r="R27" t="n">
        <v>82.09999999999999</v>
      </c>
      <c r="S27" t="n">
        <v>53.93</v>
      </c>
      <c r="T27" t="n">
        <v>11999.23</v>
      </c>
      <c r="U27" t="n">
        <v>0.66</v>
      </c>
      <c r="V27" t="n">
        <v>0.86</v>
      </c>
      <c r="W27" t="n">
        <v>2.53</v>
      </c>
      <c r="X27" t="n">
        <v>0.74</v>
      </c>
      <c r="Y27" t="n">
        <v>1</v>
      </c>
      <c r="Z27" t="n">
        <v>10</v>
      </c>
      <c r="AA27" t="n">
        <v>394.9688311722809</v>
      </c>
      <c r="AB27" t="n">
        <v>540.4137796049667</v>
      </c>
      <c r="AC27" t="n">
        <v>488.8374469549713</v>
      </c>
      <c r="AD27" t="n">
        <v>394968.8311722809</v>
      </c>
      <c r="AE27" t="n">
        <v>540413.7796049668</v>
      </c>
      <c r="AF27" t="n">
        <v>2.0771124159709e-05</v>
      </c>
      <c r="AG27" t="n">
        <v>26</v>
      </c>
      <c r="AH27" t="n">
        <v>488837.4469549713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4.5499</v>
      </c>
      <c r="E28" t="n">
        <v>21.98</v>
      </c>
      <c r="F28" t="n">
        <v>17.72</v>
      </c>
      <c r="G28" t="n">
        <v>40.89</v>
      </c>
      <c r="H28" t="n">
        <v>0.47</v>
      </c>
      <c r="I28" t="n">
        <v>26</v>
      </c>
      <c r="J28" t="n">
        <v>286.9</v>
      </c>
      <c r="K28" t="n">
        <v>60.56</v>
      </c>
      <c r="L28" t="n">
        <v>7.5</v>
      </c>
      <c r="M28" t="n">
        <v>24</v>
      </c>
      <c r="N28" t="n">
        <v>78.84999999999999</v>
      </c>
      <c r="O28" t="n">
        <v>35618.8</v>
      </c>
      <c r="P28" t="n">
        <v>260.25</v>
      </c>
      <c r="Q28" t="n">
        <v>2196.57</v>
      </c>
      <c r="R28" t="n">
        <v>81.65000000000001</v>
      </c>
      <c r="S28" t="n">
        <v>53.93</v>
      </c>
      <c r="T28" t="n">
        <v>11779.3</v>
      </c>
      <c r="U28" t="n">
        <v>0.66</v>
      </c>
      <c r="V28" t="n">
        <v>0.86</v>
      </c>
      <c r="W28" t="n">
        <v>2.52</v>
      </c>
      <c r="X28" t="n">
        <v>0.71</v>
      </c>
      <c r="Y28" t="n">
        <v>1</v>
      </c>
      <c r="Z28" t="n">
        <v>10</v>
      </c>
      <c r="AA28" t="n">
        <v>392.8321850060918</v>
      </c>
      <c r="AB28" t="n">
        <v>537.4903260582106</v>
      </c>
      <c r="AC28" t="n">
        <v>486.1930037116247</v>
      </c>
      <c r="AD28" t="n">
        <v>392832.1850060918</v>
      </c>
      <c r="AE28" t="n">
        <v>537490.3260582106</v>
      </c>
      <c r="AF28" t="n">
        <v>2.084442484709852e-05</v>
      </c>
      <c r="AG28" t="n">
        <v>26</v>
      </c>
      <c r="AH28" t="n">
        <v>486193.0037116247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4.5653</v>
      </c>
      <c r="E29" t="n">
        <v>21.9</v>
      </c>
      <c r="F29" t="n">
        <v>17.7</v>
      </c>
      <c r="G29" t="n">
        <v>42.47</v>
      </c>
      <c r="H29" t="n">
        <v>0.48</v>
      </c>
      <c r="I29" t="n">
        <v>25</v>
      </c>
      <c r="J29" t="n">
        <v>287.41</v>
      </c>
      <c r="K29" t="n">
        <v>60.56</v>
      </c>
      <c r="L29" t="n">
        <v>7.75</v>
      </c>
      <c r="M29" t="n">
        <v>23</v>
      </c>
      <c r="N29" t="n">
        <v>79.09999999999999</v>
      </c>
      <c r="O29" t="n">
        <v>35680.92</v>
      </c>
      <c r="P29" t="n">
        <v>258.78</v>
      </c>
      <c r="Q29" t="n">
        <v>2196.66</v>
      </c>
      <c r="R29" t="n">
        <v>80.88</v>
      </c>
      <c r="S29" t="n">
        <v>53.93</v>
      </c>
      <c r="T29" t="n">
        <v>11401.84</v>
      </c>
      <c r="U29" t="n">
        <v>0.67</v>
      </c>
      <c r="V29" t="n">
        <v>0.86</v>
      </c>
      <c r="W29" t="n">
        <v>2.52</v>
      </c>
      <c r="X29" t="n">
        <v>0.6899999999999999</v>
      </c>
      <c r="Y29" t="n">
        <v>1</v>
      </c>
      <c r="Z29" t="n">
        <v>10</v>
      </c>
      <c r="AA29" t="n">
        <v>391.4991696330828</v>
      </c>
      <c r="AB29" t="n">
        <v>535.6664356163719</v>
      </c>
      <c r="AC29" t="n">
        <v>484.5431828137088</v>
      </c>
      <c r="AD29" t="n">
        <v>391499.1696330828</v>
      </c>
      <c r="AE29" t="n">
        <v>535666.4356163719</v>
      </c>
      <c r="AF29" t="n">
        <v>2.091497675871093e-05</v>
      </c>
      <c r="AG29" t="n">
        <v>26</v>
      </c>
      <c r="AH29" t="n">
        <v>484543.1828137088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4.5818</v>
      </c>
      <c r="E30" t="n">
        <v>21.83</v>
      </c>
      <c r="F30" t="n">
        <v>17.67</v>
      </c>
      <c r="G30" t="n">
        <v>44.18</v>
      </c>
      <c r="H30" t="n">
        <v>0.49</v>
      </c>
      <c r="I30" t="n">
        <v>24</v>
      </c>
      <c r="J30" t="n">
        <v>287.91</v>
      </c>
      <c r="K30" t="n">
        <v>60.56</v>
      </c>
      <c r="L30" t="n">
        <v>8</v>
      </c>
      <c r="M30" t="n">
        <v>22</v>
      </c>
      <c r="N30" t="n">
        <v>79.36</v>
      </c>
      <c r="O30" t="n">
        <v>35743.15</v>
      </c>
      <c r="P30" t="n">
        <v>256.7</v>
      </c>
      <c r="Q30" t="n">
        <v>2196.7</v>
      </c>
      <c r="R30" t="n">
        <v>79.91</v>
      </c>
      <c r="S30" t="n">
        <v>53.93</v>
      </c>
      <c r="T30" t="n">
        <v>10920.08</v>
      </c>
      <c r="U30" t="n">
        <v>0.67</v>
      </c>
      <c r="V30" t="n">
        <v>0.86</v>
      </c>
      <c r="W30" t="n">
        <v>2.52</v>
      </c>
      <c r="X30" t="n">
        <v>0.67</v>
      </c>
      <c r="Y30" t="n">
        <v>1</v>
      </c>
      <c r="Z30" t="n">
        <v>10</v>
      </c>
      <c r="AA30" t="n">
        <v>389.8049529972206</v>
      </c>
      <c r="AB30" t="n">
        <v>533.3483336716224</v>
      </c>
      <c r="AC30" t="n">
        <v>482.4463172650897</v>
      </c>
      <c r="AD30" t="n">
        <v>389804.9529972206</v>
      </c>
      <c r="AE30" t="n">
        <v>533348.3336716224</v>
      </c>
      <c r="AF30" t="n">
        <v>2.099056809258137e-05</v>
      </c>
      <c r="AG30" t="n">
        <v>26</v>
      </c>
      <c r="AH30" t="n">
        <v>482446.3172650897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4.5806</v>
      </c>
      <c r="E31" t="n">
        <v>21.83</v>
      </c>
      <c r="F31" t="n">
        <v>17.68</v>
      </c>
      <c r="G31" t="n">
        <v>44.19</v>
      </c>
      <c r="H31" t="n">
        <v>0.51</v>
      </c>
      <c r="I31" t="n">
        <v>24</v>
      </c>
      <c r="J31" t="n">
        <v>288.42</v>
      </c>
      <c r="K31" t="n">
        <v>60.56</v>
      </c>
      <c r="L31" t="n">
        <v>8.25</v>
      </c>
      <c r="M31" t="n">
        <v>22</v>
      </c>
      <c r="N31" t="n">
        <v>79.61</v>
      </c>
      <c r="O31" t="n">
        <v>35805.48</v>
      </c>
      <c r="P31" t="n">
        <v>255.44</v>
      </c>
      <c r="Q31" t="n">
        <v>2196.73</v>
      </c>
      <c r="R31" t="n">
        <v>80.22</v>
      </c>
      <c r="S31" t="n">
        <v>53.93</v>
      </c>
      <c r="T31" t="n">
        <v>11074.1</v>
      </c>
      <c r="U31" t="n">
        <v>0.67</v>
      </c>
      <c r="V31" t="n">
        <v>0.86</v>
      </c>
      <c r="W31" t="n">
        <v>2.52</v>
      </c>
      <c r="X31" t="n">
        <v>0.67</v>
      </c>
      <c r="Y31" t="n">
        <v>1</v>
      </c>
      <c r="Z31" t="n">
        <v>10</v>
      </c>
      <c r="AA31" t="n">
        <v>389.1911070770396</v>
      </c>
      <c r="AB31" t="n">
        <v>532.5084426026601</v>
      </c>
      <c r="AC31" t="n">
        <v>481.6865842209547</v>
      </c>
      <c r="AD31" t="n">
        <v>389191.1070770397</v>
      </c>
      <c r="AE31" t="n">
        <v>532508.4426026602</v>
      </c>
      <c r="AF31" t="n">
        <v>2.098507054102716e-05</v>
      </c>
      <c r="AG31" t="n">
        <v>26</v>
      </c>
      <c r="AH31" t="n">
        <v>481686.5842209547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4.6028</v>
      </c>
      <c r="E32" t="n">
        <v>21.73</v>
      </c>
      <c r="F32" t="n">
        <v>17.62</v>
      </c>
      <c r="G32" t="n">
        <v>45.97</v>
      </c>
      <c r="H32" t="n">
        <v>0.52</v>
      </c>
      <c r="I32" t="n">
        <v>23</v>
      </c>
      <c r="J32" t="n">
        <v>288.92</v>
      </c>
      <c r="K32" t="n">
        <v>60.56</v>
      </c>
      <c r="L32" t="n">
        <v>8.5</v>
      </c>
      <c r="M32" t="n">
        <v>21</v>
      </c>
      <c r="N32" t="n">
        <v>79.87</v>
      </c>
      <c r="O32" t="n">
        <v>35867.91</v>
      </c>
      <c r="P32" t="n">
        <v>250.19</v>
      </c>
      <c r="Q32" t="n">
        <v>2196.81</v>
      </c>
      <c r="R32" t="n">
        <v>78.51000000000001</v>
      </c>
      <c r="S32" t="n">
        <v>53.93</v>
      </c>
      <c r="T32" t="n">
        <v>10222.51</v>
      </c>
      <c r="U32" t="n">
        <v>0.6899999999999999</v>
      </c>
      <c r="V32" t="n">
        <v>0.87</v>
      </c>
      <c r="W32" t="n">
        <v>2.51</v>
      </c>
      <c r="X32" t="n">
        <v>0.62</v>
      </c>
      <c r="Y32" t="n">
        <v>1</v>
      </c>
      <c r="Z32" t="n">
        <v>10</v>
      </c>
      <c r="AA32" t="n">
        <v>385.6236529959843</v>
      </c>
      <c r="AB32" t="n">
        <v>527.6272945439939</v>
      </c>
      <c r="AC32" t="n">
        <v>477.2712860822731</v>
      </c>
      <c r="AD32" t="n">
        <v>385623.6529959843</v>
      </c>
      <c r="AE32" t="n">
        <v>527627.2945439939</v>
      </c>
      <c r="AF32" t="n">
        <v>2.108677524478012e-05</v>
      </c>
      <c r="AG32" t="n">
        <v>26</v>
      </c>
      <c r="AH32" t="n">
        <v>477271.2860822731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4.6171</v>
      </c>
      <c r="E33" t="n">
        <v>21.66</v>
      </c>
      <c r="F33" t="n">
        <v>17.61</v>
      </c>
      <c r="G33" t="n">
        <v>48.02</v>
      </c>
      <c r="H33" t="n">
        <v>0.54</v>
      </c>
      <c r="I33" t="n">
        <v>22</v>
      </c>
      <c r="J33" t="n">
        <v>289.43</v>
      </c>
      <c r="K33" t="n">
        <v>60.56</v>
      </c>
      <c r="L33" t="n">
        <v>8.75</v>
      </c>
      <c r="M33" t="n">
        <v>20</v>
      </c>
      <c r="N33" t="n">
        <v>80.12</v>
      </c>
      <c r="O33" t="n">
        <v>35930.44</v>
      </c>
      <c r="P33" t="n">
        <v>250.83</v>
      </c>
      <c r="Q33" t="n">
        <v>2196.71</v>
      </c>
      <c r="R33" t="n">
        <v>77.89</v>
      </c>
      <c r="S33" t="n">
        <v>53.93</v>
      </c>
      <c r="T33" t="n">
        <v>9917.43</v>
      </c>
      <c r="U33" t="n">
        <v>0.6899999999999999</v>
      </c>
      <c r="V33" t="n">
        <v>0.87</v>
      </c>
      <c r="W33" t="n">
        <v>2.51</v>
      </c>
      <c r="X33" t="n">
        <v>0.6</v>
      </c>
      <c r="Y33" t="n">
        <v>1</v>
      </c>
      <c r="Z33" t="n">
        <v>10</v>
      </c>
      <c r="AA33" t="n">
        <v>385.4816549358964</v>
      </c>
      <c r="AB33" t="n">
        <v>527.4330065336693</v>
      </c>
      <c r="AC33" t="n">
        <v>477.0955406469691</v>
      </c>
      <c r="AD33" t="n">
        <v>385481.6549358964</v>
      </c>
      <c r="AE33" t="n">
        <v>527433.0065336693</v>
      </c>
      <c r="AF33" t="n">
        <v>2.11522877341345e-05</v>
      </c>
      <c r="AG33" t="n">
        <v>26</v>
      </c>
      <c r="AH33" t="n">
        <v>477095.5406469691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4.6356</v>
      </c>
      <c r="E34" t="n">
        <v>21.57</v>
      </c>
      <c r="F34" t="n">
        <v>17.57</v>
      </c>
      <c r="G34" t="n">
        <v>50.21</v>
      </c>
      <c r="H34" t="n">
        <v>0.55</v>
      </c>
      <c r="I34" t="n">
        <v>21</v>
      </c>
      <c r="J34" t="n">
        <v>289.94</v>
      </c>
      <c r="K34" t="n">
        <v>60.56</v>
      </c>
      <c r="L34" t="n">
        <v>9</v>
      </c>
      <c r="M34" t="n">
        <v>19</v>
      </c>
      <c r="N34" t="n">
        <v>80.38</v>
      </c>
      <c r="O34" t="n">
        <v>35993.08</v>
      </c>
      <c r="P34" t="n">
        <v>246.01</v>
      </c>
      <c r="Q34" t="n">
        <v>2196.56</v>
      </c>
      <c r="R34" t="n">
        <v>76.7</v>
      </c>
      <c r="S34" t="n">
        <v>53.93</v>
      </c>
      <c r="T34" t="n">
        <v>9330.15</v>
      </c>
      <c r="U34" t="n">
        <v>0.7</v>
      </c>
      <c r="V34" t="n">
        <v>0.87</v>
      </c>
      <c r="W34" t="n">
        <v>2.51</v>
      </c>
      <c r="X34" t="n">
        <v>0.57</v>
      </c>
      <c r="Y34" t="n">
        <v>1</v>
      </c>
      <c r="Z34" t="n">
        <v>10</v>
      </c>
      <c r="AA34" t="n">
        <v>373.3172936677204</v>
      </c>
      <c r="AB34" t="n">
        <v>510.7891907928069</v>
      </c>
      <c r="AC34" t="n">
        <v>462.0401873206724</v>
      </c>
      <c r="AD34" t="n">
        <v>373317.2936677204</v>
      </c>
      <c r="AE34" t="n">
        <v>510789.1907928069</v>
      </c>
      <c r="AF34" t="n">
        <v>2.123704165392863e-05</v>
      </c>
      <c r="AG34" t="n">
        <v>25</v>
      </c>
      <c r="AH34" t="n">
        <v>462040.1873206724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4.6545</v>
      </c>
      <c r="E35" t="n">
        <v>21.48</v>
      </c>
      <c r="F35" t="n">
        <v>17.54</v>
      </c>
      <c r="G35" t="n">
        <v>52.62</v>
      </c>
      <c r="H35" t="n">
        <v>0.57</v>
      </c>
      <c r="I35" t="n">
        <v>20</v>
      </c>
      <c r="J35" t="n">
        <v>290.45</v>
      </c>
      <c r="K35" t="n">
        <v>60.56</v>
      </c>
      <c r="L35" t="n">
        <v>9.25</v>
      </c>
      <c r="M35" t="n">
        <v>18</v>
      </c>
      <c r="N35" t="n">
        <v>80.64</v>
      </c>
      <c r="O35" t="n">
        <v>36055.83</v>
      </c>
      <c r="P35" t="n">
        <v>242.51</v>
      </c>
      <c r="Q35" t="n">
        <v>2196.58</v>
      </c>
      <c r="R35" t="n">
        <v>75.73</v>
      </c>
      <c r="S35" t="n">
        <v>53.93</v>
      </c>
      <c r="T35" t="n">
        <v>8850.780000000001</v>
      </c>
      <c r="U35" t="n">
        <v>0.71</v>
      </c>
      <c r="V35" t="n">
        <v>0.87</v>
      </c>
      <c r="W35" t="n">
        <v>2.51</v>
      </c>
      <c r="X35" t="n">
        <v>0.53</v>
      </c>
      <c r="Y35" t="n">
        <v>1</v>
      </c>
      <c r="Z35" t="n">
        <v>10</v>
      </c>
      <c r="AA35" t="n">
        <v>370.8682319957885</v>
      </c>
      <c r="AB35" t="n">
        <v>507.4382765682941</v>
      </c>
      <c r="AC35" t="n">
        <v>459.0090796467094</v>
      </c>
      <c r="AD35" t="n">
        <v>370868.2319957885</v>
      </c>
      <c r="AE35" t="n">
        <v>507438.2765682941</v>
      </c>
      <c r="AF35" t="n">
        <v>2.13236280909075e-05</v>
      </c>
      <c r="AG35" t="n">
        <v>25</v>
      </c>
      <c r="AH35" t="n">
        <v>459009.0796467094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4.6501</v>
      </c>
      <c r="E36" t="n">
        <v>21.5</v>
      </c>
      <c r="F36" t="n">
        <v>17.56</v>
      </c>
      <c r="G36" t="n">
        <v>52.68</v>
      </c>
      <c r="H36" t="n">
        <v>0.58</v>
      </c>
      <c r="I36" t="n">
        <v>20</v>
      </c>
      <c r="J36" t="n">
        <v>290.96</v>
      </c>
      <c r="K36" t="n">
        <v>60.56</v>
      </c>
      <c r="L36" t="n">
        <v>9.5</v>
      </c>
      <c r="M36" t="n">
        <v>18</v>
      </c>
      <c r="N36" t="n">
        <v>80.90000000000001</v>
      </c>
      <c r="O36" t="n">
        <v>36118.68</v>
      </c>
      <c r="P36" t="n">
        <v>240.85</v>
      </c>
      <c r="Q36" t="n">
        <v>2196.61</v>
      </c>
      <c r="R36" t="n">
        <v>76.51000000000001</v>
      </c>
      <c r="S36" t="n">
        <v>53.93</v>
      </c>
      <c r="T36" t="n">
        <v>9242.360000000001</v>
      </c>
      <c r="U36" t="n">
        <v>0.7</v>
      </c>
      <c r="V36" t="n">
        <v>0.87</v>
      </c>
      <c r="W36" t="n">
        <v>2.51</v>
      </c>
      <c r="X36" t="n">
        <v>0.55</v>
      </c>
      <c r="Y36" t="n">
        <v>1</v>
      </c>
      <c r="Z36" t="n">
        <v>10</v>
      </c>
      <c r="AA36" t="n">
        <v>370.1633738113311</v>
      </c>
      <c r="AB36" t="n">
        <v>506.473858504171</v>
      </c>
      <c r="AC36" t="n">
        <v>458.136704289057</v>
      </c>
      <c r="AD36" t="n">
        <v>370163.3738113311</v>
      </c>
      <c r="AE36" t="n">
        <v>506473.858504171</v>
      </c>
      <c r="AF36" t="n">
        <v>2.130347040187539e-05</v>
      </c>
      <c r="AG36" t="n">
        <v>25</v>
      </c>
      <c r="AH36" t="n">
        <v>458136.7042890571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4.6698</v>
      </c>
      <c r="E37" t="n">
        <v>21.41</v>
      </c>
      <c r="F37" t="n">
        <v>17.52</v>
      </c>
      <c r="G37" t="n">
        <v>55.33</v>
      </c>
      <c r="H37" t="n">
        <v>0.6</v>
      </c>
      <c r="I37" t="n">
        <v>19</v>
      </c>
      <c r="J37" t="n">
        <v>291.47</v>
      </c>
      <c r="K37" t="n">
        <v>60.56</v>
      </c>
      <c r="L37" t="n">
        <v>9.75</v>
      </c>
      <c r="M37" t="n">
        <v>14</v>
      </c>
      <c r="N37" t="n">
        <v>81.16</v>
      </c>
      <c r="O37" t="n">
        <v>36181.64</v>
      </c>
      <c r="P37" t="n">
        <v>238.95</v>
      </c>
      <c r="Q37" t="n">
        <v>2196.57</v>
      </c>
      <c r="R37" t="n">
        <v>74.92</v>
      </c>
      <c r="S37" t="n">
        <v>53.93</v>
      </c>
      <c r="T37" t="n">
        <v>8450.75</v>
      </c>
      <c r="U37" t="n">
        <v>0.72</v>
      </c>
      <c r="V37" t="n">
        <v>0.87</v>
      </c>
      <c r="W37" t="n">
        <v>2.51</v>
      </c>
      <c r="X37" t="n">
        <v>0.52</v>
      </c>
      <c r="Y37" t="n">
        <v>1</v>
      </c>
      <c r="Z37" t="n">
        <v>10</v>
      </c>
      <c r="AA37" t="n">
        <v>368.528399193722</v>
      </c>
      <c r="AB37" t="n">
        <v>504.2368141023688</v>
      </c>
      <c r="AC37" t="n">
        <v>456.1131602652513</v>
      </c>
      <c r="AD37" t="n">
        <v>368528.3991937219</v>
      </c>
      <c r="AE37" t="n">
        <v>504236.8141023688</v>
      </c>
      <c r="AF37" t="n">
        <v>2.139372187322374e-05</v>
      </c>
      <c r="AG37" t="n">
        <v>25</v>
      </c>
      <c r="AH37" t="n">
        <v>456113.1602652513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4.6667</v>
      </c>
      <c r="E38" t="n">
        <v>21.43</v>
      </c>
      <c r="F38" t="n">
        <v>17.54</v>
      </c>
      <c r="G38" t="n">
        <v>55.37</v>
      </c>
      <c r="H38" t="n">
        <v>0.61</v>
      </c>
      <c r="I38" t="n">
        <v>19</v>
      </c>
      <c r="J38" t="n">
        <v>291.98</v>
      </c>
      <c r="K38" t="n">
        <v>60.56</v>
      </c>
      <c r="L38" t="n">
        <v>10</v>
      </c>
      <c r="M38" t="n">
        <v>12</v>
      </c>
      <c r="N38" t="n">
        <v>81.42</v>
      </c>
      <c r="O38" t="n">
        <v>36244.71</v>
      </c>
      <c r="P38" t="n">
        <v>237.19</v>
      </c>
      <c r="Q38" t="n">
        <v>2196.57</v>
      </c>
      <c r="R38" t="n">
        <v>75.43000000000001</v>
      </c>
      <c r="S38" t="n">
        <v>53.93</v>
      </c>
      <c r="T38" t="n">
        <v>8706.74</v>
      </c>
      <c r="U38" t="n">
        <v>0.71</v>
      </c>
      <c r="V38" t="n">
        <v>0.87</v>
      </c>
      <c r="W38" t="n">
        <v>2.51</v>
      </c>
      <c r="X38" t="n">
        <v>0.53</v>
      </c>
      <c r="Y38" t="n">
        <v>1</v>
      </c>
      <c r="Z38" t="n">
        <v>10</v>
      </c>
      <c r="AA38" t="n">
        <v>367.7323152898031</v>
      </c>
      <c r="AB38" t="n">
        <v>503.1475769842838</v>
      </c>
      <c r="AC38" t="n">
        <v>455.1278784089624</v>
      </c>
      <c r="AD38" t="n">
        <v>367732.3152898031</v>
      </c>
      <c r="AE38" t="n">
        <v>503147.5769842837</v>
      </c>
      <c r="AF38" t="n">
        <v>2.137951986504201e-05</v>
      </c>
      <c r="AG38" t="n">
        <v>25</v>
      </c>
      <c r="AH38" t="n">
        <v>455127.8784089624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4.6826</v>
      </c>
      <c r="E39" t="n">
        <v>21.36</v>
      </c>
      <c r="F39" t="n">
        <v>17.51</v>
      </c>
      <c r="G39" t="n">
        <v>58.38</v>
      </c>
      <c r="H39" t="n">
        <v>0.62</v>
      </c>
      <c r="I39" t="n">
        <v>18</v>
      </c>
      <c r="J39" t="n">
        <v>292.49</v>
      </c>
      <c r="K39" t="n">
        <v>60.56</v>
      </c>
      <c r="L39" t="n">
        <v>10.25</v>
      </c>
      <c r="M39" t="n">
        <v>9</v>
      </c>
      <c r="N39" t="n">
        <v>81.68000000000001</v>
      </c>
      <c r="O39" t="n">
        <v>36307.88</v>
      </c>
      <c r="P39" t="n">
        <v>236.52</v>
      </c>
      <c r="Q39" t="n">
        <v>2196.56</v>
      </c>
      <c r="R39" t="n">
        <v>74.76000000000001</v>
      </c>
      <c r="S39" t="n">
        <v>53.93</v>
      </c>
      <c r="T39" t="n">
        <v>8375.84</v>
      </c>
      <c r="U39" t="n">
        <v>0.72</v>
      </c>
      <c r="V39" t="n">
        <v>0.87</v>
      </c>
      <c r="W39" t="n">
        <v>2.51</v>
      </c>
      <c r="X39" t="n">
        <v>0.51</v>
      </c>
      <c r="Y39" t="n">
        <v>1</v>
      </c>
      <c r="Z39" t="n">
        <v>10</v>
      </c>
      <c r="AA39" t="n">
        <v>366.8730311900737</v>
      </c>
      <c r="AB39" t="n">
        <v>501.9718665700951</v>
      </c>
      <c r="AC39" t="n">
        <v>454.0643761465839</v>
      </c>
      <c r="AD39" t="n">
        <v>366873.0311900737</v>
      </c>
      <c r="AE39" t="n">
        <v>501971.8665700951</v>
      </c>
      <c r="AF39" t="n">
        <v>2.145236242313535e-05</v>
      </c>
      <c r="AG39" t="n">
        <v>25</v>
      </c>
      <c r="AH39" t="n">
        <v>454064.3761465839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4.6842</v>
      </c>
      <c r="E40" t="n">
        <v>21.35</v>
      </c>
      <c r="F40" t="n">
        <v>17.51</v>
      </c>
      <c r="G40" t="n">
        <v>58.36</v>
      </c>
      <c r="H40" t="n">
        <v>0.64</v>
      </c>
      <c r="I40" t="n">
        <v>18</v>
      </c>
      <c r="J40" t="n">
        <v>293</v>
      </c>
      <c r="K40" t="n">
        <v>60.56</v>
      </c>
      <c r="L40" t="n">
        <v>10.5</v>
      </c>
      <c r="M40" t="n">
        <v>7</v>
      </c>
      <c r="N40" t="n">
        <v>81.95</v>
      </c>
      <c r="O40" t="n">
        <v>36371.17</v>
      </c>
      <c r="P40" t="n">
        <v>236.31</v>
      </c>
      <c r="Q40" t="n">
        <v>2196.56</v>
      </c>
      <c r="R40" t="n">
        <v>74.36</v>
      </c>
      <c r="S40" t="n">
        <v>53.93</v>
      </c>
      <c r="T40" t="n">
        <v>8176.41</v>
      </c>
      <c r="U40" t="n">
        <v>0.73</v>
      </c>
      <c r="V40" t="n">
        <v>0.87</v>
      </c>
      <c r="W40" t="n">
        <v>2.52</v>
      </c>
      <c r="X40" t="n">
        <v>0.5</v>
      </c>
      <c r="Y40" t="n">
        <v>1</v>
      </c>
      <c r="Z40" t="n">
        <v>10</v>
      </c>
      <c r="AA40" t="n">
        <v>366.716486997075</v>
      </c>
      <c r="AB40" t="n">
        <v>501.757675898992</v>
      </c>
      <c r="AC40" t="n">
        <v>453.8706275325124</v>
      </c>
      <c r="AD40" t="n">
        <v>366716.486997075</v>
      </c>
      <c r="AE40" t="n">
        <v>501757.675898992</v>
      </c>
      <c r="AF40" t="n">
        <v>2.14596924918743e-05</v>
      </c>
      <c r="AG40" t="n">
        <v>25</v>
      </c>
      <c r="AH40" t="n">
        <v>453870.6275325124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4.7029</v>
      </c>
      <c r="E41" t="n">
        <v>21.26</v>
      </c>
      <c r="F41" t="n">
        <v>17.47</v>
      </c>
      <c r="G41" t="n">
        <v>61.68</v>
      </c>
      <c r="H41" t="n">
        <v>0.65</v>
      </c>
      <c r="I41" t="n">
        <v>17</v>
      </c>
      <c r="J41" t="n">
        <v>293.52</v>
      </c>
      <c r="K41" t="n">
        <v>60.56</v>
      </c>
      <c r="L41" t="n">
        <v>10.75</v>
      </c>
      <c r="M41" t="n">
        <v>7</v>
      </c>
      <c r="N41" t="n">
        <v>82.20999999999999</v>
      </c>
      <c r="O41" t="n">
        <v>36434.56</v>
      </c>
      <c r="P41" t="n">
        <v>232.58</v>
      </c>
      <c r="Q41" t="n">
        <v>2196.64</v>
      </c>
      <c r="R41" t="n">
        <v>73.19</v>
      </c>
      <c r="S41" t="n">
        <v>53.93</v>
      </c>
      <c r="T41" t="n">
        <v>7594.44</v>
      </c>
      <c r="U41" t="n">
        <v>0.74</v>
      </c>
      <c r="V41" t="n">
        <v>0.87</v>
      </c>
      <c r="W41" t="n">
        <v>2.52</v>
      </c>
      <c r="X41" t="n">
        <v>0.47</v>
      </c>
      <c r="Y41" t="n">
        <v>1</v>
      </c>
      <c r="Z41" t="n">
        <v>10</v>
      </c>
      <c r="AA41" t="n">
        <v>364.1962274690319</v>
      </c>
      <c r="AB41" t="n">
        <v>498.30934562672</v>
      </c>
      <c r="AC41" t="n">
        <v>450.7514010616642</v>
      </c>
      <c r="AD41" t="n">
        <v>364196.2274690319</v>
      </c>
      <c r="AE41" t="n">
        <v>498309.34562672</v>
      </c>
      <c r="AF41" t="n">
        <v>2.15453626702608e-05</v>
      </c>
      <c r="AG41" t="n">
        <v>25</v>
      </c>
      <c r="AH41" t="n">
        <v>450751.4010616642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4.7021</v>
      </c>
      <c r="E42" t="n">
        <v>21.27</v>
      </c>
      <c r="F42" t="n">
        <v>17.48</v>
      </c>
      <c r="G42" t="n">
        <v>61.69</v>
      </c>
      <c r="H42" t="n">
        <v>0.67</v>
      </c>
      <c r="I42" t="n">
        <v>17</v>
      </c>
      <c r="J42" t="n">
        <v>294.03</v>
      </c>
      <c r="K42" t="n">
        <v>60.56</v>
      </c>
      <c r="L42" t="n">
        <v>11</v>
      </c>
      <c r="M42" t="n">
        <v>3</v>
      </c>
      <c r="N42" t="n">
        <v>82.48</v>
      </c>
      <c r="O42" t="n">
        <v>36498.06</v>
      </c>
      <c r="P42" t="n">
        <v>232.71</v>
      </c>
      <c r="Q42" t="n">
        <v>2196.56</v>
      </c>
      <c r="R42" t="n">
        <v>73.29000000000001</v>
      </c>
      <c r="S42" t="n">
        <v>53.93</v>
      </c>
      <c r="T42" t="n">
        <v>7645.69</v>
      </c>
      <c r="U42" t="n">
        <v>0.74</v>
      </c>
      <c r="V42" t="n">
        <v>0.87</v>
      </c>
      <c r="W42" t="n">
        <v>2.52</v>
      </c>
      <c r="X42" t="n">
        <v>0.47</v>
      </c>
      <c r="Y42" t="n">
        <v>1</v>
      </c>
      <c r="Z42" t="n">
        <v>10</v>
      </c>
      <c r="AA42" t="n">
        <v>364.2972342025005</v>
      </c>
      <c r="AB42" t="n">
        <v>498.4475474955545</v>
      </c>
      <c r="AC42" t="n">
        <v>450.8764131381047</v>
      </c>
      <c r="AD42" t="n">
        <v>364297.2342025005</v>
      </c>
      <c r="AE42" t="n">
        <v>498447.5474955546</v>
      </c>
      <c r="AF42" t="n">
        <v>2.154169763589133e-05</v>
      </c>
      <c r="AG42" t="n">
        <v>25</v>
      </c>
      <c r="AH42" t="n">
        <v>450876.4131381047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4.7005</v>
      </c>
      <c r="E43" t="n">
        <v>21.27</v>
      </c>
      <c r="F43" t="n">
        <v>17.49</v>
      </c>
      <c r="G43" t="n">
        <v>61.71</v>
      </c>
      <c r="H43" t="n">
        <v>0.68</v>
      </c>
      <c r="I43" t="n">
        <v>17</v>
      </c>
      <c r="J43" t="n">
        <v>294.55</v>
      </c>
      <c r="K43" t="n">
        <v>60.56</v>
      </c>
      <c r="L43" t="n">
        <v>11.25</v>
      </c>
      <c r="M43" t="n">
        <v>1</v>
      </c>
      <c r="N43" t="n">
        <v>82.73999999999999</v>
      </c>
      <c r="O43" t="n">
        <v>36561.67</v>
      </c>
      <c r="P43" t="n">
        <v>232.89</v>
      </c>
      <c r="Q43" t="n">
        <v>2196.67</v>
      </c>
      <c r="R43" t="n">
        <v>73.31999999999999</v>
      </c>
      <c r="S43" t="n">
        <v>53.93</v>
      </c>
      <c r="T43" t="n">
        <v>7661.22</v>
      </c>
      <c r="U43" t="n">
        <v>0.74</v>
      </c>
      <c r="V43" t="n">
        <v>0.87</v>
      </c>
      <c r="W43" t="n">
        <v>2.52</v>
      </c>
      <c r="X43" t="n">
        <v>0.48</v>
      </c>
      <c r="Y43" t="n">
        <v>1</v>
      </c>
      <c r="Z43" t="n">
        <v>10</v>
      </c>
      <c r="AA43" t="n">
        <v>364.4475544726427</v>
      </c>
      <c r="AB43" t="n">
        <v>498.6532223208252</v>
      </c>
      <c r="AC43" t="n">
        <v>451.062458646718</v>
      </c>
      <c r="AD43" t="n">
        <v>364447.5544726427</v>
      </c>
      <c r="AE43" t="n">
        <v>498653.2223208252</v>
      </c>
      <c r="AF43" t="n">
        <v>2.153436756715237e-05</v>
      </c>
      <c r="AG43" t="n">
        <v>25</v>
      </c>
      <c r="AH43" t="n">
        <v>451062.4586467179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4.7005</v>
      </c>
      <c r="E44" t="n">
        <v>21.27</v>
      </c>
      <c r="F44" t="n">
        <v>17.49</v>
      </c>
      <c r="G44" t="n">
        <v>61.71</v>
      </c>
      <c r="H44" t="n">
        <v>0.6899999999999999</v>
      </c>
      <c r="I44" t="n">
        <v>17</v>
      </c>
      <c r="J44" t="n">
        <v>295.06</v>
      </c>
      <c r="K44" t="n">
        <v>60.56</v>
      </c>
      <c r="L44" t="n">
        <v>11.5</v>
      </c>
      <c r="M44" t="n">
        <v>1</v>
      </c>
      <c r="N44" t="n">
        <v>83.01000000000001</v>
      </c>
      <c r="O44" t="n">
        <v>36625.39</v>
      </c>
      <c r="P44" t="n">
        <v>233.34</v>
      </c>
      <c r="Q44" t="n">
        <v>2196.56</v>
      </c>
      <c r="R44" t="n">
        <v>73.31</v>
      </c>
      <c r="S44" t="n">
        <v>53.93</v>
      </c>
      <c r="T44" t="n">
        <v>7653.91</v>
      </c>
      <c r="U44" t="n">
        <v>0.74</v>
      </c>
      <c r="V44" t="n">
        <v>0.87</v>
      </c>
      <c r="W44" t="n">
        <v>2.53</v>
      </c>
      <c r="X44" t="n">
        <v>0.48</v>
      </c>
      <c r="Y44" t="n">
        <v>1</v>
      </c>
      <c r="Z44" t="n">
        <v>10</v>
      </c>
      <c r="AA44" t="n">
        <v>364.679102544846</v>
      </c>
      <c r="AB44" t="n">
        <v>498.9700366083938</v>
      </c>
      <c r="AC44" t="n">
        <v>451.3490366233327</v>
      </c>
      <c r="AD44" t="n">
        <v>364679.102544846</v>
      </c>
      <c r="AE44" t="n">
        <v>498970.0366083938</v>
      </c>
      <c r="AF44" t="n">
        <v>2.153436756715237e-05</v>
      </c>
      <c r="AG44" t="n">
        <v>25</v>
      </c>
      <c r="AH44" t="n">
        <v>451349.0366233326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4.6996</v>
      </c>
      <c r="E45" t="n">
        <v>21.28</v>
      </c>
      <c r="F45" t="n">
        <v>17.49</v>
      </c>
      <c r="G45" t="n">
        <v>61.73</v>
      </c>
      <c r="H45" t="n">
        <v>0.71</v>
      </c>
      <c r="I45" t="n">
        <v>17</v>
      </c>
      <c r="J45" t="n">
        <v>295.58</v>
      </c>
      <c r="K45" t="n">
        <v>60.56</v>
      </c>
      <c r="L45" t="n">
        <v>11.75</v>
      </c>
      <c r="M45" t="n">
        <v>0</v>
      </c>
      <c r="N45" t="n">
        <v>83.28</v>
      </c>
      <c r="O45" t="n">
        <v>36689.22</v>
      </c>
      <c r="P45" t="n">
        <v>233.71</v>
      </c>
      <c r="Q45" t="n">
        <v>2196.74</v>
      </c>
      <c r="R45" t="n">
        <v>73.31</v>
      </c>
      <c r="S45" t="n">
        <v>53.93</v>
      </c>
      <c r="T45" t="n">
        <v>7654.34</v>
      </c>
      <c r="U45" t="n">
        <v>0.74</v>
      </c>
      <c r="V45" t="n">
        <v>0.87</v>
      </c>
      <c r="W45" t="n">
        <v>2.53</v>
      </c>
      <c r="X45" t="n">
        <v>0.48</v>
      </c>
      <c r="Y45" t="n">
        <v>1</v>
      </c>
      <c r="Z45" t="n">
        <v>10</v>
      </c>
      <c r="AA45" t="n">
        <v>364.8960773759831</v>
      </c>
      <c r="AB45" t="n">
        <v>499.2669111446095</v>
      </c>
      <c r="AC45" t="n">
        <v>451.6175778704779</v>
      </c>
      <c r="AD45" t="n">
        <v>364896.0773759831</v>
      </c>
      <c r="AE45" t="n">
        <v>499266.9111446096</v>
      </c>
      <c r="AF45" t="n">
        <v>2.153024440348672e-05</v>
      </c>
      <c r="AG45" t="n">
        <v>25</v>
      </c>
      <c r="AH45" t="n">
        <v>451617.5778704779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4.4003</v>
      </c>
      <c r="E2" t="n">
        <v>22.73</v>
      </c>
      <c r="F2" t="n">
        <v>19.68</v>
      </c>
      <c r="G2" t="n">
        <v>13.12</v>
      </c>
      <c r="H2" t="n">
        <v>0.28</v>
      </c>
      <c r="I2" t="n">
        <v>90</v>
      </c>
      <c r="J2" t="n">
        <v>61.76</v>
      </c>
      <c r="K2" t="n">
        <v>28.92</v>
      </c>
      <c r="L2" t="n">
        <v>1</v>
      </c>
      <c r="M2" t="n">
        <v>10</v>
      </c>
      <c r="N2" t="n">
        <v>6.84</v>
      </c>
      <c r="O2" t="n">
        <v>7851.41</v>
      </c>
      <c r="P2" t="n">
        <v>103.57</v>
      </c>
      <c r="Q2" t="n">
        <v>2196.94</v>
      </c>
      <c r="R2" t="n">
        <v>141.65</v>
      </c>
      <c r="S2" t="n">
        <v>53.93</v>
      </c>
      <c r="T2" t="n">
        <v>41460.7</v>
      </c>
      <c r="U2" t="n">
        <v>0.38</v>
      </c>
      <c r="V2" t="n">
        <v>0.78</v>
      </c>
      <c r="W2" t="n">
        <v>2.73</v>
      </c>
      <c r="X2" t="n">
        <v>2.67</v>
      </c>
      <c r="Y2" t="n">
        <v>1</v>
      </c>
      <c r="Z2" t="n">
        <v>10</v>
      </c>
      <c r="AA2" t="n">
        <v>307.091603010197</v>
      </c>
      <c r="AB2" t="n">
        <v>420.1762791639128</v>
      </c>
      <c r="AC2" t="n">
        <v>380.0752448016199</v>
      </c>
      <c r="AD2" t="n">
        <v>307091.6030101971</v>
      </c>
      <c r="AE2" t="n">
        <v>420176.2791639128</v>
      </c>
      <c r="AF2" t="n">
        <v>4.039144601763071e-05</v>
      </c>
      <c r="AG2" t="n">
        <v>27</v>
      </c>
      <c r="AH2" t="n">
        <v>380075.2448016198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4.4126</v>
      </c>
      <c r="E3" t="n">
        <v>22.66</v>
      </c>
      <c r="F3" t="n">
        <v>19.63</v>
      </c>
      <c r="G3" t="n">
        <v>13.23</v>
      </c>
      <c r="H3" t="n">
        <v>0.35</v>
      </c>
      <c r="I3" t="n">
        <v>89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103.48</v>
      </c>
      <c r="Q3" t="n">
        <v>2197.12</v>
      </c>
      <c r="R3" t="n">
        <v>139.96</v>
      </c>
      <c r="S3" t="n">
        <v>53.93</v>
      </c>
      <c r="T3" t="n">
        <v>40621.96</v>
      </c>
      <c r="U3" t="n">
        <v>0.39</v>
      </c>
      <c r="V3" t="n">
        <v>0.78</v>
      </c>
      <c r="W3" t="n">
        <v>2.73</v>
      </c>
      <c r="X3" t="n">
        <v>2.62</v>
      </c>
      <c r="Y3" t="n">
        <v>1</v>
      </c>
      <c r="Z3" t="n">
        <v>10</v>
      </c>
      <c r="AA3" t="n">
        <v>306.8242279099907</v>
      </c>
      <c r="AB3" t="n">
        <v>419.8104447560535</v>
      </c>
      <c r="AC3" t="n">
        <v>379.7443251161948</v>
      </c>
      <c r="AD3" t="n">
        <v>306824.2279099906</v>
      </c>
      <c r="AE3" t="n">
        <v>419810.4447560535</v>
      </c>
      <c r="AF3" t="n">
        <v>4.050435077094682e-05</v>
      </c>
      <c r="AG3" t="n">
        <v>27</v>
      </c>
      <c r="AH3" t="n">
        <v>379744.3251161948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3.0659</v>
      </c>
      <c r="E2" t="n">
        <v>32.62</v>
      </c>
      <c r="F2" t="n">
        <v>23.2</v>
      </c>
      <c r="G2" t="n">
        <v>6.69</v>
      </c>
      <c r="H2" t="n">
        <v>0.11</v>
      </c>
      <c r="I2" t="n">
        <v>208</v>
      </c>
      <c r="J2" t="n">
        <v>167.88</v>
      </c>
      <c r="K2" t="n">
        <v>51.39</v>
      </c>
      <c r="L2" t="n">
        <v>1</v>
      </c>
      <c r="M2" t="n">
        <v>206</v>
      </c>
      <c r="N2" t="n">
        <v>30.49</v>
      </c>
      <c r="O2" t="n">
        <v>20939.59</v>
      </c>
      <c r="P2" t="n">
        <v>286.57</v>
      </c>
      <c r="Q2" t="n">
        <v>2197.26</v>
      </c>
      <c r="R2" t="n">
        <v>260.19</v>
      </c>
      <c r="S2" t="n">
        <v>53.93</v>
      </c>
      <c r="T2" t="n">
        <v>100138.6</v>
      </c>
      <c r="U2" t="n">
        <v>0.21</v>
      </c>
      <c r="V2" t="n">
        <v>0.66</v>
      </c>
      <c r="W2" t="n">
        <v>2.83</v>
      </c>
      <c r="X2" t="n">
        <v>6.18</v>
      </c>
      <c r="Y2" t="n">
        <v>1</v>
      </c>
      <c r="Z2" t="n">
        <v>10</v>
      </c>
      <c r="AA2" t="n">
        <v>597.5165061102929</v>
      </c>
      <c r="AB2" t="n">
        <v>817.5484442279176</v>
      </c>
      <c r="AC2" t="n">
        <v>739.5227681472525</v>
      </c>
      <c r="AD2" t="n">
        <v>597516.5061102929</v>
      </c>
      <c r="AE2" t="n">
        <v>817548.4442279176</v>
      </c>
      <c r="AF2" t="n">
        <v>1.717775898687773e-05</v>
      </c>
      <c r="AG2" t="n">
        <v>38</v>
      </c>
      <c r="AH2" t="n">
        <v>739522.7681472525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3.4514</v>
      </c>
      <c r="E3" t="n">
        <v>28.97</v>
      </c>
      <c r="F3" t="n">
        <v>21.45</v>
      </c>
      <c r="G3" t="n">
        <v>8.470000000000001</v>
      </c>
      <c r="H3" t="n">
        <v>0.13</v>
      </c>
      <c r="I3" t="n">
        <v>152</v>
      </c>
      <c r="J3" t="n">
        <v>168.25</v>
      </c>
      <c r="K3" t="n">
        <v>51.39</v>
      </c>
      <c r="L3" t="n">
        <v>1.25</v>
      </c>
      <c r="M3" t="n">
        <v>150</v>
      </c>
      <c r="N3" t="n">
        <v>30.6</v>
      </c>
      <c r="O3" t="n">
        <v>20984.25</v>
      </c>
      <c r="P3" t="n">
        <v>261.72</v>
      </c>
      <c r="Q3" t="n">
        <v>2197.26</v>
      </c>
      <c r="R3" t="n">
        <v>203.27</v>
      </c>
      <c r="S3" t="n">
        <v>53.93</v>
      </c>
      <c r="T3" t="n">
        <v>71958.94</v>
      </c>
      <c r="U3" t="n">
        <v>0.27</v>
      </c>
      <c r="V3" t="n">
        <v>0.71</v>
      </c>
      <c r="W3" t="n">
        <v>2.73</v>
      </c>
      <c r="X3" t="n">
        <v>4.44</v>
      </c>
      <c r="Y3" t="n">
        <v>1</v>
      </c>
      <c r="Z3" t="n">
        <v>10</v>
      </c>
      <c r="AA3" t="n">
        <v>513.5727411664963</v>
      </c>
      <c r="AB3" t="n">
        <v>702.6928816942742</v>
      </c>
      <c r="AC3" t="n">
        <v>635.6288593010255</v>
      </c>
      <c r="AD3" t="n">
        <v>513572.7411664963</v>
      </c>
      <c r="AE3" t="n">
        <v>702692.8816942743</v>
      </c>
      <c r="AF3" t="n">
        <v>1.933765529446812e-05</v>
      </c>
      <c r="AG3" t="n">
        <v>34</v>
      </c>
      <c r="AH3" t="n">
        <v>635628.8593010255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3.7111</v>
      </c>
      <c r="E4" t="n">
        <v>26.95</v>
      </c>
      <c r="F4" t="n">
        <v>20.51</v>
      </c>
      <c r="G4" t="n">
        <v>10.25</v>
      </c>
      <c r="H4" t="n">
        <v>0.16</v>
      </c>
      <c r="I4" t="n">
        <v>120</v>
      </c>
      <c r="J4" t="n">
        <v>168.61</v>
      </c>
      <c r="K4" t="n">
        <v>51.39</v>
      </c>
      <c r="L4" t="n">
        <v>1.5</v>
      </c>
      <c r="M4" t="n">
        <v>118</v>
      </c>
      <c r="N4" t="n">
        <v>30.71</v>
      </c>
      <c r="O4" t="n">
        <v>21028.94</v>
      </c>
      <c r="P4" t="n">
        <v>247.24</v>
      </c>
      <c r="Q4" t="n">
        <v>2196.98</v>
      </c>
      <c r="R4" t="n">
        <v>172.65</v>
      </c>
      <c r="S4" t="n">
        <v>53.93</v>
      </c>
      <c r="T4" t="n">
        <v>56808.14</v>
      </c>
      <c r="U4" t="n">
        <v>0.31</v>
      </c>
      <c r="V4" t="n">
        <v>0.74</v>
      </c>
      <c r="W4" t="n">
        <v>2.67</v>
      </c>
      <c r="X4" t="n">
        <v>3.5</v>
      </c>
      <c r="Y4" t="n">
        <v>1</v>
      </c>
      <c r="Z4" t="n">
        <v>10</v>
      </c>
      <c r="AA4" t="n">
        <v>470.6122178511926</v>
      </c>
      <c r="AB4" t="n">
        <v>643.9123984097496</v>
      </c>
      <c r="AC4" t="n">
        <v>582.4583028422495</v>
      </c>
      <c r="AD4" t="n">
        <v>470612.2178511926</v>
      </c>
      <c r="AE4" t="n">
        <v>643912.3984097496</v>
      </c>
      <c r="AF4" t="n">
        <v>2.079271384461396e-05</v>
      </c>
      <c r="AG4" t="n">
        <v>32</v>
      </c>
      <c r="AH4" t="n">
        <v>582458.3028422495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3.9184</v>
      </c>
      <c r="E5" t="n">
        <v>25.52</v>
      </c>
      <c r="F5" t="n">
        <v>19.83</v>
      </c>
      <c r="G5" t="n">
        <v>12.14</v>
      </c>
      <c r="H5" t="n">
        <v>0.18</v>
      </c>
      <c r="I5" t="n">
        <v>98</v>
      </c>
      <c r="J5" t="n">
        <v>168.97</v>
      </c>
      <c r="K5" t="n">
        <v>51.39</v>
      </c>
      <c r="L5" t="n">
        <v>1.75</v>
      </c>
      <c r="M5" t="n">
        <v>96</v>
      </c>
      <c r="N5" t="n">
        <v>30.83</v>
      </c>
      <c r="O5" t="n">
        <v>21073.68</v>
      </c>
      <c r="P5" t="n">
        <v>235.8</v>
      </c>
      <c r="Q5" t="n">
        <v>2196.67</v>
      </c>
      <c r="R5" t="n">
        <v>150.03</v>
      </c>
      <c r="S5" t="n">
        <v>53.93</v>
      </c>
      <c r="T5" t="n">
        <v>45611.9</v>
      </c>
      <c r="U5" t="n">
        <v>0.36</v>
      </c>
      <c r="V5" t="n">
        <v>0.77</v>
      </c>
      <c r="W5" t="n">
        <v>2.65</v>
      </c>
      <c r="X5" t="n">
        <v>2.82</v>
      </c>
      <c r="Y5" t="n">
        <v>1</v>
      </c>
      <c r="Z5" t="n">
        <v>10</v>
      </c>
      <c r="AA5" t="n">
        <v>435.2456916120224</v>
      </c>
      <c r="AB5" t="n">
        <v>595.522356948297</v>
      </c>
      <c r="AC5" t="n">
        <v>538.6865390220282</v>
      </c>
      <c r="AD5" t="n">
        <v>435245.6916120223</v>
      </c>
      <c r="AE5" t="n">
        <v>595522.356948297</v>
      </c>
      <c r="AF5" t="n">
        <v>2.195418337655556e-05</v>
      </c>
      <c r="AG5" t="n">
        <v>30</v>
      </c>
      <c r="AH5" t="n">
        <v>538686.5390220282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4.0677</v>
      </c>
      <c r="E6" t="n">
        <v>24.58</v>
      </c>
      <c r="F6" t="n">
        <v>19.4</v>
      </c>
      <c r="G6" t="n">
        <v>14.02</v>
      </c>
      <c r="H6" t="n">
        <v>0.21</v>
      </c>
      <c r="I6" t="n">
        <v>83</v>
      </c>
      <c r="J6" t="n">
        <v>169.33</v>
      </c>
      <c r="K6" t="n">
        <v>51.39</v>
      </c>
      <c r="L6" t="n">
        <v>2</v>
      </c>
      <c r="M6" t="n">
        <v>81</v>
      </c>
      <c r="N6" t="n">
        <v>30.94</v>
      </c>
      <c r="O6" t="n">
        <v>21118.46</v>
      </c>
      <c r="P6" t="n">
        <v>227.71</v>
      </c>
      <c r="Q6" t="n">
        <v>2196.64</v>
      </c>
      <c r="R6" t="n">
        <v>136.41</v>
      </c>
      <c r="S6" t="n">
        <v>53.93</v>
      </c>
      <c r="T6" t="n">
        <v>38872.48</v>
      </c>
      <c r="U6" t="n">
        <v>0.4</v>
      </c>
      <c r="V6" t="n">
        <v>0.79</v>
      </c>
      <c r="W6" t="n">
        <v>2.61</v>
      </c>
      <c r="X6" t="n">
        <v>2.39</v>
      </c>
      <c r="Y6" t="n">
        <v>1</v>
      </c>
      <c r="Z6" t="n">
        <v>10</v>
      </c>
      <c r="AA6" t="n">
        <v>414.9639440996726</v>
      </c>
      <c r="AB6" t="n">
        <v>567.7719752343492</v>
      </c>
      <c r="AC6" t="n">
        <v>513.5846147909543</v>
      </c>
      <c r="AD6" t="n">
        <v>414963.9440996726</v>
      </c>
      <c r="AE6" t="n">
        <v>567771.9752343491</v>
      </c>
      <c r="AF6" t="n">
        <v>2.27906879646833e-05</v>
      </c>
      <c r="AG6" t="n">
        <v>29</v>
      </c>
      <c r="AH6" t="n">
        <v>513584.6147909543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4.1883</v>
      </c>
      <c r="E7" t="n">
        <v>23.88</v>
      </c>
      <c r="F7" t="n">
        <v>19.06</v>
      </c>
      <c r="G7" t="n">
        <v>15.89</v>
      </c>
      <c r="H7" t="n">
        <v>0.24</v>
      </c>
      <c r="I7" t="n">
        <v>72</v>
      </c>
      <c r="J7" t="n">
        <v>169.7</v>
      </c>
      <c r="K7" t="n">
        <v>51.39</v>
      </c>
      <c r="L7" t="n">
        <v>2.25</v>
      </c>
      <c r="M7" t="n">
        <v>70</v>
      </c>
      <c r="N7" t="n">
        <v>31.05</v>
      </c>
      <c r="O7" t="n">
        <v>21163.27</v>
      </c>
      <c r="P7" t="n">
        <v>220.55</v>
      </c>
      <c r="Q7" t="n">
        <v>2196.91</v>
      </c>
      <c r="R7" t="n">
        <v>125.34</v>
      </c>
      <c r="S7" t="n">
        <v>53.93</v>
      </c>
      <c r="T7" t="n">
        <v>33393.66</v>
      </c>
      <c r="U7" t="n">
        <v>0.43</v>
      </c>
      <c r="V7" t="n">
        <v>0.8</v>
      </c>
      <c r="W7" t="n">
        <v>2.6</v>
      </c>
      <c r="X7" t="n">
        <v>2.06</v>
      </c>
      <c r="Y7" t="n">
        <v>1</v>
      </c>
      <c r="Z7" t="n">
        <v>10</v>
      </c>
      <c r="AA7" t="n">
        <v>397.0993961643674</v>
      </c>
      <c r="AB7" t="n">
        <v>543.3289126210332</v>
      </c>
      <c r="AC7" t="n">
        <v>491.4743637673992</v>
      </c>
      <c r="AD7" t="n">
        <v>397099.3961643674</v>
      </c>
      <c r="AE7" t="n">
        <v>543328.9126210331</v>
      </c>
      <c r="AF7" t="n">
        <v>2.346639093406177e-05</v>
      </c>
      <c r="AG7" t="n">
        <v>28</v>
      </c>
      <c r="AH7" t="n">
        <v>491474.3637673992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4.2905</v>
      </c>
      <c r="E8" t="n">
        <v>23.31</v>
      </c>
      <c r="F8" t="n">
        <v>18.8</v>
      </c>
      <c r="G8" t="n">
        <v>17.9</v>
      </c>
      <c r="H8" t="n">
        <v>0.26</v>
      </c>
      <c r="I8" t="n">
        <v>63</v>
      </c>
      <c r="J8" t="n">
        <v>170.06</v>
      </c>
      <c r="K8" t="n">
        <v>51.39</v>
      </c>
      <c r="L8" t="n">
        <v>2.5</v>
      </c>
      <c r="M8" t="n">
        <v>61</v>
      </c>
      <c r="N8" t="n">
        <v>31.17</v>
      </c>
      <c r="O8" t="n">
        <v>21208.12</v>
      </c>
      <c r="P8" t="n">
        <v>213.67</v>
      </c>
      <c r="Q8" t="n">
        <v>2196.88</v>
      </c>
      <c r="R8" t="n">
        <v>116.98</v>
      </c>
      <c r="S8" t="n">
        <v>53.93</v>
      </c>
      <c r="T8" t="n">
        <v>29261.24</v>
      </c>
      <c r="U8" t="n">
        <v>0.46</v>
      </c>
      <c r="V8" t="n">
        <v>0.8100000000000001</v>
      </c>
      <c r="W8" t="n">
        <v>2.57</v>
      </c>
      <c r="X8" t="n">
        <v>1.79</v>
      </c>
      <c r="Y8" t="n">
        <v>1</v>
      </c>
      <c r="Z8" t="n">
        <v>10</v>
      </c>
      <c r="AA8" t="n">
        <v>380.5583707836252</v>
      </c>
      <c r="AB8" t="n">
        <v>520.6967519565642</v>
      </c>
      <c r="AC8" t="n">
        <v>471.0021847523101</v>
      </c>
      <c r="AD8" t="n">
        <v>380558.3707836252</v>
      </c>
      <c r="AE8" t="n">
        <v>520696.7519565641</v>
      </c>
      <c r="AF8" t="n">
        <v>2.403900157643722e-05</v>
      </c>
      <c r="AG8" t="n">
        <v>27</v>
      </c>
      <c r="AH8" t="n">
        <v>471002.1847523102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4.3789</v>
      </c>
      <c r="E9" t="n">
        <v>22.84</v>
      </c>
      <c r="F9" t="n">
        <v>18.57</v>
      </c>
      <c r="G9" t="n">
        <v>19.89</v>
      </c>
      <c r="H9" t="n">
        <v>0.29</v>
      </c>
      <c r="I9" t="n">
        <v>56</v>
      </c>
      <c r="J9" t="n">
        <v>170.42</v>
      </c>
      <c r="K9" t="n">
        <v>51.39</v>
      </c>
      <c r="L9" t="n">
        <v>2.75</v>
      </c>
      <c r="M9" t="n">
        <v>54</v>
      </c>
      <c r="N9" t="n">
        <v>31.28</v>
      </c>
      <c r="O9" t="n">
        <v>21253.01</v>
      </c>
      <c r="P9" t="n">
        <v>207.96</v>
      </c>
      <c r="Q9" t="n">
        <v>2196.73</v>
      </c>
      <c r="R9" t="n">
        <v>109.38</v>
      </c>
      <c r="S9" t="n">
        <v>53.93</v>
      </c>
      <c r="T9" t="n">
        <v>25495.54</v>
      </c>
      <c r="U9" t="n">
        <v>0.49</v>
      </c>
      <c r="V9" t="n">
        <v>0.82</v>
      </c>
      <c r="W9" t="n">
        <v>2.56</v>
      </c>
      <c r="X9" t="n">
        <v>1.56</v>
      </c>
      <c r="Y9" t="n">
        <v>1</v>
      </c>
      <c r="Z9" t="n">
        <v>10</v>
      </c>
      <c r="AA9" t="n">
        <v>374.3967600555206</v>
      </c>
      <c r="AB9" t="n">
        <v>512.266164327291</v>
      </c>
      <c r="AC9" t="n">
        <v>463.3762005739708</v>
      </c>
      <c r="AD9" t="n">
        <v>374396.7600555206</v>
      </c>
      <c r="AE9" t="n">
        <v>512266.164327291</v>
      </c>
      <c r="AF9" t="n">
        <v>2.453429297356042e-05</v>
      </c>
      <c r="AG9" t="n">
        <v>27</v>
      </c>
      <c r="AH9" t="n">
        <v>463376.2005739708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4.4507</v>
      </c>
      <c r="E10" t="n">
        <v>22.47</v>
      </c>
      <c r="F10" t="n">
        <v>18.4</v>
      </c>
      <c r="G10" t="n">
        <v>22.08</v>
      </c>
      <c r="H10" t="n">
        <v>0.31</v>
      </c>
      <c r="I10" t="n">
        <v>50</v>
      </c>
      <c r="J10" t="n">
        <v>170.79</v>
      </c>
      <c r="K10" t="n">
        <v>51.39</v>
      </c>
      <c r="L10" t="n">
        <v>3</v>
      </c>
      <c r="M10" t="n">
        <v>48</v>
      </c>
      <c r="N10" t="n">
        <v>31.4</v>
      </c>
      <c r="O10" t="n">
        <v>21297.94</v>
      </c>
      <c r="P10" t="n">
        <v>202.96</v>
      </c>
      <c r="Q10" t="n">
        <v>2196.79</v>
      </c>
      <c r="R10" t="n">
        <v>103.72</v>
      </c>
      <c r="S10" t="n">
        <v>53.93</v>
      </c>
      <c r="T10" t="n">
        <v>22696.25</v>
      </c>
      <c r="U10" t="n">
        <v>0.52</v>
      </c>
      <c r="V10" t="n">
        <v>0.83</v>
      </c>
      <c r="W10" t="n">
        <v>2.56</v>
      </c>
      <c r="X10" t="n">
        <v>1.39</v>
      </c>
      <c r="Y10" t="n">
        <v>1</v>
      </c>
      <c r="Z10" t="n">
        <v>10</v>
      </c>
      <c r="AA10" t="n">
        <v>369.3909118711405</v>
      </c>
      <c r="AB10" t="n">
        <v>505.4169419989865</v>
      </c>
      <c r="AC10" t="n">
        <v>457.1806584117358</v>
      </c>
      <c r="AD10" t="n">
        <v>369390.9118711405</v>
      </c>
      <c r="AE10" t="n">
        <v>505416.9419989865</v>
      </c>
      <c r="AF10" t="n">
        <v>2.493657716262654e-05</v>
      </c>
      <c r="AG10" t="n">
        <v>27</v>
      </c>
      <c r="AH10" t="n">
        <v>457180.6584117358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4.51</v>
      </c>
      <c r="E11" t="n">
        <v>22.17</v>
      </c>
      <c r="F11" t="n">
        <v>18.28</v>
      </c>
      <c r="G11" t="n">
        <v>24.37</v>
      </c>
      <c r="H11" t="n">
        <v>0.34</v>
      </c>
      <c r="I11" t="n">
        <v>45</v>
      </c>
      <c r="J11" t="n">
        <v>171.15</v>
      </c>
      <c r="K11" t="n">
        <v>51.39</v>
      </c>
      <c r="L11" t="n">
        <v>3.25</v>
      </c>
      <c r="M11" t="n">
        <v>43</v>
      </c>
      <c r="N11" t="n">
        <v>31.51</v>
      </c>
      <c r="O11" t="n">
        <v>21342.91</v>
      </c>
      <c r="P11" t="n">
        <v>197.99</v>
      </c>
      <c r="Q11" t="n">
        <v>2196.61</v>
      </c>
      <c r="R11" t="n">
        <v>99.66</v>
      </c>
      <c r="S11" t="n">
        <v>53.93</v>
      </c>
      <c r="T11" t="n">
        <v>20689.83</v>
      </c>
      <c r="U11" t="n">
        <v>0.54</v>
      </c>
      <c r="V11" t="n">
        <v>0.84</v>
      </c>
      <c r="W11" t="n">
        <v>2.55</v>
      </c>
      <c r="X11" t="n">
        <v>1.27</v>
      </c>
      <c r="Y11" t="n">
        <v>1</v>
      </c>
      <c r="Z11" t="n">
        <v>10</v>
      </c>
      <c r="AA11" t="n">
        <v>356.00626466975</v>
      </c>
      <c r="AB11" t="n">
        <v>487.1034772090842</v>
      </c>
      <c r="AC11" t="n">
        <v>440.6150049982725</v>
      </c>
      <c r="AD11" t="n">
        <v>356006.26466975</v>
      </c>
      <c r="AE11" t="n">
        <v>487103.4772090842</v>
      </c>
      <c r="AF11" t="n">
        <v>2.526882580345691e-05</v>
      </c>
      <c r="AG11" t="n">
        <v>26</v>
      </c>
      <c r="AH11" t="n">
        <v>440615.0049982725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4.5601</v>
      </c>
      <c r="E12" t="n">
        <v>21.93</v>
      </c>
      <c r="F12" t="n">
        <v>18.17</v>
      </c>
      <c r="G12" t="n">
        <v>26.59</v>
      </c>
      <c r="H12" t="n">
        <v>0.36</v>
      </c>
      <c r="I12" t="n">
        <v>41</v>
      </c>
      <c r="J12" t="n">
        <v>171.52</v>
      </c>
      <c r="K12" t="n">
        <v>51.39</v>
      </c>
      <c r="L12" t="n">
        <v>3.5</v>
      </c>
      <c r="M12" t="n">
        <v>39</v>
      </c>
      <c r="N12" t="n">
        <v>31.63</v>
      </c>
      <c r="O12" t="n">
        <v>21387.92</v>
      </c>
      <c r="P12" t="n">
        <v>192.82</v>
      </c>
      <c r="Q12" t="n">
        <v>2196.71</v>
      </c>
      <c r="R12" t="n">
        <v>96.26000000000001</v>
      </c>
      <c r="S12" t="n">
        <v>53.93</v>
      </c>
      <c r="T12" t="n">
        <v>19011.74</v>
      </c>
      <c r="U12" t="n">
        <v>0.5600000000000001</v>
      </c>
      <c r="V12" t="n">
        <v>0.84</v>
      </c>
      <c r="W12" t="n">
        <v>2.54</v>
      </c>
      <c r="X12" t="n">
        <v>1.16</v>
      </c>
      <c r="Y12" t="n">
        <v>1</v>
      </c>
      <c r="Z12" t="n">
        <v>10</v>
      </c>
      <c r="AA12" t="n">
        <v>351.8170310134945</v>
      </c>
      <c r="AB12" t="n">
        <v>481.3715829046503</v>
      </c>
      <c r="AC12" t="n">
        <v>435.4301546414895</v>
      </c>
      <c r="AD12" t="n">
        <v>351817.0310134945</v>
      </c>
      <c r="AE12" t="n">
        <v>481371.5829046502</v>
      </c>
      <c r="AF12" t="n">
        <v>2.554952828078578e-05</v>
      </c>
      <c r="AG12" t="n">
        <v>26</v>
      </c>
      <c r="AH12" t="n">
        <v>435430.1546414895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4.5975</v>
      </c>
      <c r="E13" t="n">
        <v>21.75</v>
      </c>
      <c r="F13" t="n">
        <v>18.09</v>
      </c>
      <c r="G13" t="n">
        <v>28.56</v>
      </c>
      <c r="H13" t="n">
        <v>0.39</v>
      </c>
      <c r="I13" t="n">
        <v>38</v>
      </c>
      <c r="J13" t="n">
        <v>171.88</v>
      </c>
      <c r="K13" t="n">
        <v>51.39</v>
      </c>
      <c r="L13" t="n">
        <v>3.75</v>
      </c>
      <c r="M13" t="n">
        <v>36</v>
      </c>
      <c r="N13" t="n">
        <v>31.74</v>
      </c>
      <c r="O13" t="n">
        <v>21432.96</v>
      </c>
      <c r="P13" t="n">
        <v>189.24</v>
      </c>
      <c r="Q13" t="n">
        <v>2196.66</v>
      </c>
      <c r="R13" t="n">
        <v>93.56</v>
      </c>
      <c r="S13" t="n">
        <v>53.93</v>
      </c>
      <c r="T13" t="n">
        <v>17675.76</v>
      </c>
      <c r="U13" t="n">
        <v>0.58</v>
      </c>
      <c r="V13" t="n">
        <v>0.84</v>
      </c>
      <c r="W13" t="n">
        <v>2.54</v>
      </c>
      <c r="X13" t="n">
        <v>1.08</v>
      </c>
      <c r="Y13" t="n">
        <v>1</v>
      </c>
      <c r="Z13" t="n">
        <v>10</v>
      </c>
      <c r="AA13" t="n">
        <v>348.8981464060573</v>
      </c>
      <c r="AB13" t="n">
        <v>477.377836212654</v>
      </c>
      <c r="AC13" t="n">
        <v>431.8175655285187</v>
      </c>
      <c r="AD13" t="n">
        <v>348898.1464060573</v>
      </c>
      <c r="AE13" t="n">
        <v>477377.836212654</v>
      </c>
      <c r="AF13" t="n">
        <v>2.575907464110713e-05</v>
      </c>
      <c r="AG13" t="n">
        <v>26</v>
      </c>
      <c r="AH13" t="n">
        <v>431817.5655285187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4.6595</v>
      </c>
      <c r="E14" t="n">
        <v>21.46</v>
      </c>
      <c r="F14" t="n">
        <v>17.94</v>
      </c>
      <c r="G14" t="n">
        <v>31.65</v>
      </c>
      <c r="H14" t="n">
        <v>0.41</v>
      </c>
      <c r="I14" t="n">
        <v>34</v>
      </c>
      <c r="J14" t="n">
        <v>172.25</v>
      </c>
      <c r="K14" t="n">
        <v>51.39</v>
      </c>
      <c r="L14" t="n">
        <v>4</v>
      </c>
      <c r="M14" t="n">
        <v>32</v>
      </c>
      <c r="N14" t="n">
        <v>31.86</v>
      </c>
      <c r="O14" t="n">
        <v>21478.05</v>
      </c>
      <c r="P14" t="n">
        <v>183.89</v>
      </c>
      <c r="Q14" t="n">
        <v>2196.67</v>
      </c>
      <c r="R14" t="n">
        <v>88.62</v>
      </c>
      <c r="S14" t="n">
        <v>53.93</v>
      </c>
      <c r="T14" t="n">
        <v>15226.66</v>
      </c>
      <c r="U14" t="n">
        <v>0.61</v>
      </c>
      <c r="V14" t="n">
        <v>0.85</v>
      </c>
      <c r="W14" t="n">
        <v>2.53</v>
      </c>
      <c r="X14" t="n">
        <v>0.93</v>
      </c>
      <c r="Y14" t="n">
        <v>1</v>
      </c>
      <c r="Z14" t="n">
        <v>10</v>
      </c>
      <c r="AA14" t="n">
        <v>335.5126473879723</v>
      </c>
      <c r="AB14" t="n">
        <v>459.0632059295708</v>
      </c>
      <c r="AC14" t="n">
        <v>415.2508578549078</v>
      </c>
      <c r="AD14" t="n">
        <v>335512.6473879723</v>
      </c>
      <c r="AE14" t="n">
        <v>459063.2059295708</v>
      </c>
      <c r="AF14" t="n">
        <v>2.610645096035643e-05</v>
      </c>
      <c r="AG14" t="n">
        <v>25</v>
      </c>
      <c r="AH14" t="n">
        <v>415250.8578549079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4.6812</v>
      </c>
      <c r="E15" t="n">
        <v>21.36</v>
      </c>
      <c r="F15" t="n">
        <v>17.91</v>
      </c>
      <c r="G15" t="n">
        <v>33.57</v>
      </c>
      <c r="H15" t="n">
        <v>0.44</v>
      </c>
      <c r="I15" t="n">
        <v>32</v>
      </c>
      <c r="J15" t="n">
        <v>172.61</v>
      </c>
      <c r="K15" t="n">
        <v>51.39</v>
      </c>
      <c r="L15" t="n">
        <v>4.25</v>
      </c>
      <c r="M15" t="n">
        <v>26</v>
      </c>
      <c r="N15" t="n">
        <v>31.97</v>
      </c>
      <c r="O15" t="n">
        <v>21523.17</v>
      </c>
      <c r="P15" t="n">
        <v>178.64</v>
      </c>
      <c r="Q15" t="n">
        <v>2196.73</v>
      </c>
      <c r="R15" t="n">
        <v>87.5</v>
      </c>
      <c r="S15" t="n">
        <v>53.93</v>
      </c>
      <c r="T15" t="n">
        <v>14673.89</v>
      </c>
      <c r="U15" t="n">
        <v>0.62</v>
      </c>
      <c r="V15" t="n">
        <v>0.85</v>
      </c>
      <c r="W15" t="n">
        <v>2.53</v>
      </c>
      <c r="X15" t="n">
        <v>0.9</v>
      </c>
      <c r="Y15" t="n">
        <v>1</v>
      </c>
      <c r="Z15" t="n">
        <v>10</v>
      </c>
      <c r="AA15" t="n">
        <v>332.2585120139987</v>
      </c>
      <c r="AB15" t="n">
        <v>454.6107543485795</v>
      </c>
      <c r="AC15" t="n">
        <v>411.2233420037513</v>
      </c>
      <c r="AD15" t="n">
        <v>332258.5120139987</v>
      </c>
      <c r="AE15" t="n">
        <v>454610.7543485794</v>
      </c>
      <c r="AF15" t="n">
        <v>2.622803267209368e-05</v>
      </c>
      <c r="AG15" t="n">
        <v>25</v>
      </c>
      <c r="AH15" t="n">
        <v>411223.3420037513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4.7082</v>
      </c>
      <c r="E16" t="n">
        <v>21.24</v>
      </c>
      <c r="F16" t="n">
        <v>17.85</v>
      </c>
      <c r="G16" t="n">
        <v>35.7</v>
      </c>
      <c r="H16" t="n">
        <v>0.46</v>
      </c>
      <c r="I16" t="n">
        <v>30</v>
      </c>
      <c r="J16" t="n">
        <v>172.98</v>
      </c>
      <c r="K16" t="n">
        <v>51.39</v>
      </c>
      <c r="L16" t="n">
        <v>4.5</v>
      </c>
      <c r="M16" t="n">
        <v>21</v>
      </c>
      <c r="N16" t="n">
        <v>32.09</v>
      </c>
      <c r="O16" t="n">
        <v>21568.34</v>
      </c>
      <c r="P16" t="n">
        <v>175.07</v>
      </c>
      <c r="Q16" t="n">
        <v>2196.69</v>
      </c>
      <c r="R16" t="n">
        <v>85.38</v>
      </c>
      <c r="S16" t="n">
        <v>53.93</v>
      </c>
      <c r="T16" t="n">
        <v>13622.8</v>
      </c>
      <c r="U16" t="n">
        <v>0.63</v>
      </c>
      <c r="V16" t="n">
        <v>0.86</v>
      </c>
      <c r="W16" t="n">
        <v>2.54</v>
      </c>
      <c r="X16" t="n">
        <v>0.84</v>
      </c>
      <c r="Y16" t="n">
        <v>1</v>
      </c>
      <c r="Z16" t="n">
        <v>10</v>
      </c>
      <c r="AA16" t="n">
        <v>329.7535305380724</v>
      </c>
      <c r="AB16" t="n">
        <v>451.1833281812338</v>
      </c>
      <c r="AC16" t="n">
        <v>408.1230245793943</v>
      </c>
      <c r="AD16" t="n">
        <v>329753.5305380723</v>
      </c>
      <c r="AE16" t="n">
        <v>451183.3281812338</v>
      </c>
      <c r="AF16" t="n">
        <v>2.637930945628289e-05</v>
      </c>
      <c r="AG16" t="n">
        <v>25</v>
      </c>
      <c r="AH16" t="n">
        <v>408123.0245793943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4.7213</v>
      </c>
      <c r="E17" t="n">
        <v>21.18</v>
      </c>
      <c r="F17" t="n">
        <v>17.83</v>
      </c>
      <c r="G17" t="n">
        <v>36.88</v>
      </c>
      <c r="H17" t="n">
        <v>0.49</v>
      </c>
      <c r="I17" t="n">
        <v>29</v>
      </c>
      <c r="J17" t="n">
        <v>173.35</v>
      </c>
      <c r="K17" t="n">
        <v>51.39</v>
      </c>
      <c r="L17" t="n">
        <v>4.75</v>
      </c>
      <c r="M17" t="n">
        <v>14</v>
      </c>
      <c r="N17" t="n">
        <v>32.2</v>
      </c>
      <c r="O17" t="n">
        <v>21613.54</v>
      </c>
      <c r="P17" t="n">
        <v>173.14</v>
      </c>
      <c r="Q17" t="n">
        <v>2196.71</v>
      </c>
      <c r="R17" t="n">
        <v>84.47</v>
      </c>
      <c r="S17" t="n">
        <v>53.93</v>
      </c>
      <c r="T17" t="n">
        <v>13173.66</v>
      </c>
      <c r="U17" t="n">
        <v>0.64</v>
      </c>
      <c r="V17" t="n">
        <v>0.86</v>
      </c>
      <c r="W17" t="n">
        <v>2.54</v>
      </c>
      <c r="X17" t="n">
        <v>0.82</v>
      </c>
      <c r="Y17" t="n">
        <v>1</v>
      </c>
      <c r="Z17" t="n">
        <v>10</v>
      </c>
      <c r="AA17" t="n">
        <v>328.4549840101735</v>
      </c>
      <c r="AB17" t="n">
        <v>449.4065995339331</v>
      </c>
      <c r="AC17" t="n">
        <v>406.5158644205376</v>
      </c>
      <c r="AD17" t="n">
        <v>328454.9840101735</v>
      </c>
      <c r="AE17" t="n">
        <v>449406.5995339331</v>
      </c>
      <c r="AF17" t="n">
        <v>2.645270671083395e-05</v>
      </c>
      <c r="AG17" t="n">
        <v>25</v>
      </c>
      <c r="AH17" t="n">
        <v>406515.8644205376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4.7325</v>
      </c>
      <c r="E18" t="n">
        <v>21.13</v>
      </c>
      <c r="F18" t="n">
        <v>17.81</v>
      </c>
      <c r="G18" t="n">
        <v>38.16</v>
      </c>
      <c r="H18" t="n">
        <v>0.51</v>
      </c>
      <c r="I18" t="n">
        <v>28</v>
      </c>
      <c r="J18" t="n">
        <v>173.71</v>
      </c>
      <c r="K18" t="n">
        <v>51.39</v>
      </c>
      <c r="L18" t="n">
        <v>5</v>
      </c>
      <c r="M18" t="n">
        <v>4</v>
      </c>
      <c r="N18" t="n">
        <v>32.32</v>
      </c>
      <c r="O18" t="n">
        <v>21658.78</v>
      </c>
      <c r="P18" t="n">
        <v>171.96</v>
      </c>
      <c r="Q18" t="n">
        <v>2197.01</v>
      </c>
      <c r="R18" t="n">
        <v>83.70999999999999</v>
      </c>
      <c r="S18" t="n">
        <v>53.93</v>
      </c>
      <c r="T18" t="n">
        <v>12798.56</v>
      </c>
      <c r="U18" t="n">
        <v>0.64</v>
      </c>
      <c r="V18" t="n">
        <v>0.86</v>
      </c>
      <c r="W18" t="n">
        <v>2.55</v>
      </c>
      <c r="X18" t="n">
        <v>0.8</v>
      </c>
      <c r="Y18" t="n">
        <v>1</v>
      </c>
      <c r="Z18" t="n">
        <v>10</v>
      </c>
      <c r="AA18" t="n">
        <v>327.5882149544628</v>
      </c>
      <c r="AB18" t="n">
        <v>448.2206478727577</v>
      </c>
      <c r="AC18" t="n">
        <v>405.4430983214112</v>
      </c>
      <c r="AD18" t="n">
        <v>327588.2149544628</v>
      </c>
      <c r="AE18" t="n">
        <v>448220.6478727577</v>
      </c>
      <c r="AF18" t="n">
        <v>2.651545856205318e-05</v>
      </c>
      <c r="AG18" t="n">
        <v>25</v>
      </c>
      <c r="AH18" t="n">
        <v>405443.0983214112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4.7493</v>
      </c>
      <c r="E19" t="n">
        <v>21.06</v>
      </c>
      <c r="F19" t="n">
        <v>17.77</v>
      </c>
      <c r="G19" t="n">
        <v>39.49</v>
      </c>
      <c r="H19" t="n">
        <v>0.53</v>
      </c>
      <c r="I19" t="n">
        <v>27</v>
      </c>
      <c r="J19" t="n">
        <v>174.08</v>
      </c>
      <c r="K19" t="n">
        <v>51.39</v>
      </c>
      <c r="L19" t="n">
        <v>5.25</v>
      </c>
      <c r="M19" t="n">
        <v>2</v>
      </c>
      <c r="N19" t="n">
        <v>32.44</v>
      </c>
      <c r="O19" t="n">
        <v>21704.07</v>
      </c>
      <c r="P19" t="n">
        <v>171.2</v>
      </c>
      <c r="Q19" t="n">
        <v>2196.91</v>
      </c>
      <c r="R19" t="n">
        <v>82.39</v>
      </c>
      <c r="S19" t="n">
        <v>53.93</v>
      </c>
      <c r="T19" t="n">
        <v>12143.18</v>
      </c>
      <c r="U19" t="n">
        <v>0.65</v>
      </c>
      <c r="V19" t="n">
        <v>0.86</v>
      </c>
      <c r="W19" t="n">
        <v>2.54</v>
      </c>
      <c r="X19" t="n">
        <v>0.76</v>
      </c>
      <c r="Y19" t="n">
        <v>1</v>
      </c>
      <c r="Z19" t="n">
        <v>10</v>
      </c>
      <c r="AA19" t="n">
        <v>326.801478996587</v>
      </c>
      <c r="AB19" t="n">
        <v>447.1442010268512</v>
      </c>
      <c r="AC19" t="n">
        <v>404.4693860516754</v>
      </c>
      <c r="AD19" t="n">
        <v>326801.478996587</v>
      </c>
      <c r="AE19" t="n">
        <v>447144.2010268512</v>
      </c>
      <c r="AF19" t="n">
        <v>2.660958633888202e-05</v>
      </c>
      <c r="AG19" t="n">
        <v>25</v>
      </c>
      <c r="AH19" t="n">
        <v>404469.3860516754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4.7473</v>
      </c>
      <c r="E20" t="n">
        <v>21.06</v>
      </c>
      <c r="F20" t="n">
        <v>17.78</v>
      </c>
      <c r="G20" t="n">
        <v>39.5</v>
      </c>
      <c r="H20" t="n">
        <v>0.5600000000000001</v>
      </c>
      <c r="I20" t="n">
        <v>27</v>
      </c>
      <c r="J20" t="n">
        <v>174.45</v>
      </c>
      <c r="K20" t="n">
        <v>51.39</v>
      </c>
      <c r="L20" t="n">
        <v>5.5</v>
      </c>
      <c r="M20" t="n">
        <v>0</v>
      </c>
      <c r="N20" t="n">
        <v>32.56</v>
      </c>
      <c r="O20" t="n">
        <v>21749.39</v>
      </c>
      <c r="P20" t="n">
        <v>171.62</v>
      </c>
      <c r="Q20" t="n">
        <v>2196.73</v>
      </c>
      <c r="R20" t="n">
        <v>82.33</v>
      </c>
      <c r="S20" t="n">
        <v>53.93</v>
      </c>
      <c r="T20" t="n">
        <v>12117.06</v>
      </c>
      <c r="U20" t="n">
        <v>0.65</v>
      </c>
      <c r="V20" t="n">
        <v>0.86</v>
      </c>
      <c r="W20" t="n">
        <v>2.56</v>
      </c>
      <c r="X20" t="n">
        <v>0.77</v>
      </c>
      <c r="Y20" t="n">
        <v>1</v>
      </c>
      <c r="Z20" t="n">
        <v>10</v>
      </c>
      <c r="AA20" t="n">
        <v>327.0672403613124</v>
      </c>
      <c r="AB20" t="n">
        <v>447.5078274506325</v>
      </c>
      <c r="AC20" t="n">
        <v>404.7983084799238</v>
      </c>
      <c r="AD20" t="n">
        <v>327067.2403613124</v>
      </c>
      <c r="AE20" t="n">
        <v>447507.8274506325</v>
      </c>
      <c r="AF20" t="n">
        <v>2.65983806511643e-05</v>
      </c>
      <c r="AG20" t="n">
        <v>25</v>
      </c>
      <c r="AH20" t="n">
        <v>404798.3084799238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4.2656</v>
      </c>
      <c r="E2" t="n">
        <v>23.44</v>
      </c>
      <c r="F2" t="n">
        <v>20.34</v>
      </c>
      <c r="G2" t="n">
        <v>10.99</v>
      </c>
      <c r="H2" t="n">
        <v>0.34</v>
      </c>
      <c r="I2" t="n">
        <v>111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95.03</v>
      </c>
      <c r="Q2" t="n">
        <v>2197.09</v>
      </c>
      <c r="R2" t="n">
        <v>161.96</v>
      </c>
      <c r="S2" t="n">
        <v>53.93</v>
      </c>
      <c r="T2" t="n">
        <v>51509.38</v>
      </c>
      <c r="U2" t="n">
        <v>0.33</v>
      </c>
      <c r="V2" t="n">
        <v>0.75</v>
      </c>
      <c r="W2" t="n">
        <v>2.81</v>
      </c>
      <c r="X2" t="n">
        <v>3.33</v>
      </c>
      <c r="Y2" t="n">
        <v>1</v>
      </c>
      <c r="Z2" t="n">
        <v>10</v>
      </c>
      <c r="AA2" t="n">
        <v>312.134622210201</v>
      </c>
      <c r="AB2" t="n">
        <v>427.0763605156633</v>
      </c>
      <c r="AC2" t="n">
        <v>386.3167920734843</v>
      </c>
      <c r="AD2" t="n">
        <v>312134.622210201</v>
      </c>
      <c r="AE2" t="n">
        <v>427076.3605156633</v>
      </c>
      <c r="AF2" t="n">
        <v>4.284308561570232e-05</v>
      </c>
      <c r="AG2" t="n">
        <v>28</v>
      </c>
      <c r="AH2" t="n">
        <v>386316.7920734843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2.4079</v>
      </c>
      <c r="E2" t="n">
        <v>41.53</v>
      </c>
      <c r="F2" t="n">
        <v>25.7</v>
      </c>
      <c r="G2" t="n">
        <v>5.35</v>
      </c>
      <c r="H2" t="n">
        <v>0.08</v>
      </c>
      <c r="I2" t="n">
        <v>288</v>
      </c>
      <c r="J2" t="n">
        <v>232.68</v>
      </c>
      <c r="K2" t="n">
        <v>57.72</v>
      </c>
      <c r="L2" t="n">
        <v>1</v>
      </c>
      <c r="M2" t="n">
        <v>286</v>
      </c>
      <c r="N2" t="n">
        <v>53.95</v>
      </c>
      <c r="O2" t="n">
        <v>28931.02</v>
      </c>
      <c r="P2" t="n">
        <v>396.66</v>
      </c>
      <c r="Q2" t="n">
        <v>2197.34</v>
      </c>
      <c r="R2" t="n">
        <v>342.18</v>
      </c>
      <c r="S2" t="n">
        <v>53.93</v>
      </c>
      <c r="T2" t="n">
        <v>140735.64</v>
      </c>
      <c r="U2" t="n">
        <v>0.16</v>
      </c>
      <c r="V2" t="n">
        <v>0.59</v>
      </c>
      <c r="W2" t="n">
        <v>2.97</v>
      </c>
      <c r="X2" t="n">
        <v>8.69</v>
      </c>
      <c r="Y2" t="n">
        <v>1</v>
      </c>
      <c r="Z2" t="n">
        <v>10</v>
      </c>
      <c r="AA2" t="n">
        <v>889.6190727696323</v>
      </c>
      <c r="AB2" t="n">
        <v>1217.216062586972</v>
      </c>
      <c r="AC2" t="n">
        <v>1101.046669947144</v>
      </c>
      <c r="AD2" t="n">
        <v>889619.0727696323</v>
      </c>
      <c r="AE2" t="n">
        <v>1217216.062586972</v>
      </c>
      <c r="AF2" t="n">
        <v>1.173904713283588e-05</v>
      </c>
      <c r="AG2" t="n">
        <v>49</v>
      </c>
      <c r="AH2" t="n">
        <v>1101046.669947144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2.8495</v>
      </c>
      <c r="E3" t="n">
        <v>35.09</v>
      </c>
      <c r="F3" t="n">
        <v>23.05</v>
      </c>
      <c r="G3" t="n">
        <v>6.75</v>
      </c>
      <c r="H3" t="n">
        <v>0.1</v>
      </c>
      <c r="I3" t="n">
        <v>205</v>
      </c>
      <c r="J3" t="n">
        <v>233.1</v>
      </c>
      <c r="K3" t="n">
        <v>57.72</v>
      </c>
      <c r="L3" t="n">
        <v>1.25</v>
      </c>
      <c r="M3" t="n">
        <v>203</v>
      </c>
      <c r="N3" t="n">
        <v>54.13</v>
      </c>
      <c r="O3" t="n">
        <v>28983.75</v>
      </c>
      <c r="P3" t="n">
        <v>353.29</v>
      </c>
      <c r="Q3" t="n">
        <v>2197.41</v>
      </c>
      <c r="R3" t="n">
        <v>255.83</v>
      </c>
      <c r="S3" t="n">
        <v>53.93</v>
      </c>
      <c r="T3" t="n">
        <v>97976.89999999999</v>
      </c>
      <c r="U3" t="n">
        <v>0.21</v>
      </c>
      <c r="V3" t="n">
        <v>0.66</v>
      </c>
      <c r="W3" t="n">
        <v>2.8</v>
      </c>
      <c r="X3" t="n">
        <v>6.03</v>
      </c>
      <c r="Y3" t="n">
        <v>1</v>
      </c>
      <c r="Z3" t="n">
        <v>10</v>
      </c>
      <c r="AA3" t="n">
        <v>707.0561147755766</v>
      </c>
      <c r="AB3" t="n">
        <v>967.4253693502291</v>
      </c>
      <c r="AC3" t="n">
        <v>875.0956498894761</v>
      </c>
      <c r="AD3" t="n">
        <v>707056.1147755766</v>
      </c>
      <c r="AE3" t="n">
        <v>967425.369350229</v>
      </c>
      <c r="AF3" t="n">
        <v>1.389194518253076e-05</v>
      </c>
      <c r="AG3" t="n">
        <v>41</v>
      </c>
      <c r="AH3" t="n">
        <v>875095.6498894761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3.1528</v>
      </c>
      <c r="E4" t="n">
        <v>31.72</v>
      </c>
      <c r="F4" t="n">
        <v>21.72</v>
      </c>
      <c r="G4" t="n">
        <v>8.140000000000001</v>
      </c>
      <c r="H4" t="n">
        <v>0.11</v>
      </c>
      <c r="I4" t="n">
        <v>160</v>
      </c>
      <c r="J4" t="n">
        <v>233.53</v>
      </c>
      <c r="K4" t="n">
        <v>57.72</v>
      </c>
      <c r="L4" t="n">
        <v>1.5</v>
      </c>
      <c r="M4" t="n">
        <v>158</v>
      </c>
      <c r="N4" t="n">
        <v>54.31</v>
      </c>
      <c r="O4" t="n">
        <v>29036.54</v>
      </c>
      <c r="P4" t="n">
        <v>330.79</v>
      </c>
      <c r="Q4" t="n">
        <v>2197.46</v>
      </c>
      <c r="R4" t="n">
        <v>211.39</v>
      </c>
      <c r="S4" t="n">
        <v>53.93</v>
      </c>
      <c r="T4" t="n">
        <v>75977.63</v>
      </c>
      <c r="U4" t="n">
        <v>0.26</v>
      </c>
      <c r="V4" t="n">
        <v>0.7</v>
      </c>
      <c r="W4" t="n">
        <v>2.76</v>
      </c>
      <c r="X4" t="n">
        <v>4.71</v>
      </c>
      <c r="Y4" t="n">
        <v>1</v>
      </c>
      <c r="Z4" t="n">
        <v>10</v>
      </c>
      <c r="AA4" t="n">
        <v>619.3777807500037</v>
      </c>
      <c r="AB4" t="n">
        <v>847.4600046413393</v>
      </c>
      <c r="AC4" t="n">
        <v>766.5796112159559</v>
      </c>
      <c r="AD4" t="n">
        <v>619377.7807500036</v>
      </c>
      <c r="AE4" t="n">
        <v>847460.0046413393</v>
      </c>
      <c r="AF4" t="n">
        <v>1.537060002508615e-05</v>
      </c>
      <c r="AG4" t="n">
        <v>37</v>
      </c>
      <c r="AH4" t="n">
        <v>766579.6112159559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3.3904</v>
      </c>
      <c r="E5" t="n">
        <v>29.49</v>
      </c>
      <c r="F5" t="n">
        <v>20.82</v>
      </c>
      <c r="G5" t="n">
        <v>9.529999999999999</v>
      </c>
      <c r="H5" t="n">
        <v>0.13</v>
      </c>
      <c r="I5" t="n">
        <v>131</v>
      </c>
      <c r="J5" t="n">
        <v>233.96</v>
      </c>
      <c r="K5" t="n">
        <v>57.72</v>
      </c>
      <c r="L5" t="n">
        <v>1.75</v>
      </c>
      <c r="M5" t="n">
        <v>129</v>
      </c>
      <c r="N5" t="n">
        <v>54.49</v>
      </c>
      <c r="O5" t="n">
        <v>29089.39</v>
      </c>
      <c r="P5" t="n">
        <v>314.85</v>
      </c>
      <c r="Q5" t="n">
        <v>2197.38</v>
      </c>
      <c r="R5" t="n">
        <v>182.33</v>
      </c>
      <c r="S5" t="n">
        <v>53.93</v>
      </c>
      <c r="T5" t="n">
        <v>61596.49</v>
      </c>
      <c r="U5" t="n">
        <v>0.3</v>
      </c>
      <c r="V5" t="n">
        <v>0.73</v>
      </c>
      <c r="W5" t="n">
        <v>2.7</v>
      </c>
      <c r="X5" t="n">
        <v>3.81</v>
      </c>
      <c r="Y5" t="n">
        <v>1</v>
      </c>
      <c r="Z5" t="n">
        <v>10</v>
      </c>
      <c r="AA5" t="n">
        <v>568.741582981583</v>
      </c>
      <c r="AB5" t="n">
        <v>778.1773249432023</v>
      </c>
      <c r="AC5" t="n">
        <v>703.9091732293574</v>
      </c>
      <c r="AD5" t="n">
        <v>568741.582981583</v>
      </c>
      <c r="AE5" t="n">
        <v>778177.3249432023</v>
      </c>
      <c r="AF5" t="n">
        <v>1.652895278008503e-05</v>
      </c>
      <c r="AG5" t="n">
        <v>35</v>
      </c>
      <c r="AH5" t="n">
        <v>703909.1732293575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3.5834</v>
      </c>
      <c r="E6" t="n">
        <v>27.91</v>
      </c>
      <c r="F6" t="n">
        <v>20.19</v>
      </c>
      <c r="G6" t="n">
        <v>11.01</v>
      </c>
      <c r="H6" t="n">
        <v>0.15</v>
      </c>
      <c r="I6" t="n">
        <v>110</v>
      </c>
      <c r="J6" t="n">
        <v>234.39</v>
      </c>
      <c r="K6" t="n">
        <v>57.72</v>
      </c>
      <c r="L6" t="n">
        <v>2</v>
      </c>
      <c r="M6" t="n">
        <v>108</v>
      </c>
      <c r="N6" t="n">
        <v>54.67</v>
      </c>
      <c r="O6" t="n">
        <v>29142.31</v>
      </c>
      <c r="P6" t="n">
        <v>303.27</v>
      </c>
      <c r="Q6" t="n">
        <v>2196.94</v>
      </c>
      <c r="R6" t="n">
        <v>161.62</v>
      </c>
      <c r="S6" t="n">
        <v>53.93</v>
      </c>
      <c r="T6" t="n">
        <v>51346.71</v>
      </c>
      <c r="U6" t="n">
        <v>0.33</v>
      </c>
      <c r="V6" t="n">
        <v>0.76</v>
      </c>
      <c r="W6" t="n">
        <v>2.67</v>
      </c>
      <c r="X6" t="n">
        <v>3.18</v>
      </c>
      <c r="Y6" t="n">
        <v>1</v>
      </c>
      <c r="Z6" t="n">
        <v>10</v>
      </c>
      <c r="AA6" t="n">
        <v>528.4822422973422</v>
      </c>
      <c r="AB6" t="n">
        <v>723.0927189022651</v>
      </c>
      <c r="AC6" t="n">
        <v>654.0817646772372</v>
      </c>
      <c r="AD6" t="n">
        <v>528482.2422973422</v>
      </c>
      <c r="AE6" t="n">
        <v>723092.7189022651</v>
      </c>
      <c r="AF6" t="n">
        <v>1.746987063241998e-05</v>
      </c>
      <c r="AG6" t="n">
        <v>33</v>
      </c>
      <c r="AH6" t="n">
        <v>654081.7646772371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3.7322</v>
      </c>
      <c r="E7" t="n">
        <v>26.79</v>
      </c>
      <c r="F7" t="n">
        <v>19.76</v>
      </c>
      <c r="G7" t="n">
        <v>12.48</v>
      </c>
      <c r="H7" t="n">
        <v>0.17</v>
      </c>
      <c r="I7" t="n">
        <v>95</v>
      </c>
      <c r="J7" t="n">
        <v>234.82</v>
      </c>
      <c r="K7" t="n">
        <v>57.72</v>
      </c>
      <c r="L7" t="n">
        <v>2.25</v>
      </c>
      <c r="M7" t="n">
        <v>93</v>
      </c>
      <c r="N7" t="n">
        <v>54.85</v>
      </c>
      <c r="O7" t="n">
        <v>29195.29</v>
      </c>
      <c r="P7" t="n">
        <v>294.55</v>
      </c>
      <c r="Q7" t="n">
        <v>2196.86</v>
      </c>
      <c r="R7" t="n">
        <v>147.62</v>
      </c>
      <c r="S7" t="n">
        <v>53.93</v>
      </c>
      <c r="T7" t="n">
        <v>44420.72</v>
      </c>
      <c r="U7" t="n">
        <v>0.37</v>
      </c>
      <c r="V7" t="n">
        <v>0.77</v>
      </c>
      <c r="W7" t="n">
        <v>2.64</v>
      </c>
      <c r="X7" t="n">
        <v>2.75</v>
      </c>
      <c r="Y7" t="n">
        <v>1</v>
      </c>
      <c r="Z7" t="n">
        <v>10</v>
      </c>
      <c r="AA7" t="n">
        <v>504.0906313203274</v>
      </c>
      <c r="AB7" t="n">
        <v>689.7190406815834</v>
      </c>
      <c r="AC7" t="n">
        <v>623.8932234656857</v>
      </c>
      <c r="AD7" t="n">
        <v>504090.6313203274</v>
      </c>
      <c r="AE7" t="n">
        <v>689719.0406815833</v>
      </c>
      <c r="AF7" t="n">
        <v>1.819530367090413e-05</v>
      </c>
      <c r="AG7" t="n">
        <v>32</v>
      </c>
      <c r="AH7" t="n">
        <v>623893.2234656856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3.8523</v>
      </c>
      <c r="E8" t="n">
        <v>25.96</v>
      </c>
      <c r="F8" t="n">
        <v>19.42</v>
      </c>
      <c r="G8" t="n">
        <v>13.87</v>
      </c>
      <c r="H8" t="n">
        <v>0.19</v>
      </c>
      <c r="I8" t="n">
        <v>84</v>
      </c>
      <c r="J8" t="n">
        <v>235.25</v>
      </c>
      <c r="K8" t="n">
        <v>57.72</v>
      </c>
      <c r="L8" t="n">
        <v>2.5</v>
      </c>
      <c r="M8" t="n">
        <v>82</v>
      </c>
      <c r="N8" t="n">
        <v>55.03</v>
      </c>
      <c r="O8" t="n">
        <v>29248.33</v>
      </c>
      <c r="P8" t="n">
        <v>287.76</v>
      </c>
      <c r="Q8" t="n">
        <v>2197.03</v>
      </c>
      <c r="R8" t="n">
        <v>136.85</v>
      </c>
      <c r="S8" t="n">
        <v>53.93</v>
      </c>
      <c r="T8" t="n">
        <v>39091.88</v>
      </c>
      <c r="U8" t="n">
        <v>0.39</v>
      </c>
      <c r="V8" t="n">
        <v>0.79</v>
      </c>
      <c r="W8" t="n">
        <v>2.62</v>
      </c>
      <c r="X8" t="n">
        <v>2.42</v>
      </c>
      <c r="Y8" t="n">
        <v>1</v>
      </c>
      <c r="Z8" t="n">
        <v>10</v>
      </c>
      <c r="AA8" t="n">
        <v>483.7033428636288</v>
      </c>
      <c r="AB8" t="n">
        <v>661.8242531914398</v>
      </c>
      <c r="AC8" t="n">
        <v>598.6606753430212</v>
      </c>
      <c r="AD8" t="n">
        <v>483703.3428636289</v>
      </c>
      <c r="AE8" t="n">
        <v>661824.2531914398</v>
      </c>
      <c r="AF8" t="n">
        <v>1.878081783704624e-05</v>
      </c>
      <c r="AG8" t="n">
        <v>31</v>
      </c>
      <c r="AH8" t="n">
        <v>598660.6753430213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3.9511</v>
      </c>
      <c r="E9" t="n">
        <v>25.31</v>
      </c>
      <c r="F9" t="n">
        <v>19.18</v>
      </c>
      <c r="G9" t="n">
        <v>15.35</v>
      </c>
      <c r="H9" t="n">
        <v>0.21</v>
      </c>
      <c r="I9" t="n">
        <v>75</v>
      </c>
      <c r="J9" t="n">
        <v>235.68</v>
      </c>
      <c r="K9" t="n">
        <v>57.72</v>
      </c>
      <c r="L9" t="n">
        <v>2.75</v>
      </c>
      <c r="M9" t="n">
        <v>73</v>
      </c>
      <c r="N9" t="n">
        <v>55.21</v>
      </c>
      <c r="O9" t="n">
        <v>29301.44</v>
      </c>
      <c r="P9" t="n">
        <v>281.86</v>
      </c>
      <c r="Q9" t="n">
        <v>2196.88</v>
      </c>
      <c r="R9" t="n">
        <v>129.24</v>
      </c>
      <c r="S9" t="n">
        <v>53.93</v>
      </c>
      <c r="T9" t="n">
        <v>35327.82</v>
      </c>
      <c r="U9" t="n">
        <v>0.42</v>
      </c>
      <c r="V9" t="n">
        <v>0.8</v>
      </c>
      <c r="W9" t="n">
        <v>2.6</v>
      </c>
      <c r="X9" t="n">
        <v>2.18</v>
      </c>
      <c r="Y9" t="n">
        <v>1</v>
      </c>
      <c r="Z9" t="n">
        <v>10</v>
      </c>
      <c r="AA9" t="n">
        <v>465.7131183086507</v>
      </c>
      <c r="AB9" t="n">
        <v>637.2092342826259</v>
      </c>
      <c r="AC9" t="n">
        <v>576.3948792914686</v>
      </c>
      <c r="AD9" t="n">
        <v>465713.1183086507</v>
      </c>
      <c r="AE9" t="n">
        <v>637209.2342826258</v>
      </c>
      <c r="AF9" t="n">
        <v>1.926248977388921e-05</v>
      </c>
      <c r="AG9" t="n">
        <v>30</v>
      </c>
      <c r="AH9" t="n">
        <v>576394.8792914685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4.0509</v>
      </c>
      <c r="E10" t="n">
        <v>24.69</v>
      </c>
      <c r="F10" t="n">
        <v>18.92</v>
      </c>
      <c r="G10" t="n">
        <v>16.95</v>
      </c>
      <c r="H10" t="n">
        <v>0.23</v>
      </c>
      <c r="I10" t="n">
        <v>67</v>
      </c>
      <c r="J10" t="n">
        <v>236.11</v>
      </c>
      <c r="K10" t="n">
        <v>57.72</v>
      </c>
      <c r="L10" t="n">
        <v>3</v>
      </c>
      <c r="M10" t="n">
        <v>65</v>
      </c>
      <c r="N10" t="n">
        <v>55.39</v>
      </c>
      <c r="O10" t="n">
        <v>29354.61</v>
      </c>
      <c r="P10" t="n">
        <v>275.84</v>
      </c>
      <c r="Q10" t="n">
        <v>2196.72</v>
      </c>
      <c r="R10" t="n">
        <v>120.51</v>
      </c>
      <c r="S10" t="n">
        <v>53.93</v>
      </c>
      <c r="T10" t="n">
        <v>31004.68</v>
      </c>
      <c r="U10" t="n">
        <v>0.45</v>
      </c>
      <c r="V10" t="n">
        <v>0.8100000000000001</v>
      </c>
      <c r="W10" t="n">
        <v>2.6</v>
      </c>
      <c r="X10" t="n">
        <v>1.92</v>
      </c>
      <c r="Y10" t="n">
        <v>1</v>
      </c>
      <c r="Z10" t="n">
        <v>10</v>
      </c>
      <c r="AA10" t="n">
        <v>448.0214017061936</v>
      </c>
      <c r="AB10" t="n">
        <v>613.0026471236928</v>
      </c>
      <c r="AC10" t="n">
        <v>554.4985348368256</v>
      </c>
      <c r="AD10" t="n">
        <v>448021.4017061936</v>
      </c>
      <c r="AE10" t="n">
        <v>613002.6471236928</v>
      </c>
      <c r="AF10" t="n">
        <v>1.974903693276501e-05</v>
      </c>
      <c r="AG10" t="n">
        <v>29</v>
      </c>
      <c r="AH10" t="n">
        <v>554498.5348368256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4.1303</v>
      </c>
      <c r="E11" t="n">
        <v>24.21</v>
      </c>
      <c r="F11" t="n">
        <v>18.72</v>
      </c>
      <c r="G11" t="n">
        <v>18.42</v>
      </c>
      <c r="H11" t="n">
        <v>0.24</v>
      </c>
      <c r="I11" t="n">
        <v>61</v>
      </c>
      <c r="J11" t="n">
        <v>236.54</v>
      </c>
      <c r="K11" t="n">
        <v>57.72</v>
      </c>
      <c r="L11" t="n">
        <v>3.25</v>
      </c>
      <c r="M11" t="n">
        <v>59</v>
      </c>
      <c r="N11" t="n">
        <v>55.57</v>
      </c>
      <c r="O11" t="n">
        <v>29407.85</v>
      </c>
      <c r="P11" t="n">
        <v>270.82</v>
      </c>
      <c r="Q11" t="n">
        <v>2196.8</v>
      </c>
      <c r="R11" t="n">
        <v>114.47</v>
      </c>
      <c r="S11" t="n">
        <v>53.93</v>
      </c>
      <c r="T11" t="n">
        <v>28016.55</v>
      </c>
      <c r="U11" t="n">
        <v>0.47</v>
      </c>
      <c r="V11" t="n">
        <v>0.82</v>
      </c>
      <c r="W11" t="n">
        <v>2.57</v>
      </c>
      <c r="X11" t="n">
        <v>1.72</v>
      </c>
      <c r="Y11" t="n">
        <v>1</v>
      </c>
      <c r="Z11" t="n">
        <v>10</v>
      </c>
      <c r="AA11" t="n">
        <v>441.2666311588891</v>
      </c>
      <c r="AB11" t="n">
        <v>603.760472061426</v>
      </c>
      <c r="AC11" t="n">
        <v>546.1384199910274</v>
      </c>
      <c r="AD11" t="n">
        <v>441266.6311588891</v>
      </c>
      <c r="AE11" t="n">
        <v>603760.4720614259</v>
      </c>
      <c r="AF11" t="n">
        <v>2.013612956217119e-05</v>
      </c>
      <c r="AG11" t="n">
        <v>29</v>
      </c>
      <c r="AH11" t="n">
        <v>546138.4199910273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4.1917</v>
      </c>
      <c r="E12" t="n">
        <v>23.86</v>
      </c>
      <c r="F12" t="n">
        <v>18.6</v>
      </c>
      <c r="G12" t="n">
        <v>19.93</v>
      </c>
      <c r="H12" t="n">
        <v>0.26</v>
      </c>
      <c r="I12" t="n">
        <v>56</v>
      </c>
      <c r="J12" t="n">
        <v>236.98</v>
      </c>
      <c r="K12" t="n">
        <v>57.72</v>
      </c>
      <c r="L12" t="n">
        <v>3.5</v>
      </c>
      <c r="M12" t="n">
        <v>54</v>
      </c>
      <c r="N12" t="n">
        <v>55.75</v>
      </c>
      <c r="O12" t="n">
        <v>29461.15</v>
      </c>
      <c r="P12" t="n">
        <v>267.18</v>
      </c>
      <c r="Q12" t="n">
        <v>2196.99</v>
      </c>
      <c r="R12" t="n">
        <v>109.93</v>
      </c>
      <c r="S12" t="n">
        <v>53.93</v>
      </c>
      <c r="T12" t="n">
        <v>25769.96</v>
      </c>
      <c r="U12" t="n">
        <v>0.49</v>
      </c>
      <c r="V12" t="n">
        <v>0.82</v>
      </c>
      <c r="W12" t="n">
        <v>2.58</v>
      </c>
      <c r="X12" t="n">
        <v>1.59</v>
      </c>
      <c r="Y12" t="n">
        <v>1</v>
      </c>
      <c r="Z12" t="n">
        <v>10</v>
      </c>
      <c r="AA12" t="n">
        <v>427.4135381179946</v>
      </c>
      <c r="AB12" t="n">
        <v>584.8060590075422</v>
      </c>
      <c r="AC12" t="n">
        <v>528.9929895163206</v>
      </c>
      <c r="AD12" t="n">
        <v>427413.5381179946</v>
      </c>
      <c r="AE12" t="n">
        <v>584806.0590075422</v>
      </c>
      <c r="AF12" t="n">
        <v>2.043546819498656e-05</v>
      </c>
      <c r="AG12" t="n">
        <v>28</v>
      </c>
      <c r="AH12" t="n">
        <v>528992.9895163205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4.2406</v>
      </c>
      <c r="E13" t="n">
        <v>23.58</v>
      </c>
      <c r="F13" t="n">
        <v>18.5</v>
      </c>
      <c r="G13" t="n">
        <v>21.35</v>
      </c>
      <c r="H13" t="n">
        <v>0.28</v>
      </c>
      <c r="I13" t="n">
        <v>52</v>
      </c>
      <c r="J13" t="n">
        <v>237.41</v>
      </c>
      <c r="K13" t="n">
        <v>57.72</v>
      </c>
      <c r="L13" t="n">
        <v>3.75</v>
      </c>
      <c r="M13" t="n">
        <v>50</v>
      </c>
      <c r="N13" t="n">
        <v>55.93</v>
      </c>
      <c r="O13" t="n">
        <v>29514.51</v>
      </c>
      <c r="P13" t="n">
        <v>263.31</v>
      </c>
      <c r="Q13" t="n">
        <v>2196.7</v>
      </c>
      <c r="R13" t="n">
        <v>107.02</v>
      </c>
      <c r="S13" t="n">
        <v>53.93</v>
      </c>
      <c r="T13" t="n">
        <v>24335.53</v>
      </c>
      <c r="U13" t="n">
        <v>0.5</v>
      </c>
      <c r="V13" t="n">
        <v>0.83</v>
      </c>
      <c r="W13" t="n">
        <v>2.57</v>
      </c>
      <c r="X13" t="n">
        <v>1.5</v>
      </c>
      <c r="Y13" t="n">
        <v>1</v>
      </c>
      <c r="Z13" t="n">
        <v>10</v>
      </c>
      <c r="AA13" t="n">
        <v>423.0774694147964</v>
      </c>
      <c r="AB13" t="n">
        <v>578.8732585139761</v>
      </c>
      <c r="AC13" t="n">
        <v>523.6264071751226</v>
      </c>
      <c r="AD13" t="n">
        <v>423077.4694147964</v>
      </c>
      <c r="AE13" t="n">
        <v>578873.2585139761</v>
      </c>
      <c r="AF13" t="n">
        <v>2.067386655239163e-05</v>
      </c>
      <c r="AG13" t="n">
        <v>28</v>
      </c>
      <c r="AH13" t="n">
        <v>523626.4071751226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4.2995</v>
      </c>
      <c r="E14" t="n">
        <v>23.26</v>
      </c>
      <c r="F14" t="n">
        <v>18.36</v>
      </c>
      <c r="G14" t="n">
        <v>22.95</v>
      </c>
      <c r="H14" t="n">
        <v>0.3</v>
      </c>
      <c r="I14" t="n">
        <v>48</v>
      </c>
      <c r="J14" t="n">
        <v>237.84</v>
      </c>
      <c r="K14" t="n">
        <v>57.72</v>
      </c>
      <c r="L14" t="n">
        <v>4</v>
      </c>
      <c r="M14" t="n">
        <v>46</v>
      </c>
      <c r="N14" t="n">
        <v>56.12</v>
      </c>
      <c r="O14" t="n">
        <v>29567.95</v>
      </c>
      <c r="P14" t="n">
        <v>259.93</v>
      </c>
      <c r="Q14" t="n">
        <v>2196.64</v>
      </c>
      <c r="R14" t="n">
        <v>102.72</v>
      </c>
      <c r="S14" t="n">
        <v>53.93</v>
      </c>
      <c r="T14" t="n">
        <v>22205.67</v>
      </c>
      <c r="U14" t="n">
        <v>0.52</v>
      </c>
      <c r="V14" t="n">
        <v>0.83</v>
      </c>
      <c r="W14" t="n">
        <v>2.55</v>
      </c>
      <c r="X14" t="n">
        <v>1.36</v>
      </c>
      <c r="Y14" t="n">
        <v>1</v>
      </c>
      <c r="Z14" t="n">
        <v>10</v>
      </c>
      <c r="AA14" t="n">
        <v>409.7015844497004</v>
      </c>
      <c r="AB14" t="n">
        <v>560.5717826023345</v>
      </c>
      <c r="AC14" t="n">
        <v>507.0715984382051</v>
      </c>
      <c r="AD14" t="n">
        <v>409701.5844497004</v>
      </c>
      <c r="AE14" t="n">
        <v>560571.7826023344</v>
      </c>
      <c r="AF14" t="n">
        <v>2.096101713012494e-05</v>
      </c>
      <c r="AG14" t="n">
        <v>27</v>
      </c>
      <c r="AH14" t="n">
        <v>507071.5984382051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4.3575</v>
      </c>
      <c r="E15" t="n">
        <v>22.95</v>
      </c>
      <c r="F15" t="n">
        <v>18.24</v>
      </c>
      <c r="G15" t="n">
        <v>24.87</v>
      </c>
      <c r="H15" t="n">
        <v>0.32</v>
      </c>
      <c r="I15" t="n">
        <v>44</v>
      </c>
      <c r="J15" t="n">
        <v>238.28</v>
      </c>
      <c r="K15" t="n">
        <v>57.72</v>
      </c>
      <c r="L15" t="n">
        <v>4.25</v>
      </c>
      <c r="M15" t="n">
        <v>42</v>
      </c>
      <c r="N15" t="n">
        <v>56.3</v>
      </c>
      <c r="O15" t="n">
        <v>29621.44</v>
      </c>
      <c r="P15" t="n">
        <v>254.94</v>
      </c>
      <c r="Q15" t="n">
        <v>2196.65</v>
      </c>
      <c r="R15" t="n">
        <v>98.40000000000001</v>
      </c>
      <c r="S15" t="n">
        <v>53.93</v>
      </c>
      <c r="T15" t="n">
        <v>20063.68</v>
      </c>
      <c r="U15" t="n">
        <v>0.55</v>
      </c>
      <c r="V15" t="n">
        <v>0.84</v>
      </c>
      <c r="W15" t="n">
        <v>2.55</v>
      </c>
      <c r="X15" t="n">
        <v>1.23</v>
      </c>
      <c r="Y15" t="n">
        <v>1</v>
      </c>
      <c r="Z15" t="n">
        <v>10</v>
      </c>
      <c r="AA15" t="n">
        <v>404.5893319023789</v>
      </c>
      <c r="AB15" t="n">
        <v>553.5769731304243</v>
      </c>
      <c r="AC15" t="n">
        <v>500.7443637650174</v>
      </c>
      <c r="AD15" t="n">
        <v>404589.3319023789</v>
      </c>
      <c r="AE15" t="n">
        <v>553576.9731304244</v>
      </c>
      <c r="AF15" t="n">
        <v>2.124378000802871e-05</v>
      </c>
      <c r="AG15" t="n">
        <v>27</v>
      </c>
      <c r="AH15" t="n">
        <v>500744.3637650174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4.3864</v>
      </c>
      <c r="E16" t="n">
        <v>22.8</v>
      </c>
      <c r="F16" t="n">
        <v>18.18</v>
      </c>
      <c r="G16" t="n">
        <v>25.96</v>
      </c>
      <c r="H16" t="n">
        <v>0.34</v>
      </c>
      <c r="I16" t="n">
        <v>42</v>
      </c>
      <c r="J16" t="n">
        <v>238.71</v>
      </c>
      <c r="K16" t="n">
        <v>57.72</v>
      </c>
      <c r="L16" t="n">
        <v>4.5</v>
      </c>
      <c r="M16" t="n">
        <v>40</v>
      </c>
      <c r="N16" t="n">
        <v>56.49</v>
      </c>
      <c r="O16" t="n">
        <v>29675.01</v>
      </c>
      <c r="P16" t="n">
        <v>252.36</v>
      </c>
      <c r="Q16" t="n">
        <v>2196.69</v>
      </c>
      <c r="R16" t="n">
        <v>96.11</v>
      </c>
      <c r="S16" t="n">
        <v>53.93</v>
      </c>
      <c r="T16" t="n">
        <v>18928.24</v>
      </c>
      <c r="U16" t="n">
        <v>0.5600000000000001</v>
      </c>
      <c r="V16" t="n">
        <v>0.84</v>
      </c>
      <c r="W16" t="n">
        <v>2.55</v>
      </c>
      <c r="X16" t="n">
        <v>1.17</v>
      </c>
      <c r="Y16" t="n">
        <v>1</v>
      </c>
      <c r="Z16" t="n">
        <v>10</v>
      </c>
      <c r="AA16" t="n">
        <v>402.0406510666677</v>
      </c>
      <c r="AB16" t="n">
        <v>550.0897555711415</v>
      </c>
      <c r="AC16" t="n">
        <v>497.5899613552519</v>
      </c>
      <c r="AD16" t="n">
        <v>402040.6510666677</v>
      </c>
      <c r="AE16" t="n">
        <v>550089.7555711415</v>
      </c>
      <c r="AF16" t="n">
        <v>2.138467392477731e-05</v>
      </c>
      <c r="AG16" t="n">
        <v>27</v>
      </c>
      <c r="AH16" t="n">
        <v>497589.9613552519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4.4287</v>
      </c>
      <c r="E17" t="n">
        <v>22.58</v>
      </c>
      <c r="F17" t="n">
        <v>18.09</v>
      </c>
      <c r="G17" t="n">
        <v>27.84</v>
      </c>
      <c r="H17" t="n">
        <v>0.35</v>
      </c>
      <c r="I17" t="n">
        <v>39</v>
      </c>
      <c r="J17" t="n">
        <v>239.14</v>
      </c>
      <c r="K17" t="n">
        <v>57.72</v>
      </c>
      <c r="L17" t="n">
        <v>4.75</v>
      </c>
      <c r="M17" t="n">
        <v>37</v>
      </c>
      <c r="N17" t="n">
        <v>56.67</v>
      </c>
      <c r="O17" t="n">
        <v>29728.63</v>
      </c>
      <c r="P17" t="n">
        <v>248.05</v>
      </c>
      <c r="Q17" t="n">
        <v>2196.69</v>
      </c>
      <c r="R17" t="n">
        <v>93.81999999999999</v>
      </c>
      <c r="S17" t="n">
        <v>53.93</v>
      </c>
      <c r="T17" t="n">
        <v>17801.47</v>
      </c>
      <c r="U17" t="n">
        <v>0.57</v>
      </c>
      <c r="V17" t="n">
        <v>0.84</v>
      </c>
      <c r="W17" t="n">
        <v>2.54</v>
      </c>
      <c r="X17" t="n">
        <v>1.09</v>
      </c>
      <c r="Y17" t="n">
        <v>1</v>
      </c>
      <c r="Z17" t="n">
        <v>10</v>
      </c>
      <c r="AA17" t="n">
        <v>398.0764009962304</v>
      </c>
      <c r="AB17" t="n">
        <v>544.6656937343993</v>
      </c>
      <c r="AC17" t="n">
        <v>492.6835643674897</v>
      </c>
      <c r="AD17" t="n">
        <v>398076.4009962304</v>
      </c>
      <c r="AE17" t="n">
        <v>544665.6937343993</v>
      </c>
      <c r="AF17" t="n">
        <v>2.159089581676575e-05</v>
      </c>
      <c r="AG17" t="n">
        <v>27</v>
      </c>
      <c r="AH17" t="n">
        <v>492683.5643674897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4.458</v>
      </c>
      <c r="E18" t="n">
        <v>22.43</v>
      </c>
      <c r="F18" t="n">
        <v>18.04</v>
      </c>
      <c r="G18" t="n">
        <v>29.25</v>
      </c>
      <c r="H18" t="n">
        <v>0.37</v>
      </c>
      <c r="I18" t="n">
        <v>37</v>
      </c>
      <c r="J18" t="n">
        <v>239.58</v>
      </c>
      <c r="K18" t="n">
        <v>57.72</v>
      </c>
      <c r="L18" t="n">
        <v>5</v>
      </c>
      <c r="M18" t="n">
        <v>35</v>
      </c>
      <c r="N18" t="n">
        <v>56.86</v>
      </c>
      <c r="O18" t="n">
        <v>29782.33</v>
      </c>
      <c r="P18" t="n">
        <v>246.19</v>
      </c>
      <c r="Q18" t="n">
        <v>2196.75</v>
      </c>
      <c r="R18" t="n">
        <v>91.90000000000001</v>
      </c>
      <c r="S18" t="n">
        <v>53.93</v>
      </c>
      <c r="T18" t="n">
        <v>16847.96</v>
      </c>
      <c r="U18" t="n">
        <v>0.59</v>
      </c>
      <c r="V18" t="n">
        <v>0.85</v>
      </c>
      <c r="W18" t="n">
        <v>2.54</v>
      </c>
      <c r="X18" t="n">
        <v>1.03</v>
      </c>
      <c r="Y18" t="n">
        <v>1</v>
      </c>
      <c r="Z18" t="n">
        <v>10</v>
      </c>
      <c r="AA18" t="n">
        <v>387.0146276315616</v>
      </c>
      <c r="AB18" t="n">
        <v>529.5304874058605</v>
      </c>
      <c r="AC18" t="n">
        <v>478.9928408885513</v>
      </c>
      <c r="AD18" t="n">
        <v>387014.6276315615</v>
      </c>
      <c r="AE18" t="n">
        <v>529530.4874058606</v>
      </c>
      <c r="AF18" t="n">
        <v>2.173373982232748e-05</v>
      </c>
      <c r="AG18" t="n">
        <v>26</v>
      </c>
      <c r="AH18" t="n">
        <v>478992.8408885513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4.5091</v>
      </c>
      <c r="E19" t="n">
        <v>22.18</v>
      </c>
      <c r="F19" t="n">
        <v>17.92</v>
      </c>
      <c r="G19" t="n">
        <v>31.62</v>
      </c>
      <c r="H19" t="n">
        <v>0.39</v>
      </c>
      <c r="I19" t="n">
        <v>34</v>
      </c>
      <c r="J19" t="n">
        <v>240.02</v>
      </c>
      <c r="K19" t="n">
        <v>57.72</v>
      </c>
      <c r="L19" t="n">
        <v>5.25</v>
      </c>
      <c r="M19" t="n">
        <v>32</v>
      </c>
      <c r="N19" t="n">
        <v>57.04</v>
      </c>
      <c r="O19" t="n">
        <v>29836.09</v>
      </c>
      <c r="P19" t="n">
        <v>241.65</v>
      </c>
      <c r="Q19" t="n">
        <v>2196.65</v>
      </c>
      <c r="R19" t="n">
        <v>88.23</v>
      </c>
      <c r="S19" t="n">
        <v>53.93</v>
      </c>
      <c r="T19" t="n">
        <v>15028.61</v>
      </c>
      <c r="U19" t="n">
        <v>0.61</v>
      </c>
      <c r="V19" t="n">
        <v>0.85</v>
      </c>
      <c r="W19" t="n">
        <v>2.52</v>
      </c>
      <c r="X19" t="n">
        <v>0.91</v>
      </c>
      <c r="Y19" t="n">
        <v>1</v>
      </c>
      <c r="Z19" t="n">
        <v>10</v>
      </c>
      <c r="AA19" t="n">
        <v>382.7253685708438</v>
      </c>
      <c r="AB19" t="n">
        <v>523.661733930232</v>
      </c>
      <c r="AC19" t="n">
        <v>473.6841930077894</v>
      </c>
      <c r="AD19" t="n">
        <v>382725.3685708438</v>
      </c>
      <c r="AE19" t="n">
        <v>523661.733930232</v>
      </c>
      <c r="AF19" t="n">
        <v>2.198286366820476e-05</v>
      </c>
      <c r="AG19" t="n">
        <v>26</v>
      </c>
      <c r="AH19" t="n">
        <v>473684.1930077894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4.5191</v>
      </c>
      <c r="E20" t="n">
        <v>22.13</v>
      </c>
      <c r="F20" t="n">
        <v>17.92</v>
      </c>
      <c r="G20" t="n">
        <v>32.57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31</v>
      </c>
      <c r="N20" t="n">
        <v>57.23</v>
      </c>
      <c r="O20" t="n">
        <v>29890.04</v>
      </c>
      <c r="P20" t="n">
        <v>239.91</v>
      </c>
      <c r="Q20" t="n">
        <v>2196.63</v>
      </c>
      <c r="R20" t="n">
        <v>87.84999999999999</v>
      </c>
      <c r="S20" t="n">
        <v>53.93</v>
      </c>
      <c r="T20" t="n">
        <v>14845.81</v>
      </c>
      <c r="U20" t="n">
        <v>0.61</v>
      </c>
      <c r="V20" t="n">
        <v>0.85</v>
      </c>
      <c r="W20" t="n">
        <v>2.53</v>
      </c>
      <c r="X20" t="n">
        <v>0.91</v>
      </c>
      <c r="Y20" t="n">
        <v>1</v>
      </c>
      <c r="Z20" t="n">
        <v>10</v>
      </c>
      <c r="AA20" t="n">
        <v>381.4659843093294</v>
      </c>
      <c r="AB20" t="n">
        <v>521.9385888235155</v>
      </c>
      <c r="AC20" t="n">
        <v>472.1255024516087</v>
      </c>
      <c r="AD20" t="n">
        <v>381465.9843093294</v>
      </c>
      <c r="AE20" t="n">
        <v>521938.5888235155</v>
      </c>
      <c r="AF20" t="n">
        <v>2.2031615888533e-05</v>
      </c>
      <c r="AG20" t="n">
        <v>26</v>
      </c>
      <c r="AH20" t="n">
        <v>472125.5024516087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4.5488</v>
      </c>
      <c r="E21" t="n">
        <v>21.98</v>
      </c>
      <c r="F21" t="n">
        <v>17.86</v>
      </c>
      <c r="G21" t="n">
        <v>34.57</v>
      </c>
      <c r="H21" t="n">
        <v>0.42</v>
      </c>
      <c r="I21" t="n">
        <v>31</v>
      </c>
      <c r="J21" t="n">
        <v>240.89</v>
      </c>
      <c r="K21" t="n">
        <v>57.72</v>
      </c>
      <c r="L21" t="n">
        <v>5.75</v>
      </c>
      <c r="M21" t="n">
        <v>29</v>
      </c>
      <c r="N21" t="n">
        <v>57.42</v>
      </c>
      <c r="O21" t="n">
        <v>29943.94</v>
      </c>
      <c r="P21" t="n">
        <v>236.47</v>
      </c>
      <c r="Q21" t="n">
        <v>2196.66</v>
      </c>
      <c r="R21" t="n">
        <v>86.31999999999999</v>
      </c>
      <c r="S21" t="n">
        <v>53.93</v>
      </c>
      <c r="T21" t="n">
        <v>14087.36</v>
      </c>
      <c r="U21" t="n">
        <v>0.62</v>
      </c>
      <c r="V21" t="n">
        <v>0.86</v>
      </c>
      <c r="W21" t="n">
        <v>2.52</v>
      </c>
      <c r="X21" t="n">
        <v>0.86</v>
      </c>
      <c r="Y21" t="n">
        <v>1</v>
      </c>
      <c r="Z21" t="n">
        <v>10</v>
      </c>
      <c r="AA21" t="n">
        <v>378.6150016537801</v>
      </c>
      <c r="AB21" t="n">
        <v>518.0377485777151</v>
      </c>
      <c r="AC21" t="n">
        <v>468.5969529240038</v>
      </c>
      <c r="AD21" t="n">
        <v>378615.0016537801</v>
      </c>
      <c r="AE21" t="n">
        <v>518037.7485777151</v>
      </c>
      <c r="AF21" t="n">
        <v>2.217640998290786e-05</v>
      </c>
      <c r="AG21" t="n">
        <v>26</v>
      </c>
      <c r="AH21" t="n">
        <v>468596.9529240038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4.5787</v>
      </c>
      <c r="E22" t="n">
        <v>21.84</v>
      </c>
      <c r="F22" t="n">
        <v>17.81</v>
      </c>
      <c r="G22" t="n">
        <v>36.85</v>
      </c>
      <c r="H22" t="n">
        <v>0.44</v>
      </c>
      <c r="I22" t="n">
        <v>29</v>
      </c>
      <c r="J22" t="n">
        <v>241.33</v>
      </c>
      <c r="K22" t="n">
        <v>57.72</v>
      </c>
      <c r="L22" t="n">
        <v>6</v>
      </c>
      <c r="M22" t="n">
        <v>27</v>
      </c>
      <c r="N22" t="n">
        <v>57.6</v>
      </c>
      <c r="O22" t="n">
        <v>29997.9</v>
      </c>
      <c r="P22" t="n">
        <v>234.15</v>
      </c>
      <c r="Q22" t="n">
        <v>2196.67</v>
      </c>
      <c r="R22" t="n">
        <v>84.58</v>
      </c>
      <c r="S22" t="n">
        <v>53.93</v>
      </c>
      <c r="T22" t="n">
        <v>13231.96</v>
      </c>
      <c r="U22" t="n">
        <v>0.64</v>
      </c>
      <c r="V22" t="n">
        <v>0.86</v>
      </c>
      <c r="W22" t="n">
        <v>2.52</v>
      </c>
      <c r="X22" t="n">
        <v>0.8</v>
      </c>
      <c r="Y22" t="n">
        <v>1</v>
      </c>
      <c r="Z22" t="n">
        <v>10</v>
      </c>
      <c r="AA22" t="n">
        <v>376.3967168584703</v>
      </c>
      <c r="AB22" t="n">
        <v>515.0025934569538</v>
      </c>
      <c r="AC22" t="n">
        <v>465.851468748101</v>
      </c>
      <c r="AD22" t="n">
        <v>376396.7168584703</v>
      </c>
      <c r="AE22" t="n">
        <v>515002.5934569539</v>
      </c>
      <c r="AF22" t="n">
        <v>2.232217912168928e-05</v>
      </c>
      <c r="AG22" t="n">
        <v>26</v>
      </c>
      <c r="AH22" t="n">
        <v>465851.468748101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4.5934</v>
      </c>
      <c r="E23" t="n">
        <v>21.77</v>
      </c>
      <c r="F23" t="n">
        <v>17.79</v>
      </c>
      <c r="G23" t="n">
        <v>38.11</v>
      </c>
      <c r="H23" t="n">
        <v>0.46</v>
      </c>
      <c r="I23" t="n">
        <v>28</v>
      </c>
      <c r="J23" t="n">
        <v>241.77</v>
      </c>
      <c r="K23" t="n">
        <v>57.72</v>
      </c>
      <c r="L23" t="n">
        <v>6.25</v>
      </c>
      <c r="M23" t="n">
        <v>26</v>
      </c>
      <c r="N23" t="n">
        <v>57.79</v>
      </c>
      <c r="O23" t="n">
        <v>30051.93</v>
      </c>
      <c r="P23" t="n">
        <v>231.23</v>
      </c>
      <c r="Q23" t="n">
        <v>2196.56</v>
      </c>
      <c r="R23" t="n">
        <v>83.78</v>
      </c>
      <c r="S23" t="n">
        <v>53.93</v>
      </c>
      <c r="T23" t="n">
        <v>12835.21</v>
      </c>
      <c r="U23" t="n">
        <v>0.64</v>
      </c>
      <c r="V23" t="n">
        <v>0.86</v>
      </c>
      <c r="W23" t="n">
        <v>2.52</v>
      </c>
      <c r="X23" t="n">
        <v>0.78</v>
      </c>
      <c r="Y23" t="n">
        <v>1</v>
      </c>
      <c r="Z23" t="n">
        <v>10</v>
      </c>
      <c r="AA23" t="n">
        <v>374.3844563807316</v>
      </c>
      <c r="AB23" t="n">
        <v>512.249329896645</v>
      </c>
      <c r="AC23" t="n">
        <v>463.3609727977583</v>
      </c>
      <c r="AD23" t="n">
        <v>374384.4563807317</v>
      </c>
      <c r="AE23" t="n">
        <v>512249.329896645</v>
      </c>
      <c r="AF23" t="n">
        <v>2.239384488557179e-05</v>
      </c>
      <c r="AG23" t="n">
        <v>26</v>
      </c>
      <c r="AH23" t="n">
        <v>463360.9727977584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4.6246</v>
      </c>
      <c r="E24" t="n">
        <v>21.62</v>
      </c>
      <c r="F24" t="n">
        <v>17.73</v>
      </c>
      <c r="G24" t="n">
        <v>40.92</v>
      </c>
      <c r="H24" t="n">
        <v>0.48</v>
      </c>
      <c r="I24" t="n">
        <v>26</v>
      </c>
      <c r="J24" t="n">
        <v>242.2</v>
      </c>
      <c r="K24" t="n">
        <v>57.72</v>
      </c>
      <c r="L24" t="n">
        <v>6.5</v>
      </c>
      <c r="M24" t="n">
        <v>24</v>
      </c>
      <c r="N24" t="n">
        <v>57.98</v>
      </c>
      <c r="O24" t="n">
        <v>30106.03</v>
      </c>
      <c r="P24" t="n">
        <v>226.07</v>
      </c>
      <c r="Q24" t="n">
        <v>2196.77</v>
      </c>
      <c r="R24" t="n">
        <v>81.81</v>
      </c>
      <c r="S24" t="n">
        <v>53.93</v>
      </c>
      <c r="T24" t="n">
        <v>11862.26</v>
      </c>
      <c r="U24" t="n">
        <v>0.66</v>
      </c>
      <c r="V24" t="n">
        <v>0.86</v>
      </c>
      <c r="W24" t="n">
        <v>2.52</v>
      </c>
      <c r="X24" t="n">
        <v>0.72</v>
      </c>
      <c r="Y24" t="n">
        <v>1</v>
      </c>
      <c r="Z24" t="n">
        <v>10</v>
      </c>
      <c r="AA24" t="n">
        <v>370.6807376876835</v>
      </c>
      <c r="AB24" t="n">
        <v>507.1817385842798</v>
      </c>
      <c r="AC24" t="n">
        <v>458.7770252878361</v>
      </c>
      <c r="AD24" t="n">
        <v>370680.7376876835</v>
      </c>
      <c r="AE24" t="n">
        <v>507181.7385842798</v>
      </c>
      <c r="AF24" t="n">
        <v>2.254595181299588e-05</v>
      </c>
      <c r="AG24" t="n">
        <v>26</v>
      </c>
      <c r="AH24" t="n">
        <v>458777.0252878361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4.6417</v>
      </c>
      <c r="E25" t="n">
        <v>21.54</v>
      </c>
      <c r="F25" t="n">
        <v>17.7</v>
      </c>
      <c r="G25" t="n">
        <v>42.47</v>
      </c>
      <c r="H25" t="n">
        <v>0.49</v>
      </c>
      <c r="I25" t="n">
        <v>25</v>
      </c>
      <c r="J25" t="n">
        <v>242.64</v>
      </c>
      <c r="K25" t="n">
        <v>57.72</v>
      </c>
      <c r="L25" t="n">
        <v>6.75</v>
      </c>
      <c r="M25" t="n">
        <v>23</v>
      </c>
      <c r="N25" t="n">
        <v>58.17</v>
      </c>
      <c r="O25" t="n">
        <v>30160.2</v>
      </c>
      <c r="P25" t="n">
        <v>224.68</v>
      </c>
      <c r="Q25" t="n">
        <v>2196.61</v>
      </c>
      <c r="R25" t="n">
        <v>80.75</v>
      </c>
      <c r="S25" t="n">
        <v>53.93</v>
      </c>
      <c r="T25" t="n">
        <v>11334.55</v>
      </c>
      <c r="U25" t="n">
        <v>0.67</v>
      </c>
      <c r="V25" t="n">
        <v>0.86</v>
      </c>
      <c r="W25" t="n">
        <v>2.52</v>
      </c>
      <c r="X25" t="n">
        <v>0.6899999999999999</v>
      </c>
      <c r="Y25" t="n">
        <v>1</v>
      </c>
      <c r="Z25" t="n">
        <v>10</v>
      </c>
      <c r="AA25" t="n">
        <v>360.4406577336393</v>
      </c>
      <c r="AB25" t="n">
        <v>493.1708094307127</v>
      </c>
      <c r="AC25" t="n">
        <v>446.1032795482229</v>
      </c>
      <c r="AD25" t="n">
        <v>360440.6577336394</v>
      </c>
      <c r="AE25" t="n">
        <v>493170.8094307127</v>
      </c>
      <c r="AF25" t="n">
        <v>2.262931810975717e-05</v>
      </c>
      <c r="AG25" t="n">
        <v>25</v>
      </c>
      <c r="AH25" t="n">
        <v>446103.279548223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4.6581</v>
      </c>
      <c r="E26" t="n">
        <v>21.47</v>
      </c>
      <c r="F26" t="n">
        <v>17.67</v>
      </c>
      <c r="G26" t="n">
        <v>44.16</v>
      </c>
      <c r="H26" t="n">
        <v>0.51</v>
      </c>
      <c r="I26" t="n">
        <v>24</v>
      </c>
      <c r="J26" t="n">
        <v>243.08</v>
      </c>
      <c r="K26" t="n">
        <v>57.72</v>
      </c>
      <c r="L26" t="n">
        <v>7</v>
      </c>
      <c r="M26" t="n">
        <v>21</v>
      </c>
      <c r="N26" t="n">
        <v>58.36</v>
      </c>
      <c r="O26" t="n">
        <v>30214.44</v>
      </c>
      <c r="P26" t="n">
        <v>221.01</v>
      </c>
      <c r="Q26" t="n">
        <v>2196.79</v>
      </c>
      <c r="R26" t="n">
        <v>79.73999999999999</v>
      </c>
      <c r="S26" t="n">
        <v>53.93</v>
      </c>
      <c r="T26" t="n">
        <v>10833.38</v>
      </c>
      <c r="U26" t="n">
        <v>0.68</v>
      </c>
      <c r="V26" t="n">
        <v>0.86</v>
      </c>
      <c r="W26" t="n">
        <v>2.52</v>
      </c>
      <c r="X26" t="n">
        <v>0.66</v>
      </c>
      <c r="Y26" t="n">
        <v>1</v>
      </c>
      <c r="Z26" t="n">
        <v>10</v>
      </c>
      <c r="AA26" t="n">
        <v>358.0295800117099</v>
      </c>
      <c r="AB26" t="n">
        <v>489.8718665223269</v>
      </c>
      <c r="AC26" t="n">
        <v>443.119183120918</v>
      </c>
      <c r="AD26" t="n">
        <v>358029.5800117099</v>
      </c>
      <c r="AE26" t="n">
        <v>489871.8665223268</v>
      </c>
      <c r="AF26" t="n">
        <v>2.270927175109548e-05</v>
      </c>
      <c r="AG26" t="n">
        <v>25</v>
      </c>
      <c r="AH26" t="n">
        <v>443119.183120918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4.6747</v>
      </c>
      <c r="E27" t="n">
        <v>21.39</v>
      </c>
      <c r="F27" t="n">
        <v>17.64</v>
      </c>
      <c r="G27" t="n">
        <v>46.01</v>
      </c>
      <c r="H27" t="n">
        <v>0.53</v>
      </c>
      <c r="I27" t="n">
        <v>23</v>
      </c>
      <c r="J27" t="n">
        <v>243.52</v>
      </c>
      <c r="K27" t="n">
        <v>57.72</v>
      </c>
      <c r="L27" t="n">
        <v>7.25</v>
      </c>
      <c r="M27" t="n">
        <v>19</v>
      </c>
      <c r="N27" t="n">
        <v>58.55</v>
      </c>
      <c r="O27" t="n">
        <v>30268.74</v>
      </c>
      <c r="P27" t="n">
        <v>218.14</v>
      </c>
      <c r="Q27" t="n">
        <v>2196.79</v>
      </c>
      <c r="R27" t="n">
        <v>78.91</v>
      </c>
      <c r="S27" t="n">
        <v>53.93</v>
      </c>
      <c r="T27" t="n">
        <v>10426.88</v>
      </c>
      <c r="U27" t="n">
        <v>0.68</v>
      </c>
      <c r="V27" t="n">
        <v>0.87</v>
      </c>
      <c r="W27" t="n">
        <v>2.51</v>
      </c>
      <c r="X27" t="n">
        <v>0.63</v>
      </c>
      <c r="Y27" t="n">
        <v>1</v>
      </c>
      <c r="Z27" t="n">
        <v>10</v>
      </c>
      <c r="AA27" t="n">
        <v>356.0437637841356</v>
      </c>
      <c r="AB27" t="n">
        <v>487.1547851517308</v>
      </c>
      <c r="AC27" t="n">
        <v>440.661416182884</v>
      </c>
      <c r="AD27" t="n">
        <v>356043.7637841356</v>
      </c>
      <c r="AE27" t="n">
        <v>487154.7851517308</v>
      </c>
      <c r="AF27" t="n">
        <v>2.279020043684034e-05</v>
      </c>
      <c r="AG27" t="n">
        <v>25</v>
      </c>
      <c r="AH27" t="n">
        <v>440661.416182884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4.6918</v>
      </c>
      <c r="E28" t="n">
        <v>21.31</v>
      </c>
      <c r="F28" t="n">
        <v>17.6</v>
      </c>
      <c r="G28" t="n">
        <v>48.01</v>
      </c>
      <c r="H28" t="n">
        <v>0.55</v>
      </c>
      <c r="I28" t="n">
        <v>22</v>
      </c>
      <c r="J28" t="n">
        <v>243.96</v>
      </c>
      <c r="K28" t="n">
        <v>57.72</v>
      </c>
      <c r="L28" t="n">
        <v>7.5</v>
      </c>
      <c r="M28" t="n">
        <v>18</v>
      </c>
      <c r="N28" t="n">
        <v>58.74</v>
      </c>
      <c r="O28" t="n">
        <v>30323.11</v>
      </c>
      <c r="P28" t="n">
        <v>215.32</v>
      </c>
      <c r="Q28" t="n">
        <v>2196.76</v>
      </c>
      <c r="R28" t="n">
        <v>77.88</v>
      </c>
      <c r="S28" t="n">
        <v>53.93</v>
      </c>
      <c r="T28" t="n">
        <v>9915.09</v>
      </c>
      <c r="U28" t="n">
        <v>0.6899999999999999</v>
      </c>
      <c r="V28" t="n">
        <v>0.87</v>
      </c>
      <c r="W28" t="n">
        <v>2.51</v>
      </c>
      <c r="X28" t="n">
        <v>0.6</v>
      </c>
      <c r="Y28" t="n">
        <v>1</v>
      </c>
      <c r="Z28" t="n">
        <v>10</v>
      </c>
      <c r="AA28" t="n">
        <v>354.0740603407285</v>
      </c>
      <c r="AB28" t="n">
        <v>484.4597500032781</v>
      </c>
      <c r="AC28" t="n">
        <v>438.2235914064941</v>
      </c>
      <c r="AD28" t="n">
        <v>354074.0603407285</v>
      </c>
      <c r="AE28" t="n">
        <v>484459.7500032781</v>
      </c>
      <c r="AF28" t="n">
        <v>2.287356673360163e-05</v>
      </c>
      <c r="AG28" t="n">
        <v>25</v>
      </c>
      <c r="AH28" t="n">
        <v>438223.5914064941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4.7082</v>
      </c>
      <c r="E29" t="n">
        <v>21.24</v>
      </c>
      <c r="F29" t="n">
        <v>17.57</v>
      </c>
      <c r="G29" t="n">
        <v>50.21</v>
      </c>
      <c r="H29" t="n">
        <v>0.5600000000000001</v>
      </c>
      <c r="I29" t="n">
        <v>21</v>
      </c>
      <c r="J29" t="n">
        <v>244.41</v>
      </c>
      <c r="K29" t="n">
        <v>57.72</v>
      </c>
      <c r="L29" t="n">
        <v>7.75</v>
      </c>
      <c r="M29" t="n">
        <v>13</v>
      </c>
      <c r="N29" t="n">
        <v>58.93</v>
      </c>
      <c r="O29" t="n">
        <v>30377.55</v>
      </c>
      <c r="P29" t="n">
        <v>212.49</v>
      </c>
      <c r="Q29" t="n">
        <v>2196.68</v>
      </c>
      <c r="R29" t="n">
        <v>76.61</v>
      </c>
      <c r="S29" t="n">
        <v>53.93</v>
      </c>
      <c r="T29" t="n">
        <v>9286.870000000001</v>
      </c>
      <c r="U29" t="n">
        <v>0.7</v>
      </c>
      <c r="V29" t="n">
        <v>0.87</v>
      </c>
      <c r="W29" t="n">
        <v>2.52</v>
      </c>
      <c r="X29" t="n">
        <v>0.57</v>
      </c>
      <c r="Y29" t="n">
        <v>1</v>
      </c>
      <c r="Z29" t="n">
        <v>10</v>
      </c>
      <c r="AA29" t="n">
        <v>352.142331780427</v>
      </c>
      <c r="AB29" t="n">
        <v>481.8166737652242</v>
      </c>
      <c r="AC29" t="n">
        <v>435.8327666550193</v>
      </c>
      <c r="AD29" t="n">
        <v>352142.331780427</v>
      </c>
      <c r="AE29" t="n">
        <v>481816.6737652242</v>
      </c>
      <c r="AF29" t="n">
        <v>2.295352037493993e-05</v>
      </c>
      <c r="AG29" t="n">
        <v>25</v>
      </c>
      <c r="AH29" t="n">
        <v>435832.7666550193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4.7031</v>
      </c>
      <c r="E30" t="n">
        <v>21.26</v>
      </c>
      <c r="F30" t="n">
        <v>17.6</v>
      </c>
      <c r="G30" t="n">
        <v>50.28</v>
      </c>
      <c r="H30" t="n">
        <v>0.58</v>
      </c>
      <c r="I30" t="n">
        <v>21</v>
      </c>
      <c r="J30" t="n">
        <v>244.85</v>
      </c>
      <c r="K30" t="n">
        <v>57.72</v>
      </c>
      <c r="L30" t="n">
        <v>8</v>
      </c>
      <c r="M30" t="n">
        <v>10</v>
      </c>
      <c r="N30" t="n">
        <v>59.12</v>
      </c>
      <c r="O30" t="n">
        <v>30432.06</v>
      </c>
      <c r="P30" t="n">
        <v>211.43</v>
      </c>
      <c r="Q30" t="n">
        <v>2196.77</v>
      </c>
      <c r="R30" t="n">
        <v>77.43000000000001</v>
      </c>
      <c r="S30" t="n">
        <v>53.93</v>
      </c>
      <c r="T30" t="n">
        <v>9696.73</v>
      </c>
      <c r="U30" t="n">
        <v>0.7</v>
      </c>
      <c r="V30" t="n">
        <v>0.87</v>
      </c>
      <c r="W30" t="n">
        <v>2.52</v>
      </c>
      <c r="X30" t="n">
        <v>0.59</v>
      </c>
      <c r="Y30" t="n">
        <v>1</v>
      </c>
      <c r="Z30" t="n">
        <v>10</v>
      </c>
      <c r="AA30" t="n">
        <v>351.764541098715</v>
      </c>
      <c r="AB30" t="n">
        <v>481.2997638875573</v>
      </c>
      <c r="AC30" t="n">
        <v>435.3651899305893</v>
      </c>
      <c r="AD30" t="n">
        <v>351764.541098715</v>
      </c>
      <c r="AE30" t="n">
        <v>481299.7638875573</v>
      </c>
      <c r="AF30" t="n">
        <v>2.292865674257254e-05</v>
      </c>
      <c r="AG30" t="n">
        <v>25</v>
      </c>
      <c r="AH30" t="n">
        <v>435365.1899305893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4.7221</v>
      </c>
      <c r="E31" t="n">
        <v>21.18</v>
      </c>
      <c r="F31" t="n">
        <v>17.56</v>
      </c>
      <c r="G31" t="n">
        <v>52.67</v>
      </c>
      <c r="H31" t="n">
        <v>0.6</v>
      </c>
      <c r="I31" t="n">
        <v>20</v>
      </c>
      <c r="J31" t="n">
        <v>245.29</v>
      </c>
      <c r="K31" t="n">
        <v>57.72</v>
      </c>
      <c r="L31" t="n">
        <v>8.25</v>
      </c>
      <c r="M31" t="n">
        <v>6</v>
      </c>
      <c r="N31" t="n">
        <v>59.32</v>
      </c>
      <c r="O31" t="n">
        <v>30486.64</v>
      </c>
      <c r="P31" t="n">
        <v>209.28</v>
      </c>
      <c r="Q31" t="n">
        <v>2196.69</v>
      </c>
      <c r="R31" t="n">
        <v>75.77</v>
      </c>
      <c r="S31" t="n">
        <v>53.93</v>
      </c>
      <c r="T31" t="n">
        <v>8870.219999999999</v>
      </c>
      <c r="U31" t="n">
        <v>0.71</v>
      </c>
      <c r="V31" t="n">
        <v>0.87</v>
      </c>
      <c r="W31" t="n">
        <v>2.53</v>
      </c>
      <c r="X31" t="n">
        <v>0.55</v>
      </c>
      <c r="Y31" t="n">
        <v>1</v>
      </c>
      <c r="Z31" t="n">
        <v>10</v>
      </c>
      <c r="AA31" t="n">
        <v>350.1153241267771</v>
      </c>
      <c r="AB31" t="n">
        <v>479.043232468234</v>
      </c>
      <c r="AC31" t="n">
        <v>433.3240187028645</v>
      </c>
      <c r="AD31" t="n">
        <v>350115.3241267771</v>
      </c>
      <c r="AE31" t="n">
        <v>479043.232468234</v>
      </c>
      <c r="AF31" t="n">
        <v>2.302128596119619e-05</v>
      </c>
      <c r="AG31" t="n">
        <v>25</v>
      </c>
      <c r="AH31" t="n">
        <v>433324.0187028645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4.7251</v>
      </c>
      <c r="E32" t="n">
        <v>21.16</v>
      </c>
      <c r="F32" t="n">
        <v>17.54</v>
      </c>
      <c r="G32" t="n">
        <v>52.63</v>
      </c>
      <c r="H32" t="n">
        <v>0.62</v>
      </c>
      <c r="I32" t="n">
        <v>20</v>
      </c>
      <c r="J32" t="n">
        <v>245.73</v>
      </c>
      <c r="K32" t="n">
        <v>57.72</v>
      </c>
      <c r="L32" t="n">
        <v>8.5</v>
      </c>
      <c r="M32" t="n">
        <v>6</v>
      </c>
      <c r="N32" t="n">
        <v>59.51</v>
      </c>
      <c r="O32" t="n">
        <v>30541.29</v>
      </c>
      <c r="P32" t="n">
        <v>209.33</v>
      </c>
      <c r="Q32" t="n">
        <v>2196.71</v>
      </c>
      <c r="R32" t="n">
        <v>75.5</v>
      </c>
      <c r="S32" t="n">
        <v>53.93</v>
      </c>
      <c r="T32" t="n">
        <v>8734.6</v>
      </c>
      <c r="U32" t="n">
        <v>0.71</v>
      </c>
      <c r="V32" t="n">
        <v>0.87</v>
      </c>
      <c r="W32" t="n">
        <v>2.52</v>
      </c>
      <c r="X32" t="n">
        <v>0.54</v>
      </c>
      <c r="Y32" t="n">
        <v>1</v>
      </c>
      <c r="Z32" t="n">
        <v>10</v>
      </c>
      <c r="AA32" t="n">
        <v>350.0418936933754</v>
      </c>
      <c r="AB32" t="n">
        <v>478.9427617097318</v>
      </c>
      <c r="AC32" t="n">
        <v>433.2331367325422</v>
      </c>
      <c r="AD32" t="n">
        <v>350041.8936933754</v>
      </c>
      <c r="AE32" t="n">
        <v>478942.7617097318</v>
      </c>
      <c r="AF32" t="n">
        <v>2.303591162729465e-05</v>
      </c>
      <c r="AG32" t="n">
        <v>25</v>
      </c>
      <c r="AH32" t="n">
        <v>433233.1367325422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4.7198</v>
      </c>
      <c r="E33" t="n">
        <v>21.19</v>
      </c>
      <c r="F33" t="n">
        <v>17.57</v>
      </c>
      <c r="G33" t="n">
        <v>52.7</v>
      </c>
      <c r="H33" t="n">
        <v>0.63</v>
      </c>
      <c r="I33" t="n">
        <v>20</v>
      </c>
      <c r="J33" t="n">
        <v>246.18</v>
      </c>
      <c r="K33" t="n">
        <v>57.72</v>
      </c>
      <c r="L33" t="n">
        <v>8.75</v>
      </c>
      <c r="M33" t="n">
        <v>1</v>
      </c>
      <c r="N33" t="n">
        <v>59.7</v>
      </c>
      <c r="O33" t="n">
        <v>30596.01</v>
      </c>
      <c r="P33" t="n">
        <v>210.01</v>
      </c>
      <c r="Q33" t="n">
        <v>2196.76</v>
      </c>
      <c r="R33" t="n">
        <v>75.94</v>
      </c>
      <c r="S33" t="n">
        <v>53.93</v>
      </c>
      <c r="T33" t="n">
        <v>8955.17</v>
      </c>
      <c r="U33" t="n">
        <v>0.71</v>
      </c>
      <c r="V33" t="n">
        <v>0.87</v>
      </c>
      <c r="W33" t="n">
        <v>2.53</v>
      </c>
      <c r="X33" t="n">
        <v>0.5600000000000001</v>
      </c>
      <c r="Y33" t="n">
        <v>1</v>
      </c>
      <c r="Z33" t="n">
        <v>10</v>
      </c>
      <c r="AA33" t="n">
        <v>350.5601074080512</v>
      </c>
      <c r="AB33" t="n">
        <v>479.6518045761268</v>
      </c>
      <c r="AC33" t="n">
        <v>433.8745095429164</v>
      </c>
      <c r="AD33" t="n">
        <v>350560.1074080513</v>
      </c>
      <c r="AE33" t="n">
        <v>479651.8045761269</v>
      </c>
      <c r="AF33" t="n">
        <v>2.301007295052069e-05</v>
      </c>
      <c r="AG33" t="n">
        <v>25</v>
      </c>
      <c r="AH33" t="n">
        <v>433874.5095429164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4.7196</v>
      </c>
      <c r="E34" t="n">
        <v>21.19</v>
      </c>
      <c r="F34" t="n">
        <v>17.57</v>
      </c>
      <c r="G34" t="n">
        <v>52.7</v>
      </c>
      <c r="H34" t="n">
        <v>0.65</v>
      </c>
      <c r="I34" t="n">
        <v>20</v>
      </c>
      <c r="J34" t="n">
        <v>246.62</v>
      </c>
      <c r="K34" t="n">
        <v>57.72</v>
      </c>
      <c r="L34" t="n">
        <v>9</v>
      </c>
      <c r="M34" t="n">
        <v>1</v>
      </c>
      <c r="N34" t="n">
        <v>59.9</v>
      </c>
      <c r="O34" t="n">
        <v>30650.8</v>
      </c>
      <c r="P34" t="n">
        <v>210.18</v>
      </c>
      <c r="Q34" t="n">
        <v>2196.76</v>
      </c>
      <c r="R34" t="n">
        <v>76</v>
      </c>
      <c r="S34" t="n">
        <v>53.93</v>
      </c>
      <c r="T34" t="n">
        <v>8982.469999999999</v>
      </c>
      <c r="U34" t="n">
        <v>0.71</v>
      </c>
      <c r="V34" t="n">
        <v>0.87</v>
      </c>
      <c r="W34" t="n">
        <v>2.53</v>
      </c>
      <c r="X34" t="n">
        <v>0.5600000000000001</v>
      </c>
      <c r="Y34" t="n">
        <v>1</v>
      </c>
      <c r="Z34" t="n">
        <v>10</v>
      </c>
      <c r="AA34" t="n">
        <v>350.6525284960805</v>
      </c>
      <c r="AB34" t="n">
        <v>479.7782591860991</v>
      </c>
      <c r="AC34" t="n">
        <v>433.988895502393</v>
      </c>
      <c r="AD34" t="n">
        <v>350652.5284960805</v>
      </c>
      <c r="AE34" t="n">
        <v>479778.2591860992</v>
      </c>
      <c r="AF34" t="n">
        <v>2.300909790611412e-05</v>
      </c>
      <c r="AG34" t="n">
        <v>25</v>
      </c>
      <c r="AH34" t="n">
        <v>433988.895502393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4.7193</v>
      </c>
      <c r="E35" t="n">
        <v>21.19</v>
      </c>
      <c r="F35" t="n">
        <v>17.57</v>
      </c>
      <c r="G35" t="n">
        <v>52.71</v>
      </c>
      <c r="H35" t="n">
        <v>0.67</v>
      </c>
      <c r="I35" t="n">
        <v>20</v>
      </c>
      <c r="J35" t="n">
        <v>247.07</v>
      </c>
      <c r="K35" t="n">
        <v>57.72</v>
      </c>
      <c r="L35" t="n">
        <v>9.25</v>
      </c>
      <c r="M35" t="n">
        <v>0</v>
      </c>
      <c r="N35" t="n">
        <v>60.09</v>
      </c>
      <c r="O35" t="n">
        <v>30705.66</v>
      </c>
      <c r="P35" t="n">
        <v>210.56</v>
      </c>
      <c r="Q35" t="n">
        <v>2196.76</v>
      </c>
      <c r="R35" t="n">
        <v>76</v>
      </c>
      <c r="S35" t="n">
        <v>53.93</v>
      </c>
      <c r="T35" t="n">
        <v>8982.5</v>
      </c>
      <c r="U35" t="n">
        <v>0.71</v>
      </c>
      <c r="V35" t="n">
        <v>0.87</v>
      </c>
      <c r="W35" t="n">
        <v>2.53</v>
      </c>
      <c r="X35" t="n">
        <v>0.5600000000000001</v>
      </c>
      <c r="Y35" t="n">
        <v>1</v>
      </c>
      <c r="Z35" t="n">
        <v>10</v>
      </c>
      <c r="AA35" t="n">
        <v>350.8552375013182</v>
      </c>
      <c r="AB35" t="n">
        <v>480.0556145899556</v>
      </c>
      <c r="AC35" t="n">
        <v>434.2397804957761</v>
      </c>
      <c r="AD35" t="n">
        <v>350855.2375013182</v>
      </c>
      <c r="AE35" t="n">
        <v>480055.6145899555</v>
      </c>
      <c r="AF35" t="n">
        <v>2.300763533950428e-05</v>
      </c>
      <c r="AG35" t="n">
        <v>25</v>
      </c>
      <c r="AH35" t="n">
        <v>434239.7804957761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1.9934</v>
      </c>
      <c r="E2" t="n">
        <v>50.17</v>
      </c>
      <c r="F2" t="n">
        <v>27.92</v>
      </c>
      <c r="G2" t="n">
        <v>4.68</v>
      </c>
      <c r="H2" t="n">
        <v>0.06</v>
      </c>
      <c r="I2" t="n">
        <v>358</v>
      </c>
      <c r="J2" t="n">
        <v>285.18</v>
      </c>
      <c r="K2" t="n">
        <v>61.2</v>
      </c>
      <c r="L2" t="n">
        <v>1</v>
      </c>
      <c r="M2" t="n">
        <v>356</v>
      </c>
      <c r="N2" t="n">
        <v>77.98</v>
      </c>
      <c r="O2" t="n">
        <v>35406.83</v>
      </c>
      <c r="P2" t="n">
        <v>492.25</v>
      </c>
      <c r="Q2" t="n">
        <v>2198.4</v>
      </c>
      <c r="R2" t="n">
        <v>415.36</v>
      </c>
      <c r="S2" t="n">
        <v>53.93</v>
      </c>
      <c r="T2" t="n">
        <v>176973.33</v>
      </c>
      <c r="U2" t="n">
        <v>0.13</v>
      </c>
      <c r="V2" t="n">
        <v>0.55</v>
      </c>
      <c r="W2" t="n">
        <v>3.07</v>
      </c>
      <c r="X2" t="n">
        <v>10.91</v>
      </c>
      <c r="Y2" t="n">
        <v>1</v>
      </c>
      <c r="Z2" t="n">
        <v>10</v>
      </c>
      <c r="AA2" t="n">
        <v>1200.7889408511</v>
      </c>
      <c r="AB2" t="n">
        <v>1642.972403941754</v>
      </c>
      <c r="AC2" t="n">
        <v>1486.169423635804</v>
      </c>
      <c r="AD2" t="n">
        <v>1200788.9408511</v>
      </c>
      <c r="AE2" t="n">
        <v>1642972.403941754</v>
      </c>
      <c r="AF2" t="n">
        <v>9.003984031058101e-06</v>
      </c>
      <c r="AG2" t="n">
        <v>59</v>
      </c>
      <c r="AH2" t="n">
        <v>1486169.423635804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2.4505</v>
      </c>
      <c r="E3" t="n">
        <v>40.81</v>
      </c>
      <c r="F3" t="n">
        <v>24.44</v>
      </c>
      <c r="G3" t="n">
        <v>5.89</v>
      </c>
      <c r="H3" t="n">
        <v>0.08</v>
      </c>
      <c r="I3" t="n">
        <v>249</v>
      </c>
      <c r="J3" t="n">
        <v>285.68</v>
      </c>
      <c r="K3" t="n">
        <v>61.2</v>
      </c>
      <c r="L3" t="n">
        <v>1.25</v>
      </c>
      <c r="M3" t="n">
        <v>247</v>
      </c>
      <c r="N3" t="n">
        <v>78.23999999999999</v>
      </c>
      <c r="O3" t="n">
        <v>35468.6</v>
      </c>
      <c r="P3" t="n">
        <v>428.85</v>
      </c>
      <c r="Q3" t="n">
        <v>2197.68</v>
      </c>
      <c r="R3" t="n">
        <v>301.06</v>
      </c>
      <c r="S3" t="n">
        <v>53.93</v>
      </c>
      <c r="T3" t="n">
        <v>120371.35</v>
      </c>
      <c r="U3" t="n">
        <v>0.18</v>
      </c>
      <c r="V3" t="n">
        <v>0.63</v>
      </c>
      <c r="W3" t="n">
        <v>2.89</v>
      </c>
      <c r="X3" t="n">
        <v>7.43</v>
      </c>
      <c r="Y3" t="n">
        <v>1</v>
      </c>
      <c r="Z3" t="n">
        <v>10</v>
      </c>
      <c r="AA3" t="n">
        <v>907.2388716501715</v>
      </c>
      <c r="AB3" t="n">
        <v>1241.324248745991</v>
      </c>
      <c r="AC3" t="n">
        <v>1122.854004655198</v>
      </c>
      <c r="AD3" t="n">
        <v>907238.8716501715</v>
      </c>
      <c r="AE3" t="n">
        <v>1241324.248745991</v>
      </c>
      <c r="AF3" t="n">
        <v>1.1068658005472e-05</v>
      </c>
      <c r="AG3" t="n">
        <v>48</v>
      </c>
      <c r="AH3" t="n">
        <v>1122854.004655198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2.7794</v>
      </c>
      <c r="E4" t="n">
        <v>35.98</v>
      </c>
      <c r="F4" t="n">
        <v>22.68</v>
      </c>
      <c r="G4" t="n">
        <v>7.09</v>
      </c>
      <c r="H4" t="n">
        <v>0.09</v>
      </c>
      <c r="I4" t="n">
        <v>192</v>
      </c>
      <c r="J4" t="n">
        <v>286.19</v>
      </c>
      <c r="K4" t="n">
        <v>61.2</v>
      </c>
      <c r="L4" t="n">
        <v>1.5</v>
      </c>
      <c r="M4" t="n">
        <v>190</v>
      </c>
      <c r="N4" t="n">
        <v>78.48999999999999</v>
      </c>
      <c r="O4" t="n">
        <v>35530.47</v>
      </c>
      <c r="P4" t="n">
        <v>396.21</v>
      </c>
      <c r="Q4" t="n">
        <v>2197.13</v>
      </c>
      <c r="R4" t="n">
        <v>243.54</v>
      </c>
      <c r="S4" t="n">
        <v>53.93</v>
      </c>
      <c r="T4" t="n">
        <v>91896.19</v>
      </c>
      <c r="U4" t="n">
        <v>0.22</v>
      </c>
      <c r="V4" t="n">
        <v>0.67</v>
      </c>
      <c r="W4" t="n">
        <v>2.79</v>
      </c>
      <c r="X4" t="n">
        <v>5.67</v>
      </c>
      <c r="Y4" t="n">
        <v>1</v>
      </c>
      <c r="Z4" t="n">
        <v>10</v>
      </c>
      <c r="AA4" t="n">
        <v>765.4875804608999</v>
      </c>
      <c r="AB4" t="n">
        <v>1047.373878515222</v>
      </c>
      <c r="AC4" t="n">
        <v>947.4139855481989</v>
      </c>
      <c r="AD4" t="n">
        <v>765487.5804609</v>
      </c>
      <c r="AE4" t="n">
        <v>1047373.878515222</v>
      </c>
      <c r="AF4" t="n">
        <v>1.255426568472102e-05</v>
      </c>
      <c r="AG4" t="n">
        <v>42</v>
      </c>
      <c r="AH4" t="n">
        <v>947413.9855481989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3.0356</v>
      </c>
      <c r="E5" t="n">
        <v>32.94</v>
      </c>
      <c r="F5" t="n">
        <v>21.59</v>
      </c>
      <c r="G5" t="n">
        <v>8.300000000000001</v>
      </c>
      <c r="H5" t="n">
        <v>0.11</v>
      </c>
      <c r="I5" t="n">
        <v>156</v>
      </c>
      <c r="J5" t="n">
        <v>286.69</v>
      </c>
      <c r="K5" t="n">
        <v>61.2</v>
      </c>
      <c r="L5" t="n">
        <v>1.75</v>
      </c>
      <c r="M5" t="n">
        <v>154</v>
      </c>
      <c r="N5" t="n">
        <v>78.73999999999999</v>
      </c>
      <c r="O5" t="n">
        <v>35592.57</v>
      </c>
      <c r="P5" t="n">
        <v>375.31</v>
      </c>
      <c r="Q5" t="n">
        <v>2197.1</v>
      </c>
      <c r="R5" t="n">
        <v>207.3</v>
      </c>
      <c r="S5" t="n">
        <v>53.93</v>
      </c>
      <c r="T5" t="n">
        <v>73954.57000000001</v>
      </c>
      <c r="U5" t="n">
        <v>0.26</v>
      </c>
      <c r="V5" t="n">
        <v>0.71</v>
      </c>
      <c r="W5" t="n">
        <v>2.75</v>
      </c>
      <c r="X5" t="n">
        <v>4.58</v>
      </c>
      <c r="Y5" t="n">
        <v>1</v>
      </c>
      <c r="Z5" t="n">
        <v>10</v>
      </c>
      <c r="AA5" t="n">
        <v>687.391323569759</v>
      </c>
      <c r="AB5" t="n">
        <v>940.5191344730698</v>
      </c>
      <c r="AC5" t="n">
        <v>850.7573083058553</v>
      </c>
      <c r="AD5" t="n">
        <v>687391.323569759</v>
      </c>
      <c r="AE5" t="n">
        <v>940519.1344730698</v>
      </c>
      <c r="AF5" t="n">
        <v>1.371149489549512e-05</v>
      </c>
      <c r="AG5" t="n">
        <v>39</v>
      </c>
      <c r="AH5" t="n">
        <v>850757.3083058553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3.2451</v>
      </c>
      <c r="E6" t="n">
        <v>30.82</v>
      </c>
      <c r="F6" t="n">
        <v>20.81</v>
      </c>
      <c r="G6" t="n">
        <v>9.529999999999999</v>
      </c>
      <c r="H6" t="n">
        <v>0.12</v>
      </c>
      <c r="I6" t="n">
        <v>131</v>
      </c>
      <c r="J6" t="n">
        <v>287.19</v>
      </c>
      <c r="K6" t="n">
        <v>61.2</v>
      </c>
      <c r="L6" t="n">
        <v>2</v>
      </c>
      <c r="M6" t="n">
        <v>129</v>
      </c>
      <c r="N6" t="n">
        <v>78.98999999999999</v>
      </c>
      <c r="O6" t="n">
        <v>35654.65</v>
      </c>
      <c r="P6" t="n">
        <v>360.15</v>
      </c>
      <c r="Q6" t="n">
        <v>2197.07</v>
      </c>
      <c r="R6" t="n">
        <v>182.19</v>
      </c>
      <c r="S6" t="n">
        <v>53.93</v>
      </c>
      <c r="T6" t="n">
        <v>61523.4</v>
      </c>
      <c r="U6" t="n">
        <v>0.3</v>
      </c>
      <c r="V6" t="n">
        <v>0.73</v>
      </c>
      <c r="W6" t="n">
        <v>2.69</v>
      </c>
      <c r="X6" t="n">
        <v>3.8</v>
      </c>
      <c r="Y6" t="n">
        <v>1</v>
      </c>
      <c r="Z6" t="n">
        <v>10</v>
      </c>
      <c r="AA6" t="n">
        <v>626.207548221549</v>
      </c>
      <c r="AB6" t="n">
        <v>856.8047938039832</v>
      </c>
      <c r="AC6" t="n">
        <v>775.0325468164111</v>
      </c>
      <c r="AD6" t="n">
        <v>626207.548221549</v>
      </c>
      <c r="AE6" t="n">
        <v>856804.7938039833</v>
      </c>
      <c r="AF6" t="n">
        <v>1.465778498002741e-05</v>
      </c>
      <c r="AG6" t="n">
        <v>36</v>
      </c>
      <c r="AH6" t="n">
        <v>775032.5468164111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3.412</v>
      </c>
      <c r="E7" t="n">
        <v>29.31</v>
      </c>
      <c r="F7" t="n">
        <v>20.27</v>
      </c>
      <c r="G7" t="n">
        <v>10.76</v>
      </c>
      <c r="H7" t="n">
        <v>0.14</v>
      </c>
      <c r="I7" t="n">
        <v>113</v>
      </c>
      <c r="J7" t="n">
        <v>287.7</v>
      </c>
      <c r="K7" t="n">
        <v>61.2</v>
      </c>
      <c r="L7" t="n">
        <v>2.25</v>
      </c>
      <c r="M7" t="n">
        <v>111</v>
      </c>
      <c r="N7" t="n">
        <v>79.25</v>
      </c>
      <c r="O7" t="n">
        <v>35716.83</v>
      </c>
      <c r="P7" t="n">
        <v>349.19</v>
      </c>
      <c r="Q7" t="n">
        <v>2197.06</v>
      </c>
      <c r="R7" t="n">
        <v>164.31</v>
      </c>
      <c r="S7" t="n">
        <v>53.93</v>
      </c>
      <c r="T7" t="n">
        <v>52676.41</v>
      </c>
      <c r="U7" t="n">
        <v>0.33</v>
      </c>
      <c r="V7" t="n">
        <v>0.75</v>
      </c>
      <c r="W7" t="n">
        <v>2.67</v>
      </c>
      <c r="X7" t="n">
        <v>3.26</v>
      </c>
      <c r="Y7" t="n">
        <v>1</v>
      </c>
      <c r="Z7" t="n">
        <v>10</v>
      </c>
      <c r="AA7" t="n">
        <v>584.8933588202234</v>
      </c>
      <c r="AB7" t="n">
        <v>800.2768972116897</v>
      </c>
      <c r="AC7" t="n">
        <v>723.8995933374848</v>
      </c>
      <c r="AD7" t="n">
        <v>584893.3588202234</v>
      </c>
      <c r="AE7" t="n">
        <v>800276.8972116897</v>
      </c>
      <c r="AF7" t="n">
        <v>1.541165521920851e-05</v>
      </c>
      <c r="AG7" t="n">
        <v>34</v>
      </c>
      <c r="AH7" t="n">
        <v>723899.5933374849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3.5505</v>
      </c>
      <c r="E8" t="n">
        <v>28.16</v>
      </c>
      <c r="F8" t="n">
        <v>19.88</v>
      </c>
      <c r="G8" t="n">
        <v>12.05</v>
      </c>
      <c r="H8" t="n">
        <v>0.15</v>
      </c>
      <c r="I8" t="n">
        <v>99</v>
      </c>
      <c r="J8" t="n">
        <v>288.2</v>
      </c>
      <c r="K8" t="n">
        <v>61.2</v>
      </c>
      <c r="L8" t="n">
        <v>2.5</v>
      </c>
      <c r="M8" t="n">
        <v>97</v>
      </c>
      <c r="N8" t="n">
        <v>79.5</v>
      </c>
      <c r="O8" t="n">
        <v>35779.11</v>
      </c>
      <c r="P8" t="n">
        <v>341.06</v>
      </c>
      <c r="Q8" t="n">
        <v>2196.8</v>
      </c>
      <c r="R8" t="n">
        <v>151.96</v>
      </c>
      <c r="S8" t="n">
        <v>53.93</v>
      </c>
      <c r="T8" t="n">
        <v>46569.14</v>
      </c>
      <c r="U8" t="n">
        <v>0.35</v>
      </c>
      <c r="V8" t="n">
        <v>0.77</v>
      </c>
      <c r="W8" t="n">
        <v>2.64</v>
      </c>
      <c r="X8" t="n">
        <v>2.87</v>
      </c>
      <c r="Y8" t="n">
        <v>1</v>
      </c>
      <c r="Z8" t="n">
        <v>10</v>
      </c>
      <c r="AA8" t="n">
        <v>558.9566585334488</v>
      </c>
      <c r="AB8" t="n">
        <v>764.789159632865</v>
      </c>
      <c r="AC8" t="n">
        <v>691.7987556258307</v>
      </c>
      <c r="AD8" t="n">
        <v>558956.6585334488</v>
      </c>
      <c r="AE8" t="n">
        <v>764789.159632865</v>
      </c>
      <c r="AF8" t="n">
        <v>1.603724556148881e-05</v>
      </c>
      <c r="AG8" t="n">
        <v>33</v>
      </c>
      <c r="AH8" t="n">
        <v>691798.7556258307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3.6739</v>
      </c>
      <c r="E9" t="n">
        <v>27.22</v>
      </c>
      <c r="F9" t="n">
        <v>19.53</v>
      </c>
      <c r="G9" t="n">
        <v>13.31</v>
      </c>
      <c r="H9" t="n">
        <v>0.17</v>
      </c>
      <c r="I9" t="n">
        <v>88</v>
      </c>
      <c r="J9" t="n">
        <v>288.71</v>
      </c>
      <c r="K9" t="n">
        <v>61.2</v>
      </c>
      <c r="L9" t="n">
        <v>2.75</v>
      </c>
      <c r="M9" t="n">
        <v>86</v>
      </c>
      <c r="N9" t="n">
        <v>79.76000000000001</v>
      </c>
      <c r="O9" t="n">
        <v>35841.5</v>
      </c>
      <c r="P9" t="n">
        <v>333.09</v>
      </c>
      <c r="Q9" t="n">
        <v>2196.96</v>
      </c>
      <c r="R9" t="n">
        <v>140.44</v>
      </c>
      <c r="S9" t="n">
        <v>53.93</v>
      </c>
      <c r="T9" t="n">
        <v>40863.68</v>
      </c>
      <c r="U9" t="n">
        <v>0.38</v>
      </c>
      <c r="V9" t="n">
        <v>0.78</v>
      </c>
      <c r="W9" t="n">
        <v>2.62</v>
      </c>
      <c r="X9" t="n">
        <v>2.52</v>
      </c>
      <c r="Y9" t="n">
        <v>1</v>
      </c>
      <c r="Z9" t="n">
        <v>10</v>
      </c>
      <c r="AA9" t="n">
        <v>535.4586058691775</v>
      </c>
      <c r="AB9" t="n">
        <v>732.6380873166893</v>
      </c>
      <c r="AC9" t="n">
        <v>662.7161365271975</v>
      </c>
      <c r="AD9" t="n">
        <v>535458.6058691775</v>
      </c>
      <c r="AE9" t="n">
        <v>732638.0873166893</v>
      </c>
      <c r="AF9" t="n">
        <v>1.659463074731833e-05</v>
      </c>
      <c r="AG9" t="n">
        <v>32</v>
      </c>
      <c r="AH9" t="n">
        <v>662716.1365271974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3.7631</v>
      </c>
      <c r="E10" t="n">
        <v>26.57</v>
      </c>
      <c r="F10" t="n">
        <v>19.31</v>
      </c>
      <c r="G10" t="n">
        <v>14.49</v>
      </c>
      <c r="H10" t="n">
        <v>0.18</v>
      </c>
      <c r="I10" t="n">
        <v>80</v>
      </c>
      <c r="J10" t="n">
        <v>289.21</v>
      </c>
      <c r="K10" t="n">
        <v>61.2</v>
      </c>
      <c r="L10" t="n">
        <v>3</v>
      </c>
      <c r="M10" t="n">
        <v>78</v>
      </c>
      <c r="N10" t="n">
        <v>80.02</v>
      </c>
      <c r="O10" t="n">
        <v>35903.99</v>
      </c>
      <c r="P10" t="n">
        <v>328.2</v>
      </c>
      <c r="Q10" t="n">
        <v>2196.84</v>
      </c>
      <c r="R10" t="n">
        <v>133.26</v>
      </c>
      <c r="S10" t="n">
        <v>53.93</v>
      </c>
      <c r="T10" t="n">
        <v>37313.65</v>
      </c>
      <c r="U10" t="n">
        <v>0.4</v>
      </c>
      <c r="V10" t="n">
        <v>0.79</v>
      </c>
      <c r="W10" t="n">
        <v>2.62</v>
      </c>
      <c r="X10" t="n">
        <v>2.31</v>
      </c>
      <c r="Y10" t="n">
        <v>1</v>
      </c>
      <c r="Z10" t="n">
        <v>10</v>
      </c>
      <c r="AA10" t="n">
        <v>517.1715123427884</v>
      </c>
      <c r="AB10" t="n">
        <v>707.6168791842563</v>
      </c>
      <c r="AC10" t="n">
        <v>640.0829173814377</v>
      </c>
      <c r="AD10" t="n">
        <v>517171.5123427885</v>
      </c>
      <c r="AE10" t="n">
        <v>707616.8791842563</v>
      </c>
      <c r="AF10" t="n">
        <v>1.699753802913351e-05</v>
      </c>
      <c r="AG10" t="n">
        <v>31</v>
      </c>
      <c r="AH10" t="n">
        <v>640082.9173814377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3.8512</v>
      </c>
      <c r="E11" t="n">
        <v>25.97</v>
      </c>
      <c r="F11" t="n">
        <v>19.08</v>
      </c>
      <c r="G11" t="n">
        <v>15.68</v>
      </c>
      <c r="H11" t="n">
        <v>0.2</v>
      </c>
      <c r="I11" t="n">
        <v>73</v>
      </c>
      <c r="J11" t="n">
        <v>289.72</v>
      </c>
      <c r="K11" t="n">
        <v>61.2</v>
      </c>
      <c r="L11" t="n">
        <v>3.25</v>
      </c>
      <c r="M11" t="n">
        <v>71</v>
      </c>
      <c r="N11" t="n">
        <v>80.27</v>
      </c>
      <c r="O11" t="n">
        <v>35966.59</v>
      </c>
      <c r="P11" t="n">
        <v>322.61</v>
      </c>
      <c r="Q11" t="n">
        <v>2196.79</v>
      </c>
      <c r="R11" t="n">
        <v>125.84</v>
      </c>
      <c r="S11" t="n">
        <v>53.93</v>
      </c>
      <c r="T11" t="n">
        <v>33639.22</v>
      </c>
      <c r="U11" t="n">
        <v>0.43</v>
      </c>
      <c r="V11" t="n">
        <v>0.8</v>
      </c>
      <c r="W11" t="n">
        <v>2.6</v>
      </c>
      <c r="X11" t="n">
        <v>2.08</v>
      </c>
      <c r="Y11" t="n">
        <v>1</v>
      </c>
      <c r="Z11" t="n">
        <v>10</v>
      </c>
      <c r="AA11" t="n">
        <v>507.9375741067713</v>
      </c>
      <c r="AB11" t="n">
        <v>694.9825975171336</v>
      </c>
      <c r="AC11" t="n">
        <v>628.6544338242996</v>
      </c>
      <c r="AD11" t="n">
        <v>507937.5741067713</v>
      </c>
      <c r="AE11" t="n">
        <v>694982.5975171336</v>
      </c>
      <c r="AF11" t="n">
        <v>1.739547672339267e-05</v>
      </c>
      <c r="AG11" t="n">
        <v>31</v>
      </c>
      <c r="AH11" t="n">
        <v>628654.4338242996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3.9217</v>
      </c>
      <c r="E12" t="n">
        <v>25.5</v>
      </c>
      <c r="F12" t="n">
        <v>18.94</v>
      </c>
      <c r="G12" t="n">
        <v>16.96</v>
      </c>
      <c r="H12" t="n">
        <v>0.21</v>
      </c>
      <c r="I12" t="n">
        <v>67</v>
      </c>
      <c r="J12" t="n">
        <v>290.23</v>
      </c>
      <c r="K12" t="n">
        <v>61.2</v>
      </c>
      <c r="L12" t="n">
        <v>3.5</v>
      </c>
      <c r="M12" t="n">
        <v>65</v>
      </c>
      <c r="N12" t="n">
        <v>80.53</v>
      </c>
      <c r="O12" t="n">
        <v>36029.29</v>
      </c>
      <c r="P12" t="n">
        <v>318.47</v>
      </c>
      <c r="Q12" t="n">
        <v>2196.9</v>
      </c>
      <c r="R12" t="n">
        <v>121.58</v>
      </c>
      <c r="S12" t="n">
        <v>53.93</v>
      </c>
      <c r="T12" t="n">
        <v>31541.9</v>
      </c>
      <c r="U12" t="n">
        <v>0.44</v>
      </c>
      <c r="V12" t="n">
        <v>0.8100000000000001</v>
      </c>
      <c r="W12" t="n">
        <v>2.58</v>
      </c>
      <c r="X12" t="n">
        <v>1.93</v>
      </c>
      <c r="Y12" t="n">
        <v>1</v>
      </c>
      <c r="Z12" t="n">
        <v>10</v>
      </c>
      <c r="AA12" t="n">
        <v>492.0984228878414</v>
      </c>
      <c r="AB12" t="n">
        <v>673.3107720453589</v>
      </c>
      <c r="AC12" t="n">
        <v>609.0509369589528</v>
      </c>
      <c r="AD12" t="n">
        <v>492098.4228878414</v>
      </c>
      <c r="AE12" t="n">
        <v>673310.7720453589</v>
      </c>
      <c r="AF12" t="n">
        <v>1.771391801675557e-05</v>
      </c>
      <c r="AG12" t="n">
        <v>30</v>
      </c>
      <c r="AH12" t="n">
        <v>609050.9369589528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4.0032</v>
      </c>
      <c r="E13" t="n">
        <v>24.98</v>
      </c>
      <c r="F13" t="n">
        <v>18.74</v>
      </c>
      <c r="G13" t="n">
        <v>18.44</v>
      </c>
      <c r="H13" t="n">
        <v>0.23</v>
      </c>
      <c r="I13" t="n">
        <v>61</v>
      </c>
      <c r="J13" t="n">
        <v>290.74</v>
      </c>
      <c r="K13" t="n">
        <v>61.2</v>
      </c>
      <c r="L13" t="n">
        <v>3.75</v>
      </c>
      <c r="M13" t="n">
        <v>59</v>
      </c>
      <c r="N13" t="n">
        <v>80.79000000000001</v>
      </c>
      <c r="O13" t="n">
        <v>36092.1</v>
      </c>
      <c r="P13" t="n">
        <v>313.77</v>
      </c>
      <c r="Q13" t="n">
        <v>2196.79</v>
      </c>
      <c r="R13" t="n">
        <v>114.96</v>
      </c>
      <c r="S13" t="n">
        <v>53.93</v>
      </c>
      <c r="T13" t="n">
        <v>28260.02</v>
      </c>
      <c r="U13" t="n">
        <v>0.47</v>
      </c>
      <c r="V13" t="n">
        <v>0.8100000000000001</v>
      </c>
      <c r="W13" t="n">
        <v>2.58</v>
      </c>
      <c r="X13" t="n">
        <v>1.74</v>
      </c>
      <c r="Y13" t="n">
        <v>1</v>
      </c>
      <c r="Z13" t="n">
        <v>10</v>
      </c>
      <c r="AA13" t="n">
        <v>475.4972448407188</v>
      </c>
      <c r="AB13" t="n">
        <v>650.596307849</v>
      </c>
      <c r="AC13" t="n">
        <v>588.5043093455439</v>
      </c>
      <c r="AD13" t="n">
        <v>475497.2448407189</v>
      </c>
      <c r="AE13" t="n">
        <v>650596.307849</v>
      </c>
      <c r="AF13" t="n">
        <v>1.808204518567863e-05</v>
      </c>
      <c r="AG13" t="n">
        <v>29</v>
      </c>
      <c r="AH13" t="n">
        <v>588504.3093455439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4.0553</v>
      </c>
      <c r="E14" t="n">
        <v>24.66</v>
      </c>
      <c r="F14" t="n">
        <v>18.64</v>
      </c>
      <c r="G14" t="n">
        <v>19.62</v>
      </c>
      <c r="H14" t="n">
        <v>0.24</v>
      </c>
      <c r="I14" t="n">
        <v>57</v>
      </c>
      <c r="J14" t="n">
        <v>291.25</v>
      </c>
      <c r="K14" t="n">
        <v>61.2</v>
      </c>
      <c r="L14" t="n">
        <v>4</v>
      </c>
      <c r="M14" t="n">
        <v>55</v>
      </c>
      <c r="N14" t="n">
        <v>81.05</v>
      </c>
      <c r="O14" t="n">
        <v>36155.02</v>
      </c>
      <c r="P14" t="n">
        <v>310.34</v>
      </c>
      <c r="Q14" t="n">
        <v>2196.78</v>
      </c>
      <c r="R14" t="n">
        <v>111.59</v>
      </c>
      <c r="S14" t="n">
        <v>53.93</v>
      </c>
      <c r="T14" t="n">
        <v>26595.54</v>
      </c>
      <c r="U14" t="n">
        <v>0.48</v>
      </c>
      <c r="V14" t="n">
        <v>0.82</v>
      </c>
      <c r="W14" t="n">
        <v>2.57</v>
      </c>
      <c r="X14" t="n">
        <v>1.63</v>
      </c>
      <c r="Y14" t="n">
        <v>1</v>
      </c>
      <c r="Z14" t="n">
        <v>10</v>
      </c>
      <c r="AA14" t="n">
        <v>470.5861660503684</v>
      </c>
      <c r="AB14" t="n">
        <v>643.8767531865376</v>
      </c>
      <c r="AC14" t="n">
        <v>582.4260595491126</v>
      </c>
      <c r="AD14" t="n">
        <v>470586.1660503685</v>
      </c>
      <c r="AE14" t="n">
        <v>643876.7531865377</v>
      </c>
      <c r="AF14" t="n">
        <v>1.83173755599227e-05</v>
      </c>
      <c r="AG14" t="n">
        <v>29</v>
      </c>
      <c r="AH14" t="n">
        <v>582426.0595491126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4.111</v>
      </c>
      <c r="E15" t="n">
        <v>24.32</v>
      </c>
      <c r="F15" t="n">
        <v>18.52</v>
      </c>
      <c r="G15" t="n">
        <v>20.97</v>
      </c>
      <c r="H15" t="n">
        <v>0.26</v>
      </c>
      <c r="I15" t="n">
        <v>53</v>
      </c>
      <c r="J15" t="n">
        <v>291.76</v>
      </c>
      <c r="K15" t="n">
        <v>61.2</v>
      </c>
      <c r="L15" t="n">
        <v>4.25</v>
      </c>
      <c r="M15" t="n">
        <v>51</v>
      </c>
      <c r="N15" t="n">
        <v>81.31</v>
      </c>
      <c r="O15" t="n">
        <v>36218.04</v>
      </c>
      <c r="P15" t="n">
        <v>306.78</v>
      </c>
      <c r="Q15" t="n">
        <v>2196.91</v>
      </c>
      <c r="R15" t="n">
        <v>107.59</v>
      </c>
      <c r="S15" t="n">
        <v>53.93</v>
      </c>
      <c r="T15" t="n">
        <v>24612.37</v>
      </c>
      <c r="U15" t="n">
        <v>0.5</v>
      </c>
      <c r="V15" t="n">
        <v>0.82</v>
      </c>
      <c r="W15" t="n">
        <v>2.56</v>
      </c>
      <c r="X15" t="n">
        <v>1.51</v>
      </c>
      <c r="Y15" t="n">
        <v>1</v>
      </c>
      <c r="Z15" t="n">
        <v>10</v>
      </c>
      <c r="AA15" t="n">
        <v>465.5202352926085</v>
      </c>
      <c r="AB15" t="n">
        <v>636.9453232306788</v>
      </c>
      <c r="AC15" t="n">
        <v>576.1561555399178</v>
      </c>
      <c r="AD15" t="n">
        <v>465520.2352926085</v>
      </c>
      <c r="AE15" t="n">
        <v>636945.3232306788</v>
      </c>
      <c r="AF15" t="n">
        <v>1.856896676616828e-05</v>
      </c>
      <c r="AG15" t="n">
        <v>29</v>
      </c>
      <c r="AH15" t="n">
        <v>576156.1555399178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4.1571</v>
      </c>
      <c r="E16" t="n">
        <v>24.06</v>
      </c>
      <c r="F16" t="n">
        <v>18.41</v>
      </c>
      <c r="G16" t="n">
        <v>22.09</v>
      </c>
      <c r="H16" t="n">
        <v>0.27</v>
      </c>
      <c r="I16" t="n">
        <v>50</v>
      </c>
      <c r="J16" t="n">
        <v>292.27</v>
      </c>
      <c r="K16" t="n">
        <v>61.2</v>
      </c>
      <c r="L16" t="n">
        <v>4.5</v>
      </c>
      <c r="M16" t="n">
        <v>48</v>
      </c>
      <c r="N16" t="n">
        <v>81.56999999999999</v>
      </c>
      <c r="O16" t="n">
        <v>36281.16</v>
      </c>
      <c r="P16" t="n">
        <v>303.05</v>
      </c>
      <c r="Q16" t="n">
        <v>2196.77</v>
      </c>
      <c r="R16" t="n">
        <v>104.01</v>
      </c>
      <c r="S16" t="n">
        <v>53.93</v>
      </c>
      <c r="T16" t="n">
        <v>22839.69</v>
      </c>
      <c r="U16" t="n">
        <v>0.52</v>
      </c>
      <c r="V16" t="n">
        <v>0.83</v>
      </c>
      <c r="W16" t="n">
        <v>2.56</v>
      </c>
      <c r="X16" t="n">
        <v>1.41</v>
      </c>
      <c r="Y16" t="n">
        <v>1</v>
      </c>
      <c r="Z16" t="n">
        <v>10</v>
      </c>
      <c r="AA16" t="n">
        <v>451.9499695655036</v>
      </c>
      <c r="AB16" t="n">
        <v>618.3778869849828</v>
      </c>
      <c r="AC16" t="n">
        <v>559.3607693499506</v>
      </c>
      <c r="AD16" t="n">
        <v>451949.9695655036</v>
      </c>
      <c r="AE16" t="n">
        <v>618377.8869849828</v>
      </c>
      <c r="AF16" t="n">
        <v>1.877719575374317e-05</v>
      </c>
      <c r="AG16" t="n">
        <v>28</v>
      </c>
      <c r="AH16" t="n">
        <v>559360.7693499506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4.2004</v>
      </c>
      <c r="E17" t="n">
        <v>23.81</v>
      </c>
      <c r="F17" t="n">
        <v>18.33</v>
      </c>
      <c r="G17" t="n">
        <v>23.39</v>
      </c>
      <c r="H17" t="n">
        <v>0.29</v>
      </c>
      <c r="I17" t="n">
        <v>47</v>
      </c>
      <c r="J17" t="n">
        <v>292.79</v>
      </c>
      <c r="K17" t="n">
        <v>61.2</v>
      </c>
      <c r="L17" t="n">
        <v>4.75</v>
      </c>
      <c r="M17" t="n">
        <v>45</v>
      </c>
      <c r="N17" t="n">
        <v>81.84</v>
      </c>
      <c r="O17" t="n">
        <v>36344.4</v>
      </c>
      <c r="P17" t="n">
        <v>300.38</v>
      </c>
      <c r="Q17" t="n">
        <v>2196.58</v>
      </c>
      <c r="R17" t="n">
        <v>101.54</v>
      </c>
      <c r="S17" t="n">
        <v>53.93</v>
      </c>
      <c r="T17" t="n">
        <v>21622.33</v>
      </c>
      <c r="U17" t="n">
        <v>0.53</v>
      </c>
      <c r="V17" t="n">
        <v>0.83</v>
      </c>
      <c r="W17" t="n">
        <v>2.55</v>
      </c>
      <c r="X17" t="n">
        <v>1.32</v>
      </c>
      <c r="Y17" t="n">
        <v>1</v>
      </c>
      <c r="Z17" t="n">
        <v>10</v>
      </c>
      <c r="AA17" t="n">
        <v>448.2670164338048</v>
      </c>
      <c r="AB17" t="n">
        <v>613.3387080297675</v>
      </c>
      <c r="AC17" t="n">
        <v>554.8025225616889</v>
      </c>
      <c r="AD17" t="n">
        <v>448267.0164338048</v>
      </c>
      <c r="AE17" t="n">
        <v>613338.7080297675</v>
      </c>
      <c r="AF17" t="n">
        <v>1.89727774275391e-05</v>
      </c>
      <c r="AG17" t="n">
        <v>28</v>
      </c>
      <c r="AH17" t="n">
        <v>554802.5225616889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4.2429</v>
      </c>
      <c r="E18" t="n">
        <v>23.57</v>
      </c>
      <c r="F18" t="n">
        <v>18.25</v>
      </c>
      <c r="G18" t="n">
        <v>24.88</v>
      </c>
      <c r="H18" t="n">
        <v>0.3</v>
      </c>
      <c r="I18" t="n">
        <v>44</v>
      </c>
      <c r="J18" t="n">
        <v>293.3</v>
      </c>
      <c r="K18" t="n">
        <v>61.2</v>
      </c>
      <c r="L18" t="n">
        <v>5</v>
      </c>
      <c r="M18" t="n">
        <v>42</v>
      </c>
      <c r="N18" t="n">
        <v>82.09999999999999</v>
      </c>
      <c r="O18" t="n">
        <v>36407.75</v>
      </c>
      <c r="P18" t="n">
        <v>297.2</v>
      </c>
      <c r="Q18" t="n">
        <v>2196.61</v>
      </c>
      <c r="R18" t="n">
        <v>98.58</v>
      </c>
      <c r="S18" t="n">
        <v>53.93</v>
      </c>
      <c r="T18" t="n">
        <v>20153.66</v>
      </c>
      <c r="U18" t="n">
        <v>0.55</v>
      </c>
      <c r="V18" t="n">
        <v>0.84</v>
      </c>
      <c r="W18" t="n">
        <v>2.55</v>
      </c>
      <c r="X18" t="n">
        <v>1.24</v>
      </c>
      <c r="Y18" t="n">
        <v>1</v>
      </c>
      <c r="Z18" t="n">
        <v>10</v>
      </c>
      <c r="AA18" t="n">
        <v>444.4045995539461</v>
      </c>
      <c r="AB18" t="n">
        <v>608.0539788569382</v>
      </c>
      <c r="AC18" t="n">
        <v>550.0221605239504</v>
      </c>
      <c r="AD18" t="n">
        <v>444404.5995539461</v>
      </c>
      <c r="AE18" t="n">
        <v>608053.9788569382</v>
      </c>
      <c r="AF18" t="n">
        <v>1.916474558311248e-05</v>
      </c>
      <c r="AG18" t="n">
        <v>28</v>
      </c>
      <c r="AH18" t="n">
        <v>550022.1605239505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4.2765</v>
      </c>
      <c r="E19" t="n">
        <v>23.38</v>
      </c>
      <c r="F19" t="n">
        <v>18.17</v>
      </c>
      <c r="G19" t="n">
        <v>25.96</v>
      </c>
      <c r="H19" t="n">
        <v>0.32</v>
      </c>
      <c r="I19" t="n">
        <v>42</v>
      </c>
      <c r="J19" t="n">
        <v>293.81</v>
      </c>
      <c r="K19" t="n">
        <v>61.2</v>
      </c>
      <c r="L19" t="n">
        <v>5.25</v>
      </c>
      <c r="M19" t="n">
        <v>40</v>
      </c>
      <c r="N19" t="n">
        <v>82.36</v>
      </c>
      <c r="O19" t="n">
        <v>36471.2</v>
      </c>
      <c r="P19" t="n">
        <v>294.76</v>
      </c>
      <c r="Q19" t="n">
        <v>2196.65</v>
      </c>
      <c r="R19" t="n">
        <v>96.06999999999999</v>
      </c>
      <c r="S19" t="n">
        <v>53.93</v>
      </c>
      <c r="T19" t="n">
        <v>18912.36</v>
      </c>
      <c r="U19" t="n">
        <v>0.5600000000000001</v>
      </c>
      <c r="V19" t="n">
        <v>0.84</v>
      </c>
      <c r="W19" t="n">
        <v>2.55</v>
      </c>
      <c r="X19" t="n">
        <v>1.17</v>
      </c>
      <c r="Y19" t="n">
        <v>1</v>
      </c>
      <c r="Z19" t="n">
        <v>10</v>
      </c>
      <c r="AA19" t="n">
        <v>441.4273911044771</v>
      </c>
      <c r="AB19" t="n">
        <v>603.9804309112078</v>
      </c>
      <c r="AC19" t="n">
        <v>546.3373862769002</v>
      </c>
      <c r="AD19" t="n">
        <v>441427.3911044771</v>
      </c>
      <c r="AE19" t="n">
        <v>603980.4309112078</v>
      </c>
      <c r="AF19" t="n">
        <v>1.93165133484599e-05</v>
      </c>
      <c r="AG19" t="n">
        <v>28</v>
      </c>
      <c r="AH19" t="n">
        <v>546337.3862769003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4.3225</v>
      </c>
      <c r="E20" t="n">
        <v>23.14</v>
      </c>
      <c r="F20" t="n">
        <v>18.08</v>
      </c>
      <c r="G20" t="n">
        <v>27.82</v>
      </c>
      <c r="H20" t="n">
        <v>0.33</v>
      </c>
      <c r="I20" t="n">
        <v>39</v>
      </c>
      <c r="J20" t="n">
        <v>294.33</v>
      </c>
      <c r="K20" t="n">
        <v>61.2</v>
      </c>
      <c r="L20" t="n">
        <v>5.5</v>
      </c>
      <c r="M20" t="n">
        <v>37</v>
      </c>
      <c r="N20" t="n">
        <v>82.63</v>
      </c>
      <c r="O20" t="n">
        <v>36534.76</v>
      </c>
      <c r="P20" t="n">
        <v>291.03</v>
      </c>
      <c r="Q20" t="n">
        <v>2196.79</v>
      </c>
      <c r="R20" t="n">
        <v>93.36</v>
      </c>
      <c r="S20" t="n">
        <v>53.93</v>
      </c>
      <c r="T20" t="n">
        <v>17570.96</v>
      </c>
      <c r="U20" t="n">
        <v>0.58</v>
      </c>
      <c r="V20" t="n">
        <v>0.84</v>
      </c>
      <c r="W20" t="n">
        <v>2.54</v>
      </c>
      <c r="X20" t="n">
        <v>1.08</v>
      </c>
      <c r="Y20" t="n">
        <v>1</v>
      </c>
      <c r="Z20" t="n">
        <v>10</v>
      </c>
      <c r="AA20" t="n">
        <v>428.2202330856011</v>
      </c>
      <c r="AB20" t="n">
        <v>585.9098146510917</v>
      </c>
      <c r="AC20" t="n">
        <v>529.9914042703804</v>
      </c>
      <c r="AD20" t="n">
        <v>428220.2330856011</v>
      </c>
      <c r="AE20" t="n">
        <v>585909.8146510917</v>
      </c>
      <c r="AF20" t="n">
        <v>1.952429064625697e-05</v>
      </c>
      <c r="AG20" t="n">
        <v>27</v>
      </c>
      <c r="AH20" t="n">
        <v>529991.4042703804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4.3334</v>
      </c>
      <c r="E21" t="n">
        <v>23.08</v>
      </c>
      <c r="F21" t="n">
        <v>18.08</v>
      </c>
      <c r="G21" t="n">
        <v>28.55</v>
      </c>
      <c r="H21" t="n">
        <v>0.35</v>
      </c>
      <c r="I21" t="n">
        <v>38</v>
      </c>
      <c r="J21" t="n">
        <v>294.84</v>
      </c>
      <c r="K21" t="n">
        <v>61.2</v>
      </c>
      <c r="L21" t="n">
        <v>5.75</v>
      </c>
      <c r="M21" t="n">
        <v>36</v>
      </c>
      <c r="N21" t="n">
        <v>82.90000000000001</v>
      </c>
      <c r="O21" t="n">
        <v>36598.44</v>
      </c>
      <c r="P21" t="n">
        <v>289.87</v>
      </c>
      <c r="Q21" t="n">
        <v>2196.65</v>
      </c>
      <c r="R21" t="n">
        <v>93.55</v>
      </c>
      <c r="S21" t="n">
        <v>53.93</v>
      </c>
      <c r="T21" t="n">
        <v>17668.8</v>
      </c>
      <c r="U21" t="n">
        <v>0.58</v>
      </c>
      <c r="V21" t="n">
        <v>0.84</v>
      </c>
      <c r="W21" t="n">
        <v>2.53</v>
      </c>
      <c r="X21" t="n">
        <v>1.07</v>
      </c>
      <c r="Y21" t="n">
        <v>1</v>
      </c>
      <c r="Z21" t="n">
        <v>10</v>
      </c>
      <c r="AA21" t="n">
        <v>427.1098462660811</v>
      </c>
      <c r="AB21" t="n">
        <v>584.3905344178153</v>
      </c>
      <c r="AC21" t="n">
        <v>528.6171220102447</v>
      </c>
      <c r="AD21" t="n">
        <v>427109.8462660811</v>
      </c>
      <c r="AE21" t="n">
        <v>584390.5344178153</v>
      </c>
      <c r="AF21" t="n">
        <v>1.957352483203932e-05</v>
      </c>
      <c r="AG21" t="n">
        <v>27</v>
      </c>
      <c r="AH21" t="n">
        <v>528617.1220102446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4.3631</v>
      </c>
      <c r="E22" t="n">
        <v>22.92</v>
      </c>
      <c r="F22" t="n">
        <v>18.03</v>
      </c>
      <c r="G22" t="n">
        <v>30.05</v>
      </c>
      <c r="H22" t="n">
        <v>0.36</v>
      </c>
      <c r="I22" t="n">
        <v>36</v>
      </c>
      <c r="J22" t="n">
        <v>295.36</v>
      </c>
      <c r="K22" t="n">
        <v>61.2</v>
      </c>
      <c r="L22" t="n">
        <v>6</v>
      </c>
      <c r="M22" t="n">
        <v>34</v>
      </c>
      <c r="N22" t="n">
        <v>83.16</v>
      </c>
      <c r="O22" t="n">
        <v>36662.22</v>
      </c>
      <c r="P22" t="n">
        <v>287.01</v>
      </c>
      <c r="Q22" t="n">
        <v>2196.69</v>
      </c>
      <c r="R22" t="n">
        <v>91.86</v>
      </c>
      <c r="S22" t="n">
        <v>53.93</v>
      </c>
      <c r="T22" t="n">
        <v>16834.2</v>
      </c>
      <c r="U22" t="n">
        <v>0.59</v>
      </c>
      <c r="V22" t="n">
        <v>0.85</v>
      </c>
      <c r="W22" t="n">
        <v>2.53</v>
      </c>
      <c r="X22" t="n">
        <v>1.02</v>
      </c>
      <c r="Y22" t="n">
        <v>1</v>
      </c>
      <c r="Z22" t="n">
        <v>10</v>
      </c>
      <c r="AA22" t="n">
        <v>424.2210712259975</v>
      </c>
      <c r="AB22" t="n">
        <v>580.4379849642128</v>
      </c>
      <c r="AC22" t="n">
        <v>525.0417983290561</v>
      </c>
      <c r="AD22" t="n">
        <v>424221.0712259975</v>
      </c>
      <c r="AE22" t="n">
        <v>580437.9849642128</v>
      </c>
      <c r="AF22" t="n">
        <v>1.970767669605177e-05</v>
      </c>
      <c r="AG22" t="n">
        <v>27</v>
      </c>
      <c r="AH22" t="n">
        <v>525041.798329056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4.4005</v>
      </c>
      <c r="E23" t="n">
        <v>22.72</v>
      </c>
      <c r="F23" t="n">
        <v>17.94</v>
      </c>
      <c r="G23" t="n">
        <v>31.66</v>
      </c>
      <c r="H23" t="n">
        <v>0.38</v>
      </c>
      <c r="I23" t="n">
        <v>34</v>
      </c>
      <c r="J23" t="n">
        <v>295.88</v>
      </c>
      <c r="K23" t="n">
        <v>61.2</v>
      </c>
      <c r="L23" t="n">
        <v>6.25</v>
      </c>
      <c r="M23" t="n">
        <v>32</v>
      </c>
      <c r="N23" t="n">
        <v>83.43000000000001</v>
      </c>
      <c r="O23" t="n">
        <v>36726.12</v>
      </c>
      <c r="P23" t="n">
        <v>285.27</v>
      </c>
      <c r="Q23" t="n">
        <v>2196.66</v>
      </c>
      <c r="R23" t="n">
        <v>88.92</v>
      </c>
      <c r="S23" t="n">
        <v>53.93</v>
      </c>
      <c r="T23" t="n">
        <v>15375.8</v>
      </c>
      <c r="U23" t="n">
        <v>0.61</v>
      </c>
      <c r="V23" t="n">
        <v>0.85</v>
      </c>
      <c r="W23" t="n">
        <v>2.53</v>
      </c>
      <c r="X23" t="n">
        <v>0.9399999999999999</v>
      </c>
      <c r="Y23" t="n">
        <v>1</v>
      </c>
      <c r="Z23" t="n">
        <v>10</v>
      </c>
      <c r="AA23" t="n">
        <v>421.630806109732</v>
      </c>
      <c r="AB23" t="n">
        <v>576.8938699577063</v>
      </c>
      <c r="AC23" t="n">
        <v>521.8359286845739</v>
      </c>
      <c r="AD23" t="n">
        <v>421630.806109732</v>
      </c>
      <c r="AE23" t="n">
        <v>576893.8699577063</v>
      </c>
      <c r="AF23" t="n">
        <v>1.987660867295634e-05</v>
      </c>
      <c r="AG23" t="n">
        <v>27</v>
      </c>
      <c r="AH23" t="n">
        <v>521835.9286845739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4.416</v>
      </c>
      <c r="E24" t="n">
        <v>22.64</v>
      </c>
      <c r="F24" t="n">
        <v>17.92</v>
      </c>
      <c r="G24" t="n">
        <v>32.58</v>
      </c>
      <c r="H24" t="n">
        <v>0.39</v>
      </c>
      <c r="I24" t="n">
        <v>33</v>
      </c>
      <c r="J24" t="n">
        <v>296.4</v>
      </c>
      <c r="K24" t="n">
        <v>61.2</v>
      </c>
      <c r="L24" t="n">
        <v>6.5</v>
      </c>
      <c r="M24" t="n">
        <v>31</v>
      </c>
      <c r="N24" t="n">
        <v>83.7</v>
      </c>
      <c r="O24" t="n">
        <v>36790.13</v>
      </c>
      <c r="P24" t="n">
        <v>282.52</v>
      </c>
      <c r="Q24" t="n">
        <v>2196.79</v>
      </c>
      <c r="R24" t="n">
        <v>87.98</v>
      </c>
      <c r="S24" t="n">
        <v>53.93</v>
      </c>
      <c r="T24" t="n">
        <v>14912.14</v>
      </c>
      <c r="U24" t="n">
        <v>0.61</v>
      </c>
      <c r="V24" t="n">
        <v>0.85</v>
      </c>
      <c r="W24" t="n">
        <v>2.53</v>
      </c>
      <c r="X24" t="n">
        <v>0.91</v>
      </c>
      <c r="Y24" t="n">
        <v>1</v>
      </c>
      <c r="Z24" t="n">
        <v>10</v>
      </c>
      <c r="AA24" t="n">
        <v>419.478799260979</v>
      </c>
      <c r="AB24" t="n">
        <v>573.9493992474009</v>
      </c>
      <c r="AC24" t="n">
        <v>519.1724741262693</v>
      </c>
      <c r="AD24" t="n">
        <v>419478.799260979</v>
      </c>
      <c r="AE24" t="n">
        <v>573949.3992474009</v>
      </c>
      <c r="AF24" t="n">
        <v>1.99466205885184e-05</v>
      </c>
      <c r="AG24" t="n">
        <v>27</v>
      </c>
      <c r="AH24" t="n">
        <v>519172.4741262693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4.4471</v>
      </c>
      <c r="E25" t="n">
        <v>22.49</v>
      </c>
      <c r="F25" t="n">
        <v>17.87</v>
      </c>
      <c r="G25" t="n">
        <v>34.58</v>
      </c>
      <c r="H25" t="n">
        <v>0.4</v>
      </c>
      <c r="I25" t="n">
        <v>31</v>
      </c>
      <c r="J25" t="n">
        <v>296.92</v>
      </c>
      <c r="K25" t="n">
        <v>61.2</v>
      </c>
      <c r="L25" t="n">
        <v>6.75</v>
      </c>
      <c r="M25" t="n">
        <v>29</v>
      </c>
      <c r="N25" t="n">
        <v>83.97</v>
      </c>
      <c r="O25" t="n">
        <v>36854.25</v>
      </c>
      <c r="P25" t="n">
        <v>279.44</v>
      </c>
      <c r="Q25" t="n">
        <v>2196.67</v>
      </c>
      <c r="R25" t="n">
        <v>86.29000000000001</v>
      </c>
      <c r="S25" t="n">
        <v>53.93</v>
      </c>
      <c r="T25" t="n">
        <v>14073.97</v>
      </c>
      <c r="U25" t="n">
        <v>0.62</v>
      </c>
      <c r="V25" t="n">
        <v>0.85</v>
      </c>
      <c r="W25" t="n">
        <v>2.53</v>
      </c>
      <c r="X25" t="n">
        <v>0.86</v>
      </c>
      <c r="Y25" t="n">
        <v>1</v>
      </c>
      <c r="Z25" t="n">
        <v>10</v>
      </c>
      <c r="AA25" t="n">
        <v>416.5207134395699</v>
      </c>
      <c r="AB25" t="n">
        <v>569.9020157250129</v>
      </c>
      <c r="AC25" t="n">
        <v>515.5113672067196</v>
      </c>
      <c r="AD25" t="n">
        <v>416520.7134395699</v>
      </c>
      <c r="AE25" t="n">
        <v>569902.0157250129</v>
      </c>
      <c r="AF25" t="n">
        <v>2.008709610942032e-05</v>
      </c>
      <c r="AG25" t="n">
        <v>27</v>
      </c>
      <c r="AH25" t="n">
        <v>515511.3672067196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4.4637</v>
      </c>
      <c r="E26" t="n">
        <v>22.4</v>
      </c>
      <c r="F26" t="n">
        <v>17.84</v>
      </c>
      <c r="G26" t="n">
        <v>35.67</v>
      </c>
      <c r="H26" t="n">
        <v>0.42</v>
      </c>
      <c r="I26" t="n">
        <v>30</v>
      </c>
      <c r="J26" t="n">
        <v>297.44</v>
      </c>
      <c r="K26" t="n">
        <v>61.2</v>
      </c>
      <c r="L26" t="n">
        <v>7</v>
      </c>
      <c r="M26" t="n">
        <v>28</v>
      </c>
      <c r="N26" t="n">
        <v>84.23999999999999</v>
      </c>
      <c r="O26" t="n">
        <v>36918.48</v>
      </c>
      <c r="P26" t="n">
        <v>277.23</v>
      </c>
      <c r="Q26" t="n">
        <v>2196.66</v>
      </c>
      <c r="R26" t="n">
        <v>85.42</v>
      </c>
      <c r="S26" t="n">
        <v>53.93</v>
      </c>
      <c r="T26" t="n">
        <v>13646.1</v>
      </c>
      <c r="U26" t="n">
        <v>0.63</v>
      </c>
      <c r="V26" t="n">
        <v>0.86</v>
      </c>
      <c r="W26" t="n">
        <v>2.52</v>
      </c>
      <c r="X26" t="n">
        <v>0.83</v>
      </c>
      <c r="Y26" t="n">
        <v>1</v>
      </c>
      <c r="Z26" t="n">
        <v>10</v>
      </c>
      <c r="AA26" t="n">
        <v>405.6370027389246</v>
      </c>
      <c r="AB26" t="n">
        <v>555.0104425889616</v>
      </c>
      <c r="AC26" t="n">
        <v>502.0410249103189</v>
      </c>
      <c r="AD26" t="n">
        <v>405637.0027389246</v>
      </c>
      <c r="AE26" t="n">
        <v>555010.4425889616</v>
      </c>
      <c r="AF26" t="n">
        <v>2.01620766125384e-05</v>
      </c>
      <c r="AG26" t="n">
        <v>26</v>
      </c>
      <c r="AH26" t="n">
        <v>502041.0249103188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4.4807</v>
      </c>
      <c r="E27" t="n">
        <v>22.32</v>
      </c>
      <c r="F27" t="n">
        <v>17.81</v>
      </c>
      <c r="G27" t="n">
        <v>36.84</v>
      </c>
      <c r="H27" t="n">
        <v>0.43</v>
      </c>
      <c r="I27" t="n">
        <v>29</v>
      </c>
      <c r="J27" t="n">
        <v>297.96</v>
      </c>
      <c r="K27" t="n">
        <v>61.2</v>
      </c>
      <c r="L27" t="n">
        <v>7.25</v>
      </c>
      <c r="M27" t="n">
        <v>27</v>
      </c>
      <c r="N27" t="n">
        <v>84.51000000000001</v>
      </c>
      <c r="O27" t="n">
        <v>36982.83</v>
      </c>
      <c r="P27" t="n">
        <v>274.83</v>
      </c>
      <c r="Q27" t="n">
        <v>2196.71</v>
      </c>
      <c r="R27" t="n">
        <v>84.36</v>
      </c>
      <c r="S27" t="n">
        <v>53.93</v>
      </c>
      <c r="T27" t="n">
        <v>13121.6</v>
      </c>
      <c r="U27" t="n">
        <v>0.64</v>
      </c>
      <c r="V27" t="n">
        <v>0.86</v>
      </c>
      <c r="W27" t="n">
        <v>2.53</v>
      </c>
      <c r="X27" t="n">
        <v>0.8</v>
      </c>
      <c r="Y27" t="n">
        <v>1</v>
      </c>
      <c r="Z27" t="n">
        <v>10</v>
      </c>
      <c r="AA27" t="n">
        <v>403.6607695882728</v>
      </c>
      <c r="AB27" t="n">
        <v>552.3064732069864</v>
      </c>
      <c r="AC27" t="n">
        <v>499.5951185711145</v>
      </c>
      <c r="AD27" t="n">
        <v>403660.7695882728</v>
      </c>
      <c r="AE27" t="n">
        <v>552306.4732069864</v>
      </c>
      <c r="AF27" t="n">
        <v>2.023886387476775e-05</v>
      </c>
      <c r="AG27" t="n">
        <v>26</v>
      </c>
      <c r="AH27" t="n">
        <v>499595.1185711145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4.5166</v>
      </c>
      <c r="E28" t="n">
        <v>22.14</v>
      </c>
      <c r="F28" t="n">
        <v>17.74</v>
      </c>
      <c r="G28" t="n">
        <v>39.41</v>
      </c>
      <c r="H28" t="n">
        <v>0.45</v>
      </c>
      <c r="I28" t="n">
        <v>27</v>
      </c>
      <c r="J28" t="n">
        <v>298.48</v>
      </c>
      <c r="K28" t="n">
        <v>61.2</v>
      </c>
      <c r="L28" t="n">
        <v>7.5</v>
      </c>
      <c r="M28" t="n">
        <v>25</v>
      </c>
      <c r="N28" t="n">
        <v>84.79000000000001</v>
      </c>
      <c r="O28" t="n">
        <v>37047.29</v>
      </c>
      <c r="P28" t="n">
        <v>271.9</v>
      </c>
      <c r="Q28" t="n">
        <v>2196.62</v>
      </c>
      <c r="R28" t="n">
        <v>81.95</v>
      </c>
      <c r="S28" t="n">
        <v>53.93</v>
      </c>
      <c r="T28" t="n">
        <v>11924.92</v>
      </c>
      <c r="U28" t="n">
        <v>0.66</v>
      </c>
      <c r="V28" t="n">
        <v>0.86</v>
      </c>
      <c r="W28" t="n">
        <v>2.53</v>
      </c>
      <c r="X28" t="n">
        <v>0.73</v>
      </c>
      <c r="Y28" t="n">
        <v>1</v>
      </c>
      <c r="Z28" t="n">
        <v>10</v>
      </c>
      <c r="AA28" t="n">
        <v>400.6738790940828</v>
      </c>
      <c r="AB28" t="n">
        <v>548.2196778605271</v>
      </c>
      <c r="AC28" t="n">
        <v>495.8983612366679</v>
      </c>
      <c r="AD28" t="n">
        <v>400673.8790940828</v>
      </c>
      <c r="AE28" t="n">
        <v>548219.6778605271</v>
      </c>
      <c r="AF28" t="n">
        <v>2.040102050500503e-05</v>
      </c>
      <c r="AG28" t="n">
        <v>26</v>
      </c>
      <c r="AH28" t="n">
        <v>495898.361236668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4.5306</v>
      </c>
      <c r="E29" t="n">
        <v>22.07</v>
      </c>
      <c r="F29" t="n">
        <v>17.72</v>
      </c>
      <c r="G29" t="n">
        <v>40.9</v>
      </c>
      <c r="H29" t="n">
        <v>0.46</v>
      </c>
      <c r="I29" t="n">
        <v>26</v>
      </c>
      <c r="J29" t="n">
        <v>299.01</v>
      </c>
      <c r="K29" t="n">
        <v>61.2</v>
      </c>
      <c r="L29" t="n">
        <v>7.75</v>
      </c>
      <c r="M29" t="n">
        <v>24</v>
      </c>
      <c r="N29" t="n">
        <v>85.06</v>
      </c>
      <c r="O29" t="n">
        <v>37111.87</v>
      </c>
      <c r="P29" t="n">
        <v>269.64</v>
      </c>
      <c r="Q29" t="n">
        <v>2196.61</v>
      </c>
      <c r="R29" t="n">
        <v>81.51000000000001</v>
      </c>
      <c r="S29" t="n">
        <v>53.93</v>
      </c>
      <c r="T29" t="n">
        <v>11709.79</v>
      </c>
      <c r="U29" t="n">
        <v>0.66</v>
      </c>
      <c r="V29" t="n">
        <v>0.86</v>
      </c>
      <c r="W29" t="n">
        <v>2.52</v>
      </c>
      <c r="X29" t="n">
        <v>0.72</v>
      </c>
      <c r="Y29" t="n">
        <v>1</v>
      </c>
      <c r="Z29" t="n">
        <v>10</v>
      </c>
      <c r="AA29" t="n">
        <v>398.9335582856512</v>
      </c>
      <c r="AB29" t="n">
        <v>545.8384941528956</v>
      </c>
      <c r="AC29" t="n">
        <v>493.7444343600805</v>
      </c>
      <c r="AD29" t="n">
        <v>398933.5582856512</v>
      </c>
      <c r="AE29" t="n">
        <v>545838.4941528955</v>
      </c>
      <c r="AF29" t="n">
        <v>2.046425707389978e-05</v>
      </c>
      <c r="AG29" t="n">
        <v>26</v>
      </c>
      <c r="AH29" t="n">
        <v>493744.4343600805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4.5443</v>
      </c>
      <c r="E30" t="n">
        <v>22.01</v>
      </c>
      <c r="F30" t="n">
        <v>17.71</v>
      </c>
      <c r="G30" t="n">
        <v>42.5</v>
      </c>
      <c r="H30" t="n">
        <v>0.48</v>
      </c>
      <c r="I30" t="n">
        <v>25</v>
      </c>
      <c r="J30" t="n">
        <v>299.53</v>
      </c>
      <c r="K30" t="n">
        <v>61.2</v>
      </c>
      <c r="L30" t="n">
        <v>8</v>
      </c>
      <c r="M30" t="n">
        <v>23</v>
      </c>
      <c r="N30" t="n">
        <v>85.33</v>
      </c>
      <c r="O30" t="n">
        <v>37176.68</v>
      </c>
      <c r="P30" t="n">
        <v>267.97</v>
      </c>
      <c r="Q30" t="n">
        <v>2196.56</v>
      </c>
      <c r="R30" t="n">
        <v>81.13</v>
      </c>
      <c r="S30" t="n">
        <v>53.93</v>
      </c>
      <c r="T30" t="n">
        <v>11524.97</v>
      </c>
      <c r="U30" t="n">
        <v>0.66</v>
      </c>
      <c r="V30" t="n">
        <v>0.86</v>
      </c>
      <c r="W30" t="n">
        <v>2.52</v>
      </c>
      <c r="X30" t="n">
        <v>0.7</v>
      </c>
      <c r="Y30" t="n">
        <v>1</v>
      </c>
      <c r="Z30" t="n">
        <v>10</v>
      </c>
      <c r="AA30" t="n">
        <v>397.5398321827755</v>
      </c>
      <c r="AB30" t="n">
        <v>543.9315366120849</v>
      </c>
      <c r="AC30" t="n">
        <v>492.019474170533</v>
      </c>
      <c r="AD30" t="n">
        <v>397539.8321827755</v>
      </c>
      <c r="AE30" t="n">
        <v>543931.5366120848</v>
      </c>
      <c r="AF30" t="n">
        <v>2.052613857346109e-05</v>
      </c>
      <c r="AG30" t="n">
        <v>26</v>
      </c>
      <c r="AH30" t="n">
        <v>492019.474170533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4.5477</v>
      </c>
      <c r="E31" t="n">
        <v>21.99</v>
      </c>
      <c r="F31" t="n">
        <v>17.69</v>
      </c>
      <c r="G31" t="n">
        <v>42.46</v>
      </c>
      <c r="H31" t="n">
        <v>0.49</v>
      </c>
      <c r="I31" t="n">
        <v>25</v>
      </c>
      <c r="J31" t="n">
        <v>300.06</v>
      </c>
      <c r="K31" t="n">
        <v>61.2</v>
      </c>
      <c r="L31" t="n">
        <v>8.25</v>
      </c>
      <c r="M31" t="n">
        <v>23</v>
      </c>
      <c r="N31" t="n">
        <v>85.61</v>
      </c>
      <c r="O31" t="n">
        <v>37241.49</v>
      </c>
      <c r="P31" t="n">
        <v>266.04</v>
      </c>
      <c r="Q31" t="n">
        <v>2196.62</v>
      </c>
      <c r="R31" t="n">
        <v>80.76000000000001</v>
      </c>
      <c r="S31" t="n">
        <v>53.93</v>
      </c>
      <c r="T31" t="n">
        <v>11337.55</v>
      </c>
      <c r="U31" t="n">
        <v>0.67</v>
      </c>
      <c r="V31" t="n">
        <v>0.86</v>
      </c>
      <c r="W31" t="n">
        <v>2.52</v>
      </c>
      <c r="X31" t="n">
        <v>0.6899999999999999</v>
      </c>
      <c r="Y31" t="n">
        <v>1</v>
      </c>
      <c r="Z31" t="n">
        <v>10</v>
      </c>
      <c r="AA31" t="n">
        <v>396.369689861255</v>
      </c>
      <c r="AB31" t="n">
        <v>542.3304962647445</v>
      </c>
      <c r="AC31" t="n">
        <v>490.5712348668687</v>
      </c>
      <c r="AD31" t="n">
        <v>396369.689861255</v>
      </c>
      <c r="AE31" t="n">
        <v>542330.4962647445</v>
      </c>
      <c r="AF31" t="n">
        <v>2.054149602590696e-05</v>
      </c>
      <c r="AG31" t="n">
        <v>26</v>
      </c>
      <c r="AH31" t="n">
        <v>490571.2348668688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4.5608</v>
      </c>
      <c r="E32" t="n">
        <v>21.93</v>
      </c>
      <c r="F32" t="n">
        <v>17.68</v>
      </c>
      <c r="G32" t="n">
        <v>44.21</v>
      </c>
      <c r="H32" t="n">
        <v>0.5</v>
      </c>
      <c r="I32" t="n">
        <v>24</v>
      </c>
      <c r="J32" t="n">
        <v>300.59</v>
      </c>
      <c r="K32" t="n">
        <v>61.2</v>
      </c>
      <c r="L32" t="n">
        <v>8.5</v>
      </c>
      <c r="M32" t="n">
        <v>22</v>
      </c>
      <c r="N32" t="n">
        <v>85.89</v>
      </c>
      <c r="O32" t="n">
        <v>37306.42</v>
      </c>
      <c r="P32" t="n">
        <v>264.57</v>
      </c>
      <c r="Q32" t="n">
        <v>2196.76</v>
      </c>
      <c r="R32" t="n">
        <v>80.23</v>
      </c>
      <c r="S32" t="n">
        <v>53.93</v>
      </c>
      <c r="T32" t="n">
        <v>11077.47</v>
      </c>
      <c r="U32" t="n">
        <v>0.67</v>
      </c>
      <c r="V32" t="n">
        <v>0.86</v>
      </c>
      <c r="W32" t="n">
        <v>2.52</v>
      </c>
      <c r="X32" t="n">
        <v>0.68</v>
      </c>
      <c r="Y32" t="n">
        <v>1</v>
      </c>
      <c r="Z32" t="n">
        <v>10</v>
      </c>
      <c r="AA32" t="n">
        <v>395.1159778042544</v>
      </c>
      <c r="AB32" t="n">
        <v>540.6151121184841</v>
      </c>
      <c r="AC32" t="n">
        <v>489.0195645759705</v>
      </c>
      <c r="AD32" t="n">
        <v>395115.9778042544</v>
      </c>
      <c r="AE32" t="n">
        <v>540615.1121184841</v>
      </c>
      <c r="AF32" t="n">
        <v>2.060066738680134e-05</v>
      </c>
      <c r="AG32" t="n">
        <v>26</v>
      </c>
      <c r="AH32" t="n">
        <v>489019.5645759705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4.5814</v>
      </c>
      <c r="E33" t="n">
        <v>21.83</v>
      </c>
      <c r="F33" t="n">
        <v>17.64</v>
      </c>
      <c r="G33" t="n">
        <v>46.01</v>
      </c>
      <c r="H33" t="n">
        <v>0.52</v>
      </c>
      <c r="I33" t="n">
        <v>23</v>
      </c>
      <c r="J33" t="n">
        <v>301.11</v>
      </c>
      <c r="K33" t="n">
        <v>61.2</v>
      </c>
      <c r="L33" t="n">
        <v>8.75</v>
      </c>
      <c r="M33" t="n">
        <v>21</v>
      </c>
      <c r="N33" t="n">
        <v>86.16</v>
      </c>
      <c r="O33" t="n">
        <v>37371.47</v>
      </c>
      <c r="P33" t="n">
        <v>262.42</v>
      </c>
      <c r="Q33" t="n">
        <v>2196.61</v>
      </c>
      <c r="R33" t="n">
        <v>78.89</v>
      </c>
      <c r="S33" t="n">
        <v>53.93</v>
      </c>
      <c r="T33" t="n">
        <v>10414.16</v>
      </c>
      <c r="U33" t="n">
        <v>0.68</v>
      </c>
      <c r="V33" t="n">
        <v>0.87</v>
      </c>
      <c r="W33" t="n">
        <v>2.52</v>
      </c>
      <c r="X33" t="n">
        <v>0.63</v>
      </c>
      <c r="Y33" t="n">
        <v>1</v>
      </c>
      <c r="Z33" t="n">
        <v>10</v>
      </c>
      <c r="AA33" t="n">
        <v>393.2174502890272</v>
      </c>
      <c r="AB33" t="n">
        <v>538.0174630150276</v>
      </c>
      <c r="AC33" t="n">
        <v>486.6698314571245</v>
      </c>
      <c r="AD33" t="n">
        <v>393217.4502890272</v>
      </c>
      <c r="AE33" t="n">
        <v>538017.4630150276</v>
      </c>
      <c r="AF33" t="n">
        <v>2.06937154810322e-05</v>
      </c>
      <c r="AG33" t="n">
        <v>26</v>
      </c>
      <c r="AH33" t="n">
        <v>486669.8314571245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4.6001</v>
      </c>
      <c r="E34" t="n">
        <v>21.74</v>
      </c>
      <c r="F34" t="n">
        <v>17.6</v>
      </c>
      <c r="G34" t="n">
        <v>48.01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20</v>
      </c>
      <c r="N34" t="n">
        <v>86.44</v>
      </c>
      <c r="O34" t="n">
        <v>37436.63</v>
      </c>
      <c r="P34" t="n">
        <v>259.8</v>
      </c>
      <c r="Q34" t="n">
        <v>2196.56</v>
      </c>
      <c r="R34" t="n">
        <v>78.01000000000001</v>
      </c>
      <c r="S34" t="n">
        <v>53.93</v>
      </c>
      <c r="T34" t="n">
        <v>9977.860000000001</v>
      </c>
      <c r="U34" t="n">
        <v>0.6899999999999999</v>
      </c>
      <c r="V34" t="n">
        <v>0.87</v>
      </c>
      <c r="W34" t="n">
        <v>2.51</v>
      </c>
      <c r="X34" t="n">
        <v>0.6</v>
      </c>
      <c r="Y34" t="n">
        <v>1</v>
      </c>
      <c r="Z34" t="n">
        <v>10</v>
      </c>
      <c r="AA34" t="n">
        <v>391.153307638363</v>
      </c>
      <c r="AB34" t="n">
        <v>535.1932119768419</v>
      </c>
      <c r="AC34" t="n">
        <v>484.1151229741621</v>
      </c>
      <c r="AD34" t="n">
        <v>391153.307638363</v>
      </c>
      <c r="AE34" t="n">
        <v>535193.2119768419</v>
      </c>
      <c r="AF34" t="n">
        <v>2.077818146948449e-05</v>
      </c>
      <c r="AG34" t="n">
        <v>26</v>
      </c>
      <c r="AH34" t="n">
        <v>484115.1229741621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4.6187</v>
      </c>
      <c r="E35" t="n">
        <v>21.65</v>
      </c>
      <c r="F35" t="n">
        <v>17.57</v>
      </c>
      <c r="G35" t="n">
        <v>50.2</v>
      </c>
      <c r="H35" t="n">
        <v>0.55</v>
      </c>
      <c r="I35" t="n">
        <v>21</v>
      </c>
      <c r="J35" t="n">
        <v>302.17</v>
      </c>
      <c r="K35" t="n">
        <v>61.2</v>
      </c>
      <c r="L35" t="n">
        <v>9.25</v>
      </c>
      <c r="M35" t="n">
        <v>19</v>
      </c>
      <c r="N35" t="n">
        <v>86.72</v>
      </c>
      <c r="O35" t="n">
        <v>37501.91</v>
      </c>
      <c r="P35" t="n">
        <v>256.58</v>
      </c>
      <c r="Q35" t="n">
        <v>2196.69</v>
      </c>
      <c r="R35" t="n">
        <v>76.59999999999999</v>
      </c>
      <c r="S35" t="n">
        <v>53.93</v>
      </c>
      <c r="T35" t="n">
        <v>9281.77</v>
      </c>
      <c r="U35" t="n">
        <v>0.7</v>
      </c>
      <c r="V35" t="n">
        <v>0.87</v>
      </c>
      <c r="W35" t="n">
        <v>2.51</v>
      </c>
      <c r="X35" t="n">
        <v>0.5600000000000001</v>
      </c>
      <c r="Y35" t="n">
        <v>1</v>
      </c>
      <c r="Z35" t="n">
        <v>10</v>
      </c>
      <c r="AA35" t="n">
        <v>388.8059883562555</v>
      </c>
      <c r="AB35" t="n">
        <v>531.9815061786444</v>
      </c>
      <c r="AC35" t="n">
        <v>481.2099378696871</v>
      </c>
      <c r="AD35" t="n">
        <v>388805.9883562555</v>
      </c>
      <c r="AE35" t="n">
        <v>531981.5061786444</v>
      </c>
      <c r="AF35" t="n">
        <v>2.086219576815895e-05</v>
      </c>
      <c r="AG35" t="n">
        <v>26</v>
      </c>
      <c r="AH35" t="n">
        <v>481209.9378696871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4.6201</v>
      </c>
      <c r="E36" t="n">
        <v>21.64</v>
      </c>
      <c r="F36" t="n">
        <v>17.56</v>
      </c>
      <c r="G36" t="n">
        <v>50.18</v>
      </c>
      <c r="H36" t="n">
        <v>0.5600000000000001</v>
      </c>
      <c r="I36" t="n">
        <v>21</v>
      </c>
      <c r="J36" t="n">
        <v>302.7</v>
      </c>
      <c r="K36" t="n">
        <v>61.2</v>
      </c>
      <c r="L36" t="n">
        <v>9.5</v>
      </c>
      <c r="M36" t="n">
        <v>19</v>
      </c>
      <c r="N36" t="n">
        <v>87</v>
      </c>
      <c r="O36" t="n">
        <v>37567.32</v>
      </c>
      <c r="P36" t="n">
        <v>254.71</v>
      </c>
      <c r="Q36" t="n">
        <v>2196.59</v>
      </c>
      <c r="R36" t="n">
        <v>76.63</v>
      </c>
      <c r="S36" t="n">
        <v>53.93</v>
      </c>
      <c r="T36" t="n">
        <v>9292.43</v>
      </c>
      <c r="U36" t="n">
        <v>0.7</v>
      </c>
      <c r="V36" t="n">
        <v>0.87</v>
      </c>
      <c r="W36" t="n">
        <v>2.51</v>
      </c>
      <c r="X36" t="n">
        <v>0.5600000000000001</v>
      </c>
      <c r="Y36" t="n">
        <v>1</v>
      </c>
      <c r="Z36" t="n">
        <v>10</v>
      </c>
      <c r="AA36" t="n">
        <v>387.7695034542362</v>
      </c>
      <c r="AB36" t="n">
        <v>530.5633418092149</v>
      </c>
      <c r="AC36" t="n">
        <v>479.9271211172697</v>
      </c>
      <c r="AD36" t="n">
        <v>387769.5034542362</v>
      </c>
      <c r="AE36" t="n">
        <v>530563.3418092149</v>
      </c>
      <c r="AF36" t="n">
        <v>2.086851942504842e-05</v>
      </c>
      <c r="AG36" t="n">
        <v>26</v>
      </c>
      <c r="AH36" t="n">
        <v>479927.1211172697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4.6326</v>
      </c>
      <c r="E37" t="n">
        <v>21.59</v>
      </c>
      <c r="F37" t="n">
        <v>17.56</v>
      </c>
      <c r="G37" t="n">
        <v>52.68</v>
      </c>
      <c r="H37" t="n">
        <v>0.57</v>
      </c>
      <c r="I37" t="n">
        <v>20</v>
      </c>
      <c r="J37" t="n">
        <v>303.23</v>
      </c>
      <c r="K37" t="n">
        <v>61.2</v>
      </c>
      <c r="L37" t="n">
        <v>9.75</v>
      </c>
      <c r="M37" t="n">
        <v>18</v>
      </c>
      <c r="N37" t="n">
        <v>87.28</v>
      </c>
      <c r="O37" t="n">
        <v>37632.84</v>
      </c>
      <c r="P37" t="n">
        <v>251.13</v>
      </c>
      <c r="Q37" t="n">
        <v>2196.62</v>
      </c>
      <c r="R37" t="n">
        <v>76.17</v>
      </c>
      <c r="S37" t="n">
        <v>53.93</v>
      </c>
      <c r="T37" t="n">
        <v>9070.129999999999</v>
      </c>
      <c r="U37" t="n">
        <v>0.71</v>
      </c>
      <c r="V37" t="n">
        <v>0.87</v>
      </c>
      <c r="W37" t="n">
        <v>2.51</v>
      </c>
      <c r="X37" t="n">
        <v>0.55</v>
      </c>
      <c r="Y37" t="n">
        <v>1</v>
      </c>
      <c r="Z37" t="n">
        <v>10</v>
      </c>
      <c r="AA37" t="n">
        <v>376.4774175953685</v>
      </c>
      <c r="AB37" t="n">
        <v>515.1130117654433</v>
      </c>
      <c r="AC37" t="n">
        <v>465.9513488882012</v>
      </c>
      <c r="AD37" t="n">
        <v>376477.4175953685</v>
      </c>
      <c r="AE37" t="n">
        <v>515113.0117654433</v>
      </c>
      <c r="AF37" t="n">
        <v>2.092498064727589e-05</v>
      </c>
      <c r="AG37" t="n">
        <v>25</v>
      </c>
      <c r="AH37" t="n">
        <v>465951.3488882012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4.6495</v>
      </c>
      <c r="E38" t="n">
        <v>21.51</v>
      </c>
      <c r="F38" t="n">
        <v>17.53</v>
      </c>
      <c r="G38" t="n">
        <v>55.37</v>
      </c>
      <c r="H38" t="n">
        <v>0.59</v>
      </c>
      <c r="I38" t="n">
        <v>19</v>
      </c>
      <c r="J38" t="n">
        <v>303.76</v>
      </c>
      <c r="K38" t="n">
        <v>61.2</v>
      </c>
      <c r="L38" t="n">
        <v>10</v>
      </c>
      <c r="M38" t="n">
        <v>17</v>
      </c>
      <c r="N38" t="n">
        <v>87.56999999999999</v>
      </c>
      <c r="O38" t="n">
        <v>37698.48</v>
      </c>
      <c r="P38" t="n">
        <v>250.59</v>
      </c>
      <c r="Q38" t="n">
        <v>2196.57</v>
      </c>
      <c r="R38" t="n">
        <v>75.61</v>
      </c>
      <c r="S38" t="n">
        <v>53.93</v>
      </c>
      <c r="T38" t="n">
        <v>8794.83</v>
      </c>
      <c r="U38" t="n">
        <v>0.71</v>
      </c>
      <c r="V38" t="n">
        <v>0.87</v>
      </c>
      <c r="W38" t="n">
        <v>2.51</v>
      </c>
      <c r="X38" t="n">
        <v>0.53</v>
      </c>
      <c r="Y38" t="n">
        <v>1</v>
      </c>
      <c r="Z38" t="n">
        <v>10</v>
      </c>
      <c r="AA38" t="n">
        <v>375.6173967060158</v>
      </c>
      <c r="AB38" t="n">
        <v>513.936293243187</v>
      </c>
      <c r="AC38" t="n">
        <v>464.8869347301743</v>
      </c>
      <c r="AD38" t="n">
        <v>375617.3967060157</v>
      </c>
      <c r="AE38" t="n">
        <v>513936.293243187</v>
      </c>
      <c r="AF38" t="n">
        <v>2.100131621972742e-05</v>
      </c>
      <c r="AG38" t="n">
        <v>25</v>
      </c>
      <c r="AH38" t="n">
        <v>464886.9347301744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4.6503</v>
      </c>
      <c r="E39" t="n">
        <v>21.5</v>
      </c>
      <c r="F39" t="n">
        <v>17.53</v>
      </c>
      <c r="G39" t="n">
        <v>55.36</v>
      </c>
      <c r="H39" t="n">
        <v>0.6</v>
      </c>
      <c r="I39" t="n">
        <v>19</v>
      </c>
      <c r="J39" t="n">
        <v>304.3</v>
      </c>
      <c r="K39" t="n">
        <v>61.2</v>
      </c>
      <c r="L39" t="n">
        <v>10.25</v>
      </c>
      <c r="M39" t="n">
        <v>15</v>
      </c>
      <c r="N39" t="n">
        <v>87.84999999999999</v>
      </c>
      <c r="O39" t="n">
        <v>37764.25</v>
      </c>
      <c r="P39" t="n">
        <v>246.77</v>
      </c>
      <c r="Q39" t="n">
        <v>2196.65</v>
      </c>
      <c r="R39" t="n">
        <v>75.28</v>
      </c>
      <c r="S39" t="n">
        <v>53.93</v>
      </c>
      <c r="T39" t="n">
        <v>8628.379999999999</v>
      </c>
      <c r="U39" t="n">
        <v>0.72</v>
      </c>
      <c r="V39" t="n">
        <v>0.87</v>
      </c>
      <c r="W39" t="n">
        <v>2.51</v>
      </c>
      <c r="X39" t="n">
        <v>0.53</v>
      </c>
      <c r="Y39" t="n">
        <v>1</v>
      </c>
      <c r="Z39" t="n">
        <v>10</v>
      </c>
      <c r="AA39" t="n">
        <v>373.6048792262526</v>
      </c>
      <c r="AB39" t="n">
        <v>511.1826780413702</v>
      </c>
      <c r="AC39" t="n">
        <v>462.3961206984957</v>
      </c>
      <c r="AD39" t="n">
        <v>373604.8792262527</v>
      </c>
      <c r="AE39" t="n">
        <v>511182.6780413702</v>
      </c>
      <c r="AF39" t="n">
        <v>2.100492973794998e-05</v>
      </c>
      <c r="AG39" t="n">
        <v>25</v>
      </c>
      <c r="AH39" t="n">
        <v>462396.1206984957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4.6695</v>
      </c>
      <c r="E40" t="n">
        <v>21.42</v>
      </c>
      <c r="F40" t="n">
        <v>17.5</v>
      </c>
      <c r="G40" t="n">
        <v>58.32</v>
      </c>
      <c r="H40" t="n">
        <v>0.61</v>
      </c>
      <c r="I40" t="n">
        <v>18</v>
      </c>
      <c r="J40" t="n">
        <v>304.83</v>
      </c>
      <c r="K40" t="n">
        <v>61.2</v>
      </c>
      <c r="L40" t="n">
        <v>10.5</v>
      </c>
      <c r="M40" t="n">
        <v>12</v>
      </c>
      <c r="N40" t="n">
        <v>88.13</v>
      </c>
      <c r="O40" t="n">
        <v>37830.13</v>
      </c>
      <c r="P40" t="n">
        <v>245.09</v>
      </c>
      <c r="Q40" t="n">
        <v>2196.56</v>
      </c>
      <c r="R40" t="n">
        <v>74.2</v>
      </c>
      <c r="S40" t="n">
        <v>53.93</v>
      </c>
      <c r="T40" t="n">
        <v>8095.27</v>
      </c>
      <c r="U40" t="n">
        <v>0.73</v>
      </c>
      <c r="V40" t="n">
        <v>0.87</v>
      </c>
      <c r="W40" t="n">
        <v>2.51</v>
      </c>
      <c r="X40" t="n">
        <v>0.49</v>
      </c>
      <c r="Y40" t="n">
        <v>1</v>
      </c>
      <c r="Z40" t="n">
        <v>10</v>
      </c>
      <c r="AA40" t="n">
        <v>372.0958256080528</v>
      </c>
      <c r="AB40" t="n">
        <v>509.117924306202</v>
      </c>
      <c r="AC40" t="n">
        <v>460.5284241619119</v>
      </c>
      <c r="AD40" t="n">
        <v>372095.8256080528</v>
      </c>
      <c r="AE40" t="n">
        <v>509117.924306202</v>
      </c>
      <c r="AF40" t="n">
        <v>2.109165417529136e-05</v>
      </c>
      <c r="AG40" t="n">
        <v>25</v>
      </c>
      <c r="AH40" t="n">
        <v>460528.4241619119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4.6697</v>
      </c>
      <c r="E41" t="n">
        <v>21.41</v>
      </c>
      <c r="F41" t="n">
        <v>17.5</v>
      </c>
      <c r="G41" t="n">
        <v>58.32</v>
      </c>
      <c r="H41" t="n">
        <v>0.63</v>
      </c>
      <c r="I41" t="n">
        <v>18</v>
      </c>
      <c r="J41" t="n">
        <v>305.37</v>
      </c>
      <c r="K41" t="n">
        <v>61.2</v>
      </c>
      <c r="L41" t="n">
        <v>10.75</v>
      </c>
      <c r="M41" t="n">
        <v>12</v>
      </c>
      <c r="N41" t="n">
        <v>88.42</v>
      </c>
      <c r="O41" t="n">
        <v>37896.14</v>
      </c>
      <c r="P41" t="n">
        <v>244.84</v>
      </c>
      <c r="Q41" t="n">
        <v>2196.59</v>
      </c>
      <c r="R41" t="n">
        <v>74.15000000000001</v>
      </c>
      <c r="S41" t="n">
        <v>53.93</v>
      </c>
      <c r="T41" t="n">
        <v>8067.41</v>
      </c>
      <c r="U41" t="n">
        <v>0.73</v>
      </c>
      <c r="V41" t="n">
        <v>0.87</v>
      </c>
      <c r="W41" t="n">
        <v>2.51</v>
      </c>
      <c r="X41" t="n">
        <v>0.49</v>
      </c>
      <c r="Y41" t="n">
        <v>1</v>
      </c>
      <c r="Z41" t="n">
        <v>10</v>
      </c>
      <c r="AA41" t="n">
        <v>371.9600885848674</v>
      </c>
      <c r="AB41" t="n">
        <v>508.9322029227849</v>
      </c>
      <c r="AC41" t="n">
        <v>460.3604277666665</v>
      </c>
      <c r="AD41" t="n">
        <v>371960.0885848674</v>
      </c>
      <c r="AE41" t="n">
        <v>508932.202922785</v>
      </c>
      <c r="AF41" t="n">
        <v>2.1092557554847e-05</v>
      </c>
      <c r="AG41" t="n">
        <v>25</v>
      </c>
      <c r="AH41" t="n">
        <v>460360.4277666665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4.6906</v>
      </c>
      <c r="E42" t="n">
        <v>21.32</v>
      </c>
      <c r="F42" t="n">
        <v>17.45</v>
      </c>
      <c r="G42" t="n">
        <v>61.6</v>
      </c>
      <c r="H42" t="n">
        <v>0.64</v>
      </c>
      <c r="I42" t="n">
        <v>17</v>
      </c>
      <c r="J42" t="n">
        <v>305.9</v>
      </c>
      <c r="K42" t="n">
        <v>61.2</v>
      </c>
      <c r="L42" t="n">
        <v>11</v>
      </c>
      <c r="M42" t="n">
        <v>10</v>
      </c>
      <c r="N42" t="n">
        <v>88.7</v>
      </c>
      <c r="O42" t="n">
        <v>37962.28</v>
      </c>
      <c r="P42" t="n">
        <v>240.97</v>
      </c>
      <c r="Q42" t="n">
        <v>2196.56</v>
      </c>
      <c r="R42" t="n">
        <v>72.75</v>
      </c>
      <c r="S42" t="n">
        <v>53.93</v>
      </c>
      <c r="T42" t="n">
        <v>7374.03</v>
      </c>
      <c r="U42" t="n">
        <v>0.74</v>
      </c>
      <c r="V42" t="n">
        <v>0.87</v>
      </c>
      <c r="W42" t="n">
        <v>2.51</v>
      </c>
      <c r="X42" t="n">
        <v>0.45</v>
      </c>
      <c r="Y42" t="n">
        <v>1</v>
      </c>
      <c r="Z42" t="n">
        <v>10</v>
      </c>
      <c r="AA42" t="n">
        <v>369.2608516094141</v>
      </c>
      <c r="AB42" t="n">
        <v>505.2389878110388</v>
      </c>
      <c r="AC42" t="n">
        <v>457.0196879217254</v>
      </c>
      <c r="AD42" t="n">
        <v>369260.8516094141</v>
      </c>
      <c r="AE42" t="n">
        <v>505238.9878110388</v>
      </c>
      <c r="AF42" t="n">
        <v>2.118696071841132e-05</v>
      </c>
      <c r="AG42" t="n">
        <v>25</v>
      </c>
      <c r="AH42" t="n">
        <v>457019.6879217254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4.6862</v>
      </c>
      <c r="E43" t="n">
        <v>21.34</v>
      </c>
      <c r="F43" t="n">
        <v>17.47</v>
      </c>
      <c r="G43" t="n">
        <v>61.67</v>
      </c>
      <c r="H43" t="n">
        <v>0.65</v>
      </c>
      <c r="I43" t="n">
        <v>17</v>
      </c>
      <c r="J43" t="n">
        <v>306.44</v>
      </c>
      <c r="K43" t="n">
        <v>61.2</v>
      </c>
      <c r="L43" t="n">
        <v>11.25</v>
      </c>
      <c r="M43" t="n">
        <v>5</v>
      </c>
      <c r="N43" t="n">
        <v>88.98999999999999</v>
      </c>
      <c r="O43" t="n">
        <v>38028.53</v>
      </c>
      <c r="P43" t="n">
        <v>241.61</v>
      </c>
      <c r="Q43" t="n">
        <v>2196.74</v>
      </c>
      <c r="R43" t="n">
        <v>73.20999999999999</v>
      </c>
      <c r="S43" t="n">
        <v>53.93</v>
      </c>
      <c r="T43" t="n">
        <v>7606.25</v>
      </c>
      <c r="U43" t="n">
        <v>0.74</v>
      </c>
      <c r="V43" t="n">
        <v>0.87</v>
      </c>
      <c r="W43" t="n">
        <v>2.52</v>
      </c>
      <c r="X43" t="n">
        <v>0.47</v>
      </c>
      <c r="Y43" t="n">
        <v>1</v>
      </c>
      <c r="Z43" t="n">
        <v>10</v>
      </c>
      <c r="AA43" t="n">
        <v>369.7471731887979</v>
      </c>
      <c r="AB43" t="n">
        <v>505.9043944509456</v>
      </c>
      <c r="AC43" t="n">
        <v>457.6215890858236</v>
      </c>
      <c r="AD43" t="n">
        <v>369747.1731887979</v>
      </c>
      <c r="AE43" t="n">
        <v>505904.3944509455</v>
      </c>
      <c r="AF43" t="n">
        <v>2.116708636818726e-05</v>
      </c>
      <c r="AG43" t="n">
        <v>25</v>
      </c>
      <c r="AH43" t="n">
        <v>457621.5890858236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4.6855</v>
      </c>
      <c r="E44" t="n">
        <v>21.34</v>
      </c>
      <c r="F44" t="n">
        <v>17.48</v>
      </c>
      <c r="G44" t="n">
        <v>61.68</v>
      </c>
      <c r="H44" t="n">
        <v>0.67</v>
      </c>
      <c r="I44" t="n">
        <v>17</v>
      </c>
      <c r="J44" t="n">
        <v>306.98</v>
      </c>
      <c r="K44" t="n">
        <v>61.2</v>
      </c>
      <c r="L44" t="n">
        <v>11.5</v>
      </c>
      <c r="M44" t="n">
        <v>5</v>
      </c>
      <c r="N44" t="n">
        <v>89.28</v>
      </c>
      <c r="O44" t="n">
        <v>38094.91</v>
      </c>
      <c r="P44" t="n">
        <v>241.95</v>
      </c>
      <c r="Q44" t="n">
        <v>2196.59</v>
      </c>
      <c r="R44" t="n">
        <v>73.29000000000001</v>
      </c>
      <c r="S44" t="n">
        <v>53.93</v>
      </c>
      <c r="T44" t="n">
        <v>7646.84</v>
      </c>
      <c r="U44" t="n">
        <v>0.74</v>
      </c>
      <c r="V44" t="n">
        <v>0.87</v>
      </c>
      <c r="W44" t="n">
        <v>2.52</v>
      </c>
      <c r="X44" t="n">
        <v>0.47</v>
      </c>
      <c r="Y44" t="n">
        <v>1</v>
      </c>
      <c r="Z44" t="n">
        <v>10</v>
      </c>
      <c r="AA44" t="n">
        <v>369.9549519930869</v>
      </c>
      <c r="AB44" t="n">
        <v>506.1886865775276</v>
      </c>
      <c r="AC44" t="n">
        <v>457.8787487708512</v>
      </c>
      <c r="AD44" t="n">
        <v>369954.9519930868</v>
      </c>
      <c r="AE44" t="n">
        <v>506188.6865775276</v>
      </c>
      <c r="AF44" t="n">
        <v>2.116392453974252e-05</v>
      </c>
      <c r="AG44" t="n">
        <v>25</v>
      </c>
      <c r="AH44" t="n">
        <v>457878.7487708512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4.6871</v>
      </c>
      <c r="E45" t="n">
        <v>21.34</v>
      </c>
      <c r="F45" t="n">
        <v>17.47</v>
      </c>
      <c r="G45" t="n">
        <v>61.66</v>
      </c>
      <c r="H45" t="n">
        <v>0.68</v>
      </c>
      <c r="I45" t="n">
        <v>17</v>
      </c>
      <c r="J45" t="n">
        <v>307.52</v>
      </c>
      <c r="K45" t="n">
        <v>61.2</v>
      </c>
      <c r="L45" t="n">
        <v>11.75</v>
      </c>
      <c r="M45" t="n">
        <v>3</v>
      </c>
      <c r="N45" t="n">
        <v>89.56999999999999</v>
      </c>
      <c r="O45" t="n">
        <v>38161.42</v>
      </c>
      <c r="P45" t="n">
        <v>241.03</v>
      </c>
      <c r="Q45" t="n">
        <v>2196.63</v>
      </c>
      <c r="R45" t="n">
        <v>73.03</v>
      </c>
      <c r="S45" t="n">
        <v>53.93</v>
      </c>
      <c r="T45" t="n">
        <v>7513.89</v>
      </c>
      <c r="U45" t="n">
        <v>0.74</v>
      </c>
      <c r="V45" t="n">
        <v>0.87</v>
      </c>
      <c r="W45" t="n">
        <v>2.52</v>
      </c>
      <c r="X45" t="n">
        <v>0.46</v>
      </c>
      <c r="Y45" t="n">
        <v>1</v>
      </c>
      <c r="Z45" t="n">
        <v>10</v>
      </c>
      <c r="AA45" t="n">
        <v>369.4203072775195</v>
      </c>
      <c r="AB45" t="n">
        <v>505.4571620908281</v>
      </c>
      <c r="AC45" t="n">
        <v>457.2170399544613</v>
      </c>
      <c r="AD45" t="n">
        <v>369420.3072775195</v>
      </c>
      <c r="AE45" t="n">
        <v>505457.1620908282</v>
      </c>
      <c r="AF45" t="n">
        <v>2.117115157618763e-05</v>
      </c>
      <c r="AG45" t="n">
        <v>25</v>
      </c>
      <c r="AH45" t="n">
        <v>457217.0399544613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4.6865</v>
      </c>
      <c r="E46" t="n">
        <v>21.34</v>
      </c>
      <c r="F46" t="n">
        <v>17.47</v>
      </c>
      <c r="G46" t="n">
        <v>61.67</v>
      </c>
      <c r="H46" t="n">
        <v>0.6899999999999999</v>
      </c>
      <c r="I46" t="n">
        <v>17</v>
      </c>
      <c r="J46" t="n">
        <v>308.06</v>
      </c>
      <c r="K46" t="n">
        <v>61.2</v>
      </c>
      <c r="L46" t="n">
        <v>12</v>
      </c>
      <c r="M46" t="n">
        <v>2</v>
      </c>
      <c r="N46" t="n">
        <v>89.86</v>
      </c>
      <c r="O46" t="n">
        <v>38228.06</v>
      </c>
      <c r="P46" t="n">
        <v>241.22</v>
      </c>
      <c r="Q46" t="n">
        <v>2196.62</v>
      </c>
      <c r="R46" t="n">
        <v>72.88</v>
      </c>
      <c r="S46" t="n">
        <v>53.93</v>
      </c>
      <c r="T46" t="n">
        <v>7441.34</v>
      </c>
      <c r="U46" t="n">
        <v>0.74</v>
      </c>
      <c r="V46" t="n">
        <v>0.87</v>
      </c>
      <c r="W46" t="n">
        <v>2.53</v>
      </c>
      <c r="X46" t="n">
        <v>0.47</v>
      </c>
      <c r="Y46" t="n">
        <v>1</v>
      </c>
      <c r="Z46" t="n">
        <v>10</v>
      </c>
      <c r="AA46" t="n">
        <v>369.5367065519031</v>
      </c>
      <c r="AB46" t="n">
        <v>505.6164247132135</v>
      </c>
      <c r="AC46" t="n">
        <v>457.3611027756926</v>
      </c>
      <c r="AD46" t="n">
        <v>369536.7065519031</v>
      </c>
      <c r="AE46" t="n">
        <v>505616.4247132135</v>
      </c>
      <c r="AF46" t="n">
        <v>2.116844143752071e-05</v>
      </c>
      <c r="AG46" t="n">
        <v>25</v>
      </c>
      <c r="AH46" t="n">
        <v>457361.1027756926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4.6865</v>
      </c>
      <c r="E47" t="n">
        <v>21.34</v>
      </c>
      <c r="F47" t="n">
        <v>17.47</v>
      </c>
      <c r="G47" t="n">
        <v>61.67</v>
      </c>
      <c r="H47" t="n">
        <v>0.71</v>
      </c>
      <c r="I47" t="n">
        <v>17</v>
      </c>
      <c r="J47" t="n">
        <v>308.6</v>
      </c>
      <c r="K47" t="n">
        <v>61.2</v>
      </c>
      <c r="L47" t="n">
        <v>12.25</v>
      </c>
      <c r="M47" t="n">
        <v>2</v>
      </c>
      <c r="N47" t="n">
        <v>90.15000000000001</v>
      </c>
      <c r="O47" t="n">
        <v>38294.82</v>
      </c>
      <c r="P47" t="n">
        <v>241.35</v>
      </c>
      <c r="Q47" t="n">
        <v>2196.65</v>
      </c>
      <c r="R47" t="n">
        <v>73.11</v>
      </c>
      <c r="S47" t="n">
        <v>53.93</v>
      </c>
      <c r="T47" t="n">
        <v>7553.74</v>
      </c>
      <c r="U47" t="n">
        <v>0.74</v>
      </c>
      <c r="V47" t="n">
        <v>0.87</v>
      </c>
      <c r="W47" t="n">
        <v>2.52</v>
      </c>
      <c r="X47" t="n">
        <v>0.47</v>
      </c>
      <c r="Y47" t="n">
        <v>1</v>
      </c>
      <c r="Z47" t="n">
        <v>10</v>
      </c>
      <c r="AA47" t="n">
        <v>369.6037980429429</v>
      </c>
      <c r="AB47" t="n">
        <v>505.7082222511218</v>
      </c>
      <c r="AC47" t="n">
        <v>457.4441392854216</v>
      </c>
      <c r="AD47" t="n">
        <v>369603.7980429429</v>
      </c>
      <c r="AE47" t="n">
        <v>505708.2222511218</v>
      </c>
      <c r="AF47" t="n">
        <v>2.116844143752071e-05</v>
      </c>
      <c r="AG47" t="n">
        <v>25</v>
      </c>
      <c r="AH47" t="n">
        <v>457444.1392854216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4.6851</v>
      </c>
      <c r="E48" t="n">
        <v>21.34</v>
      </c>
      <c r="F48" t="n">
        <v>17.48</v>
      </c>
      <c r="G48" t="n">
        <v>61.69</v>
      </c>
      <c r="H48" t="n">
        <v>0.72</v>
      </c>
      <c r="I48" t="n">
        <v>17</v>
      </c>
      <c r="J48" t="n">
        <v>309.14</v>
      </c>
      <c r="K48" t="n">
        <v>61.2</v>
      </c>
      <c r="L48" t="n">
        <v>12.5</v>
      </c>
      <c r="M48" t="n">
        <v>1</v>
      </c>
      <c r="N48" t="n">
        <v>90.44</v>
      </c>
      <c r="O48" t="n">
        <v>38361.7</v>
      </c>
      <c r="P48" t="n">
        <v>241.65</v>
      </c>
      <c r="Q48" t="n">
        <v>2196.76</v>
      </c>
      <c r="R48" t="n">
        <v>73.29000000000001</v>
      </c>
      <c r="S48" t="n">
        <v>53.93</v>
      </c>
      <c r="T48" t="n">
        <v>7646.65</v>
      </c>
      <c r="U48" t="n">
        <v>0.74</v>
      </c>
      <c r="V48" t="n">
        <v>0.87</v>
      </c>
      <c r="W48" t="n">
        <v>2.52</v>
      </c>
      <c r="X48" t="n">
        <v>0.47</v>
      </c>
      <c r="Y48" t="n">
        <v>1</v>
      </c>
      <c r="Z48" t="n">
        <v>10</v>
      </c>
      <c r="AA48" t="n">
        <v>369.8123568304023</v>
      </c>
      <c r="AB48" t="n">
        <v>505.9935815850881</v>
      </c>
      <c r="AC48" t="n">
        <v>457.7022643250585</v>
      </c>
      <c r="AD48" t="n">
        <v>369812.3568304023</v>
      </c>
      <c r="AE48" t="n">
        <v>505993.581585088</v>
      </c>
      <c r="AF48" t="n">
        <v>2.116211778063124e-05</v>
      </c>
      <c r="AG48" t="n">
        <v>25</v>
      </c>
      <c r="AH48" t="n">
        <v>457702.2643250585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4.6829</v>
      </c>
      <c r="E49" t="n">
        <v>21.35</v>
      </c>
      <c r="F49" t="n">
        <v>17.49</v>
      </c>
      <c r="G49" t="n">
        <v>61.73</v>
      </c>
      <c r="H49" t="n">
        <v>0.73</v>
      </c>
      <c r="I49" t="n">
        <v>17</v>
      </c>
      <c r="J49" t="n">
        <v>309.68</v>
      </c>
      <c r="K49" t="n">
        <v>61.2</v>
      </c>
      <c r="L49" t="n">
        <v>12.75</v>
      </c>
      <c r="M49" t="n">
        <v>0</v>
      </c>
      <c r="N49" t="n">
        <v>90.73999999999999</v>
      </c>
      <c r="O49" t="n">
        <v>38428.72</v>
      </c>
      <c r="P49" t="n">
        <v>242.1</v>
      </c>
      <c r="Q49" t="n">
        <v>2196.59</v>
      </c>
      <c r="R49" t="n">
        <v>73.48</v>
      </c>
      <c r="S49" t="n">
        <v>53.93</v>
      </c>
      <c r="T49" t="n">
        <v>7741.64</v>
      </c>
      <c r="U49" t="n">
        <v>0.73</v>
      </c>
      <c r="V49" t="n">
        <v>0.87</v>
      </c>
      <c r="W49" t="n">
        <v>2.52</v>
      </c>
      <c r="X49" t="n">
        <v>0.48</v>
      </c>
      <c r="Y49" t="n">
        <v>1</v>
      </c>
      <c r="Z49" t="n">
        <v>10</v>
      </c>
      <c r="AA49" t="n">
        <v>370.1230911354051</v>
      </c>
      <c r="AB49" t="n">
        <v>506.4187419698229</v>
      </c>
      <c r="AC49" t="n">
        <v>458.0868479993907</v>
      </c>
      <c r="AD49" t="n">
        <v>370123.0911354051</v>
      </c>
      <c r="AE49" t="n">
        <v>506418.7419698229</v>
      </c>
      <c r="AF49" t="n">
        <v>2.11521806055192e-05</v>
      </c>
      <c r="AG49" t="n">
        <v>25</v>
      </c>
      <c r="AH49" t="n">
        <v>458086.8479993907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3.4991</v>
      </c>
      <c r="E2" t="n">
        <v>28.58</v>
      </c>
      <c r="F2" t="n">
        <v>21.88</v>
      </c>
      <c r="G2" t="n">
        <v>7.91</v>
      </c>
      <c r="H2" t="n">
        <v>0.13</v>
      </c>
      <c r="I2" t="n">
        <v>166</v>
      </c>
      <c r="J2" t="n">
        <v>133.21</v>
      </c>
      <c r="K2" t="n">
        <v>46.47</v>
      </c>
      <c r="L2" t="n">
        <v>1</v>
      </c>
      <c r="M2" t="n">
        <v>164</v>
      </c>
      <c r="N2" t="n">
        <v>20.75</v>
      </c>
      <c r="O2" t="n">
        <v>16663.42</v>
      </c>
      <c r="P2" t="n">
        <v>228.35</v>
      </c>
      <c r="Q2" t="n">
        <v>2197.14</v>
      </c>
      <c r="R2" t="n">
        <v>217.24</v>
      </c>
      <c r="S2" t="n">
        <v>53.93</v>
      </c>
      <c r="T2" t="n">
        <v>78877.25</v>
      </c>
      <c r="U2" t="n">
        <v>0.25</v>
      </c>
      <c r="V2" t="n">
        <v>0.7</v>
      </c>
      <c r="W2" t="n">
        <v>2.75</v>
      </c>
      <c r="X2" t="n">
        <v>4.87</v>
      </c>
      <c r="Y2" t="n">
        <v>1</v>
      </c>
      <c r="Z2" t="n">
        <v>10</v>
      </c>
      <c r="AA2" t="n">
        <v>484.4828547109075</v>
      </c>
      <c r="AB2" t="n">
        <v>662.8908156905221</v>
      </c>
      <c r="AC2" t="n">
        <v>599.625446614121</v>
      </c>
      <c r="AD2" t="n">
        <v>484482.8547109076</v>
      </c>
      <c r="AE2" t="n">
        <v>662890.8156905221</v>
      </c>
      <c r="AF2" t="n">
        <v>2.184556192916701e-05</v>
      </c>
      <c r="AG2" t="n">
        <v>34</v>
      </c>
      <c r="AH2" t="n">
        <v>599625.446614121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3.8364</v>
      </c>
      <c r="E3" t="n">
        <v>26.07</v>
      </c>
      <c r="F3" t="n">
        <v>20.56</v>
      </c>
      <c r="G3" t="n">
        <v>10.11</v>
      </c>
      <c r="H3" t="n">
        <v>0.17</v>
      </c>
      <c r="I3" t="n">
        <v>122</v>
      </c>
      <c r="J3" t="n">
        <v>133.55</v>
      </c>
      <c r="K3" t="n">
        <v>46.47</v>
      </c>
      <c r="L3" t="n">
        <v>1.25</v>
      </c>
      <c r="M3" t="n">
        <v>120</v>
      </c>
      <c r="N3" t="n">
        <v>20.83</v>
      </c>
      <c r="O3" t="n">
        <v>16704.7</v>
      </c>
      <c r="P3" t="n">
        <v>210.41</v>
      </c>
      <c r="Q3" t="n">
        <v>2196.85</v>
      </c>
      <c r="R3" t="n">
        <v>174.01</v>
      </c>
      <c r="S3" t="n">
        <v>53.93</v>
      </c>
      <c r="T3" t="n">
        <v>57479.9</v>
      </c>
      <c r="U3" t="n">
        <v>0.31</v>
      </c>
      <c r="V3" t="n">
        <v>0.74</v>
      </c>
      <c r="W3" t="n">
        <v>2.69</v>
      </c>
      <c r="X3" t="n">
        <v>3.56</v>
      </c>
      <c r="Y3" t="n">
        <v>1</v>
      </c>
      <c r="Z3" t="n">
        <v>10</v>
      </c>
      <c r="AA3" t="n">
        <v>429.2958891373335</v>
      </c>
      <c r="AB3" t="n">
        <v>587.3815747156677</v>
      </c>
      <c r="AC3" t="n">
        <v>531.3227016200215</v>
      </c>
      <c r="AD3" t="n">
        <v>429295.8891373334</v>
      </c>
      <c r="AE3" t="n">
        <v>587381.5747156678</v>
      </c>
      <c r="AF3" t="n">
        <v>2.395139143924332e-05</v>
      </c>
      <c r="AG3" t="n">
        <v>31</v>
      </c>
      <c r="AH3" t="n">
        <v>531322.7016200215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4.0709</v>
      </c>
      <c r="E4" t="n">
        <v>24.56</v>
      </c>
      <c r="F4" t="n">
        <v>19.77</v>
      </c>
      <c r="G4" t="n">
        <v>12.36</v>
      </c>
      <c r="H4" t="n">
        <v>0.2</v>
      </c>
      <c r="I4" t="n">
        <v>96</v>
      </c>
      <c r="J4" t="n">
        <v>133.88</v>
      </c>
      <c r="K4" t="n">
        <v>46.47</v>
      </c>
      <c r="L4" t="n">
        <v>1.5</v>
      </c>
      <c r="M4" t="n">
        <v>94</v>
      </c>
      <c r="N4" t="n">
        <v>20.91</v>
      </c>
      <c r="O4" t="n">
        <v>16746.01</v>
      </c>
      <c r="P4" t="n">
        <v>198.3</v>
      </c>
      <c r="Q4" t="n">
        <v>2196.8</v>
      </c>
      <c r="R4" t="n">
        <v>148.34</v>
      </c>
      <c r="S4" t="n">
        <v>53.93</v>
      </c>
      <c r="T4" t="n">
        <v>44774.37</v>
      </c>
      <c r="U4" t="n">
        <v>0.36</v>
      </c>
      <c r="V4" t="n">
        <v>0.77</v>
      </c>
      <c r="W4" t="n">
        <v>2.63</v>
      </c>
      <c r="X4" t="n">
        <v>2.76</v>
      </c>
      <c r="Y4" t="n">
        <v>1</v>
      </c>
      <c r="Z4" t="n">
        <v>10</v>
      </c>
      <c r="AA4" t="n">
        <v>394.8016561678168</v>
      </c>
      <c r="AB4" t="n">
        <v>540.1850433886183</v>
      </c>
      <c r="AC4" t="n">
        <v>488.6305410020778</v>
      </c>
      <c r="AD4" t="n">
        <v>394801.6561678168</v>
      </c>
      <c r="AE4" t="n">
        <v>540185.0433886183</v>
      </c>
      <c r="AF4" t="n">
        <v>2.541542055312679e-05</v>
      </c>
      <c r="AG4" t="n">
        <v>29</v>
      </c>
      <c r="AH4" t="n">
        <v>488630.5410020778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4.2392</v>
      </c>
      <c r="E5" t="n">
        <v>23.59</v>
      </c>
      <c r="F5" t="n">
        <v>19.26</v>
      </c>
      <c r="G5" t="n">
        <v>14.63</v>
      </c>
      <c r="H5" t="n">
        <v>0.23</v>
      </c>
      <c r="I5" t="n">
        <v>79</v>
      </c>
      <c r="J5" t="n">
        <v>134.22</v>
      </c>
      <c r="K5" t="n">
        <v>46.47</v>
      </c>
      <c r="L5" t="n">
        <v>1.75</v>
      </c>
      <c r="M5" t="n">
        <v>77</v>
      </c>
      <c r="N5" t="n">
        <v>21</v>
      </c>
      <c r="O5" t="n">
        <v>16787.35</v>
      </c>
      <c r="P5" t="n">
        <v>188.78</v>
      </c>
      <c r="Q5" t="n">
        <v>2197.03</v>
      </c>
      <c r="R5" t="n">
        <v>131.71</v>
      </c>
      <c r="S5" t="n">
        <v>53.93</v>
      </c>
      <c r="T5" t="n">
        <v>36543.82</v>
      </c>
      <c r="U5" t="n">
        <v>0.41</v>
      </c>
      <c r="V5" t="n">
        <v>0.79</v>
      </c>
      <c r="W5" t="n">
        <v>2.6</v>
      </c>
      <c r="X5" t="n">
        <v>2.25</v>
      </c>
      <c r="Y5" t="n">
        <v>1</v>
      </c>
      <c r="Z5" t="n">
        <v>10</v>
      </c>
      <c r="AA5" t="n">
        <v>374.6373107205528</v>
      </c>
      <c r="AB5" t="n">
        <v>512.5952963595344</v>
      </c>
      <c r="AC5" t="n">
        <v>463.6739207069965</v>
      </c>
      <c r="AD5" t="n">
        <v>374637.3107205527</v>
      </c>
      <c r="AE5" t="n">
        <v>512595.2963595344</v>
      </c>
      <c r="AF5" t="n">
        <v>2.646615019008453e-05</v>
      </c>
      <c r="AG5" t="n">
        <v>28</v>
      </c>
      <c r="AH5" t="n">
        <v>463673.9207069965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4.3686</v>
      </c>
      <c r="E6" t="n">
        <v>22.89</v>
      </c>
      <c r="F6" t="n">
        <v>18.91</v>
      </c>
      <c r="G6" t="n">
        <v>17.19</v>
      </c>
      <c r="H6" t="n">
        <v>0.26</v>
      </c>
      <c r="I6" t="n">
        <v>66</v>
      </c>
      <c r="J6" t="n">
        <v>134.55</v>
      </c>
      <c r="K6" t="n">
        <v>46.47</v>
      </c>
      <c r="L6" t="n">
        <v>2</v>
      </c>
      <c r="M6" t="n">
        <v>64</v>
      </c>
      <c r="N6" t="n">
        <v>21.09</v>
      </c>
      <c r="O6" t="n">
        <v>16828.84</v>
      </c>
      <c r="P6" t="n">
        <v>181.02</v>
      </c>
      <c r="Q6" t="n">
        <v>2196.76</v>
      </c>
      <c r="R6" t="n">
        <v>120.41</v>
      </c>
      <c r="S6" t="n">
        <v>53.93</v>
      </c>
      <c r="T6" t="n">
        <v>30957.59</v>
      </c>
      <c r="U6" t="n">
        <v>0.45</v>
      </c>
      <c r="V6" t="n">
        <v>0.8100000000000001</v>
      </c>
      <c r="W6" t="n">
        <v>2.59</v>
      </c>
      <c r="X6" t="n">
        <v>1.91</v>
      </c>
      <c r="Y6" t="n">
        <v>1</v>
      </c>
      <c r="Z6" t="n">
        <v>10</v>
      </c>
      <c r="AA6" t="n">
        <v>357.4562631830536</v>
      </c>
      <c r="AB6" t="n">
        <v>489.0874291444059</v>
      </c>
      <c r="AC6" t="n">
        <v>442.4096113453811</v>
      </c>
      <c r="AD6" t="n">
        <v>357456.2631830536</v>
      </c>
      <c r="AE6" t="n">
        <v>489087.4291444059</v>
      </c>
      <c r="AF6" t="n">
        <v>2.727401956038952e-05</v>
      </c>
      <c r="AG6" t="n">
        <v>27</v>
      </c>
      <c r="AH6" t="n">
        <v>442409.6113453811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4.47</v>
      </c>
      <c r="E7" t="n">
        <v>22.37</v>
      </c>
      <c r="F7" t="n">
        <v>18.64</v>
      </c>
      <c r="G7" t="n">
        <v>19.62</v>
      </c>
      <c r="H7" t="n">
        <v>0.29</v>
      </c>
      <c r="I7" t="n">
        <v>57</v>
      </c>
      <c r="J7" t="n">
        <v>134.89</v>
      </c>
      <c r="K7" t="n">
        <v>46.47</v>
      </c>
      <c r="L7" t="n">
        <v>2.25</v>
      </c>
      <c r="M7" t="n">
        <v>55</v>
      </c>
      <c r="N7" t="n">
        <v>21.17</v>
      </c>
      <c r="O7" t="n">
        <v>16870.25</v>
      </c>
      <c r="P7" t="n">
        <v>174.24</v>
      </c>
      <c r="Q7" t="n">
        <v>2196.93</v>
      </c>
      <c r="R7" t="n">
        <v>111.52</v>
      </c>
      <c r="S7" t="n">
        <v>53.93</v>
      </c>
      <c r="T7" t="n">
        <v>26557.39</v>
      </c>
      <c r="U7" t="n">
        <v>0.48</v>
      </c>
      <c r="V7" t="n">
        <v>0.82</v>
      </c>
      <c r="W7" t="n">
        <v>2.57</v>
      </c>
      <c r="X7" t="n">
        <v>1.63</v>
      </c>
      <c r="Y7" t="n">
        <v>1</v>
      </c>
      <c r="Z7" t="n">
        <v>10</v>
      </c>
      <c r="AA7" t="n">
        <v>342.025540925923</v>
      </c>
      <c r="AB7" t="n">
        <v>467.974434196779</v>
      </c>
      <c r="AC7" t="n">
        <v>423.3116110032813</v>
      </c>
      <c r="AD7" t="n">
        <v>342025.540925923</v>
      </c>
      <c r="AE7" t="n">
        <v>467974.434196779</v>
      </c>
      <c r="AF7" t="n">
        <v>2.790707948426067e-05</v>
      </c>
      <c r="AG7" t="n">
        <v>26</v>
      </c>
      <c r="AH7" t="n">
        <v>423311.6110032813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4.5653</v>
      </c>
      <c r="E8" t="n">
        <v>21.9</v>
      </c>
      <c r="F8" t="n">
        <v>18.39</v>
      </c>
      <c r="G8" t="n">
        <v>22.52</v>
      </c>
      <c r="H8" t="n">
        <v>0.33</v>
      </c>
      <c r="I8" t="n">
        <v>49</v>
      </c>
      <c r="J8" t="n">
        <v>135.22</v>
      </c>
      <c r="K8" t="n">
        <v>46.47</v>
      </c>
      <c r="L8" t="n">
        <v>2.5</v>
      </c>
      <c r="M8" t="n">
        <v>47</v>
      </c>
      <c r="N8" t="n">
        <v>21.26</v>
      </c>
      <c r="O8" t="n">
        <v>16911.68</v>
      </c>
      <c r="P8" t="n">
        <v>167.06</v>
      </c>
      <c r="Q8" t="n">
        <v>2196.68</v>
      </c>
      <c r="R8" t="n">
        <v>103.55</v>
      </c>
      <c r="S8" t="n">
        <v>53.93</v>
      </c>
      <c r="T8" t="n">
        <v>22615.18</v>
      </c>
      <c r="U8" t="n">
        <v>0.52</v>
      </c>
      <c r="V8" t="n">
        <v>0.83</v>
      </c>
      <c r="W8" t="n">
        <v>2.55</v>
      </c>
      <c r="X8" t="n">
        <v>1.38</v>
      </c>
      <c r="Y8" t="n">
        <v>1</v>
      </c>
      <c r="Z8" t="n">
        <v>10</v>
      </c>
      <c r="AA8" t="n">
        <v>335.7335371961506</v>
      </c>
      <c r="AB8" t="n">
        <v>459.3654371100908</v>
      </c>
      <c r="AC8" t="n">
        <v>415.5242445157432</v>
      </c>
      <c r="AD8" t="n">
        <v>335733.5371961506</v>
      </c>
      <c r="AE8" t="n">
        <v>459365.4371100908</v>
      </c>
      <c r="AF8" t="n">
        <v>2.85020559215873e-05</v>
      </c>
      <c r="AG8" t="n">
        <v>26</v>
      </c>
      <c r="AH8" t="n">
        <v>415524.2445157432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4.6396</v>
      </c>
      <c r="E9" t="n">
        <v>21.55</v>
      </c>
      <c r="F9" t="n">
        <v>18.2</v>
      </c>
      <c r="G9" t="n">
        <v>25.4</v>
      </c>
      <c r="H9" t="n">
        <v>0.36</v>
      </c>
      <c r="I9" t="n">
        <v>43</v>
      </c>
      <c r="J9" t="n">
        <v>135.56</v>
      </c>
      <c r="K9" t="n">
        <v>46.47</v>
      </c>
      <c r="L9" t="n">
        <v>2.75</v>
      </c>
      <c r="M9" t="n">
        <v>39</v>
      </c>
      <c r="N9" t="n">
        <v>21.34</v>
      </c>
      <c r="O9" t="n">
        <v>16953.14</v>
      </c>
      <c r="P9" t="n">
        <v>160.37</v>
      </c>
      <c r="Q9" t="n">
        <v>2196.78</v>
      </c>
      <c r="R9" t="n">
        <v>97.23</v>
      </c>
      <c r="S9" t="n">
        <v>53.93</v>
      </c>
      <c r="T9" t="n">
        <v>19486.76</v>
      </c>
      <c r="U9" t="n">
        <v>0.55</v>
      </c>
      <c r="V9" t="n">
        <v>0.84</v>
      </c>
      <c r="W9" t="n">
        <v>2.55</v>
      </c>
      <c r="X9" t="n">
        <v>1.2</v>
      </c>
      <c r="Y9" t="n">
        <v>1</v>
      </c>
      <c r="Z9" t="n">
        <v>10</v>
      </c>
      <c r="AA9" t="n">
        <v>321.53478578446</v>
      </c>
      <c r="AB9" t="n">
        <v>439.938079023913</v>
      </c>
      <c r="AC9" t="n">
        <v>397.9510062188418</v>
      </c>
      <c r="AD9" t="n">
        <v>321534.78578446</v>
      </c>
      <c r="AE9" t="n">
        <v>439938.079023913</v>
      </c>
      <c r="AF9" t="n">
        <v>2.896592527408855e-05</v>
      </c>
      <c r="AG9" t="n">
        <v>25</v>
      </c>
      <c r="AH9" t="n">
        <v>397951.0062188418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4.6831</v>
      </c>
      <c r="E10" t="n">
        <v>21.35</v>
      </c>
      <c r="F10" t="n">
        <v>18.11</v>
      </c>
      <c r="G10" t="n">
        <v>27.86</v>
      </c>
      <c r="H10" t="n">
        <v>0.39</v>
      </c>
      <c r="I10" t="n">
        <v>39</v>
      </c>
      <c r="J10" t="n">
        <v>135.9</v>
      </c>
      <c r="K10" t="n">
        <v>46.47</v>
      </c>
      <c r="L10" t="n">
        <v>3</v>
      </c>
      <c r="M10" t="n">
        <v>25</v>
      </c>
      <c r="N10" t="n">
        <v>21.43</v>
      </c>
      <c r="O10" t="n">
        <v>16994.64</v>
      </c>
      <c r="P10" t="n">
        <v>154.14</v>
      </c>
      <c r="Q10" t="n">
        <v>2196.66</v>
      </c>
      <c r="R10" t="n">
        <v>93.77</v>
      </c>
      <c r="S10" t="n">
        <v>53.93</v>
      </c>
      <c r="T10" t="n">
        <v>17774.37</v>
      </c>
      <c r="U10" t="n">
        <v>0.58</v>
      </c>
      <c r="V10" t="n">
        <v>0.84</v>
      </c>
      <c r="W10" t="n">
        <v>2.56</v>
      </c>
      <c r="X10" t="n">
        <v>1.11</v>
      </c>
      <c r="Y10" t="n">
        <v>1</v>
      </c>
      <c r="Z10" t="n">
        <v>10</v>
      </c>
      <c r="AA10" t="n">
        <v>317.3365610872041</v>
      </c>
      <c r="AB10" t="n">
        <v>434.1938827805254</v>
      </c>
      <c r="AC10" t="n">
        <v>392.7550280028931</v>
      </c>
      <c r="AD10" t="n">
        <v>317336.5610872041</v>
      </c>
      <c r="AE10" t="n">
        <v>434193.8827805254</v>
      </c>
      <c r="AF10" t="n">
        <v>2.923750423551256e-05</v>
      </c>
      <c r="AG10" t="n">
        <v>25</v>
      </c>
      <c r="AH10" t="n">
        <v>392755.0280028931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4.7129</v>
      </c>
      <c r="E11" t="n">
        <v>21.22</v>
      </c>
      <c r="F11" t="n">
        <v>18.06</v>
      </c>
      <c r="G11" t="n">
        <v>30.1</v>
      </c>
      <c r="H11" t="n">
        <v>0.42</v>
      </c>
      <c r="I11" t="n">
        <v>36</v>
      </c>
      <c r="J11" t="n">
        <v>136.23</v>
      </c>
      <c r="K11" t="n">
        <v>46.47</v>
      </c>
      <c r="L11" t="n">
        <v>3.25</v>
      </c>
      <c r="M11" t="n">
        <v>9</v>
      </c>
      <c r="N11" t="n">
        <v>21.52</v>
      </c>
      <c r="O11" t="n">
        <v>17036.16</v>
      </c>
      <c r="P11" t="n">
        <v>151.32</v>
      </c>
      <c r="Q11" t="n">
        <v>2196.62</v>
      </c>
      <c r="R11" t="n">
        <v>91.40000000000001</v>
      </c>
      <c r="S11" t="n">
        <v>53.93</v>
      </c>
      <c r="T11" t="n">
        <v>16605.76</v>
      </c>
      <c r="U11" t="n">
        <v>0.59</v>
      </c>
      <c r="V11" t="n">
        <v>0.85</v>
      </c>
      <c r="W11" t="n">
        <v>2.57</v>
      </c>
      <c r="X11" t="n">
        <v>1.05</v>
      </c>
      <c r="Y11" t="n">
        <v>1</v>
      </c>
      <c r="Z11" t="n">
        <v>10</v>
      </c>
      <c r="AA11" t="n">
        <v>315.2573990291854</v>
      </c>
      <c r="AB11" t="n">
        <v>431.3490815265879</v>
      </c>
      <c r="AC11" t="n">
        <v>390.1817305879277</v>
      </c>
      <c r="AD11" t="n">
        <v>315257.3990291854</v>
      </c>
      <c r="AE11" t="n">
        <v>431349.0815265879</v>
      </c>
      <c r="AF11" t="n">
        <v>2.94235514320743e-05</v>
      </c>
      <c r="AG11" t="n">
        <v>25</v>
      </c>
      <c r="AH11" t="n">
        <v>390181.7305879277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4.7136</v>
      </c>
      <c r="E12" t="n">
        <v>21.22</v>
      </c>
      <c r="F12" t="n">
        <v>18.05</v>
      </c>
      <c r="G12" t="n">
        <v>30.09</v>
      </c>
      <c r="H12" t="n">
        <v>0.45</v>
      </c>
      <c r="I12" t="n">
        <v>36</v>
      </c>
      <c r="J12" t="n">
        <v>136.57</v>
      </c>
      <c r="K12" t="n">
        <v>46.47</v>
      </c>
      <c r="L12" t="n">
        <v>3.5</v>
      </c>
      <c r="M12" t="n">
        <v>5</v>
      </c>
      <c r="N12" t="n">
        <v>21.6</v>
      </c>
      <c r="O12" t="n">
        <v>17077.72</v>
      </c>
      <c r="P12" t="n">
        <v>151.57</v>
      </c>
      <c r="Q12" t="n">
        <v>2196.77</v>
      </c>
      <c r="R12" t="n">
        <v>91.14</v>
      </c>
      <c r="S12" t="n">
        <v>53.93</v>
      </c>
      <c r="T12" t="n">
        <v>16474.16</v>
      </c>
      <c r="U12" t="n">
        <v>0.59</v>
      </c>
      <c r="V12" t="n">
        <v>0.85</v>
      </c>
      <c r="W12" t="n">
        <v>2.58</v>
      </c>
      <c r="X12" t="n">
        <v>1.05</v>
      </c>
      <c r="Y12" t="n">
        <v>1</v>
      </c>
      <c r="Z12" t="n">
        <v>10</v>
      </c>
      <c r="AA12" t="n">
        <v>315.3642794382223</v>
      </c>
      <c r="AB12" t="n">
        <v>431.4953200174631</v>
      </c>
      <c r="AC12" t="n">
        <v>390.3140122824809</v>
      </c>
      <c r="AD12" t="n">
        <v>315364.2794382223</v>
      </c>
      <c r="AE12" t="n">
        <v>431495.3200174631</v>
      </c>
      <c r="AF12" t="n">
        <v>2.942792166823514e-05</v>
      </c>
      <c r="AG12" t="n">
        <v>25</v>
      </c>
      <c r="AH12" t="n">
        <v>390314.0122824808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4.7307</v>
      </c>
      <c r="E13" t="n">
        <v>21.14</v>
      </c>
      <c r="F13" t="n">
        <v>18.01</v>
      </c>
      <c r="G13" t="n">
        <v>30.87</v>
      </c>
      <c r="H13" t="n">
        <v>0.48</v>
      </c>
      <c r="I13" t="n">
        <v>35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151.2</v>
      </c>
      <c r="Q13" t="n">
        <v>2196.6</v>
      </c>
      <c r="R13" t="n">
        <v>89.58</v>
      </c>
      <c r="S13" t="n">
        <v>53.93</v>
      </c>
      <c r="T13" t="n">
        <v>15697.44</v>
      </c>
      <c r="U13" t="n">
        <v>0.6</v>
      </c>
      <c r="V13" t="n">
        <v>0.85</v>
      </c>
      <c r="W13" t="n">
        <v>2.57</v>
      </c>
      <c r="X13" t="n">
        <v>1</v>
      </c>
      <c r="Y13" t="n">
        <v>1</v>
      </c>
      <c r="Z13" t="n">
        <v>10</v>
      </c>
      <c r="AA13" t="n">
        <v>314.8122114198607</v>
      </c>
      <c r="AB13" t="n">
        <v>430.7399561992187</v>
      </c>
      <c r="AC13" t="n">
        <v>389.63073932689</v>
      </c>
      <c r="AD13" t="n">
        <v>314812.2114198607</v>
      </c>
      <c r="AE13" t="n">
        <v>430739.9561992188</v>
      </c>
      <c r="AF13" t="n">
        <v>2.95346802944501e-05</v>
      </c>
      <c r="AG13" t="n">
        <v>25</v>
      </c>
      <c r="AH13" t="n">
        <v>389630.73932689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2.2392</v>
      </c>
      <c r="E2" t="n">
        <v>44.66</v>
      </c>
      <c r="F2" t="n">
        <v>26.5</v>
      </c>
      <c r="G2" t="n">
        <v>5.06</v>
      </c>
      <c r="H2" t="n">
        <v>0.07000000000000001</v>
      </c>
      <c r="I2" t="n">
        <v>314</v>
      </c>
      <c r="J2" t="n">
        <v>252.85</v>
      </c>
      <c r="K2" t="n">
        <v>59.19</v>
      </c>
      <c r="L2" t="n">
        <v>1</v>
      </c>
      <c r="M2" t="n">
        <v>312</v>
      </c>
      <c r="N2" t="n">
        <v>62.65</v>
      </c>
      <c r="O2" t="n">
        <v>31418.63</v>
      </c>
      <c r="P2" t="n">
        <v>432.08</v>
      </c>
      <c r="Q2" t="n">
        <v>2197.88</v>
      </c>
      <c r="R2" t="n">
        <v>369.19</v>
      </c>
      <c r="S2" t="n">
        <v>53.93</v>
      </c>
      <c r="T2" t="n">
        <v>154108.14</v>
      </c>
      <c r="U2" t="n">
        <v>0.15</v>
      </c>
      <c r="V2" t="n">
        <v>0.58</v>
      </c>
      <c r="W2" t="n">
        <v>2.98</v>
      </c>
      <c r="X2" t="n">
        <v>9.49</v>
      </c>
      <c r="Y2" t="n">
        <v>1</v>
      </c>
      <c r="Z2" t="n">
        <v>10</v>
      </c>
      <c r="AA2" t="n">
        <v>992.7193335562337</v>
      </c>
      <c r="AB2" t="n">
        <v>1358.282387857691</v>
      </c>
      <c r="AC2" t="n">
        <v>1228.649823121857</v>
      </c>
      <c r="AD2" t="n">
        <v>992719.3335562337</v>
      </c>
      <c r="AE2" t="n">
        <v>1358282.387857691</v>
      </c>
      <c r="AF2" t="n">
        <v>1.056973870932771e-05</v>
      </c>
      <c r="AG2" t="n">
        <v>52</v>
      </c>
      <c r="AH2" t="n">
        <v>1228649.823121857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2.6838</v>
      </c>
      <c r="E3" t="n">
        <v>37.26</v>
      </c>
      <c r="F3" t="n">
        <v>23.6</v>
      </c>
      <c r="G3" t="n">
        <v>6.38</v>
      </c>
      <c r="H3" t="n">
        <v>0.09</v>
      </c>
      <c r="I3" t="n">
        <v>222</v>
      </c>
      <c r="J3" t="n">
        <v>253.3</v>
      </c>
      <c r="K3" t="n">
        <v>59.19</v>
      </c>
      <c r="L3" t="n">
        <v>1.25</v>
      </c>
      <c r="M3" t="n">
        <v>220</v>
      </c>
      <c r="N3" t="n">
        <v>62.86</v>
      </c>
      <c r="O3" t="n">
        <v>31474.5</v>
      </c>
      <c r="P3" t="n">
        <v>382.61</v>
      </c>
      <c r="Q3" t="n">
        <v>2197.5</v>
      </c>
      <c r="R3" t="n">
        <v>273.75</v>
      </c>
      <c r="S3" t="n">
        <v>53.93</v>
      </c>
      <c r="T3" t="n">
        <v>106850.68</v>
      </c>
      <c r="U3" t="n">
        <v>0.2</v>
      </c>
      <c r="V3" t="n">
        <v>0.65</v>
      </c>
      <c r="W3" t="n">
        <v>2.84</v>
      </c>
      <c r="X3" t="n">
        <v>6.59</v>
      </c>
      <c r="Y3" t="n">
        <v>1</v>
      </c>
      <c r="Z3" t="n">
        <v>10</v>
      </c>
      <c r="AA3" t="n">
        <v>784.111283908672</v>
      </c>
      <c r="AB3" t="n">
        <v>1072.855651192272</v>
      </c>
      <c r="AC3" t="n">
        <v>970.4638136048447</v>
      </c>
      <c r="AD3" t="n">
        <v>784111.283908672</v>
      </c>
      <c r="AE3" t="n">
        <v>1072855.651192272</v>
      </c>
      <c r="AF3" t="n">
        <v>1.266839261704792e-05</v>
      </c>
      <c r="AG3" t="n">
        <v>44</v>
      </c>
      <c r="AH3" t="n">
        <v>970463.8136048447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3.0048</v>
      </c>
      <c r="E4" t="n">
        <v>33.28</v>
      </c>
      <c r="F4" t="n">
        <v>22.07</v>
      </c>
      <c r="G4" t="n">
        <v>7.7</v>
      </c>
      <c r="H4" t="n">
        <v>0.11</v>
      </c>
      <c r="I4" t="n">
        <v>172</v>
      </c>
      <c r="J4" t="n">
        <v>253.75</v>
      </c>
      <c r="K4" t="n">
        <v>59.19</v>
      </c>
      <c r="L4" t="n">
        <v>1.5</v>
      </c>
      <c r="M4" t="n">
        <v>170</v>
      </c>
      <c r="N4" t="n">
        <v>63.06</v>
      </c>
      <c r="O4" t="n">
        <v>31530.44</v>
      </c>
      <c r="P4" t="n">
        <v>355.55</v>
      </c>
      <c r="Q4" t="n">
        <v>2197.04</v>
      </c>
      <c r="R4" t="n">
        <v>223.61</v>
      </c>
      <c r="S4" t="n">
        <v>53.93</v>
      </c>
      <c r="T4" t="n">
        <v>82030.28999999999</v>
      </c>
      <c r="U4" t="n">
        <v>0.24</v>
      </c>
      <c r="V4" t="n">
        <v>0.6899999999999999</v>
      </c>
      <c r="W4" t="n">
        <v>2.76</v>
      </c>
      <c r="X4" t="n">
        <v>5.06</v>
      </c>
      <c r="Y4" t="n">
        <v>1</v>
      </c>
      <c r="Z4" t="n">
        <v>10</v>
      </c>
      <c r="AA4" t="n">
        <v>673.4929897335766</v>
      </c>
      <c r="AB4" t="n">
        <v>921.5028209671904</v>
      </c>
      <c r="AC4" t="n">
        <v>833.5558850714132</v>
      </c>
      <c r="AD4" t="n">
        <v>673492.9897335765</v>
      </c>
      <c r="AE4" t="n">
        <v>921502.8209671903</v>
      </c>
      <c r="AF4" t="n">
        <v>1.41836150740389e-05</v>
      </c>
      <c r="AG4" t="n">
        <v>39</v>
      </c>
      <c r="AH4" t="n">
        <v>833555.8850714131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3.2552</v>
      </c>
      <c r="E5" t="n">
        <v>30.72</v>
      </c>
      <c r="F5" t="n">
        <v>21.07</v>
      </c>
      <c r="G5" t="n">
        <v>9.029999999999999</v>
      </c>
      <c r="H5" t="n">
        <v>0.12</v>
      </c>
      <c r="I5" t="n">
        <v>140</v>
      </c>
      <c r="J5" t="n">
        <v>254.21</v>
      </c>
      <c r="K5" t="n">
        <v>59.19</v>
      </c>
      <c r="L5" t="n">
        <v>1.75</v>
      </c>
      <c r="M5" t="n">
        <v>138</v>
      </c>
      <c r="N5" t="n">
        <v>63.26</v>
      </c>
      <c r="O5" t="n">
        <v>31586.46</v>
      </c>
      <c r="P5" t="n">
        <v>337.58</v>
      </c>
      <c r="Q5" t="n">
        <v>2196.96</v>
      </c>
      <c r="R5" t="n">
        <v>191.01</v>
      </c>
      <c r="S5" t="n">
        <v>53.93</v>
      </c>
      <c r="T5" t="n">
        <v>65888.33</v>
      </c>
      <c r="U5" t="n">
        <v>0.28</v>
      </c>
      <c r="V5" t="n">
        <v>0.72</v>
      </c>
      <c r="W5" t="n">
        <v>2.7</v>
      </c>
      <c r="X5" t="n">
        <v>4.06</v>
      </c>
      <c r="Y5" t="n">
        <v>1</v>
      </c>
      <c r="Z5" t="n">
        <v>10</v>
      </c>
      <c r="AA5" t="n">
        <v>606.9107746873206</v>
      </c>
      <c r="AB5" t="n">
        <v>830.4020969408864</v>
      </c>
      <c r="AC5" t="n">
        <v>751.1496862855104</v>
      </c>
      <c r="AD5" t="n">
        <v>606910.7746873206</v>
      </c>
      <c r="AE5" t="n">
        <v>830402.0969408863</v>
      </c>
      <c r="AF5" t="n">
        <v>1.536558299687547e-05</v>
      </c>
      <c r="AG5" t="n">
        <v>36</v>
      </c>
      <c r="AH5" t="n">
        <v>751149.6862855104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3.4372</v>
      </c>
      <c r="E6" t="n">
        <v>29.09</v>
      </c>
      <c r="F6" t="n">
        <v>20.47</v>
      </c>
      <c r="G6" t="n">
        <v>10.32</v>
      </c>
      <c r="H6" t="n">
        <v>0.14</v>
      </c>
      <c r="I6" t="n">
        <v>119</v>
      </c>
      <c r="J6" t="n">
        <v>254.66</v>
      </c>
      <c r="K6" t="n">
        <v>59.19</v>
      </c>
      <c r="L6" t="n">
        <v>2</v>
      </c>
      <c r="M6" t="n">
        <v>117</v>
      </c>
      <c r="N6" t="n">
        <v>63.47</v>
      </c>
      <c r="O6" t="n">
        <v>31642.55</v>
      </c>
      <c r="P6" t="n">
        <v>326.28</v>
      </c>
      <c r="Q6" t="n">
        <v>2196.88</v>
      </c>
      <c r="R6" t="n">
        <v>171.2</v>
      </c>
      <c r="S6" t="n">
        <v>53.93</v>
      </c>
      <c r="T6" t="n">
        <v>56089.06</v>
      </c>
      <c r="U6" t="n">
        <v>0.31</v>
      </c>
      <c r="V6" t="n">
        <v>0.75</v>
      </c>
      <c r="W6" t="n">
        <v>2.67</v>
      </c>
      <c r="X6" t="n">
        <v>3.46</v>
      </c>
      <c r="Y6" t="n">
        <v>1</v>
      </c>
      <c r="Z6" t="n">
        <v>10</v>
      </c>
      <c r="AA6" t="n">
        <v>565.1790028161563</v>
      </c>
      <c r="AB6" t="n">
        <v>773.3028455909212</v>
      </c>
      <c r="AC6" t="n">
        <v>699.4999073450832</v>
      </c>
      <c r="AD6" t="n">
        <v>565179.0028161563</v>
      </c>
      <c r="AE6" t="n">
        <v>773302.8455909211</v>
      </c>
      <c r="AF6" t="n">
        <v>1.622468108775509e-05</v>
      </c>
      <c r="AG6" t="n">
        <v>34</v>
      </c>
      <c r="AH6" t="n">
        <v>699499.9073450832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3.6069</v>
      </c>
      <c r="E7" t="n">
        <v>27.72</v>
      </c>
      <c r="F7" t="n">
        <v>19.93</v>
      </c>
      <c r="G7" t="n">
        <v>11.73</v>
      </c>
      <c r="H7" t="n">
        <v>0.16</v>
      </c>
      <c r="I7" t="n">
        <v>102</v>
      </c>
      <c r="J7" t="n">
        <v>255.12</v>
      </c>
      <c r="K7" t="n">
        <v>59.19</v>
      </c>
      <c r="L7" t="n">
        <v>2.25</v>
      </c>
      <c r="M7" t="n">
        <v>100</v>
      </c>
      <c r="N7" t="n">
        <v>63.67</v>
      </c>
      <c r="O7" t="n">
        <v>31698.72</v>
      </c>
      <c r="P7" t="n">
        <v>315.64</v>
      </c>
      <c r="Q7" t="n">
        <v>2197.11</v>
      </c>
      <c r="R7" t="n">
        <v>153.42</v>
      </c>
      <c r="S7" t="n">
        <v>53.93</v>
      </c>
      <c r="T7" t="n">
        <v>47284.78</v>
      </c>
      <c r="U7" t="n">
        <v>0.35</v>
      </c>
      <c r="V7" t="n">
        <v>0.77</v>
      </c>
      <c r="W7" t="n">
        <v>2.65</v>
      </c>
      <c r="X7" t="n">
        <v>2.92</v>
      </c>
      <c r="Y7" t="n">
        <v>1</v>
      </c>
      <c r="Z7" t="n">
        <v>10</v>
      </c>
      <c r="AA7" t="n">
        <v>536.1619286548419</v>
      </c>
      <c r="AB7" t="n">
        <v>733.6004045804465</v>
      </c>
      <c r="AC7" t="n">
        <v>663.5866115819224</v>
      </c>
      <c r="AD7" t="n">
        <v>536161.9286548418</v>
      </c>
      <c r="AE7" t="n">
        <v>733600.4045804464</v>
      </c>
      <c r="AF7" t="n">
        <v>1.702571925271262e-05</v>
      </c>
      <c r="AG7" t="n">
        <v>33</v>
      </c>
      <c r="AH7" t="n">
        <v>663586.6115819224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3.7306</v>
      </c>
      <c r="E8" t="n">
        <v>26.81</v>
      </c>
      <c r="F8" t="n">
        <v>19.6</v>
      </c>
      <c r="G8" t="n">
        <v>13.07</v>
      </c>
      <c r="H8" t="n">
        <v>0.17</v>
      </c>
      <c r="I8" t="n">
        <v>90</v>
      </c>
      <c r="J8" t="n">
        <v>255.57</v>
      </c>
      <c r="K8" t="n">
        <v>59.19</v>
      </c>
      <c r="L8" t="n">
        <v>2.5</v>
      </c>
      <c r="M8" t="n">
        <v>88</v>
      </c>
      <c r="N8" t="n">
        <v>63.88</v>
      </c>
      <c r="O8" t="n">
        <v>31754.97</v>
      </c>
      <c r="P8" t="n">
        <v>308.4</v>
      </c>
      <c r="Q8" t="n">
        <v>2196.98</v>
      </c>
      <c r="R8" t="n">
        <v>143.09</v>
      </c>
      <c r="S8" t="n">
        <v>53.93</v>
      </c>
      <c r="T8" t="n">
        <v>42180.89</v>
      </c>
      <c r="U8" t="n">
        <v>0.38</v>
      </c>
      <c r="V8" t="n">
        <v>0.78</v>
      </c>
      <c r="W8" t="n">
        <v>2.62</v>
      </c>
      <c r="X8" t="n">
        <v>2.59</v>
      </c>
      <c r="Y8" t="n">
        <v>1</v>
      </c>
      <c r="Z8" t="n">
        <v>10</v>
      </c>
      <c r="AA8" t="n">
        <v>514.1371701023312</v>
      </c>
      <c r="AB8" t="n">
        <v>703.4651582651309</v>
      </c>
      <c r="AC8" t="n">
        <v>636.3274308798566</v>
      </c>
      <c r="AD8" t="n">
        <v>514137.1701023311</v>
      </c>
      <c r="AE8" t="n">
        <v>703465.1582651308</v>
      </c>
      <c r="AF8" t="n">
        <v>1.760962273535993e-05</v>
      </c>
      <c r="AG8" t="n">
        <v>32</v>
      </c>
      <c r="AH8" t="n">
        <v>636327.4308798566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3.845</v>
      </c>
      <c r="E9" t="n">
        <v>26.01</v>
      </c>
      <c r="F9" t="n">
        <v>19.29</v>
      </c>
      <c r="G9" t="n">
        <v>14.47</v>
      </c>
      <c r="H9" t="n">
        <v>0.19</v>
      </c>
      <c r="I9" t="n">
        <v>80</v>
      </c>
      <c r="J9" t="n">
        <v>256.03</v>
      </c>
      <c r="K9" t="n">
        <v>59.19</v>
      </c>
      <c r="L9" t="n">
        <v>2.75</v>
      </c>
      <c r="M9" t="n">
        <v>78</v>
      </c>
      <c r="N9" t="n">
        <v>64.09</v>
      </c>
      <c r="O9" t="n">
        <v>31811.29</v>
      </c>
      <c r="P9" t="n">
        <v>301.82</v>
      </c>
      <c r="Q9" t="n">
        <v>2197.07</v>
      </c>
      <c r="R9" t="n">
        <v>132.69</v>
      </c>
      <c r="S9" t="n">
        <v>53.93</v>
      </c>
      <c r="T9" t="n">
        <v>37029.09</v>
      </c>
      <c r="U9" t="n">
        <v>0.41</v>
      </c>
      <c r="V9" t="n">
        <v>0.79</v>
      </c>
      <c r="W9" t="n">
        <v>2.61</v>
      </c>
      <c r="X9" t="n">
        <v>2.28</v>
      </c>
      <c r="Y9" t="n">
        <v>1</v>
      </c>
      <c r="Z9" t="n">
        <v>10</v>
      </c>
      <c r="AA9" t="n">
        <v>493.9049172248441</v>
      </c>
      <c r="AB9" t="n">
        <v>675.7824972941514</v>
      </c>
      <c r="AC9" t="n">
        <v>611.2867642190887</v>
      </c>
      <c r="AD9" t="n">
        <v>493904.9172248441</v>
      </c>
      <c r="AE9" t="n">
        <v>675782.4972941515</v>
      </c>
      <c r="AF9" t="n">
        <v>1.814962724962712e-05</v>
      </c>
      <c r="AG9" t="n">
        <v>31</v>
      </c>
      <c r="AH9" t="n">
        <v>611286.7642190887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3.9376</v>
      </c>
      <c r="E10" t="n">
        <v>25.4</v>
      </c>
      <c r="F10" t="n">
        <v>19.07</v>
      </c>
      <c r="G10" t="n">
        <v>15.89</v>
      </c>
      <c r="H10" t="n">
        <v>0.21</v>
      </c>
      <c r="I10" t="n">
        <v>72</v>
      </c>
      <c r="J10" t="n">
        <v>256.49</v>
      </c>
      <c r="K10" t="n">
        <v>59.19</v>
      </c>
      <c r="L10" t="n">
        <v>3</v>
      </c>
      <c r="M10" t="n">
        <v>70</v>
      </c>
      <c r="N10" t="n">
        <v>64.29000000000001</v>
      </c>
      <c r="O10" t="n">
        <v>31867.69</v>
      </c>
      <c r="P10" t="n">
        <v>296.34</v>
      </c>
      <c r="Q10" t="n">
        <v>2197.02</v>
      </c>
      <c r="R10" t="n">
        <v>125.54</v>
      </c>
      <c r="S10" t="n">
        <v>53.93</v>
      </c>
      <c r="T10" t="n">
        <v>33492.93</v>
      </c>
      <c r="U10" t="n">
        <v>0.43</v>
      </c>
      <c r="V10" t="n">
        <v>0.8</v>
      </c>
      <c r="W10" t="n">
        <v>2.6</v>
      </c>
      <c r="X10" t="n">
        <v>2.06</v>
      </c>
      <c r="Y10" t="n">
        <v>1</v>
      </c>
      <c r="Z10" t="n">
        <v>10</v>
      </c>
      <c r="AA10" t="n">
        <v>476.2357798127728</v>
      </c>
      <c r="AB10" t="n">
        <v>651.6068039796278</v>
      </c>
      <c r="AC10" t="n">
        <v>589.4183651437045</v>
      </c>
      <c r="AD10" t="n">
        <v>476235.7798127728</v>
      </c>
      <c r="AE10" t="n">
        <v>651606.8039796278</v>
      </c>
      <c r="AF10" t="n">
        <v>1.858672880575598e-05</v>
      </c>
      <c r="AG10" t="n">
        <v>30</v>
      </c>
      <c r="AH10" t="n">
        <v>589418.3651437045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4.0145</v>
      </c>
      <c r="E11" t="n">
        <v>24.91</v>
      </c>
      <c r="F11" t="n">
        <v>18.88</v>
      </c>
      <c r="G11" t="n">
        <v>17.16</v>
      </c>
      <c r="H11" t="n">
        <v>0.23</v>
      </c>
      <c r="I11" t="n">
        <v>66</v>
      </c>
      <c r="J11" t="n">
        <v>256.95</v>
      </c>
      <c r="K11" t="n">
        <v>59.19</v>
      </c>
      <c r="L11" t="n">
        <v>3.25</v>
      </c>
      <c r="M11" t="n">
        <v>64</v>
      </c>
      <c r="N11" t="n">
        <v>64.5</v>
      </c>
      <c r="O11" t="n">
        <v>31924.29</v>
      </c>
      <c r="P11" t="n">
        <v>291.71</v>
      </c>
      <c r="Q11" t="n">
        <v>2196.69</v>
      </c>
      <c r="R11" t="n">
        <v>119.49</v>
      </c>
      <c r="S11" t="n">
        <v>53.93</v>
      </c>
      <c r="T11" t="n">
        <v>30500.2</v>
      </c>
      <c r="U11" t="n">
        <v>0.45</v>
      </c>
      <c r="V11" t="n">
        <v>0.8100000000000001</v>
      </c>
      <c r="W11" t="n">
        <v>2.58</v>
      </c>
      <c r="X11" t="n">
        <v>1.87</v>
      </c>
      <c r="Y11" t="n">
        <v>1</v>
      </c>
      <c r="Z11" t="n">
        <v>10</v>
      </c>
      <c r="AA11" t="n">
        <v>460.2849735658489</v>
      </c>
      <c r="AB11" t="n">
        <v>629.7822071726795</v>
      </c>
      <c r="AC11" t="n">
        <v>569.6766772249974</v>
      </c>
      <c r="AD11" t="n">
        <v>460284.9735658489</v>
      </c>
      <c r="AE11" t="n">
        <v>629782.2071726795</v>
      </c>
      <c r="AF11" t="n">
        <v>1.894972135074852e-05</v>
      </c>
      <c r="AG11" t="n">
        <v>29</v>
      </c>
      <c r="AH11" t="n">
        <v>569676.6772249974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4.0924</v>
      </c>
      <c r="E12" t="n">
        <v>24.44</v>
      </c>
      <c r="F12" t="n">
        <v>18.7</v>
      </c>
      <c r="G12" t="n">
        <v>18.7</v>
      </c>
      <c r="H12" t="n">
        <v>0.24</v>
      </c>
      <c r="I12" t="n">
        <v>60</v>
      </c>
      <c r="J12" t="n">
        <v>257.41</v>
      </c>
      <c r="K12" t="n">
        <v>59.19</v>
      </c>
      <c r="L12" t="n">
        <v>3.5</v>
      </c>
      <c r="M12" t="n">
        <v>58</v>
      </c>
      <c r="N12" t="n">
        <v>64.70999999999999</v>
      </c>
      <c r="O12" t="n">
        <v>31980.84</v>
      </c>
      <c r="P12" t="n">
        <v>286.83</v>
      </c>
      <c r="Q12" t="n">
        <v>2197.12</v>
      </c>
      <c r="R12" t="n">
        <v>113.48</v>
      </c>
      <c r="S12" t="n">
        <v>53.93</v>
      </c>
      <c r="T12" t="n">
        <v>27524.95</v>
      </c>
      <c r="U12" t="n">
        <v>0.48</v>
      </c>
      <c r="V12" t="n">
        <v>0.82</v>
      </c>
      <c r="W12" t="n">
        <v>2.57</v>
      </c>
      <c r="X12" t="n">
        <v>1.69</v>
      </c>
      <c r="Y12" t="n">
        <v>1</v>
      </c>
      <c r="Z12" t="n">
        <v>10</v>
      </c>
      <c r="AA12" t="n">
        <v>453.4078466533045</v>
      </c>
      <c r="AB12" t="n">
        <v>620.3726187335095</v>
      </c>
      <c r="AC12" t="n">
        <v>561.1651267000216</v>
      </c>
      <c r="AD12" t="n">
        <v>453407.8466533045</v>
      </c>
      <c r="AE12" t="n">
        <v>620372.6187335096</v>
      </c>
      <c r="AF12" t="n">
        <v>1.931743421492172e-05</v>
      </c>
      <c r="AG12" t="n">
        <v>29</v>
      </c>
      <c r="AH12" t="n">
        <v>561165.1267000216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4.1581</v>
      </c>
      <c r="E13" t="n">
        <v>24.05</v>
      </c>
      <c r="F13" t="n">
        <v>18.56</v>
      </c>
      <c r="G13" t="n">
        <v>20.24</v>
      </c>
      <c r="H13" t="n">
        <v>0.26</v>
      </c>
      <c r="I13" t="n">
        <v>55</v>
      </c>
      <c r="J13" t="n">
        <v>257.86</v>
      </c>
      <c r="K13" t="n">
        <v>59.19</v>
      </c>
      <c r="L13" t="n">
        <v>3.75</v>
      </c>
      <c r="M13" t="n">
        <v>53</v>
      </c>
      <c r="N13" t="n">
        <v>64.92</v>
      </c>
      <c r="O13" t="n">
        <v>32037.48</v>
      </c>
      <c r="P13" t="n">
        <v>282.55</v>
      </c>
      <c r="Q13" t="n">
        <v>2196.79</v>
      </c>
      <c r="R13" t="n">
        <v>108.7</v>
      </c>
      <c r="S13" t="n">
        <v>53.93</v>
      </c>
      <c r="T13" t="n">
        <v>25160.21</v>
      </c>
      <c r="U13" t="n">
        <v>0.5</v>
      </c>
      <c r="V13" t="n">
        <v>0.82</v>
      </c>
      <c r="W13" t="n">
        <v>2.57</v>
      </c>
      <c r="X13" t="n">
        <v>1.55</v>
      </c>
      <c r="Y13" t="n">
        <v>1</v>
      </c>
      <c r="Z13" t="n">
        <v>10</v>
      </c>
      <c r="AA13" t="n">
        <v>438.7313037550758</v>
      </c>
      <c r="AB13" t="n">
        <v>600.2915252567775</v>
      </c>
      <c r="AC13" t="n">
        <v>543.0005446007171</v>
      </c>
      <c r="AD13" t="n">
        <v>438731.3037550758</v>
      </c>
      <c r="AE13" t="n">
        <v>600291.5252567775</v>
      </c>
      <c r="AF13" t="n">
        <v>1.96275591850909e-05</v>
      </c>
      <c r="AG13" t="n">
        <v>28</v>
      </c>
      <c r="AH13" t="n">
        <v>543000.5446007171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4.196</v>
      </c>
      <c r="E14" t="n">
        <v>23.83</v>
      </c>
      <c r="F14" t="n">
        <v>18.48</v>
      </c>
      <c r="G14" t="n">
        <v>21.33</v>
      </c>
      <c r="H14" t="n">
        <v>0.28</v>
      </c>
      <c r="I14" t="n">
        <v>52</v>
      </c>
      <c r="J14" t="n">
        <v>258.32</v>
      </c>
      <c r="K14" t="n">
        <v>59.19</v>
      </c>
      <c r="L14" t="n">
        <v>4</v>
      </c>
      <c r="M14" t="n">
        <v>50</v>
      </c>
      <c r="N14" t="n">
        <v>65.13</v>
      </c>
      <c r="O14" t="n">
        <v>32094.19</v>
      </c>
      <c r="P14" t="n">
        <v>279.61</v>
      </c>
      <c r="Q14" t="n">
        <v>2196.61</v>
      </c>
      <c r="R14" t="n">
        <v>106.69</v>
      </c>
      <c r="S14" t="n">
        <v>53.93</v>
      </c>
      <c r="T14" t="n">
        <v>24170.19</v>
      </c>
      <c r="U14" t="n">
        <v>0.51</v>
      </c>
      <c r="V14" t="n">
        <v>0.83</v>
      </c>
      <c r="W14" t="n">
        <v>2.56</v>
      </c>
      <c r="X14" t="n">
        <v>1.48</v>
      </c>
      <c r="Y14" t="n">
        <v>1</v>
      </c>
      <c r="Z14" t="n">
        <v>10</v>
      </c>
      <c r="AA14" t="n">
        <v>435.2641126923754</v>
      </c>
      <c r="AB14" t="n">
        <v>595.5475614831169</v>
      </c>
      <c r="AC14" t="n">
        <v>538.7093380714197</v>
      </c>
      <c r="AD14" t="n">
        <v>435264.1126923754</v>
      </c>
      <c r="AE14" t="n">
        <v>595547.5614831168</v>
      </c>
      <c r="AF14" t="n">
        <v>1.980645928203781e-05</v>
      </c>
      <c r="AG14" t="n">
        <v>28</v>
      </c>
      <c r="AH14" t="n">
        <v>538709.3380714196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4.2525</v>
      </c>
      <c r="E15" t="n">
        <v>23.52</v>
      </c>
      <c r="F15" t="n">
        <v>18.36</v>
      </c>
      <c r="G15" t="n">
        <v>22.96</v>
      </c>
      <c r="H15" t="n">
        <v>0.29</v>
      </c>
      <c r="I15" t="n">
        <v>48</v>
      </c>
      <c r="J15" t="n">
        <v>258.78</v>
      </c>
      <c r="K15" t="n">
        <v>59.19</v>
      </c>
      <c r="L15" t="n">
        <v>4.25</v>
      </c>
      <c r="M15" t="n">
        <v>46</v>
      </c>
      <c r="N15" t="n">
        <v>65.34</v>
      </c>
      <c r="O15" t="n">
        <v>32150.98</v>
      </c>
      <c r="P15" t="n">
        <v>276.64</v>
      </c>
      <c r="Q15" t="n">
        <v>2196.69</v>
      </c>
      <c r="R15" t="n">
        <v>102.64</v>
      </c>
      <c r="S15" t="n">
        <v>53.93</v>
      </c>
      <c r="T15" t="n">
        <v>22164.68</v>
      </c>
      <c r="U15" t="n">
        <v>0.53</v>
      </c>
      <c r="V15" t="n">
        <v>0.83</v>
      </c>
      <c r="W15" t="n">
        <v>2.55</v>
      </c>
      <c r="X15" t="n">
        <v>1.36</v>
      </c>
      <c r="Y15" t="n">
        <v>1</v>
      </c>
      <c r="Z15" t="n">
        <v>10</v>
      </c>
      <c r="AA15" t="n">
        <v>431.0128134246191</v>
      </c>
      <c r="AB15" t="n">
        <v>589.7307462708857</v>
      </c>
      <c r="AC15" t="n">
        <v>533.4476715390924</v>
      </c>
      <c r="AD15" t="n">
        <v>431012.8134246191</v>
      </c>
      <c r="AE15" t="n">
        <v>589730.7462708857</v>
      </c>
      <c r="AF15" t="n">
        <v>2.007315731574494e-05</v>
      </c>
      <c r="AG15" t="n">
        <v>28</v>
      </c>
      <c r="AH15" t="n">
        <v>533447.6715390924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4.2983</v>
      </c>
      <c r="E16" t="n">
        <v>23.26</v>
      </c>
      <c r="F16" t="n">
        <v>18.26</v>
      </c>
      <c r="G16" t="n">
        <v>24.35</v>
      </c>
      <c r="H16" t="n">
        <v>0.31</v>
      </c>
      <c r="I16" t="n">
        <v>45</v>
      </c>
      <c r="J16" t="n">
        <v>259.25</v>
      </c>
      <c r="K16" t="n">
        <v>59.19</v>
      </c>
      <c r="L16" t="n">
        <v>4.5</v>
      </c>
      <c r="M16" t="n">
        <v>43</v>
      </c>
      <c r="N16" t="n">
        <v>65.55</v>
      </c>
      <c r="O16" t="n">
        <v>32207.85</v>
      </c>
      <c r="P16" t="n">
        <v>272.2</v>
      </c>
      <c r="Q16" t="n">
        <v>2196.65</v>
      </c>
      <c r="R16" t="n">
        <v>99.27</v>
      </c>
      <c r="S16" t="n">
        <v>53.93</v>
      </c>
      <c r="T16" t="n">
        <v>20493.32</v>
      </c>
      <c r="U16" t="n">
        <v>0.54</v>
      </c>
      <c r="V16" t="n">
        <v>0.84</v>
      </c>
      <c r="W16" t="n">
        <v>2.55</v>
      </c>
      <c r="X16" t="n">
        <v>1.25</v>
      </c>
      <c r="Y16" t="n">
        <v>1</v>
      </c>
      <c r="Z16" t="n">
        <v>10</v>
      </c>
      <c r="AA16" t="n">
        <v>417.5069220109246</v>
      </c>
      <c r="AB16" t="n">
        <v>571.2513898007919</v>
      </c>
      <c r="AC16" t="n">
        <v>516.7319589145645</v>
      </c>
      <c r="AD16" t="n">
        <v>417506.9220109246</v>
      </c>
      <c r="AE16" t="n">
        <v>571251.3898007919</v>
      </c>
      <c r="AF16" t="n">
        <v>2.028934793421905e-05</v>
      </c>
      <c r="AG16" t="n">
        <v>27</v>
      </c>
      <c r="AH16" t="n">
        <v>516731.9589145646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4.3401</v>
      </c>
      <c r="E17" t="n">
        <v>23.04</v>
      </c>
      <c r="F17" t="n">
        <v>18.18</v>
      </c>
      <c r="G17" t="n">
        <v>25.98</v>
      </c>
      <c r="H17" t="n">
        <v>0.33</v>
      </c>
      <c r="I17" t="n">
        <v>42</v>
      </c>
      <c r="J17" t="n">
        <v>259.71</v>
      </c>
      <c r="K17" t="n">
        <v>59.19</v>
      </c>
      <c r="L17" t="n">
        <v>4.75</v>
      </c>
      <c r="M17" t="n">
        <v>40</v>
      </c>
      <c r="N17" t="n">
        <v>65.76000000000001</v>
      </c>
      <c r="O17" t="n">
        <v>32264.79</v>
      </c>
      <c r="P17" t="n">
        <v>270.18</v>
      </c>
      <c r="Q17" t="n">
        <v>2196.66</v>
      </c>
      <c r="R17" t="n">
        <v>96.45999999999999</v>
      </c>
      <c r="S17" t="n">
        <v>53.93</v>
      </c>
      <c r="T17" t="n">
        <v>19103.08</v>
      </c>
      <c r="U17" t="n">
        <v>0.5600000000000001</v>
      </c>
      <c r="V17" t="n">
        <v>0.84</v>
      </c>
      <c r="W17" t="n">
        <v>2.55</v>
      </c>
      <c r="X17" t="n">
        <v>1.18</v>
      </c>
      <c r="Y17" t="n">
        <v>1</v>
      </c>
      <c r="Z17" t="n">
        <v>10</v>
      </c>
      <c r="AA17" t="n">
        <v>414.6181877305482</v>
      </c>
      <c r="AB17" t="n">
        <v>567.2988961164187</v>
      </c>
      <c r="AC17" t="n">
        <v>513.1566856800683</v>
      </c>
      <c r="AD17" t="n">
        <v>414618.1877305482</v>
      </c>
      <c r="AE17" t="n">
        <v>567298.8961164188</v>
      </c>
      <c r="AF17" t="n">
        <v>2.048665727597051e-05</v>
      </c>
      <c r="AG17" t="n">
        <v>27</v>
      </c>
      <c r="AH17" t="n">
        <v>513156.6856800683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4.3694</v>
      </c>
      <c r="E18" t="n">
        <v>22.89</v>
      </c>
      <c r="F18" t="n">
        <v>18.13</v>
      </c>
      <c r="G18" t="n">
        <v>27.19</v>
      </c>
      <c r="H18" t="n">
        <v>0.34</v>
      </c>
      <c r="I18" t="n">
        <v>40</v>
      </c>
      <c r="J18" t="n">
        <v>260.17</v>
      </c>
      <c r="K18" t="n">
        <v>59.19</v>
      </c>
      <c r="L18" t="n">
        <v>5</v>
      </c>
      <c r="M18" t="n">
        <v>38</v>
      </c>
      <c r="N18" t="n">
        <v>65.98</v>
      </c>
      <c r="O18" t="n">
        <v>32321.82</v>
      </c>
      <c r="P18" t="n">
        <v>266.58</v>
      </c>
      <c r="Q18" t="n">
        <v>2196.89</v>
      </c>
      <c r="R18" t="n">
        <v>94.63</v>
      </c>
      <c r="S18" t="n">
        <v>53.93</v>
      </c>
      <c r="T18" t="n">
        <v>18200.53</v>
      </c>
      <c r="U18" t="n">
        <v>0.57</v>
      </c>
      <c r="V18" t="n">
        <v>0.84</v>
      </c>
      <c r="W18" t="n">
        <v>2.54</v>
      </c>
      <c r="X18" t="n">
        <v>1.12</v>
      </c>
      <c r="Y18" t="n">
        <v>1</v>
      </c>
      <c r="Z18" t="n">
        <v>10</v>
      </c>
      <c r="AA18" t="n">
        <v>411.4240306191937</v>
      </c>
      <c r="AB18" t="n">
        <v>562.9285094403973</v>
      </c>
      <c r="AC18" t="n">
        <v>509.2034025745301</v>
      </c>
      <c r="AD18" t="n">
        <v>411424.0306191937</v>
      </c>
      <c r="AE18" t="n">
        <v>562928.5094403973</v>
      </c>
      <c r="AF18" t="n">
        <v>2.062496262796378e-05</v>
      </c>
      <c r="AG18" t="n">
        <v>27</v>
      </c>
      <c r="AH18" t="n">
        <v>509203.4025745301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4.4125</v>
      </c>
      <c r="E19" t="n">
        <v>22.66</v>
      </c>
      <c r="F19" t="n">
        <v>18.05</v>
      </c>
      <c r="G19" t="n">
        <v>29.27</v>
      </c>
      <c r="H19" t="n">
        <v>0.36</v>
      </c>
      <c r="I19" t="n">
        <v>37</v>
      </c>
      <c r="J19" t="n">
        <v>260.63</v>
      </c>
      <c r="K19" t="n">
        <v>59.19</v>
      </c>
      <c r="L19" t="n">
        <v>5.25</v>
      </c>
      <c r="M19" t="n">
        <v>35</v>
      </c>
      <c r="N19" t="n">
        <v>66.19</v>
      </c>
      <c r="O19" t="n">
        <v>32378.93</v>
      </c>
      <c r="P19" t="n">
        <v>263.9</v>
      </c>
      <c r="Q19" t="n">
        <v>2196.71</v>
      </c>
      <c r="R19" t="n">
        <v>92.44</v>
      </c>
      <c r="S19" t="n">
        <v>53.93</v>
      </c>
      <c r="T19" t="n">
        <v>17121.63</v>
      </c>
      <c r="U19" t="n">
        <v>0.58</v>
      </c>
      <c r="V19" t="n">
        <v>0.85</v>
      </c>
      <c r="W19" t="n">
        <v>2.53</v>
      </c>
      <c r="X19" t="n">
        <v>1.04</v>
      </c>
      <c r="Y19" t="n">
        <v>1</v>
      </c>
      <c r="Z19" t="n">
        <v>10</v>
      </c>
      <c r="AA19" t="n">
        <v>408.229144495532</v>
      </c>
      <c r="AB19" t="n">
        <v>558.5571252975752</v>
      </c>
      <c r="AC19" t="n">
        <v>505.2492171990228</v>
      </c>
      <c r="AD19" t="n">
        <v>408229.144495532</v>
      </c>
      <c r="AE19" t="n">
        <v>558557.1252975753</v>
      </c>
      <c r="AF19" t="n">
        <v>2.08284083846501e-05</v>
      </c>
      <c r="AG19" t="n">
        <v>27</v>
      </c>
      <c r="AH19" t="n">
        <v>505249.2171990228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4.4448</v>
      </c>
      <c r="E20" t="n">
        <v>22.5</v>
      </c>
      <c r="F20" t="n">
        <v>17.98</v>
      </c>
      <c r="G20" t="n">
        <v>30.83</v>
      </c>
      <c r="H20" t="n">
        <v>0.37</v>
      </c>
      <c r="I20" t="n">
        <v>35</v>
      </c>
      <c r="J20" t="n">
        <v>261.1</v>
      </c>
      <c r="K20" t="n">
        <v>59.19</v>
      </c>
      <c r="L20" t="n">
        <v>5.5</v>
      </c>
      <c r="M20" t="n">
        <v>33</v>
      </c>
      <c r="N20" t="n">
        <v>66.40000000000001</v>
      </c>
      <c r="O20" t="n">
        <v>32436.11</v>
      </c>
      <c r="P20" t="n">
        <v>260.4</v>
      </c>
      <c r="Q20" t="n">
        <v>2196.75</v>
      </c>
      <c r="R20" t="n">
        <v>90.09</v>
      </c>
      <c r="S20" t="n">
        <v>53.93</v>
      </c>
      <c r="T20" t="n">
        <v>15956.25</v>
      </c>
      <c r="U20" t="n">
        <v>0.6</v>
      </c>
      <c r="V20" t="n">
        <v>0.85</v>
      </c>
      <c r="W20" t="n">
        <v>2.53</v>
      </c>
      <c r="X20" t="n">
        <v>0.98</v>
      </c>
      <c r="Y20" t="n">
        <v>1</v>
      </c>
      <c r="Z20" t="n">
        <v>10</v>
      </c>
      <c r="AA20" t="n">
        <v>405.0528531008861</v>
      </c>
      <c r="AB20" t="n">
        <v>554.211183283334</v>
      </c>
      <c r="AC20" t="n">
        <v>501.3180457910529</v>
      </c>
      <c r="AD20" t="n">
        <v>405052.8531008861</v>
      </c>
      <c r="AE20" t="n">
        <v>554211.183283334</v>
      </c>
      <c r="AF20" t="n">
        <v>2.098087469418533e-05</v>
      </c>
      <c r="AG20" t="n">
        <v>27</v>
      </c>
      <c r="AH20" t="n">
        <v>501318.0457910529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4.4782</v>
      </c>
      <c r="E21" t="n">
        <v>22.33</v>
      </c>
      <c r="F21" t="n">
        <v>17.91</v>
      </c>
      <c r="G21" t="n">
        <v>32.57</v>
      </c>
      <c r="H21" t="n">
        <v>0.39</v>
      </c>
      <c r="I21" t="n">
        <v>33</v>
      </c>
      <c r="J21" t="n">
        <v>261.56</v>
      </c>
      <c r="K21" t="n">
        <v>59.19</v>
      </c>
      <c r="L21" t="n">
        <v>5.75</v>
      </c>
      <c r="M21" t="n">
        <v>31</v>
      </c>
      <c r="N21" t="n">
        <v>66.62</v>
      </c>
      <c r="O21" t="n">
        <v>32493.38</v>
      </c>
      <c r="P21" t="n">
        <v>256.8</v>
      </c>
      <c r="Q21" t="n">
        <v>2196.59</v>
      </c>
      <c r="R21" t="n">
        <v>88.19</v>
      </c>
      <c r="S21" t="n">
        <v>53.93</v>
      </c>
      <c r="T21" t="n">
        <v>15015.11</v>
      </c>
      <c r="U21" t="n">
        <v>0.61</v>
      </c>
      <c r="V21" t="n">
        <v>0.85</v>
      </c>
      <c r="W21" t="n">
        <v>2.52</v>
      </c>
      <c r="X21" t="n">
        <v>0.91</v>
      </c>
      <c r="Y21" t="n">
        <v>1</v>
      </c>
      <c r="Z21" t="n">
        <v>10</v>
      </c>
      <c r="AA21" t="n">
        <v>392.8345402590806</v>
      </c>
      <c r="AB21" t="n">
        <v>537.4935486192562</v>
      </c>
      <c r="AC21" t="n">
        <v>486.1959187159671</v>
      </c>
      <c r="AD21" t="n">
        <v>392834.5402590806</v>
      </c>
      <c r="AE21" t="n">
        <v>537493.5486192562</v>
      </c>
      <c r="AF21" t="n">
        <v>2.113853335481928e-05</v>
      </c>
      <c r="AG21" t="n">
        <v>26</v>
      </c>
      <c r="AH21" t="n">
        <v>486195.9187159671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4.4912</v>
      </c>
      <c r="E22" t="n">
        <v>22.27</v>
      </c>
      <c r="F22" t="n">
        <v>17.9</v>
      </c>
      <c r="G22" t="n">
        <v>33.56</v>
      </c>
      <c r="H22" t="n">
        <v>0.41</v>
      </c>
      <c r="I22" t="n">
        <v>32</v>
      </c>
      <c r="J22" t="n">
        <v>262.03</v>
      </c>
      <c r="K22" t="n">
        <v>59.19</v>
      </c>
      <c r="L22" t="n">
        <v>6</v>
      </c>
      <c r="M22" t="n">
        <v>30</v>
      </c>
      <c r="N22" t="n">
        <v>66.83</v>
      </c>
      <c r="O22" t="n">
        <v>32550.72</v>
      </c>
      <c r="P22" t="n">
        <v>255.12</v>
      </c>
      <c r="Q22" t="n">
        <v>2196.75</v>
      </c>
      <c r="R22" t="n">
        <v>87.26000000000001</v>
      </c>
      <c r="S22" t="n">
        <v>53.93</v>
      </c>
      <c r="T22" t="n">
        <v>14555.02</v>
      </c>
      <c r="U22" t="n">
        <v>0.62</v>
      </c>
      <c r="V22" t="n">
        <v>0.85</v>
      </c>
      <c r="W22" t="n">
        <v>2.53</v>
      </c>
      <c r="X22" t="n">
        <v>0.89</v>
      </c>
      <c r="Y22" t="n">
        <v>1</v>
      </c>
      <c r="Z22" t="n">
        <v>10</v>
      </c>
      <c r="AA22" t="n">
        <v>391.4613951656808</v>
      </c>
      <c r="AB22" t="n">
        <v>535.6147509235806</v>
      </c>
      <c r="AC22" t="n">
        <v>484.4964308354577</v>
      </c>
      <c r="AD22" t="n">
        <v>391461.3951656808</v>
      </c>
      <c r="AE22" t="n">
        <v>535614.7509235806</v>
      </c>
      <c r="AF22" t="n">
        <v>2.119989750416783e-05</v>
      </c>
      <c r="AG22" t="n">
        <v>26</v>
      </c>
      <c r="AH22" t="n">
        <v>484496.4308354576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4.5244</v>
      </c>
      <c r="E23" t="n">
        <v>22.1</v>
      </c>
      <c r="F23" t="n">
        <v>17.83</v>
      </c>
      <c r="G23" t="n">
        <v>35.66</v>
      </c>
      <c r="H23" t="n">
        <v>0.42</v>
      </c>
      <c r="I23" t="n">
        <v>30</v>
      </c>
      <c r="J23" t="n">
        <v>262.49</v>
      </c>
      <c r="K23" t="n">
        <v>59.19</v>
      </c>
      <c r="L23" t="n">
        <v>6.25</v>
      </c>
      <c r="M23" t="n">
        <v>28</v>
      </c>
      <c r="N23" t="n">
        <v>67.05</v>
      </c>
      <c r="O23" t="n">
        <v>32608.15</v>
      </c>
      <c r="P23" t="n">
        <v>252.92</v>
      </c>
      <c r="Q23" t="n">
        <v>2196.74</v>
      </c>
      <c r="R23" t="n">
        <v>85.09</v>
      </c>
      <c r="S23" t="n">
        <v>53.93</v>
      </c>
      <c r="T23" t="n">
        <v>13478.76</v>
      </c>
      <c r="U23" t="n">
        <v>0.63</v>
      </c>
      <c r="V23" t="n">
        <v>0.86</v>
      </c>
      <c r="W23" t="n">
        <v>2.53</v>
      </c>
      <c r="X23" t="n">
        <v>0.82</v>
      </c>
      <c r="Y23" t="n">
        <v>1</v>
      </c>
      <c r="Z23" t="n">
        <v>10</v>
      </c>
      <c r="AA23" t="n">
        <v>389.0602532003506</v>
      </c>
      <c r="AB23" t="n">
        <v>532.3294025557084</v>
      </c>
      <c r="AC23" t="n">
        <v>481.5246315047998</v>
      </c>
      <c r="AD23" t="n">
        <v>389060.2532003506</v>
      </c>
      <c r="AE23" t="n">
        <v>532329.4025557084</v>
      </c>
      <c r="AF23" t="n">
        <v>2.135661210096565e-05</v>
      </c>
      <c r="AG23" t="n">
        <v>26</v>
      </c>
      <c r="AH23" t="n">
        <v>481524.6315047998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4.5366</v>
      </c>
      <c r="E24" t="n">
        <v>22.04</v>
      </c>
      <c r="F24" t="n">
        <v>17.82</v>
      </c>
      <c r="G24" t="n">
        <v>36.87</v>
      </c>
      <c r="H24" t="n">
        <v>0.44</v>
      </c>
      <c r="I24" t="n">
        <v>29</v>
      </c>
      <c r="J24" t="n">
        <v>262.96</v>
      </c>
      <c r="K24" t="n">
        <v>59.19</v>
      </c>
      <c r="L24" t="n">
        <v>6.5</v>
      </c>
      <c r="M24" t="n">
        <v>27</v>
      </c>
      <c r="N24" t="n">
        <v>67.26000000000001</v>
      </c>
      <c r="O24" t="n">
        <v>32665.66</v>
      </c>
      <c r="P24" t="n">
        <v>250.42</v>
      </c>
      <c r="Q24" t="n">
        <v>2196.75</v>
      </c>
      <c r="R24" t="n">
        <v>84.98999999999999</v>
      </c>
      <c r="S24" t="n">
        <v>53.93</v>
      </c>
      <c r="T24" t="n">
        <v>13435.75</v>
      </c>
      <c r="U24" t="n">
        <v>0.63</v>
      </c>
      <c r="V24" t="n">
        <v>0.86</v>
      </c>
      <c r="W24" t="n">
        <v>2.52</v>
      </c>
      <c r="X24" t="n">
        <v>0.8100000000000001</v>
      </c>
      <c r="Y24" t="n">
        <v>1</v>
      </c>
      <c r="Z24" t="n">
        <v>10</v>
      </c>
      <c r="AA24" t="n">
        <v>387.3017030768824</v>
      </c>
      <c r="AB24" t="n">
        <v>529.9232766950233</v>
      </c>
      <c r="AC24" t="n">
        <v>479.3481429192396</v>
      </c>
      <c r="AD24" t="n">
        <v>387301.7030768824</v>
      </c>
      <c r="AE24" t="n">
        <v>529923.2766950233</v>
      </c>
      <c r="AF24" t="n">
        <v>2.141419999496967e-05</v>
      </c>
      <c r="AG24" t="n">
        <v>26</v>
      </c>
      <c r="AH24" t="n">
        <v>479348.1429192396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4.5565</v>
      </c>
      <c r="E25" t="n">
        <v>21.95</v>
      </c>
      <c r="F25" t="n">
        <v>17.77</v>
      </c>
      <c r="G25" t="n">
        <v>38.08</v>
      </c>
      <c r="H25" t="n">
        <v>0.46</v>
      </c>
      <c r="I25" t="n">
        <v>28</v>
      </c>
      <c r="J25" t="n">
        <v>263.42</v>
      </c>
      <c r="K25" t="n">
        <v>59.19</v>
      </c>
      <c r="L25" t="n">
        <v>6.75</v>
      </c>
      <c r="M25" t="n">
        <v>26</v>
      </c>
      <c r="N25" t="n">
        <v>67.48</v>
      </c>
      <c r="O25" t="n">
        <v>32723.25</v>
      </c>
      <c r="P25" t="n">
        <v>246.42</v>
      </c>
      <c r="Q25" t="n">
        <v>2196.67</v>
      </c>
      <c r="R25" t="n">
        <v>83.56</v>
      </c>
      <c r="S25" t="n">
        <v>53.93</v>
      </c>
      <c r="T25" t="n">
        <v>12725.32</v>
      </c>
      <c r="U25" t="n">
        <v>0.65</v>
      </c>
      <c r="V25" t="n">
        <v>0.86</v>
      </c>
      <c r="W25" t="n">
        <v>2.52</v>
      </c>
      <c r="X25" t="n">
        <v>0.77</v>
      </c>
      <c r="Y25" t="n">
        <v>1</v>
      </c>
      <c r="Z25" t="n">
        <v>10</v>
      </c>
      <c r="AA25" t="n">
        <v>384.458927933262</v>
      </c>
      <c r="AB25" t="n">
        <v>526.0336663291338</v>
      </c>
      <c r="AC25" t="n">
        <v>475.8297515075682</v>
      </c>
      <c r="AD25" t="n">
        <v>384458.927933262</v>
      </c>
      <c r="AE25" t="n">
        <v>526033.6663291338</v>
      </c>
      <c r="AF25" t="n">
        <v>2.150813434666475e-05</v>
      </c>
      <c r="AG25" t="n">
        <v>26</v>
      </c>
      <c r="AH25" t="n">
        <v>475829.7515075682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4.5855</v>
      </c>
      <c r="E26" t="n">
        <v>21.81</v>
      </c>
      <c r="F26" t="n">
        <v>17.73</v>
      </c>
      <c r="G26" t="n">
        <v>40.92</v>
      </c>
      <c r="H26" t="n">
        <v>0.47</v>
      </c>
      <c r="I26" t="n">
        <v>26</v>
      </c>
      <c r="J26" t="n">
        <v>263.89</v>
      </c>
      <c r="K26" t="n">
        <v>59.19</v>
      </c>
      <c r="L26" t="n">
        <v>7</v>
      </c>
      <c r="M26" t="n">
        <v>24</v>
      </c>
      <c r="N26" t="n">
        <v>67.7</v>
      </c>
      <c r="O26" t="n">
        <v>32780.92</v>
      </c>
      <c r="P26" t="n">
        <v>242.94</v>
      </c>
      <c r="Q26" t="n">
        <v>2196.59</v>
      </c>
      <c r="R26" t="n">
        <v>81.88</v>
      </c>
      <c r="S26" t="n">
        <v>53.93</v>
      </c>
      <c r="T26" t="n">
        <v>11896.12</v>
      </c>
      <c r="U26" t="n">
        <v>0.66</v>
      </c>
      <c r="V26" t="n">
        <v>0.86</v>
      </c>
      <c r="W26" t="n">
        <v>2.52</v>
      </c>
      <c r="X26" t="n">
        <v>0.73</v>
      </c>
      <c r="Y26" t="n">
        <v>1</v>
      </c>
      <c r="Z26" t="n">
        <v>10</v>
      </c>
      <c r="AA26" t="n">
        <v>381.6342025234754</v>
      </c>
      <c r="AB26" t="n">
        <v>522.1687524053739</v>
      </c>
      <c r="AC26" t="n">
        <v>472.3336995442512</v>
      </c>
      <c r="AD26" t="n">
        <v>381634.2025234754</v>
      </c>
      <c r="AE26" t="n">
        <v>522168.7524053739</v>
      </c>
      <c r="AF26" t="n">
        <v>2.16450236029038e-05</v>
      </c>
      <c r="AG26" t="n">
        <v>26</v>
      </c>
      <c r="AH26" t="n">
        <v>472333.6995442512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4.6041</v>
      </c>
      <c r="E27" t="n">
        <v>21.72</v>
      </c>
      <c r="F27" t="n">
        <v>17.69</v>
      </c>
      <c r="G27" t="n">
        <v>42.46</v>
      </c>
      <c r="H27" t="n">
        <v>0.49</v>
      </c>
      <c r="I27" t="n">
        <v>25</v>
      </c>
      <c r="J27" t="n">
        <v>264.36</v>
      </c>
      <c r="K27" t="n">
        <v>59.19</v>
      </c>
      <c r="L27" t="n">
        <v>7.25</v>
      </c>
      <c r="M27" t="n">
        <v>23</v>
      </c>
      <c r="N27" t="n">
        <v>67.92</v>
      </c>
      <c r="O27" t="n">
        <v>32838.68</v>
      </c>
      <c r="P27" t="n">
        <v>241.68</v>
      </c>
      <c r="Q27" t="n">
        <v>2196.62</v>
      </c>
      <c r="R27" t="n">
        <v>80.7</v>
      </c>
      <c r="S27" t="n">
        <v>53.93</v>
      </c>
      <c r="T27" t="n">
        <v>11310.77</v>
      </c>
      <c r="U27" t="n">
        <v>0.67</v>
      </c>
      <c r="V27" t="n">
        <v>0.86</v>
      </c>
      <c r="W27" t="n">
        <v>2.52</v>
      </c>
      <c r="X27" t="n">
        <v>0.6899999999999999</v>
      </c>
      <c r="Y27" t="n">
        <v>1</v>
      </c>
      <c r="Z27" t="n">
        <v>10</v>
      </c>
      <c r="AA27" t="n">
        <v>380.3367160460816</v>
      </c>
      <c r="AB27" t="n">
        <v>520.3934741659402</v>
      </c>
      <c r="AC27" t="n">
        <v>470.7278513683703</v>
      </c>
      <c r="AD27" t="n">
        <v>380336.7160460816</v>
      </c>
      <c r="AE27" t="n">
        <v>520393.4741659402</v>
      </c>
      <c r="AF27" t="n">
        <v>2.173282153966403e-05</v>
      </c>
      <c r="AG27" t="n">
        <v>26</v>
      </c>
      <c r="AH27" t="n">
        <v>470727.8513683703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4.6188</v>
      </c>
      <c r="E28" t="n">
        <v>21.65</v>
      </c>
      <c r="F28" t="n">
        <v>17.67</v>
      </c>
      <c r="G28" t="n">
        <v>44.18</v>
      </c>
      <c r="H28" t="n">
        <v>0.5</v>
      </c>
      <c r="I28" t="n">
        <v>24</v>
      </c>
      <c r="J28" t="n">
        <v>264.83</v>
      </c>
      <c r="K28" t="n">
        <v>59.19</v>
      </c>
      <c r="L28" t="n">
        <v>7.5</v>
      </c>
      <c r="M28" t="n">
        <v>22</v>
      </c>
      <c r="N28" t="n">
        <v>68.14</v>
      </c>
      <c r="O28" t="n">
        <v>32896.51</v>
      </c>
      <c r="P28" t="n">
        <v>239.47</v>
      </c>
      <c r="Q28" t="n">
        <v>2196.57</v>
      </c>
      <c r="R28" t="n">
        <v>80.05</v>
      </c>
      <c r="S28" t="n">
        <v>53.93</v>
      </c>
      <c r="T28" t="n">
        <v>10991.58</v>
      </c>
      <c r="U28" t="n">
        <v>0.67</v>
      </c>
      <c r="V28" t="n">
        <v>0.86</v>
      </c>
      <c r="W28" t="n">
        <v>2.52</v>
      </c>
      <c r="X28" t="n">
        <v>0.67</v>
      </c>
      <c r="Y28" t="n">
        <v>1</v>
      </c>
      <c r="Z28" t="n">
        <v>10</v>
      </c>
      <c r="AA28" t="n">
        <v>378.6950556085269</v>
      </c>
      <c r="AB28" t="n">
        <v>518.1472819303308</v>
      </c>
      <c r="AC28" t="n">
        <v>468.6960325671769</v>
      </c>
      <c r="AD28" t="n">
        <v>378695.0556085269</v>
      </c>
      <c r="AE28" t="n">
        <v>518147.2819303308</v>
      </c>
      <c r="AF28" t="n">
        <v>2.180221023161969e-05</v>
      </c>
      <c r="AG28" t="n">
        <v>26</v>
      </c>
      <c r="AH28" t="n">
        <v>468696.0325671769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4.638</v>
      </c>
      <c r="E29" t="n">
        <v>21.56</v>
      </c>
      <c r="F29" t="n">
        <v>17.63</v>
      </c>
      <c r="G29" t="n">
        <v>45.99</v>
      </c>
      <c r="H29" t="n">
        <v>0.52</v>
      </c>
      <c r="I29" t="n">
        <v>23</v>
      </c>
      <c r="J29" t="n">
        <v>265.3</v>
      </c>
      <c r="K29" t="n">
        <v>59.19</v>
      </c>
      <c r="L29" t="n">
        <v>7.75</v>
      </c>
      <c r="M29" t="n">
        <v>21</v>
      </c>
      <c r="N29" t="n">
        <v>68.36</v>
      </c>
      <c r="O29" t="n">
        <v>32954.43</v>
      </c>
      <c r="P29" t="n">
        <v>236.62</v>
      </c>
      <c r="Q29" t="n">
        <v>2196.61</v>
      </c>
      <c r="R29" t="n">
        <v>78.75</v>
      </c>
      <c r="S29" t="n">
        <v>53.93</v>
      </c>
      <c r="T29" t="n">
        <v>10342.84</v>
      </c>
      <c r="U29" t="n">
        <v>0.68</v>
      </c>
      <c r="V29" t="n">
        <v>0.87</v>
      </c>
      <c r="W29" t="n">
        <v>2.51</v>
      </c>
      <c r="X29" t="n">
        <v>0.63</v>
      </c>
      <c r="Y29" t="n">
        <v>1</v>
      </c>
      <c r="Z29" t="n">
        <v>10</v>
      </c>
      <c r="AA29" t="n">
        <v>367.576068976999</v>
      </c>
      <c r="AB29" t="n">
        <v>502.9337938860045</v>
      </c>
      <c r="AC29" t="n">
        <v>454.9344984695364</v>
      </c>
      <c r="AD29" t="n">
        <v>367576.068976999</v>
      </c>
      <c r="AE29" t="n">
        <v>502933.7938860045</v>
      </c>
      <c r="AF29" t="n">
        <v>2.189284035988831e-05</v>
      </c>
      <c r="AG29" t="n">
        <v>25</v>
      </c>
      <c r="AH29" t="n">
        <v>454934.4984695364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4.6536</v>
      </c>
      <c r="E30" t="n">
        <v>21.49</v>
      </c>
      <c r="F30" t="n">
        <v>17.61</v>
      </c>
      <c r="G30" t="n">
        <v>48.02</v>
      </c>
      <c r="H30" t="n">
        <v>0.54</v>
      </c>
      <c r="I30" t="n">
        <v>22</v>
      </c>
      <c r="J30" t="n">
        <v>265.77</v>
      </c>
      <c r="K30" t="n">
        <v>59.19</v>
      </c>
      <c r="L30" t="n">
        <v>8</v>
      </c>
      <c r="M30" t="n">
        <v>20</v>
      </c>
      <c r="N30" t="n">
        <v>68.58</v>
      </c>
      <c r="O30" t="n">
        <v>33012.44</v>
      </c>
      <c r="P30" t="n">
        <v>232.51</v>
      </c>
      <c r="Q30" t="n">
        <v>2196.6</v>
      </c>
      <c r="R30" t="n">
        <v>77.86</v>
      </c>
      <c r="S30" t="n">
        <v>53.93</v>
      </c>
      <c r="T30" t="n">
        <v>9907.120000000001</v>
      </c>
      <c r="U30" t="n">
        <v>0.6899999999999999</v>
      </c>
      <c r="V30" t="n">
        <v>0.87</v>
      </c>
      <c r="W30" t="n">
        <v>2.52</v>
      </c>
      <c r="X30" t="n">
        <v>0.6</v>
      </c>
      <c r="Y30" t="n">
        <v>1</v>
      </c>
      <c r="Z30" t="n">
        <v>10</v>
      </c>
      <c r="AA30" t="n">
        <v>364.9436497577915</v>
      </c>
      <c r="AB30" t="n">
        <v>499.3320017761452</v>
      </c>
      <c r="AC30" t="n">
        <v>451.676456343495</v>
      </c>
      <c r="AD30" t="n">
        <v>364943.6497577915</v>
      </c>
      <c r="AE30" t="n">
        <v>499332.0017761452</v>
      </c>
      <c r="AF30" t="n">
        <v>2.196647733910656e-05</v>
      </c>
      <c r="AG30" t="n">
        <v>25</v>
      </c>
      <c r="AH30" t="n">
        <v>451676.4563434951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4.6742</v>
      </c>
      <c r="E31" t="n">
        <v>21.39</v>
      </c>
      <c r="F31" t="n">
        <v>17.56</v>
      </c>
      <c r="G31" t="n">
        <v>50.18</v>
      </c>
      <c r="H31" t="n">
        <v>0.55</v>
      </c>
      <c r="I31" t="n">
        <v>21</v>
      </c>
      <c r="J31" t="n">
        <v>266.24</v>
      </c>
      <c r="K31" t="n">
        <v>59.19</v>
      </c>
      <c r="L31" t="n">
        <v>8.25</v>
      </c>
      <c r="M31" t="n">
        <v>19</v>
      </c>
      <c r="N31" t="n">
        <v>68.8</v>
      </c>
      <c r="O31" t="n">
        <v>33070.52</v>
      </c>
      <c r="P31" t="n">
        <v>229.18</v>
      </c>
      <c r="Q31" t="n">
        <v>2196.58</v>
      </c>
      <c r="R31" t="n">
        <v>76.45</v>
      </c>
      <c r="S31" t="n">
        <v>53.93</v>
      </c>
      <c r="T31" t="n">
        <v>9202.700000000001</v>
      </c>
      <c r="U31" t="n">
        <v>0.71</v>
      </c>
      <c r="V31" t="n">
        <v>0.87</v>
      </c>
      <c r="W31" t="n">
        <v>2.51</v>
      </c>
      <c r="X31" t="n">
        <v>0.5600000000000001</v>
      </c>
      <c r="Y31" t="n">
        <v>1</v>
      </c>
      <c r="Z31" t="n">
        <v>10</v>
      </c>
      <c r="AA31" t="n">
        <v>362.5551929175426</v>
      </c>
      <c r="AB31" t="n">
        <v>496.0640097560376</v>
      </c>
      <c r="AC31" t="n">
        <v>448.7203568951309</v>
      </c>
      <c r="AD31" t="n">
        <v>362555.1929175426</v>
      </c>
      <c r="AE31" t="n">
        <v>496064.0097560376</v>
      </c>
      <c r="AF31" t="n">
        <v>2.20637159142281e-05</v>
      </c>
      <c r="AG31" t="n">
        <v>25</v>
      </c>
      <c r="AH31" t="n">
        <v>448720.3568951309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4.6717</v>
      </c>
      <c r="E32" t="n">
        <v>21.41</v>
      </c>
      <c r="F32" t="n">
        <v>17.57</v>
      </c>
      <c r="G32" t="n">
        <v>50.21</v>
      </c>
      <c r="H32" t="n">
        <v>0.57</v>
      </c>
      <c r="I32" t="n">
        <v>21</v>
      </c>
      <c r="J32" t="n">
        <v>266.71</v>
      </c>
      <c r="K32" t="n">
        <v>59.19</v>
      </c>
      <c r="L32" t="n">
        <v>8.5</v>
      </c>
      <c r="M32" t="n">
        <v>16</v>
      </c>
      <c r="N32" t="n">
        <v>69.02</v>
      </c>
      <c r="O32" t="n">
        <v>33128.7</v>
      </c>
      <c r="P32" t="n">
        <v>227.57</v>
      </c>
      <c r="Q32" t="n">
        <v>2196.59</v>
      </c>
      <c r="R32" t="n">
        <v>76.84999999999999</v>
      </c>
      <c r="S32" t="n">
        <v>53.93</v>
      </c>
      <c r="T32" t="n">
        <v>9406.59</v>
      </c>
      <c r="U32" t="n">
        <v>0.7</v>
      </c>
      <c r="V32" t="n">
        <v>0.87</v>
      </c>
      <c r="W32" t="n">
        <v>2.51</v>
      </c>
      <c r="X32" t="n">
        <v>0.57</v>
      </c>
      <c r="Y32" t="n">
        <v>1</v>
      </c>
      <c r="Z32" t="n">
        <v>10</v>
      </c>
      <c r="AA32" t="n">
        <v>361.8052534645641</v>
      </c>
      <c r="AB32" t="n">
        <v>495.0379095114787</v>
      </c>
      <c r="AC32" t="n">
        <v>447.7921862177721</v>
      </c>
      <c r="AD32" t="n">
        <v>361805.2534645641</v>
      </c>
      <c r="AE32" t="n">
        <v>495037.9095114787</v>
      </c>
      <c r="AF32" t="n">
        <v>2.205191511627646e-05</v>
      </c>
      <c r="AG32" t="n">
        <v>25</v>
      </c>
      <c r="AH32" t="n">
        <v>447792.1862177721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4.6877</v>
      </c>
      <c r="E33" t="n">
        <v>21.33</v>
      </c>
      <c r="F33" t="n">
        <v>17.55</v>
      </c>
      <c r="G33" t="n">
        <v>52.65</v>
      </c>
      <c r="H33" t="n">
        <v>0.58</v>
      </c>
      <c r="I33" t="n">
        <v>20</v>
      </c>
      <c r="J33" t="n">
        <v>267.18</v>
      </c>
      <c r="K33" t="n">
        <v>59.19</v>
      </c>
      <c r="L33" t="n">
        <v>8.75</v>
      </c>
      <c r="M33" t="n">
        <v>14</v>
      </c>
      <c r="N33" t="n">
        <v>69.23999999999999</v>
      </c>
      <c r="O33" t="n">
        <v>33186.95</v>
      </c>
      <c r="P33" t="n">
        <v>223.12</v>
      </c>
      <c r="Q33" t="n">
        <v>2196.56</v>
      </c>
      <c r="R33" t="n">
        <v>75.93000000000001</v>
      </c>
      <c r="S33" t="n">
        <v>53.93</v>
      </c>
      <c r="T33" t="n">
        <v>8947.780000000001</v>
      </c>
      <c r="U33" t="n">
        <v>0.71</v>
      </c>
      <c r="V33" t="n">
        <v>0.87</v>
      </c>
      <c r="W33" t="n">
        <v>2.51</v>
      </c>
      <c r="X33" t="n">
        <v>0.54</v>
      </c>
      <c r="Y33" t="n">
        <v>1</v>
      </c>
      <c r="Z33" t="n">
        <v>10</v>
      </c>
      <c r="AA33" t="n">
        <v>359.0241527006655</v>
      </c>
      <c r="AB33" t="n">
        <v>491.2326847528063</v>
      </c>
      <c r="AC33" t="n">
        <v>444.3501267694008</v>
      </c>
      <c r="AD33" t="n">
        <v>359024.1527006655</v>
      </c>
      <c r="AE33" t="n">
        <v>491232.6847528063</v>
      </c>
      <c r="AF33" t="n">
        <v>2.212744022316698e-05</v>
      </c>
      <c r="AG33" t="n">
        <v>25</v>
      </c>
      <c r="AH33" t="n">
        <v>444350.1267694008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4.7009</v>
      </c>
      <c r="E34" t="n">
        <v>21.27</v>
      </c>
      <c r="F34" t="n">
        <v>17.54</v>
      </c>
      <c r="G34" t="n">
        <v>55.39</v>
      </c>
      <c r="H34" t="n">
        <v>0.6</v>
      </c>
      <c r="I34" t="n">
        <v>19</v>
      </c>
      <c r="J34" t="n">
        <v>267.66</v>
      </c>
      <c r="K34" t="n">
        <v>59.19</v>
      </c>
      <c r="L34" t="n">
        <v>9</v>
      </c>
      <c r="M34" t="n">
        <v>11</v>
      </c>
      <c r="N34" t="n">
        <v>69.45999999999999</v>
      </c>
      <c r="O34" t="n">
        <v>33245.29</v>
      </c>
      <c r="P34" t="n">
        <v>222.83</v>
      </c>
      <c r="Q34" t="n">
        <v>2196.69</v>
      </c>
      <c r="R34" t="n">
        <v>75.44</v>
      </c>
      <c r="S34" t="n">
        <v>53.93</v>
      </c>
      <c r="T34" t="n">
        <v>8709.629999999999</v>
      </c>
      <c r="U34" t="n">
        <v>0.71</v>
      </c>
      <c r="V34" t="n">
        <v>0.87</v>
      </c>
      <c r="W34" t="n">
        <v>2.52</v>
      </c>
      <c r="X34" t="n">
        <v>0.53</v>
      </c>
      <c r="Y34" t="n">
        <v>1</v>
      </c>
      <c r="Z34" t="n">
        <v>10</v>
      </c>
      <c r="AA34" t="n">
        <v>358.4903817458559</v>
      </c>
      <c r="AB34" t="n">
        <v>490.5023557841232</v>
      </c>
      <c r="AC34" t="n">
        <v>443.6894993724657</v>
      </c>
      <c r="AD34" t="n">
        <v>358490.3817458559</v>
      </c>
      <c r="AE34" t="n">
        <v>490502.3557841232</v>
      </c>
      <c r="AF34" t="n">
        <v>2.218974843635165e-05</v>
      </c>
      <c r="AG34" t="n">
        <v>25</v>
      </c>
      <c r="AH34" t="n">
        <v>443689.4993724657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4.7006</v>
      </c>
      <c r="E35" t="n">
        <v>21.27</v>
      </c>
      <c r="F35" t="n">
        <v>17.54</v>
      </c>
      <c r="G35" t="n">
        <v>55.39</v>
      </c>
      <c r="H35" t="n">
        <v>0.61</v>
      </c>
      <c r="I35" t="n">
        <v>19</v>
      </c>
      <c r="J35" t="n">
        <v>268.13</v>
      </c>
      <c r="K35" t="n">
        <v>59.19</v>
      </c>
      <c r="L35" t="n">
        <v>9.25</v>
      </c>
      <c r="M35" t="n">
        <v>8</v>
      </c>
      <c r="N35" t="n">
        <v>69.69</v>
      </c>
      <c r="O35" t="n">
        <v>33303.72</v>
      </c>
      <c r="P35" t="n">
        <v>222.57</v>
      </c>
      <c r="Q35" t="n">
        <v>2196.65</v>
      </c>
      <c r="R35" t="n">
        <v>75.39</v>
      </c>
      <c r="S35" t="n">
        <v>53.93</v>
      </c>
      <c r="T35" t="n">
        <v>8686.24</v>
      </c>
      <c r="U35" t="n">
        <v>0.72</v>
      </c>
      <c r="V35" t="n">
        <v>0.87</v>
      </c>
      <c r="W35" t="n">
        <v>2.52</v>
      </c>
      <c r="X35" t="n">
        <v>0.53</v>
      </c>
      <c r="Y35" t="n">
        <v>1</v>
      </c>
      <c r="Z35" t="n">
        <v>10</v>
      </c>
      <c r="AA35" t="n">
        <v>358.3650733191714</v>
      </c>
      <c r="AB35" t="n">
        <v>490.3309032665159</v>
      </c>
      <c r="AC35" t="n">
        <v>443.5344100425037</v>
      </c>
      <c r="AD35" t="n">
        <v>358365.0733191714</v>
      </c>
      <c r="AE35" t="n">
        <v>490330.9032665159</v>
      </c>
      <c r="AF35" t="n">
        <v>2.218833234059745e-05</v>
      </c>
      <c r="AG35" t="n">
        <v>25</v>
      </c>
      <c r="AH35" t="n">
        <v>443534.4100425037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4.7014</v>
      </c>
      <c r="E36" t="n">
        <v>21.27</v>
      </c>
      <c r="F36" t="n">
        <v>17.54</v>
      </c>
      <c r="G36" t="n">
        <v>55.38</v>
      </c>
      <c r="H36" t="n">
        <v>0.63</v>
      </c>
      <c r="I36" t="n">
        <v>19</v>
      </c>
      <c r="J36" t="n">
        <v>268.61</v>
      </c>
      <c r="K36" t="n">
        <v>59.19</v>
      </c>
      <c r="L36" t="n">
        <v>9.5</v>
      </c>
      <c r="M36" t="n">
        <v>8</v>
      </c>
      <c r="N36" t="n">
        <v>69.91</v>
      </c>
      <c r="O36" t="n">
        <v>33362.23</v>
      </c>
      <c r="P36" t="n">
        <v>221.74</v>
      </c>
      <c r="Q36" t="n">
        <v>2196.56</v>
      </c>
      <c r="R36" t="n">
        <v>75.31999999999999</v>
      </c>
      <c r="S36" t="n">
        <v>53.93</v>
      </c>
      <c r="T36" t="n">
        <v>8649.73</v>
      </c>
      <c r="U36" t="n">
        <v>0.72</v>
      </c>
      <c r="V36" t="n">
        <v>0.87</v>
      </c>
      <c r="W36" t="n">
        <v>2.52</v>
      </c>
      <c r="X36" t="n">
        <v>0.53</v>
      </c>
      <c r="Y36" t="n">
        <v>1</v>
      </c>
      <c r="Z36" t="n">
        <v>10</v>
      </c>
      <c r="AA36" t="n">
        <v>357.9155105330831</v>
      </c>
      <c r="AB36" t="n">
        <v>489.7157916292794</v>
      </c>
      <c r="AC36" t="n">
        <v>442.9780037966104</v>
      </c>
      <c r="AD36" t="n">
        <v>357915.5105330831</v>
      </c>
      <c r="AE36" t="n">
        <v>489715.7916292794</v>
      </c>
      <c r="AF36" t="n">
        <v>2.219210859594198e-05</v>
      </c>
      <c r="AG36" t="n">
        <v>25</v>
      </c>
      <c r="AH36" t="n">
        <v>442978.0037966105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4.6981</v>
      </c>
      <c r="E37" t="n">
        <v>21.29</v>
      </c>
      <c r="F37" t="n">
        <v>17.55</v>
      </c>
      <c r="G37" t="n">
        <v>55.43</v>
      </c>
      <c r="H37" t="n">
        <v>0.64</v>
      </c>
      <c r="I37" t="n">
        <v>19</v>
      </c>
      <c r="J37" t="n">
        <v>269.08</v>
      </c>
      <c r="K37" t="n">
        <v>59.19</v>
      </c>
      <c r="L37" t="n">
        <v>9.75</v>
      </c>
      <c r="M37" t="n">
        <v>4</v>
      </c>
      <c r="N37" t="n">
        <v>70.14</v>
      </c>
      <c r="O37" t="n">
        <v>33420.83</v>
      </c>
      <c r="P37" t="n">
        <v>220.23</v>
      </c>
      <c r="Q37" t="n">
        <v>2196.56</v>
      </c>
      <c r="R37" t="n">
        <v>75.48</v>
      </c>
      <c r="S37" t="n">
        <v>53.93</v>
      </c>
      <c r="T37" t="n">
        <v>8731.24</v>
      </c>
      <c r="U37" t="n">
        <v>0.71</v>
      </c>
      <c r="V37" t="n">
        <v>0.87</v>
      </c>
      <c r="W37" t="n">
        <v>2.53</v>
      </c>
      <c r="X37" t="n">
        <v>0.55</v>
      </c>
      <c r="Y37" t="n">
        <v>1</v>
      </c>
      <c r="Z37" t="n">
        <v>10</v>
      </c>
      <c r="AA37" t="n">
        <v>357.2413039942481</v>
      </c>
      <c r="AB37" t="n">
        <v>488.7933124989522</v>
      </c>
      <c r="AC37" t="n">
        <v>442.1435647797741</v>
      </c>
      <c r="AD37" t="n">
        <v>357241.3039942482</v>
      </c>
      <c r="AE37" t="n">
        <v>488793.3124989521</v>
      </c>
      <c r="AF37" t="n">
        <v>2.217653154264581e-05</v>
      </c>
      <c r="AG37" t="n">
        <v>25</v>
      </c>
      <c r="AH37" t="n">
        <v>442143.5647797741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4.7161</v>
      </c>
      <c r="E38" t="n">
        <v>21.2</v>
      </c>
      <c r="F38" t="n">
        <v>17.52</v>
      </c>
      <c r="G38" t="n">
        <v>58.4</v>
      </c>
      <c r="H38" t="n">
        <v>0.66</v>
      </c>
      <c r="I38" t="n">
        <v>18</v>
      </c>
      <c r="J38" t="n">
        <v>269.56</v>
      </c>
      <c r="K38" t="n">
        <v>59.19</v>
      </c>
      <c r="L38" t="n">
        <v>10</v>
      </c>
      <c r="M38" t="n">
        <v>1</v>
      </c>
      <c r="N38" t="n">
        <v>70.36</v>
      </c>
      <c r="O38" t="n">
        <v>33479.51</v>
      </c>
      <c r="P38" t="n">
        <v>219.51</v>
      </c>
      <c r="Q38" t="n">
        <v>2196.59</v>
      </c>
      <c r="R38" t="n">
        <v>74.34</v>
      </c>
      <c r="S38" t="n">
        <v>53.93</v>
      </c>
      <c r="T38" t="n">
        <v>8163.24</v>
      </c>
      <c r="U38" t="n">
        <v>0.73</v>
      </c>
      <c r="V38" t="n">
        <v>0.87</v>
      </c>
      <c r="W38" t="n">
        <v>2.53</v>
      </c>
      <c r="X38" t="n">
        <v>0.51</v>
      </c>
      <c r="Y38" t="n">
        <v>1</v>
      </c>
      <c r="Z38" t="n">
        <v>10</v>
      </c>
      <c r="AA38" t="n">
        <v>356.3393122395739</v>
      </c>
      <c r="AB38" t="n">
        <v>487.5591675871392</v>
      </c>
      <c r="AC38" t="n">
        <v>441.0272049262113</v>
      </c>
      <c r="AD38" t="n">
        <v>356339.3122395739</v>
      </c>
      <c r="AE38" t="n">
        <v>487559.1675871392</v>
      </c>
      <c r="AF38" t="n">
        <v>2.226149728789764e-05</v>
      </c>
      <c r="AG38" t="n">
        <v>25</v>
      </c>
      <c r="AH38" t="n">
        <v>441027.2049262113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4.7169</v>
      </c>
      <c r="E39" t="n">
        <v>21.2</v>
      </c>
      <c r="F39" t="n">
        <v>17.52</v>
      </c>
      <c r="G39" t="n">
        <v>58.38</v>
      </c>
      <c r="H39" t="n">
        <v>0.68</v>
      </c>
      <c r="I39" t="n">
        <v>18</v>
      </c>
      <c r="J39" t="n">
        <v>270.03</v>
      </c>
      <c r="K39" t="n">
        <v>59.19</v>
      </c>
      <c r="L39" t="n">
        <v>10.25</v>
      </c>
      <c r="M39" t="n">
        <v>0</v>
      </c>
      <c r="N39" t="n">
        <v>70.59</v>
      </c>
      <c r="O39" t="n">
        <v>33538.28</v>
      </c>
      <c r="P39" t="n">
        <v>220.18</v>
      </c>
      <c r="Q39" t="n">
        <v>2196.56</v>
      </c>
      <c r="R39" t="n">
        <v>74.23999999999999</v>
      </c>
      <c r="S39" t="n">
        <v>53.93</v>
      </c>
      <c r="T39" t="n">
        <v>8113.14</v>
      </c>
      <c r="U39" t="n">
        <v>0.73</v>
      </c>
      <c r="V39" t="n">
        <v>0.87</v>
      </c>
      <c r="W39" t="n">
        <v>2.53</v>
      </c>
      <c r="X39" t="n">
        <v>0.51</v>
      </c>
      <c r="Y39" t="n">
        <v>1</v>
      </c>
      <c r="Z39" t="n">
        <v>10</v>
      </c>
      <c r="AA39" t="n">
        <v>356.6607136905947</v>
      </c>
      <c r="AB39" t="n">
        <v>487.9989232316571</v>
      </c>
      <c r="AC39" t="n">
        <v>441.4249909092173</v>
      </c>
      <c r="AD39" t="n">
        <v>356660.7136905947</v>
      </c>
      <c r="AE39" t="n">
        <v>487998.9232316571</v>
      </c>
      <c r="AF39" t="n">
        <v>2.226527354324217e-05</v>
      </c>
      <c r="AG39" t="n">
        <v>25</v>
      </c>
      <c r="AH39" t="n">
        <v>441424.9909092173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3.276</v>
      </c>
      <c r="E2" t="n">
        <v>30.53</v>
      </c>
      <c r="F2" t="n">
        <v>22.54</v>
      </c>
      <c r="G2" t="n">
        <v>7.23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257.47</v>
      </c>
      <c r="Q2" t="n">
        <v>2197.11</v>
      </c>
      <c r="R2" t="n">
        <v>238.07</v>
      </c>
      <c r="S2" t="n">
        <v>53.93</v>
      </c>
      <c r="T2" t="n">
        <v>89183.97</v>
      </c>
      <c r="U2" t="n">
        <v>0.23</v>
      </c>
      <c r="V2" t="n">
        <v>0.68</v>
      </c>
      <c r="W2" t="n">
        <v>2.8</v>
      </c>
      <c r="X2" t="n">
        <v>5.53</v>
      </c>
      <c r="Y2" t="n">
        <v>1</v>
      </c>
      <c r="Z2" t="n">
        <v>10</v>
      </c>
      <c r="AA2" t="n">
        <v>538.9281105061216</v>
      </c>
      <c r="AB2" t="n">
        <v>737.3852166246979</v>
      </c>
      <c r="AC2" t="n">
        <v>667.0102064766877</v>
      </c>
      <c r="AD2" t="n">
        <v>538928.1105061215</v>
      </c>
      <c r="AE2" t="n">
        <v>737385.2166246979</v>
      </c>
      <c r="AF2" t="n">
        <v>1.930546620052181e-05</v>
      </c>
      <c r="AG2" t="n">
        <v>36</v>
      </c>
      <c r="AH2" t="n">
        <v>667010.2064766877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3.6416</v>
      </c>
      <c r="E3" t="n">
        <v>27.46</v>
      </c>
      <c r="F3" t="n">
        <v>21</v>
      </c>
      <c r="G3" t="n">
        <v>9.199999999999999</v>
      </c>
      <c r="H3" t="n">
        <v>0.15</v>
      </c>
      <c r="I3" t="n">
        <v>137</v>
      </c>
      <c r="J3" t="n">
        <v>150.78</v>
      </c>
      <c r="K3" t="n">
        <v>49.1</v>
      </c>
      <c r="L3" t="n">
        <v>1.25</v>
      </c>
      <c r="M3" t="n">
        <v>135</v>
      </c>
      <c r="N3" t="n">
        <v>25.44</v>
      </c>
      <c r="O3" t="n">
        <v>18830.65</v>
      </c>
      <c r="P3" t="n">
        <v>236.15</v>
      </c>
      <c r="Q3" t="n">
        <v>2197.15</v>
      </c>
      <c r="R3" t="n">
        <v>187.99</v>
      </c>
      <c r="S3" t="n">
        <v>53.93</v>
      </c>
      <c r="T3" t="n">
        <v>64397.07</v>
      </c>
      <c r="U3" t="n">
        <v>0.29</v>
      </c>
      <c r="V3" t="n">
        <v>0.73</v>
      </c>
      <c r="W3" t="n">
        <v>2.71</v>
      </c>
      <c r="X3" t="n">
        <v>3.99</v>
      </c>
      <c r="Y3" t="n">
        <v>1</v>
      </c>
      <c r="Z3" t="n">
        <v>10</v>
      </c>
      <c r="AA3" t="n">
        <v>465.6640514450076</v>
      </c>
      <c r="AB3" t="n">
        <v>637.1420988351122</v>
      </c>
      <c r="AC3" t="n">
        <v>576.3341511568403</v>
      </c>
      <c r="AD3" t="n">
        <v>465664.0514450076</v>
      </c>
      <c r="AE3" t="n">
        <v>637142.0988351122</v>
      </c>
      <c r="AF3" t="n">
        <v>2.145994679970092e-05</v>
      </c>
      <c r="AG3" t="n">
        <v>32</v>
      </c>
      <c r="AH3" t="n">
        <v>576334.1511568404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3.8895</v>
      </c>
      <c r="E4" t="n">
        <v>25.71</v>
      </c>
      <c r="F4" t="n">
        <v>20.13</v>
      </c>
      <c r="G4" t="n">
        <v>11.19</v>
      </c>
      <c r="H4" t="n">
        <v>0.18</v>
      </c>
      <c r="I4" t="n">
        <v>108</v>
      </c>
      <c r="J4" t="n">
        <v>151.13</v>
      </c>
      <c r="K4" t="n">
        <v>49.1</v>
      </c>
      <c r="L4" t="n">
        <v>1.5</v>
      </c>
      <c r="M4" t="n">
        <v>106</v>
      </c>
      <c r="N4" t="n">
        <v>25.54</v>
      </c>
      <c r="O4" t="n">
        <v>18873.58</v>
      </c>
      <c r="P4" t="n">
        <v>222.83</v>
      </c>
      <c r="Q4" t="n">
        <v>2196.98</v>
      </c>
      <c r="R4" t="n">
        <v>160.44</v>
      </c>
      <c r="S4" t="n">
        <v>53.93</v>
      </c>
      <c r="T4" t="n">
        <v>50765.67</v>
      </c>
      <c r="U4" t="n">
        <v>0.34</v>
      </c>
      <c r="V4" t="n">
        <v>0.76</v>
      </c>
      <c r="W4" t="n">
        <v>2.65</v>
      </c>
      <c r="X4" t="n">
        <v>3.12</v>
      </c>
      <c r="Y4" t="n">
        <v>1</v>
      </c>
      <c r="Z4" t="n">
        <v>10</v>
      </c>
      <c r="AA4" t="n">
        <v>427.240950581193</v>
      </c>
      <c r="AB4" t="n">
        <v>584.5699171256657</v>
      </c>
      <c r="AC4" t="n">
        <v>528.779384684223</v>
      </c>
      <c r="AD4" t="n">
        <v>427240.950581193</v>
      </c>
      <c r="AE4" t="n">
        <v>584569.9171256657</v>
      </c>
      <c r="AF4" t="n">
        <v>2.292082136353161e-05</v>
      </c>
      <c r="AG4" t="n">
        <v>30</v>
      </c>
      <c r="AH4" t="n">
        <v>528779.384684223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4.0726</v>
      </c>
      <c r="E5" t="n">
        <v>24.55</v>
      </c>
      <c r="F5" t="n">
        <v>19.56</v>
      </c>
      <c r="G5" t="n">
        <v>13.19</v>
      </c>
      <c r="H5" t="n">
        <v>0.2</v>
      </c>
      <c r="I5" t="n">
        <v>89</v>
      </c>
      <c r="J5" t="n">
        <v>151.48</v>
      </c>
      <c r="K5" t="n">
        <v>49.1</v>
      </c>
      <c r="L5" t="n">
        <v>1.75</v>
      </c>
      <c r="M5" t="n">
        <v>87</v>
      </c>
      <c r="N5" t="n">
        <v>25.64</v>
      </c>
      <c r="O5" t="n">
        <v>18916.54</v>
      </c>
      <c r="P5" t="n">
        <v>212.69</v>
      </c>
      <c r="Q5" t="n">
        <v>2196.76</v>
      </c>
      <c r="R5" t="n">
        <v>141.3</v>
      </c>
      <c r="S5" t="n">
        <v>53.93</v>
      </c>
      <c r="T5" t="n">
        <v>41291.43</v>
      </c>
      <c r="U5" t="n">
        <v>0.38</v>
      </c>
      <c r="V5" t="n">
        <v>0.78</v>
      </c>
      <c r="W5" t="n">
        <v>2.63</v>
      </c>
      <c r="X5" t="n">
        <v>2.55</v>
      </c>
      <c r="Y5" t="n">
        <v>1</v>
      </c>
      <c r="Z5" t="n">
        <v>10</v>
      </c>
      <c r="AA5" t="n">
        <v>404.6181505687335</v>
      </c>
      <c r="AB5" t="n">
        <v>553.6164041011206</v>
      </c>
      <c r="AC5" t="n">
        <v>500.7800314992122</v>
      </c>
      <c r="AD5" t="n">
        <v>404618.1505687335</v>
      </c>
      <c r="AE5" t="n">
        <v>553616.4041011205</v>
      </c>
      <c r="AF5" t="n">
        <v>2.399982956295639e-05</v>
      </c>
      <c r="AG5" t="n">
        <v>29</v>
      </c>
      <c r="AH5" t="n">
        <v>500780.0314992121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4.2112</v>
      </c>
      <c r="E6" t="n">
        <v>23.75</v>
      </c>
      <c r="F6" t="n">
        <v>19.18</v>
      </c>
      <c r="G6" t="n">
        <v>15.34</v>
      </c>
      <c r="H6" t="n">
        <v>0.23</v>
      </c>
      <c r="I6" t="n">
        <v>75</v>
      </c>
      <c r="J6" t="n">
        <v>151.83</v>
      </c>
      <c r="K6" t="n">
        <v>49.1</v>
      </c>
      <c r="L6" t="n">
        <v>2</v>
      </c>
      <c r="M6" t="n">
        <v>73</v>
      </c>
      <c r="N6" t="n">
        <v>25.73</v>
      </c>
      <c r="O6" t="n">
        <v>18959.54</v>
      </c>
      <c r="P6" t="n">
        <v>205.12</v>
      </c>
      <c r="Q6" t="n">
        <v>2197.04</v>
      </c>
      <c r="R6" t="n">
        <v>129.18</v>
      </c>
      <c r="S6" t="n">
        <v>53.93</v>
      </c>
      <c r="T6" t="n">
        <v>35301.59</v>
      </c>
      <c r="U6" t="n">
        <v>0.42</v>
      </c>
      <c r="V6" t="n">
        <v>0.8</v>
      </c>
      <c r="W6" t="n">
        <v>2.6</v>
      </c>
      <c r="X6" t="n">
        <v>2.17</v>
      </c>
      <c r="Y6" t="n">
        <v>1</v>
      </c>
      <c r="Z6" t="n">
        <v>10</v>
      </c>
      <c r="AA6" t="n">
        <v>386.2251596986459</v>
      </c>
      <c r="AB6" t="n">
        <v>528.4503025511784</v>
      </c>
      <c r="AC6" t="n">
        <v>478.015747360351</v>
      </c>
      <c r="AD6" t="n">
        <v>386225.1596986459</v>
      </c>
      <c r="AE6" t="n">
        <v>528450.3025511784</v>
      </c>
      <c r="AF6" t="n">
        <v>2.481659928682461e-05</v>
      </c>
      <c r="AG6" t="n">
        <v>28</v>
      </c>
      <c r="AH6" t="n">
        <v>478015.747360351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4.3393</v>
      </c>
      <c r="E7" t="n">
        <v>23.04</v>
      </c>
      <c r="F7" t="n">
        <v>18.81</v>
      </c>
      <c r="G7" t="n">
        <v>17.64</v>
      </c>
      <c r="H7" t="n">
        <v>0.26</v>
      </c>
      <c r="I7" t="n">
        <v>64</v>
      </c>
      <c r="J7" t="n">
        <v>152.18</v>
      </c>
      <c r="K7" t="n">
        <v>49.1</v>
      </c>
      <c r="L7" t="n">
        <v>2.25</v>
      </c>
      <c r="M7" t="n">
        <v>62</v>
      </c>
      <c r="N7" t="n">
        <v>25.83</v>
      </c>
      <c r="O7" t="n">
        <v>19002.56</v>
      </c>
      <c r="P7" t="n">
        <v>197.45</v>
      </c>
      <c r="Q7" t="n">
        <v>2196.69</v>
      </c>
      <c r="R7" t="n">
        <v>117.3</v>
      </c>
      <c r="S7" t="n">
        <v>53.93</v>
      </c>
      <c r="T7" t="n">
        <v>29413.79</v>
      </c>
      <c r="U7" t="n">
        <v>0.46</v>
      </c>
      <c r="V7" t="n">
        <v>0.8100000000000001</v>
      </c>
      <c r="W7" t="n">
        <v>2.58</v>
      </c>
      <c r="X7" t="n">
        <v>1.81</v>
      </c>
      <c r="Y7" t="n">
        <v>1</v>
      </c>
      <c r="Z7" t="n">
        <v>10</v>
      </c>
      <c r="AA7" t="n">
        <v>368.6952913725717</v>
      </c>
      <c r="AB7" t="n">
        <v>504.4651633442343</v>
      </c>
      <c r="AC7" t="n">
        <v>456.3197161759634</v>
      </c>
      <c r="AD7" t="n">
        <v>368695.2913725717</v>
      </c>
      <c r="AE7" t="n">
        <v>504465.1633442343</v>
      </c>
      <c r="AF7" t="n">
        <v>2.55714925164604e-05</v>
      </c>
      <c r="AG7" t="n">
        <v>27</v>
      </c>
      <c r="AH7" t="n">
        <v>456319.7161759634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4.4277</v>
      </c>
      <c r="E8" t="n">
        <v>22.59</v>
      </c>
      <c r="F8" t="n">
        <v>18.6</v>
      </c>
      <c r="G8" t="n">
        <v>19.93</v>
      </c>
      <c r="H8" t="n">
        <v>0.29</v>
      </c>
      <c r="I8" t="n">
        <v>56</v>
      </c>
      <c r="J8" t="n">
        <v>152.53</v>
      </c>
      <c r="K8" t="n">
        <v>49.1</v>
      </c>
      <c r="L8" t="n">
        <v>2.5</v>
      </c>
      <c r="M8" t="n">
        <v>54</v>
      </c>
      <c r="N8" t="n">
        <v>25.93</v>
      </c>
      <c r="O8" t="n">
        <v>19045.63</v>
      </c>
      <c r="P8" t="n">
        <v>191.44</v>
      </c>
      <c r="Q8" t="n">
        <v>2196.78</v>
      </c>
      <c r="R8" t="n">
        <v>110.02</v>
      </c>
      <c r="S8" t="n">
        <v>53.93</v>
      </c>
      <c r="T8" t="n">
        <v>25814.51</v>
      </c>
      <c r="U8" t="n">
        <v>0.49</v>
      </c>
      <c r="V8" t="n">
        <v>0.82</v>
      </c>
      <c r="W8" t="n">
        <v>2.57</v>
      </c>
      <c r="X8" t="n">
        <v>1.59</v>
      </c>
      <c r="Y8" t="n">
        <v>1</v>
      </c>
      <c r="Z8" t="n">
        <v>10</v>
      </c>
      <c r="AA8" t="n">
        <v>362.6945074154434</v>
      </c>
      <c r="AB8" t="n">
        <v>496.2546259981872</v>
      </c>
      <c r="AC8" t="n">
        <v>448.8927809906615</v>
      </c>
      <c r="AD8" t="n">
        <v>362694.5074154434</v>
      </c>
      <c r="AE8" t="n">
        <v>496254.6259981872</v>
      </c>
      <c r="AF8" t="n">
        <v>2.609243366790305e-05</v>
      </c>
      <c r="AG8" t="n">
        <v>27</v>
      </c>
      <c r="AH8" t="n">
        <v>448892.7809906615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4.4996</v>
      </c>
      <c r="E9" t="n">
        <v>22.22</v>
      </c>
      <c r="F9" t="n">
        <v>18.42</v>
      </c>
      <c r="G9" t="n">
        <v>22.1</v>
      </c>
      <c r="H9" t="n">
        <v>0.32</v>
      </c>
      <c r="I9" t="n">
        <v>50</v>
      </c>
      <c r="J9" t="n">
        <v>152.88</v>
      </c>
      <c r="K9" t="n">
        <v>49.1</v>
      </c>
      <c r="L9" t="n">
        <v>2.75</v>
      </c>
      <c r="M9" t="n">
        <v>48</v>
      </c>
      <c r="N9" t="n">
        <v>26.03</v>
      </c>
      <c r="O9" t="n">
        <v>19088.72</v>
      </c>
      <c r="P9" t="n">
        <v>185.12</v>
      </c>
      <c r="Q9" t="n">
        <v>2196.63</v>
      </c>
      <c r="R9" t="n">
        <v>104.39</v>
      </c>
      <c r="S9" t="n">
        <v>53.93</v>
      </c>
      <c r="T9" t="n">
        <v>23029.36</v>
      </c>
      <c r="U9" t="n">
        <v>0.52</v>
      </c>
      <c r="V9" t="n">
        <v>0.83</v>
      </c>
      <c r="W9" t="n">
        <v>2.56</v>
      </c>
      <c r="X9" t="n">
        <v>1.41</v>
      </c>
      <c r="Y9" t="n">
        <v>1</v>
      </c>
      <c r="Z9" t="n">
        <v>10</v>
      </c>
      <c r="AA9" t="n">
        <v>348.2868234568443</v>
      </c>
      <c r="AB9" t="n">
        <v>476.5413971838757</v>
      </c>
      <c r="AC9" t="n">
        <v>431.0609550666973</v>
      </c>
      <c r="AD9" t="n">
        <v>348286.8234568443</v>
      </c>
      <c r="AE9" t="n">
        <v>476541.3971838757</v>
      </c>
      <c r="AF9" t="n">
        <v>2.651614032840901e-05</v>
      </c>
      <c r="AG9" t="n">
        <v>26</v>
      </c>
      <c r="AH9" t="n">
        <v>431060.9550666973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4.5781</v>
      </c>
      <c r="E10" t="n">
        <v>21.84</v>
      </c>
      <c r="F10" t="n">
        <v>18.22</v>
      </c>
      <c r="G10" t="n">
        <v>24.85</v>
      </c>
      <c r="H10" t="n">
        <v>0.35</v>
      </c>
      <c r="I10" t="n">
        <v>44</v>
      </c>
      <c r="J10" t="n">
        <v>153.23</v>
      </c>
      <c r="K10" t="n">
        <v>49.1</v>
      </c>
      <c r="L10" t="n">
        <v>3</v>
      </c>
      <c r="M10" t="n">
        <v>42</v>
      </c>
      <c r="N10" t="n">
        <v>26.13</v>
      </c>
      <c r="O10" t="n">
        <v>19131.85</v>
      </c>
      <c r="P10" t="n">
        <v>179.14</v>
      </c>
      <c r="Q10" t="n">
        <v>2196.6</v>
      </c>
      <c r="R10" t="n">
        <v>98.09999999999999</v>
      </c>
      <c r="S10" t="n">
        <v>53.93</v>
      </c>
      <c r="T10" t="n">
        <v>19915.29</v>
      </c>
      <c r="U10" t="n">
        <v>0.55</v>
      </c>
      <c r="V10" t="n">
        <v>0.84</v>
      </c>
      <c r="W10" t="n">
        <v>2.54</v>
      </c>
      <c r="X10" t="n">
        <v>1.22</v>
      </c>
      <c r="Y10" t="n">
        <v>1</v>
      </c>
      <c r="Z10" t="n">
        <v>10</v>
      </c>
      <c r="AA10" t="n">
        <v>342.9788590596323</v>
      </c>
      <c r="AB10" t="n">
        <v>469.278806124748</v>
      </c>
      <c r="AC10" t="n">
        <v>424.4914955051423</v>
      </c>
      <c r="AD10" t="n">
        <v>342978.8590596323</v>
      </c>
      <c r="AE10" t="n">
        <v>469278.806124748</v>
      </c>
      <c r="AF10" t="n">
        <v>2.697874078528965e-05</v>
      </c>
      <c r="AG10" t="n">
        <v>26</v>
      </c>
      <c r="AH10" t="n">
        <v>424491.4955051423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4.6241</v>
      </c>
      <c r="E11" t="n">
        <v>21.63</v>
      </c>
      <c r="F11" t="n">
        <v>18.13</v>
      </c>
      <c r="G11" t="n">
        <v>27.19</v>
      </c>
      <c r="H11" t="n">
        <v>0.37</v>
      </c>
      <c r="I11" t="n">
        <v>40</v>
      </c>
      <c r="J11" t="n">
        <v>153.58</v>
      </c>
      <c r="K11" t="n">
        <v>49.1</v>
      </c>
      <c r="L11" t="n">
        <v>3.25</v>
      </c>
      <c r="M11" t="n">
        <v>37</v>
      </c>
      <c r="N11" t="n">
        <v>26.23</v>
      </c>
      <c r="O11" t="n">
        <v>19175.02</v>
      </c>
      <c r="P11" t="n">
        <v>174.32</v>
      </c>
      <c r="Q11" t="n">
        <v>2196.79</v>
      </c>
      <c r="R11" t="n">
        <v>94.72</v>
      </c>
      <c r="S11" t="n">
        <v>53.93</v>
      </c>
      <c r="T11" t="n">
        <v>18243.06</v>
      </c>
      <c r="U11" t="n">
        <v>0.57</v>
      </c>
      <c r="V11" t="n">
        <v>0.84</v>
      </c>
      <c r="W11" t="n">
        <v>2.54</v>
      </c>
      <c r="X11" t="n">
        <v>1.12</v>
      </c>
      <c r="Y11" t="n">
        <v>1</v>
      </c>
      <c r="Z11" t="n">
        <v>10</v>
      </c>
      <c r="AA11" t="n">
        <v>339.2868254675543</v>
      </c>
      <c r="AB11" t="n">
        <v>464.2272028830404</v>
      </c>
      <c r="AC11" t="n">
        <v>419.9220101868536</v>
      </c>
      <c r="AD11" t="n">
        <v>339286.8254675543</v>
      </c>
      <c r="AE11" t="n">
        <v>464227.2028830404</v>
      </c>
      <c r="AF11" t="n">
        <v>2.724981876002225e-05</v>
      </c>
      <c r="AG11" t="n">
        <v>26</v>
      </c>
      <c r="AH11" t="n">
        <v>419922.0101868536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4.6679</v>
      </c>
      <c r="E12" t="n">
        <v>21.42</v>
      </c>
      <c r="F12" t="n">
        <v>18.05</v>
      </c>
      <c r="G12" t="n">
        <v>30.08</v>
      </c>
      <c r="H12" t="n">
        <v>0.4</v>
      </c>
      <c r="I12" t="n">
        <v>36</v>
      </c>
      <c r="J12" t="n">
        <v>153.93</v>
      </c>
      <c r="K12" t="n">
        <v>49.1</v>
      </c>
      <c r="L12" t="n">
        <v>3.5</v>
      </c>
      <c r="M12" t="n">
        <v>29</v>
      </c>
      <c r="N12" t="n">
        <v>26.33</v>
      </c>
      <c r="O12" t="n">
        <v>19218.22</v>
      </c>
      <c r="P12" t="n">
        <v>169.17</v>
      </c>
      <c r="Q12" t="n">
        <v>2196.78</v>
      </c>
      <c r="R12" t="n">
        <v>92.05</v>
      </c>
      <c r="S12" t="n">
        <v>53.93</v>
      </c>
      <c r="T12" t="n">
        <v>16929.45</v>
      </c>
      <c r="U12" t="n">
        <v>0.59</v>
      </c>
      <c r="V12" t="n">
        <v>0.85</v>
      </c>
      <c r="W12" t="n">
        <v>2.54</v>
      </c>
      <c r="X12" t="n">
        <v>1.04</v>
      </c>
      <c r="Y12" t="n">
        <v>1</v>
      </c>
      <c r="Z12" t="n">
        <v>10</v>
      </c>
      <c r="AA12" t="n">
        <v>326.6300293920175</v>
      </c>
      <c r="AB12" t="n">
        <v>446.9096161140565</v>
      </c>
      <c r="AC12" t="n">
        <v>404.2571895937157</v>
      </c>
      <c r="AD12" t="n">
        <v>326630.0293920175</v>
      </c>
      <c r="AE12" t="n">
        <v>446909.6161140564</v>
      </c>
      <c r="AF12" t="n">
        <v>2.750793213596329e-05</v>
      </c>
      <c r="AG12" t="n">
        <v>25</v>
      </c>
      <c r="AH12" t="n">
        <v>404257.1895937157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4.7107</v>
      </c>
      <c r="E13" t="n">
        <v>21.23</v>
      </c>
      <c r="F13" t="n">
        <v>17.94</v>
      </c>
      <c r="G13" t="n">
        <v>32.62</v>
      </c>
      <c r="H13" t="n">
        <v>0.43</v>
      </c>
      <c r="I13" t="n">
        <v>33</v>
      </c>
      <c r="J13" t="n">
        <v>154.28</v>
      </c>
      <c r="K13" t="n">
        <v>49.1</v>
      </c>
      <c r="L13" t="n">
        <v>3.75</v>
      </c>
      <c r="M13" t="n">
        <v>21</v>
      </c>
      <c r="N13" t="n">
        <v>26.43</v>
      </c>
      <c r="O13" t="n">
        <v>19261.45</v>
      </c>
      <c r="P13" t="n">
        <v>163.7</v>
      </c>
      <c r="Q13" t="n">
        <v>2196.71</v>
      </c>
      <c r="R13" t="n">
        <v>88.53</v>
      </c>
      <c r="S13" t="n">
        <v>53.93</v>
      </c>
      <c r="T13" t="n">
        <v>15184.51</v>
      </c>
      <c r="U13" t="n">
        <v>0.61</v>
      </c>
      <c r="V13" t="n">
        <v>0.85</v>
      </c>
      <c r="W13" t="n">
        <v>2.54</v>
      </c>
      <c r="X13" t="n">
        <v>0.9399999999999999</v>
      </c>
      <c r="Y13" t="n">
        <v>1</v>
      </c>
      <c r="Z13" t="n">
        <v>10</v>
      </c>
      <c r="AA13" t="n">
        <v>322.797899689998</v>
      </c>
      <c r="AB13" t="n">
        <v>441.6663271941226</v>
      </c>
      <c r="AC13" t="n">
        <v>399.5143128092983</v>
      </c>
      <c r="AD13" t="n">
        <v>322797.899689998</v>
      </c>
      <c r="AE13" t="n">
        <v>441666.3271941227</v>
      </c>
      <c r="AF13" t="n">
        <v>2.776015251245362e-05</v>
      </c>
      <c r="AG13" t="n">
        <v>25</v>
      </c>
      <c r="AH13" t="n">
        <v>399514.3128092983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4.7263</v>
      </c>
      <c r="E14" t="n">
        <v>21.16</v>
      </c>
      <c r="F14" t="n">
        <v>17.9</v>
      </c>
      <c r="G14" t="n">
        <v>33.57</v>
      </c>
      <c r="H14" t="n">
        <v>0.46</v>
      </c>
      <c r="I14" t="n">
        <v>32</v>
      </c>
      <c r="J14" t="n">
        <v>154.63</v>
      </c>
      <c r="K14" t="n">
        <v>49.1</v>
      </c>
      <c r="L14" t="n">
        <v>4</v>
      </c>
      <c r="M14" t="n">
        <v>12</v>
      </c>
      <c r="N14" t="n">
        <v>26.53</v>
      </c>
      <c r="O14" t="n">
        <v>19304.72</v>
      </c>
      <c r="P14" t="n">
        <v>162.48</v>
      </c>
      <c r="Q14" t="n">
        <v>2196.83</v>
      </c>
      <c r="R14" t="n">
        <v>86.98999999999999</v>
      </c>
      <c r="S14" t="n">
        <v>53.93</v>
      </c>
      <c r="T14" t="n">
        <v>14419.4</v>
      </c>
      <c r="U14" t="n">
        <v>0.62</v>
      </c>
      <c r="V14" t="n">
        <v>0.85</v>
      </c>
      <c r="W14" t="n">
        <v>2.55</v>
      </c>
      <c r="X14" t="n">
        <v>0.9</v>
      </c>
      <c r="Y14" t="n">
        <v>1</v>
      </c>
      <c r="Z14" t="n">
        <v>10</v>
      </c>
      <c r="AA14" t="n">
        <v>321.8144325693685</v>
      </c>
      <c r="AB14" t="n">
        <v>440.3207040921702</v>
      </c>
      <c r="AC14" t="n">
        <v>398.2971140876023</v>
      </c>
      <c r="AD14" t="n">
        <v>321814.4325693685</v>
      </c>
      <c r="AE14" t="n">
        <v>440320.7040921702</v>
      </c>
      <c r="AF14" t="n">
        <v>2.785208330388468e-05</v>
      </c>
      <c r="AG14" t="n">
        <v>25</v>
      </c>
      <c r="AH14" t="n">
        <v>398297.1140876022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4.7342</v>
      </c>
      <c r="E15" t="n">
        <v>21.12</v>
      </c>
      <c r="F15" t="n">
        <v>17.9</v>
      </c>
      <c r="G15" t="n">
        <v>34.64</v>
      </c>
      <c r="H15" t="n">
        <v>0.49</v>
      </c>
      <c r="I15" t="n">
        <v>31</v>
      </c>
      <c r="J15" t="n">
        <v>154.98</v>
      </c>
      <c r="K15" t="n">
        <v>49.1</v>
      </c>
      <c r="L15" t="n">
        <v>4.25</v>
      </c>
      <c r="M15" t="n">
        <v>3</v>
      </c>
      <c r="N15" t="n">
        <v>26.63</v>
      </c>
      <c r="O15" t="n">
        <v>19348.03</v>
      </c>
      <c r="P15" t="n">
        <v>161.13</v>
      </c>
      <c r="Q15" t="n">
        <v>2196.74</v>
      </c>
      <c r="R15" t="n">
        <v>86.53</v>
      </c>
      <c r="S15" t="n">
        <v>53.93</v>
      </c>
      <c r="T15" t="n">
        <v>14196.87</v>
      </c>
      <c r="U15" t="n">
        <v>0.62</v>
      </c>
      <c r="V15" t="n">
        <v>0.85</v>
      </c>
      <c r="W15" t="n">
        <v>2.56</v>
      </c>
      <c r="X15" t="n">
        <v>0.89</v>
      </c>
      <c r="Y15" t="n">
        <v>1</v>
      </c>
      <c r="Z15" t="n">
        <v>10</v>
      </c>
      <c r="AA15" t="n">
        <v>320.961428898008</v>
      </c>
      <c r="AB15" t="n">
        <v>439.1535868371486</v>
      </c>
      <c r="AC15" t="n">
        <v>397.2413848653406</v>
      </c>
      <c r="AD15" t="n">
        <v>320961.428898008</v>
      </c>
      <c r="AE15" t="n">
        <v>439153.5868371486</v>
      </c>
      <c r="AF15" t="n">
        <v>2.789863799954528e-05</v>
      </c>
      <c r="AG15" t="n">
        <v>25</v>
      </c>
      <c r="AH15" t="n">
        <v>397241.3848653406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4.7325</v>
      </c>
      <c r="E16" t="n">
        <v>21.13</v>
      </c>
      <c r="F16" t="n">
        <v>17.91</v>
      </c>
      <c r="G16" t="n">
        <v>34.66</v>
      </c>
      <c r="H16" t="n">
        <v>0.51</v>
      </c>
      <c r="I16" t="n">
        <v>31</v>
      </c>
      <c r="J16" t="n">
        <v>155.33</v>
      </c>
      <c r="K16" t="n">
        <v>49.1</v>
      </c>
      <c r="L16" t="n">
        <v>4.5</v>
      </c>
      <c r="M16" t="n">
        <v>0</v>
      </c>
      <c r="N16" t="n">
        <v>26.74</v>
      </c>
      <c r="O16" t="n">
        <v>19391.36</v>
      </c>
      <c r="P16" t="n">
        <v>161.54</v>
      </c>
      <c r="Q16" t="n">
        <v>2196.66</v>
      </c>
      <c r="R16" t="n">
        <v>86.70999999999999</v>
      </c>
      <c r="S16" t="n">
        <v>53.93</v>
      </c>
      <c r="T16" t="n">
        <v>14283.15</v>
      </c>
      <c r="U16" t="n">
        <v>0.62</v>
      </c>
      <c r="V16" t="n">
        <v>0.85</v>
      </c>
      <c r="W16" t="n">
        <v>2.56</v>
      </c>
      <c r="X16" t="n">
        <v>0.9</v>
      </c>
      <c r="Y16" t="n">
        <v>1</v>
      </c>
      <c r="Z16" t="n">
        <v>10</v>
      </c>
      <c r="AA16" t="n">
        <v>321.2140257913503</v>
      </c>
      <c r="AB16" t="n">
        <v>439.4992010504081</v>
      </c>
      <c r="AC16" t="n">
        <v>397.5540141431591</v>
      </c>
      <c r="AD16" t="n">
        <v>321214.0257913503</v>
      </c>
      <c r="AE16" t="n">
        <v>439499.2010504081</v>
      </c>
      <c r="AF16" t="n">
        <v>2.788861990047907e-05</v>
      </c>
      <c r="AG16" t="n">
        <v>25</v>
      </c>
      <c r="AH16" t="n">
        <v>397554.0141431591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2.8717</v>
      </c>
      <c r="E2" t="n">
        <v>34.82</v>
      </c>
      <c r="F2" t="n">
        <v>23.83</v>
      </c>
      <c r="G2" t="n">
        <v>6.24</v>
      </c>
      <c r="H2" t="n">
        <v>0.1</v>
      </c>
      <c r="I2" t="n">
        <v>229</v>
      </c>
      <c r="J2" t="n">
        <v>185.69</v>
      </c>
      <c r="K2" t="n">
        <v>53.44</v>
      </c>
      <c r="L2" t="n">
        <v>1</v>
      </c>
      <c r="M2" t="n">
        <v>227</v>
      </c>
      <c r="N2" t="n">
        <v>36.26</v>
      </c>
      <c r="O2" t="n">
        <v>23136.14</v>
      </c>
      <c r="P2" t="n">
        <v>315.79</v>
      </c>
      <c r="Q2" t="n">
        <v>2197.14</v>
      </c>
      <c r="R2" t="n">
        <v>280.8</v>
      </c>
      <c r="S2" t="n">
        <v>53.93</v>
      </c>
      <c r="T2" t="n">
        <v>110340.22</v>
      </c>
      <c r="U2" t="n">
        <v>0.19</v>
      </c>
      <c r="V2" t="n">
        <v>0.64</v>
      </c>
      <c r="W2" t="n">
        <v>2.87</v>
      </c>
      <c r="X2" t="n">
        <v>6.82</v>
      </c>
      <c r="Y2" t="n">
        <v>1</v>
      </c>
      <c r="Z2" t="n">
        <v>10</v>
      </c>
      <c r="AA2" t="n">
        <v>669.3445211068091</v>
      </c>
      <c r="AB2" t="n">
        <v>915.826703174528</v>
      </c>
      <c r="AC2" t="n">
        <v>828.4214879944011</v>
      </c>
      <c r="AD2" t="n">
        <v>669344.5211068091</v>
      </c>
      <c r="AE2" t="n">
        <v>915826.703174528</v>
      </c>
      <c r="AF2" t="n">
        <v>1.538372401648236e-05</v>
      </c>
      <c r="AG2" t="n">
        <v>41</v>
      </c>
      <c r="AH2" t="n">
        <v>828421.4879944011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3.2669</v>
      </c>
      <c r="E3" t="n">
        <v>30.61</v>
      </c>
      <c r="F3" t="n">
        <v>21.93</v>
      </c>
      <c r="G3" t="n">
        <v>7.88</v>
      </c>
      <c r="H3" t="n">
        <v>0.12</v>
      </c>
      <c r="I3" t="n">
        <v>167</v>
      </c>
      <c r="J3" t="n">
        <v>186.07</v>
      </c>
      <c r="K3" t="n">
        <v>53.44</v>
      </c>
      <c r="L3" t="n">
        <v>1.25</v>
      </c>
      <c r="M3" t="n">
        <v>165</v>
      </c>
      <c r="N3" t="n">
        <v>36.39</v>
      </c>
      <c r="O3" t="n">
        <v>23182.76</v>
      </c>
      <c r="P3" t="n">
        <v>287.71</v>
      </c>
      <c r="Q3" t="n">
        <v>2197.15</v>
      </c>
      <c r="R3" t="n">
        <v>218.44</v>
      </c>
      <c r="S3" t="n">
        <v>53.93</v>
      </c>
      <c r="T3" t="n">
        <v>79467.88</v>
      </c>
      <c r="U3" t="n">
        <v>0.25</v>
      </c>
      <c r="V3" t="n">
        <v>0.7</v>
      </c>
      <c r="W3" t="n">
        <v>2.76</v>
      </c>
      <c r="X3" t="n">
        <v>4.92</v>
      </c>
      <c r="Y3" t="n">
        <v>1</v>
      </c>
      <c r="Z3" t="n">
        <v>10</v>
      </c>
      <c r="AA3" t="n">
        <v>564.8439728232609</v>
      </c>
      <c r="AB3" t="n">
        <v>772.8444427741613</v>
      </c>
      <c r="AC3" t="n">
        <v>699.0852538497825</v>
      </c>
      <c r="AD3" t="n">
        <v>564843.9728232608</v>
      </c>
      <c r="AE3" t="n">
        <v>772844.4427741612</v>
      </c>
      <c r="AF3" t="n">
        <v>1.750081414822099e-05</v>
      </c>
      <c r="AG3" t="n">
        <v>36</v>
      </c>
      <c r="AH3" t="n">
        <v>699085.2538497825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3.5513</v>
      </c>
      <c r="E4" t="n">
        <v>28.16</v>
      </c>
      <c r="F4" t="n">
        <v>20.81</v>
      </c>
      <c r="G4" t="n">
        <v>9.529999999999999</v>
      </c>
      <c r="H4" t="n">
        <v>0.14</v>
      </c>
      <c r="I4" t="n">
        <v>131</v>
      </c>
      <c r="J4" t="n">
        <v>186.45</v>
      </c>
      <c r="K4" t="n">
        <v>53.44</v>
      </c>
      <c r="L4" t="n">
        <v>1.5</v>
      </c>
      <c r="M4" t="n">
        <v>129</v>
      </c>
      <c r="N4" t="n">
        <v>36.51</v>
      </c>
      <c r="O4" t="n">
        <v>23229.42</v>
      </c>
      <c r="P4" t="n">
        <v>270.3</v>
      </c>
      <c r="Q4" t="n">
        <v>2196.98</v>
      </c>
      <c r="R4" t="n">
        <v>182.22</v>
      </c>
      <c r="S4" t="n">
        <v>53.93</v>
      </c>
      <c r="T4" t="n">
        <v>61537.83</v>
      </c>
      <c r="U4" t="n">
        <v>0.3</v>
      </c>
      <c r="V4" t="n">
        <v>0.73</v>
      </c>
      <c r="W4" t="n">
        <v>2.7</v>
      </c>
      <c r="X4" t="n">
        <v>3.81</v>
      </c>
      <c r="Y4" t="n">
        <v>1</v>
      </c>
      <c r="Z4" t="n">
        <v>10</v>
      </c>
      <c r="AA4" t="n">
        <v>505.4264635095128</v>
      </c>
      <c r="AB4" t="n">
        <v>691.5467852155838</v>
      </c>
      <c r="AC4" t="n">
        <v>625.5465306266167</v>
      </c>
      <c r="AD4" t="n">
        <v>505426.4635095128</v>
      </c>
      <c r="AE4" t="n">
        <v>691546.7852155837</v>
      </c>
      <c r="AF4" t="n">
        <v>1.902434763371306e-05</v>
      </c>
      <c r="AG4" t="n">
        <v>33</v>
      </c>
      <c r="AH4" t="n">
        <v>625546.5306266167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3.7681</v>
      </c>
      <c r="E5" t="n">
        <v>26.54</v>
      </c>
      <c r="F5" t="n">
        <v>20.09</v>
      </c>
      <c r="G5" t="n">
        <v>11.26</v>
      </c>
      <c r="H5" t="n">
        <v>0.17</v>
      </c>
      <c r="I5" t="n">
        <v>107</v>
      </c>
      <c r="J5" t="n">
        <v>186.83</v>
      </c>
      <c r="K5" t="n">
        <v>53.44</v>
      </c>
      <c r="L5" t="n">
        <v>1.75</v>
      </c>
      <c r="M5" t="n">
        <v>105</v>
      </c>
      <c r="N5" t="n">
        <v>36.64</v>
      </c>
      <c r="O5" t="n">
        <v>23276.13</v>
      </c>
      <c r="P5" t="n">
        <v>258.03</v>
      </c>
      <c r="Q5" t="n">
        <v>2196.94</v>
      </c>
      <c r="R5" t="n">
        <v>158.97</v>
      </c>
      <c r="S5" t="n">
        <v>53.93</v>
      </c>
      <c r="T5" t="n">
        <v>50035.52</v>
      </c>
      <c r="U5" t="n">
        <v>0.34</v>
      </c>
      <c r="V5" t="n">
        <v>0.76</v>
      </c>
      <c r="W5" t="n">
        <v>2.64</v>
      </c>
      <c r="X5" t="n">
        <v>3.08</v>
      </c>
      <c r="Y5" t="n">
        <v>1</v>
      </c>
      <c r="Z5" t="n">
        <v>10</v>
      </c>
      <c r="AA5" t="n">
        <v>466.7969430271641</v>
      </c>
      <c r="AB5" t="n">
        <v>638.6921710774679</v>
      </c>
      <c r="AC5" t="n">
        <v>577.7362866799258</v>
      </c>
      <c r="AD5" t="n">
        <v>466796.9430271641</v>
      </c>
      <c r="AE5" t="n">
        <v>638692.171077468</v>
      </c>
      <c r="AF5" t="n">
        <v>2.018574728088143e-05</v>
      </c>
      <c r="AG5" t="n">
        <v>31</v>
      </c>
      <c r="AH5" t="n">
        <v>577736.2866799257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3.9277</v>
      </c>
      <c r="E6" t="n">
        <v>25.46</v>
      </c>
      <c r="F6" t="n">
        <v>19.6</v>
      </c>
      <c r="G6" t="n">
        <v>12.93</v>
      </c>
      <c r="H6" t="n">
        <v>0.19</v>
      </c>
      <c r="I6" t="n">
        <v>91</v>
      </c>
      <c r="J6" t="n">
        <v>187.21</v>
      </c>
      <c r="K6" t="n">
        <v>53.44</v>
      </c>
      <c r="L6" t="n">
        <v>2</v>
      </c>
      <c r="M6" t="n">
        <v>89</v>
      </c>
      <c r="N6" t="n">
        <v>36.77</v>
      </c>
      <c r="O6" t="n">
        <v>23322.88</v>
      </c>
      <c r="P6" t="n">
        <v>248.93</v>
      </c>
      <c r="Q6" t="n">
        <v>2197</v>
      </c>
      <c r="R6" t="n">
        <v>143.13</v>
      </c>
      <c r="S6" t="n">
        <v>53.93</v>
      </c>
      <c r="T6" t="n">
        <v>42192.67</v>
      </c>
      <c r="U6" t="n">
        <v>0.38</v>
      </c>
      <c r="V6" t="n">
        <v>0.78</v>
      </c>
      <c r="W6" t="n">
        <v>2.62</v>
      </c>
      <c r="X6" t="n">
        <v>2.6</v>
      </c>
      <c r="Y6" t="n">
        <v>1</v>
      </c>
      <c r="Z6" t="n">
        <v>10</v>
      </c>
      <c r="AA6" t="n">
        <v>444.0519232750444</v>
      </c>
      <c r="AB6" t="n">
        <v>607.5714316131656</v>
      </c>
      <c r="AC6" t="n">
        <v>549.5856669118642</v>
      </c>
      <c r="AD6" t="n">
        <v>444051.9232750444</v>
      </c>
      <c r="AE6" t="n">
        <v>607571.4316131657</v>
      </c>
      <c r="AF6" t="n">
        <v>2.104072598792972e-05</v>
      </c>
      <c r="AG6" t="n">
        <v>30</v>
      </c>
      <c r="AH6" t="n">
        <v>549585.6669118642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4.0508</v>
      </c>
      <c r="E7" t="n">
        <v>24.69</v>
      </c>
      <c r="F7" t="n">
        <v>19.28</v>
      </c>
      <c r="G7" t="n">
        <v>14.64</v>
      </c>
      <c r="H7" t="n">
        <v>0.21</v>
      </c>
      <c r="I7" t="n">
        <v>79</v>
      </c>
      <c r="J7" t="n">
        <v>187.59</v>
      </c>
      <c r="K7" t="n">
        <v>53.44</v>
      </c>
      <c r="L7" t="n">
        <v>2.25</v>
      </c>
      <c r="M7" t="n">
        <v>77</v>
      </c>
      <c r="N7" t="n">
        <v>36.9</v>
      </c>
      <c r="O7" t="n">
        <v>23369.68</v>
      </c>
      <c r="P7" t="n">
        <v>242.15</v>
      </c>
      <c r="Q7" t="n">
        <v>2196.9</v>
      </c>
      <c r="R7" t="n">
        <v>132.02</v>
      </c>
      <c r="S7" t="n">
        <v>53.93</v>
      </c>
      <c r="T7" t="n">
        <v>36699.44</v>
      </c>
      <c r="U7" t="n">
        <v>0.41</v>
      </c>
      <c r="V7" t="n">
        <v>0.79</v>
      </c>
      <c r="W7" t="n">
        <v>2.61</v>
      </c>
      <c r="X7" t="n">
        <v>2.27</v>
      </c>
      <c r="Y7" t="n">
        <v>1</v>
      </c>
      <c r="Z7" t="n">
        <v>10</v>
      </c>
      <c r="AA7" t="n">
        <v>425.4074808900347</v>
      </c>
      <c r="AB7" t="n">
        <v>582.0612830072488</v>
      </c>
      <c r="AC7" t="n">
        <v>526.5101710851776</v>
      </c>
      <c r="AD7" t="n">
        <v>425407.4808900346</v>
      </c>
      <c r="AE7" t="n">
        <v>582061.2830072488</v>
      </c>
      <c r="AF7" t="n">
        <v>2.170017385032097e-05</v>
      </c>
      <c r="AG7" t="n">
        <v>29</v>
      </c>
      <c r="AH7" t="n">
        <v>526510.1710851776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4.1631</v>
      </c>
      <c r="E8" t="n">
        <v>24.02</v>
      </c>
      <c r="F8" t="n">
        <v>18.98</v>
      </c>
      <c r="G8" t="n">
        <v>16.51</v>
      </c>
      <c r="H8" t="n">
        <v>0.24</v>
      </c>
      <c r="I8" t="n">
        <v>69</v>
      </c>
      <c r="J8" t="n">
        <v>187.97</v>
      </c>
      <c r="K8" t="n">
        <v>53.44</v>
      </c>
      <c r="L8" t="n">
        <v>2.5</v>
      </c>
      <c r="M8" t="n">
        <v>67</v>
      </c>
      <c r="N8" t="n">
        <v>37.03</v>
      </c>
      <c r="O8" t="n">
        <v>23416.52</v>
      </c>
      <c r="P8" t="n">
        <v>235.74</v>
      </c>
      <c r="Q8" t="n">
        <v>2197.15</v>
      </c>
      <c r="R8" t="n">
        <v>122.84</v>
      </c>
      <c r="S8" t="n">
        <v>53.93</v>
      </c>
      <c r="T8" t="n">
        <v>32161.44</v>
      </c>
      <c r="U8" t="n">
        <v>0.44</v>
      </c>
      <c r="V8" t="n">
        <v>0.8</v>
      </c>
      <c r="W8" t="n">
        <v>2.59</v>
      </c>
      <c r="X8" t="n">
        <v>1.97</v>
      </c>
      <c r="Y8" t="n">
        <v>1</v>
      </c>
      <c r="Z8" t="n">
        <v>10</v>
      </c>
      <c r="AA8" t="n">
        <v>407.9744276862312</v>
      </c>
      <c r="AB8" t="n">
        <v>558.2086105217772</v>
      </c>
      <c r="AC8" t="n">
        <v>504.9339641842835</v>
      </c>
      <c r="AD8" t="n">
        <v>407974.4276862312</v>
      </c>
      <c r="AE8" t="n">
        <v>558208.6105217773</v>
      </c>
      <c r="AF8" t="n">
        <v>2.230176601073152e-05</v>
      </c>
      <c r="AG8" t="n">
        <v>28</v>
      </c>
      <c r="AH8" t="n">
        <v>504933.9641842835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4.2636</v>
      </c>
      <c r="E9" t="n">
        <v>23.45</v>
      </c>
      <c r="F9" t="n">
        <v>18.72</v>
      </c>
      <c r="G9" t="n">
        <v>18.41</v>
      </c>
      <c r="H9" t="n">
        <v>0.26</v>
      </c>
      <c r="I9" t="n">
        <v>61</v>
      </c>
      <c r="J9" t="n">
        <v>188.35</v>
      </c>
      <c r="K9" t="n">
        <v>53.44</v>
      </c>
      <c r="L9" t="n">
        <v>2.75</v>
      </c>
      <c r="M9" t="n">
        <v>59</v>
      </c>
      <c r="N9" t="n">
        <v>37.16</v>
      </c>
      <c r="O9" t="n">
        <v>23463.4</v>
      </c>
      <c r="P9" t="n">
        <v>229.26</v>
      </c>
      <c r="Q9" t="n">
        <v>2196.71</v>
      </c>
      <c r="R9" t="n">
        <v>114.25</v>
      </c>
      <c r="S9" t="n">
        <v>53.93</v>
      </c>
      <c r="T9" t="n">
        <v>27905.7</v>
      </c>
      <c r="U9" t="n">
        <v>0.47</v>
      </c>
      <c r="V9" t="n">
        <v>0.82</v>
      </c>
      <c r="W9" t="n">
        <v>2.57</v>
      </c>
      <c r="X9" t="n">
        <v>1.71</v>
      </c>
      <c r="Y9" t="n">
        <v>1</v>
      </c>
      <c r="Z9" t="n">
        <v>10</v>
      </c>
      <c r="AA9" t="n">
        <v>400.3501857549144</v>
      </c>
      <c r="AB9" t="n">
        <v>547.7767863535346</v>
      </c>
      <c r="AC9" t="n">
        <v>495.4977386735006</v>
      </c>
      <c r="AD9" t="n">
        <v>400350.1857549144</v>
      </c>
      <c r="AE9" t="n">
        <v>547776.7863535346</v>
      </c>
      <c r="AF9" t="n">
        <v>2.28401454597187e-05</v>
      </c>
      <c r="AG9" t="n">
        <v>28</v>
      </c>
      <c r="AH9" t="n">
        <v>495497.7386735007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4.3349</v>
      </c>
      <c r="E10" t="n">
        <v>23.07</v>
      </c>
      <c r="F10" t="n">
        <v>18.55</v>
      </c>
      <c r="G10" t="n">
        <v>20.24</v>
      </c>
      <c r="H10" t="n">
        <v>0.28</v>
      </c>
      <c r="I10" t="n">
        <v>55</v>
      </c>
      <c r="J10" t="n">
        <v>188.73</v>
      </c>
      <c r="K10" t="n">
        <v>53.44</v>
      </c>
      <c r="L10" t="n">
        <v>3</v>
      </c>
      <c r="M10" t="n">
        <v>53</v>
      </c>
      <c r="N10" t="n">
        <v>37.29</v>
      </c>
      <c r="O10" t="n">
        <v>23510.33</v>
      </c>
      <c r="P10" t="n">
        <v>225.09</v>
      </c>
      <c r="Q10" t="n">
        <v>2196.6</v>
      </c>
      <c r="R10" t="n">
        <v>108.52</v>
      </c>
      <c r="S10" t="n">
        <v>53.93</v>
      </c>
      <c r="T10" t="n">
        <v>25071.69</v>
      </c>
      <c r="U10" t="n">
        <v>0.5</v>
      </c>
      <c r="V10" t="n">
        <v>0.82</v>
      </c>
      <c r="W10" t="n">
        <v>2.57</v>
      </c>
      <c r="X10" t="n">
        <v>1.55</v>
      </c>
      <c r="Y10" t="n">
        <v>1</v>
      </c>
      <c r="Z10" t="n">
        <v>10</v>
      </c>
      <c r="AA10" t="n">
        <v>386.4559992582521</v>
      </c>
      <c r="AB10" t="n">
        <v>528.766147420554</v>
      </c>
      <c r="AC10" t="n">
        <v>478.3014484386846</v>
      </c>
      <c r="AD10" t="n">
        <v>386455.9992582521</v>
      </c>
      <c r="AE10" t="n">
        <v>528766.1474205541</v>
      </c>
      <c r="AF10" t="n">
        <v>2.322210023298025e-05</v>
      </c>
      <c r="AG10" t="n">
        <v>27</v>
      </c>
      <c r="AH10" t="n">
        <v>478301.4484386846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4.4002</v>
      </c>
      <c r="E11" t="n">
        <v>22.73</v>
      </c>
      <c r="F11" t="n">
        <v>18.4</v>
      </c>
      <c r="G11" t="n">
        <v>22.08</v>
      </c>
      <c r="H11" t="n">
        <v>0.3</v>
      </c>
      <c r="I11" t="n">
        <v>50</v>
      </c>
      <c r="J11" t="n">
        <v>189.11</v>
      </c>
      <c r="K11" t="n">
        <v>53.44</v>
      </c>
      <c r="L11" t="n">
        <v>3.25</v>
      </c>
      <c r="M11" t="n">
        <v>48</v>
      </c>
      <c r="N11" t="n">
        <v>37.42</v>
      </c>
      <c r="O11" t="n">
        <v>23557.3</v>
      </c>
      <c r="P11" t="n">
        <v>219.76</v>
      </c>
      <c r="Q11" t="n">
        <v>2196.74</v>
      </c>
      <c r="R11" t="n">
        <v>103.62</v>
      </c>
      <c r="S11" t="n">
        <v>53.93</v>
      </c>
      <c r="T11" t="n">
        <v>22643.21</v>
      </c>
      <c r="U11" t="n">
        <v>0.52</v>
      </c>
      <c r="V11" t="n">
        <v>0.83</v>
      </c>
      <c r="W11" t="n">
        <v>2.56</v>
      </c>
      <c r="X11" t="n">
        <v>1.39</v>
      </c>
      <c r="Y11" t="n">
        <v>1</v>
      </c>
      <c r="Z11" t="n">
        <v>10</v>
      </c>
      <c r="AA11" t="n">
        <v>381.2453904739593</v>
      </c>
      <c r="AB11" t="n">
        <v>521.6367626060489</v>
      </c>
      <c r="AC11" t="n">
        <v>471.8524821047212</v>
      </c>
      <c r="AD11" t="n">
        <v>381245.3904739593</v>
      </c>
      <c r="AE11" t="n">
        <v>521636.7626060489</v>
      </c>
      <c r="AF11" t="n">
        <v>2.357191294958585e-05</v>
      </c>
      <c r="AG11" t="n">
        <v>27</v>
      </c>
      <c r="AH11" t="n">
        <v>471852.4821047212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4.4646</v>
      </c>
      <c r="E12" t="n">
        <v>22.4</v>
      </c>
      <c r="F12" t="n">
        <v>18.25</v>
      </c>
      <c r="G12" t="n">
        <v>24.34</v>
      </c>
      <c r="H12" t="n">
        <v>0.33</v>
      </c>
      <c r="I12" t="n">
        <v>45</v>
      </c>
      <c r="J12" t="n">
        <v>189.49</v>
      </c>
      <c r="K12" t="n">
        <v>53.44</v>
      </c>
      <c r="L12" t="n">
        <v>3.5</v>
      </c>
      <c r="M12" t="n">
        <v>43</v>
      </c>
      <c r="N12" t="n">
        <v>37.55</v>
      </c>
      <c r="O12" t="n">
        <v>23604.32</v>
      </c>
      <c r="P12" t="n">
        <v>214.7</v>
      </c>
      <c r="Q12" t="n">
        <v>2197.02</v>
      </c>
      <c r="R12" t="n">
        <v>99.01000000000001</v>
      </c>
      <c r="S12" t="n">
        <v>53.93</v>
      </c>
      <c r="T12" t="n">
        <v>20364.49</v>
      </c>
      <c r="U12" t="n">
        <v>0.54</v>
      </c>
      <c r="V12" t="n">
        <v>0.84</v>
      </c>
      <c r="W12" t="n">
        <v>2.55</v>
      </c>
      <c r="X12" t="n">
        <v>1.25</v>
      </c>
      <c r="Y12" t="n">
        <v>1</v>
      </c>
      <c r="Z12" t="n">
        <v>10</v>
      </c>
      <c r="AA12" t="n">
        <v>367.408219504278</v>
      </c>
      <c r="AB12" t="n">
        <v>502.7041348324316</v>
      </c>
      <c r="AC12" t="n">
        <v>454.7267577537079</v>
      </c>
      <c r="AD12" t="n">
        <v>367408.219504278</v>
      </c>
      <c r="AE12" t="n">
        <v>502704.1348324316</v>
      </c>
      <c r="AF12" t="n">
        <v>2.391690435769305e-05</v>
      </c>
      <c r="AG12" t="n">
        <v>26</v>
      </c>
      <c r="AH12" t="n">
        <v>454726.7577537079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4.5033</v>
      </c>
      <c r="E13" t="n">
        <v>22.21</v>
      </c>
      <c r="F13" t="n">
        <v>18.17</v>
      </c>
      <c r="G13" t="n">
        <v>25.96</v>
      </c>
      <c r="H13" t="n">
        <v>0.35</v>
      </c>
      <c r="I13" t="n">
        <v>42</v>
      </c>
      <c r="J13" t="n">
        <v>189.87</v>
      </c>
      <c r="K13" t="n">
        <v>53.44</v>
      </c>
      <c r="L13" t="n">
        <v>3.75</v>
      </c>
      <c r="M13" t="n">
        <v>40</v>
      </c>
      <c r="N13" t="n">
        <v>37.69</v>
      </c>
      <c r="O13" t="n">
        <v>23651.38</v>
      </c>
      <c r="P13" t="n">
        <v>211.66</v>
      </c>
      <c r="Q13" t="n">
        <v>2196.63</v>
      </c>
      <c r="R13" t="n">
        <v>96.53</v>
      </c>
      <c r="S13" t="n">
        <v>53.93</v>
      </c>
      <c r="T13" t="n">
        <v>19138.31</v>
      </c>
      <c r="U13" t="n">
        <v>0.5600000000000001</v>
      </c>
      <c r="V13" t="n">
        <v>0.84</v>
      </c>
      <c r="W13" t="n">
        <v>2.54</v>
      </c>
      <c r="X13" t="n">
        <v>1.17</v>
      </c>
      <c r="Y13" t="n">
        <v>1</v>
      </c>
      <c r="Z13" t="n">
        <v>10</v>
      </c>
      <c r="AA13" t="n">
        <v>364.5498747197542</v>
      </c>
      <c r="AB13" t="n">
        <v>498.7932213969738</v>
      </c>
      <c r="AC13" t="n">
        <v>451.1890964075288</v>
      </c>
      <c r="AD13" t="n">
        <v>364549.8747197542</v>
      </c>
      <c r="AE13" t="n">
        <v>498793.2213969738</v>
      </c>
      <c r="AF13" t="n">
        <v>2.412422062312394e-05</v>
      </c>
      <c r="AG13" t="n">
        <v>26</v>
      </c>
      <c r="AH13" t="n">
        <v>451189.0964075289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4.5558</v>
      </c>
      <c r="E14" t="n">
        <v>21.95</v>
      </c>
      <c r="F14" t="n">
        <v>18.07</v>
      </c>
      <c r="G14" t="n">
        <v>28.53</v>
      </c>
      <c r="H14" t="n">
        <v>0.37</v>
      </c>
      <c r="I14" t="n">
        <v>38</v>
      </c>
      <c r="J14" t="n">
        <v>190.25</v>
      </c>
      <c r="K14" t="n">
        <v>53.44</v>
      </c>
      <c r="L14" t="n">
        <v>4</v>
      </c>
      <c r="M14" t="n">
        <v>36</v>
      </c>
      <c r="N14" t="n">
        <v>37.82</v>
      </c>
      <c r="O14" t="n">
        <v>23698.48</v>
      </c>
      <c r="P14" t="n">
        <v>205.75</v>
      </c>
      <c r="Q14" t="n">
        <v>2196.75</v>
      </c>
      <c r="R14" t="n">
        <v>92.95</v>
      </c>
      <c r="S14" t="n">
        <v>53.93</v>
      </c>
      <c r="T14" t="n">
        <v>17369.38</v>
      </c>
      <c r="U14" t="n">
        <v>0.58</v>
      </c>
      <c r="V14" t="n">
        <v>0.85</v>
      </c>
      <c r="W14" t="n">
        <v>2.54</v>
      </c>
      <c r="X14" t="n">
        <v>1.06</v>
      </c>
      <c r="Y14" t="n">
        <v>1</v>
      </c>
      <c r="Z14" t="n">
        <v>10</v>
      </c>
      <c r="AA14" t="n">
        <v>359.8097376169291</v>
      </c>
      <c r="AB14" t="n">
        <v>492.3075566927985</v>
      </c>
      <c r="AC14" t="n">
        <v>445.3224144400324</v>
      </c>
      <c r="AD14" t="n">
        <v>359809.7376169291</v>
      </c>
      <c r="AE14" t="n">
        <v>492307.5566927985</v>
      </c>
      <c r="AF14" t="n">
        <v>2.440546361886351e-05</v>
      </c>
      <c r="AG14" t="n">
        <v>26</v>
      </c>
      <c r="AH14" t="n">
        <v>445322.4144400324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4.5775</v>
      </c>
      <c r="E15" t="n">
        <v>21.85</v>
      </c>
      <c r="F15" t="n">
        <v>18.04</v>
      </c>
      <c r="G15" t="n">
        <v>30.06</v>
      </c>
      <c r="H15" t="n">
        <v>0.4</v>
      </c>
      <c r="I15" t="n">
        <v>36</v>
      </c>
      <c r="J15" t="n">
        <v>190.63</v>
      </c>
      <c r="K15" t="n">
        <v>53.44</v>
      </c>
      <c r="L15" t="n">
        <v>4.25</v>
      </c>
      <c r="M15" t="n">
        <v>34</v>
      </c>
      <c r="N15" t="n">
        <v>37.95</v>
      </c>
      <c r="O15" t="n">
        <v>23745.63</v>
      </c>
      <c r="P15" t="n">
        <v>202.56</v>
      </c>
      <c r="Q15" t="n">
        <v>2196.8</v>
      </c>
      <c r="R15" t="n">
        <v>91.79000000000001</v>
      </c>
      <c r="S15" t="n">
        <v>53.93</v>
      </c>
      <c r="T15" t="n">
        <v>16799.51</v>
      </c>
      <c r="U15" t="n">
        <v>0.59</v>
      </c>
      <c r="V15" t="n">
        <v>0.85</v>
      </c>
      <c r="W15" t="n">
        <v>2.54</v>
      </c>
      <c r="X15" t="n">
        <v>1.03</v>
      </c>
      <c r="Y15" t="n">
        <v>1</v>
      </c>
      <c r="Z15" t="n">
        <v>10</v>
      </c>
      <c r="AA15" t="n">
        <v>357.4980181477907</v>
      </c>
      <c r="AB15" t="n">
        <v>489.1445601292583</v>
      </c>
      <c r="AC15" t="n">
        <v>442.4612898292229</v>
      </c>
      <c r="AD15" t="n">
        <v>357498.0181477907</v>
      </c>
      <c r="AE15" t="n">
        <v>489144.5601292583</v>
      </c>
      <c r="AF15" t="n">
        <v>2.45217107237692e-05</v>
      </c>
      <c r="AG15" t="n">
        <v>26</v>
      </c>
      <c r="AH15" t="n">
        <v>442461.289829223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4.6256</v>
      </c>
      <c r="E16" t="n">
        <v>21.62</v>
      </c>
      <c r="F16" t="n">
        <v>17.92</v>
      </c>
      <c r="G16" t="n">
        <v>32.59</v>
      </c>
      <c r="H16" t="n">
        <v>0.42</v>
      </c>
      <c r="I16" t="n">
        <v>33</v>
      </c>
      <c r="J16" t="n">
        <v>191.02</v>
      </c>
      <c r="K16" t="n">
        <v>53.44</v>
      </c>
      <c r="L16" t="n">
        <v>4.5</v>
      </c>
      <c r="M16" t="n">
        <v>31</v>
      </c>
      <c r="N16" t="n">
        <v>38.08</v>
      </c>
      <c r="O16" t="n">
        <v>23792.83</v>
      </c>
      <c r="P16" t="n">
        <v>198.91</v>
      </c>
      <c r="Q16" t="n">
        <v>2196.74</v>
      </c>
      <c r="R16" t="n">
        <v>88.11</v>
      </c>
      <c r="S16" t="n">
        <v>53.93</v>
      </c>
      <c r="T16" t="n">
        <v>14976.2</v>
      </c>
      <c r="U16" t="n">
        <v>0.61</v>
      </c>
      <c r="V16" t="n">
        <v>0.85</v>
      </c>
      <c r="W16" t="n">
        <v>2.53</v>
      </c>
      <c r="X16" t="n">
        <v>0.92</v>
      </c>
      <c r="Y16" t="n">
        <v>1</v>
      </c>
      <c r="Z16" t="n">
        <v>10</v>
      </c>
      <c r="AA16" t="n">
        <v>354.190513816886</v>
      </c>
      <c r="AB16" t="n">
        <v>484.6190867869216</v>
      </c>
      <c r="AC16" t="n">
        <v>438.3677213111372</v>
      </c>
      <c r="AD16" t="n">
        <v>354190.513816886</v>
      </c>
      <c r="AE16" t="n">
        <v>484619.0867869216</v>
      </c>
      <c r="AF16" t="n">
        <v>2.477938287796107e-05</v>
      </c>
      <c r="AG16" t="n">
        <v>26</v>
      </c>
      <c r="AH16" t="n">
        <v>438367.7213111372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4.6547</v>
      </c>
      <c r="E17" t="n">
        <v>21.48</v>
      </c>
      <c r="F17" t="n">
        <v>17.86</v>
      </c>
      <c r="G17" t="n">
        <v>34.57</v>
      </c>
      <c r="H17" t="n">
        <v>0.44</v>
      </c>
      <c r="I17" t="n">
        <v>31</v>
      </c>
      <c r="J17" t="n">
        <v>191.4</v>
      </c>
      <c r="K17" t="n">
        <v>53.44</v>
      </c>
      <c r="L17" t="n">
        <v>4.75</v>
      </c>
      <c r="M17" t="n">
        <v>29</v>
      </c>
      <c r="N17" t="n">
        <v>38.22</v>
      </c>
      <c r="O17" t="n">
        <v>23840.07</v>
      </c>
      <c r="P17" t="n">
        <v>194.27</v>
      </c>
      <c r="Q17" t="n">
        <v>2196.64</v>
      </c>
      <c r="R17" t="n">
        <v>85.95</v>
      </c>
      <c r="S17" t="n">
        <v>53.93</v>
      </c>
      <c r="T17" t="n">
        <v>13906.59</v>
      </c>
      <c r="U17" t="n">
        <v>0.63</v>
      </c>
      <c r="V17" t="n">
        <v>0.86</v>
      </c>
      <c r="W17" t="n">
        <v>2.53</v>
      </c>
      <c r="X17" t="n">
        <v>0.86</v>
      </c>
      <c r="Y17" t="n">
        <v>1</v>
      </c>
      <c r="Z17" t="n">
        <v>10</v>
      </c>
      <c r="AA17" t="n">
        <v>342.0185150822275</v>
      </c>
      <c r="AB17" t="n">
        <v>467.9648211274766</v>
      </c>
      <c r="AC17" t="n">
        <v>423.3029153918209</v>
      </c>
      <c r="AD17" t="n">
        <v>342018.5150822275</v>
      </c>
      <c r="AE17" t="n">
        <v>467964.8211274766</v>
      </c>
      <c r="AF17" t="n">
        <v>2.493527185274243e-05</v>
      </c>
      <c r="AG17" t="n">
        <v>25</v>
      </c>
      <c r="AH17" t="n">
        <v>423302.9153918209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4.6817</v>
      </c>
      <c r="E18" t="n">
        <v>21.36</v>
      </c>
      <c r="F18" t="n">
        <v>17.81</v>
      </c>
      <c r="G18" t="n">
        <v>36.85</v>
      </c>
      <c r="H18" t="n">
        <v>0.46</v>
      </c>
      <c r="I18" t="n">
        <v>29</v>
      </c>
      <c r="J18" t="n">
        <v>191.78</v>
      </c>
      <c r="K18" t="n">
        <v>53.44</v>
      </c>
      <c r="L18" t="n">
        <v>5</v>
      </c>
      <c r="M18" t="n">
        <v>24</v>
      </c>
      <c r="N18" t="n">
        <v>38.35</v>
      </c>
      <c r="O18" t="n">
        <v>23887.36</v>
      </c>
      <c r="P18" t="n">
        <v>190.2</v>
      </c>
      <c r="Q18" t="n">
        <v>2196.6</v>
      </c>
      <c r="R18" t="n">
        <v>84.42</v>
      </c>
      <c r="S18" t="n">
        <v>53.93</v>
      </c>
      <c r="T18" t="n">
        <v>13151.82</v>
      </c>
      <c r="U18" t="n">
        <v>0.64</v>
      </c>
      <c r="V18" t="n">
        <v>0.86</v>
      </c>
      <c r="W18" t="n">
        <v>2.53</v>
      </c>
      <c r="X18" t="n">
        <v>0.8100000000000001</v>
      </c>
      <c r="Y18" t="n">
        <v>1</v>
      </c>
      <c r="Z18" t="n">
        <v>10</v>
      </c>
      <c r="AA18" t="n">
        <v>339.1934930651535</v>
      </c>
      <c r="AB18" t="n">
        <v>464.0995013725407</v>
      </c>
      <c r="AC18" t="n">
        <v>419.8064963292857</v>
      </c>
      <c r="AD18" t="n">
        <v>339193.4930651535</v>
      </c>
      <c r="AE18" t="n">
        <v>464099.5013725407</v>
      </c>
      <c r="AF18" t="n">
        <v>2.507991110769421e-05</v>
      </c>
      <c r="AG18" t="n">
        <v>25</v>
      </c>
      <c r="AH18" t="n">
        <v>419806.4963292857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4.7108</v>
      </c>
      <c r="E19" t="n">
        <v>21.23</v>
      </c>
      <c r="F19" t="n">
        <v>17.75</v>
      </c>
      <c r="G19" t="n">
        <v>39.45</v>
      </c>
      <c r="H19" t="n">
        <v>0.48</v>
      </c>
      <c r="I19" t="n">
        <v>27</v>
      </c>
      <c r="J19" t="n">
        <v>192.17</v>
      </c>
      <c r="K19" t="n">
        <v>53.44</v>
      </c>
      <c r="L19" t="n">
        <v>5.25</v>
      </c>
      <c r="M19" t="n">
        <v>20</v>
      </c>
      <c r="N19" t="n">
        <v>38.48</v>
      </c>
      <c r="O19" t="n">
        <v>23934.69</v>
      </c>
      <c r="P19" t="n">
        <v>186.25</v>
      </c>
      <c r="Q19" t="n">
        <v>2196.76</v>
      </c>
      <c r="R19" t="n">
        <v>82.31</v>
      </c>
      <c r="S19" t="n">
        <v>53.93</v>
      </c>
      <c r="T19" t="n">
        <v>12105</v>
      </c>
      <c r="U19" t="n">
        <v>0.66</v>
      </c>
      <c r="V19" t="n">
        <v>0.86</v>
      </c>
      <c r="W19" t="n">
        <v>2.53</v>
      </c>
      <c r="X19" t="n">
        <v>0.75</v>
      </c>
      <c r="Y19" t="n">
        <v>1</v>
      </c>
      <c r="Z19" t="n">
        <v>10</v>
      </c>
      <c r="AA19" t="n">
        <v>336.4036010008194</v>
      </c>
      <c r="AB19" t="n">
        <v>460.2822479687675</v>
      </c>
      <c r="AC19" t="n">
        <v>416.3535562328198</v>
      </c>
      <c r="AD19" t="n">
        <v>336403.6010008194</v>
      </c>
      <c r="AE19" t="n">
        <v>460282.2479687675</v>
      </c>
      <c r="AF19" t="n">
        <v>2.523580008247557e-05</v>
      </c>
      <c r="AG19" t="n">
        <v>25</v>
      </c>
      <c r="AH19" t="n">
        <v>416353.5562328198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4.7209</v>
      </c>
      <c r="E20" t="n">
        <v>21.18</v>
      </c>
      <c r="F20" t="n">
        <v>17.75</v>
      </c>
      <c r="G20" t="n">
        <v>40.95</v>
      </c>
      <c r="H20" t="n">
        <v>0.51</v>
      </c>
      <c r="I20" t="n">
        <v>26</v>
      </c>
      <c r="J20" t="n">
        <v>192.55</v>
      </c>
      <c r="K20" t="n">
        <v>53.44</v>
      </c>
      <c r="L20" t="n">
        <v>5.5</v>
      </c>
      <c r="M20" t="n">
        <v>9</v>
      </c>
      <c r="N20" t="n">
        <v>38.62</v>
      </c>
      <c r="O20" t="n">
        <v>23982.06</v>
      </c>
      <c r="P20" t="n">
        <v>181.93</v>
      </c>
      <c r="Q20" t="n">
        <v>2196.7</v>
      </c>
      <c r="R20" t="n">
        <v>81.84</v>
      </c>
      <c r="S20" t="n">
        <v>53.93</v>
      </c>
      <c r="T20" t="n">
        <v>11875.19</v>
      </c>
      <c r="U20" t="n">
        <v>0.66</v>
      </c>
      <c r="V20" t="n">
        <v>0.86</v>
      </c>
      <c r="W20" t="n">
        <v>2.54</v>
      </c>
      <c r="X20" t="n">
        <v>0.74</v>
      </c>
      <c r="Y20" t="n">
        <v>1</v>
      </c>
      <c r="Z20" t="n">
        <v>10</v>
      </c>
      <c r="AA20" t="n">
        <v>333.9513077086687</v>
      </c>
      <c r="AB20" t="n">
        <v>456.9269120989023</v>
      </c>
      <c r="AC20" t="n">
        <v>413.3184489091311</v>
      </c>
      <c r="AD20" t="n">
        <v>333951.3077086687</v>
      </c>
      <c r="AE20" t="n">
        <v>456926.9120989023</v>
      </c>
      <c r="AF20" t="n">
        <v>2.528990587784642e-05</v>
      </c>
      <c r="AG20" t="n">
        <v>25</v>
      </c>
      <c r="AH20" t="n">
        <v>413318.4489091311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4.7332</v>
      </c>
      <c r="E21" t="n">
        <v>21.13</v>
      </c>
      <c r="F21" t="n">
        <v>17.73</v>
      </c>
      <c r="G21" t="n">
        <v>42.55</v>
      </c>
      <c r="H21" t="n">
        <v>0.53</v>
      </c>
      <c r="I21" t="n">
        <v>25</v>
      </c>
      <c r="J21" t="n">
        <v>192.94</v>
      </c>
      <c r="K21" t="n">
        <v>53.44</v>
      </c>
      <c r="L21" t="n">
        <v>5.75</v>
      </c>
      <c r="M21" t="n">
        <v>7</v>
      </c>
      <c r="N21" t="n">
        <v>38.75</v>
      </c>
      <c r="O21" t="n">
        <v>24029.48</v>
      </c>
      <c r="P21" t="n">
        <v>181.74</v>
      </c>
      <c r="Q21" t="n">
        <v>2196.81</v>
      </c>
      <c r="R21" t="n">
        <v>80.91</v>
      </c>
      <c r="S21" t="n">
        <v>53.93</v>
      </c>
      <c r="T21" t="n">
        <v>11413.9</v>
      </c>
      <c r="U21" t="n">
        <v>0.67</v>
      </c>
      <c r="V21" t="n">
        <v>0.86</v>
      </c>
      <c r="W21" t="n">
        <v>2.55</v>
      </c>
      <c r="X21" t="n">
        <v>0.72</v>
      </c>
      <c r="Y21" t="n">
        <v>1</v>
      </c>
      <c r="Z21" t="n">
        <v>10</v>
      </c>
      <c r="AA21" t="n">
        <v>333.5521831288489</v>
      </c>
      <c r="AB21" t="n">
        <v>456.3808122406592</v>
      </c>
      <c r="AC21" t="n">
        <v>412.8244680549028</v>
      </c>
      <c r="AD21" t="n">
        <v>333552.1831288489</v>
      </c>
      <c r="AE21" t="n">
        <v>456380.8122406592</v>
      </c>
      <c r="AF21" t="n">
        <v>2.535579709399112e-05</v>
      </c>
      <c r="AG21" t="n">
        <v>25</v>
      </c>
      <c r="AH21" t="n">
        <v>412824.4680549027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4.7324</v>
      </c>
      <c r="E22" t="n">
        <v>21.13</v>
      </c>
      <c r="F22" t="n">
        <v>17.73</v>
      </c>
      <c r="G22" t="n">
        <v>42.56</v>
      </c>
      <c r="H22" t="n">
        <v>0.55</v>
      </c>
      <c r="I22" t="n">
        <v>25</v>
      </c>
      <c r="J22" t="n">
        <v>193.32</v>
      </c>
      <c r="K22" t="n">
        <v>53.44</v>
      </c>
      <c r="L22" t="n">
        <v>6</v>
      </c>
      <c r="M22" t="n">
        <v>4</v>
      </c>
      <c r="N22" t="n">
        <v>38.89</v>
      </c>
      <c r="O22" t="n">
        <v>24076.95</v>
      </c>
      <c r="P22" t="n">
        <v>181.2</v>
      </c>
      <c r="Q22" t="n">
        <v>2196.77</v>
      </c>
      <c r="R22" t="n">
        <v>81.13</v>
      </c>
      <c r="S22" t="n">
        <v>53.93</v>
      </c>
      <c r="T22" t="n">
        <v>11525.98</v>
      </c>
      <c r="U22" t="n">
        <v>0.66</v>
      </c>
      <c r="V22" t="n">
        <v>0.86</v>
      </c>
      <c r="W22" t="n">
        <v>2.54</v>
      </c>
      <c r="X22" t="n">
        <v>0.73</v>
      </c>
      <c r="Y22" t="n">
        <v>1</v>
      </c>
      <c r="Z22" t="n">
        <v>10</v>
      </c>
      <c r="AA22" t="n">
        <v>333.2946040247159</v>
      </c>
      <c r="AB22" t="n">
        <v>456.0283811467963</v>
      </c>
      <c r="AC22" t="n">
        <v>412.5056724899979</v>
      </c>
      <c r="AD22" t="n">
        <v>333294.6040247159</v>
      </c>
      <c r="AE22" t="n">
        <v>456028.3811467963</v>
      </c>
      <c r="AF22" t="n">
        <v>2.5351511486437e-05</v>
      </c>
      <c r="AG22" t="n">
        <v>25</v>
      </c>
      <c r="AH22" t="n">
        <v>412505.6724899979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4.7332</v>
      </c>
      <c r="E23" t="n">
        <v>21.13</v>
      </c>
      <c r="F23" t="n">
        <v>17.73</v>
      </c>
      <c r="G23" t="n">
        <v>42.55</v>
      </c>
      <c r="H23" t="n">
        <v>0.57</v>
      </c>
      <c r="I23" t="n">
        <v>25</v>
      </c>
      <c r="J23" t="n">
        <v>193.71</v>
      </c>
      <c r="K23" t="n">
        <v>53.44</v>
      </c>
      <c r="L23" t="n">
        <v>6.25</v>
      </c>
      <c r="M23" t="n">
        <v>0</v>
      </c>
      <c r="N23" t="n">
        <v>39.02</v>
      </c>
      <c r="O23" t="n">
        <v>24124.47</v>
      </c>
      <c r="P23" t="n">
        <v>181.46</v>
      </c>
      <c r="Q23" t="n">
        <v>2196.77</v>
      </c>
      <c r="R23" t="n">
        <v>80.84</v>
      </c>
      <c r="S23" t="n">
        <v>53.93</v>
      </c>
      <c r="T23" t="n">
        <v>11380.6</v>
      </c>
      <c r="U23" t="n">
        <v>0.67</v>
      </c>
      <c r="V23" t="n">
        <v>0.86</v>
      </c>
      <c r="W23" t="n">
        <v>2.55</v>
      </c>
      <c r="X23" t="n">
        <v>0.72</v>
      </c>
      <c r="Y23" t="n">
        <v>1</v>
      </c>
      <c r="Z23" t="n">
        <v>10</v>
      </c>
      <c r="AA23" t="n">
        <v>333.409104131436</v>
      </c>
      <c r="AB23" t="n">
        <v>456.1850452441989</v>
      </c>
      <c r="AC23" t="n">
        <v>412.647384785824</v>
      </c>
      <c r="AD23" t="n">
        <v>333409.104131436</v>
      </c>
      <c r="AE23" t="n">
        <v>456185.0452441989</v>
      </c>
      <c r="AF23" t="n">
        <v>2.535579709399112e-05</v>
      </c>
      <c r="AG23" t="n">
        <v>25</v>
      </c>
      <c r="AH23" t="n">
        <v>412647.384785824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3.7327</v>
      </c>
      <c r="E2" t="n">
        <v>26.79</v>
      </c>
      <c r="F2" t="n">
        <v>21.24</v>
      </c>
      <c r="G2" t="n">
        <v>8.789999999999999</v>
      </c>
      <c r="H2" t="n">
        <v>0.15</v>
      </c>
      <c r="I2" t="n">
        <v>145</v>
      </c>
      <c r="J2" t="n">
        <v>116.05</v>
      </c>
      <c r="K2" t="n">
        <v>43.4</v>
      </c>
      <c r="L2" t="n">
        <v>1</v>
      </c>
      <c r="M2" t="n">
        <v>143</v>
      </c>
      <c r="N2" t="n">
        <v>16.65</v>
      </c>
      <c r="O2" t="n">
        <v>14546.17</v>
      </c>
      <c r="P2" t="n">
        <v>199.12</v>
      </c>
      <c r="Q2" t="n">
        <v>2197.23</v>
      </c>
      <c r="R2" t="n">
        <v>196.45</v>
      </c>
      <c r="S2" t="n">
        <v>53.93</v>
      </c>
      <c r="T2" t="n">
        <v>68585.86</v>
      </c>
      <c r="U2" t="n">
        <v>0.27</v>
      </c>
      <c r="V2" t="n">
        <v>0.72</v>
      </c>
      <c r="W2" t="n">
        <v>2.71</v>
      </c>
      <c r="X2" t="n">
        <v>4.23</v>
      </c>
      <c r="Y2" t="n">
        <v>1</v>
      </c>
      <c r="Z2" t="n">
        <v>10</v>
      </c>
      <c r="AA2" t="n">
        <v>433.8587372737285</v>
      </c>
      <c r="AB2" t="n">
        <v>593.6246648345362</v>
      </c>
      <c r="AC2" t="n">
        <v>536.9699599801772</v>
      </c>
      <c r="AD2" t="n">
        <v>433858.7372737285</v>
      </c>
      <c r="AE2" t="n">
        <v>593624.6648345363</v>
      </c>
      <c r="AF2" t="n">
        <v>2.492854277370328e-05</v>
      </c>
      <c r="AG2" t="n">
        <v>32</v>
      </c>
      <c r="AH2" t="n">
        <v>536969.9599801772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4.0454</v>
      </c>
      <c r="E3" t="n">
        <v>24.72</v>
      </c>
      <c r="F3" t="n">
        <v>20.08</v>
      </c>
      <c r="G3" t="n">
        <v>11.26</v>
      </c>
      <c r="H3" t="n">
        <v>0.19</v>
      </c>
      <c r="I3" t="n">
        <v>107</v>
      </c>
      <c r="J3" t="n">
        <v>116.37</v>
      </c>
      <c r="K3" t="n">
        <v>43.4</v>
      </c>
      <c r="L3" t="n">
        <v>1.25</v>
      </c>
      <c r="M3" t="n">
        <v>105</v>
      </c>
      <c r="N3" t="n">
        <v>16.72</v>
      </c>
      <c r="O3" t="n">
        <v>14585.96</v>
      </c>
      <c r="P3" t="n">
        <v>183.23</v>
      </c>
      <c r="Q3" t="n">
        <v>2196.81</v>
      </c>
      <c r="R3" t="n">
        <v>158.7</v>
      </c>
      <c r="S3" t="n">
        <v>53.93</v>
      </c>
      <c r="T3" t="n">
        <v>49900.17</v>
      </c>
      <c r="U3" t="n">
        <v>0.34</v>
      </c>
      <c r="V3" t="n">
        <v>0.76</v>
      </c>
      <c r="W3" t="n">
        <v>2.65</v>
      </c>
      <c r="X3" t="n">
        <v>3.07</v>
      </c>
      <c r="Y3" t="n">
        <v>1</v>
      </c>
      <c r="Z3" t="n">
        <v>10</v>
      </c>
      <c r="AA3" t="n">
        <v>385.226389203198</v>
      </c>
      <c r="AB3" t="n">
        <v>527.0837406966619</v>
      </c>
      <c r="AC3" t="n">
        <v>476.7796082512481</v>
      </c>
      <c r="AD3" t="n">
        <v>385226.389203198</v>
      </c>
      <c r="AE3" t="n">
        <v>527083.740696662</v>
      </c>
      <c r="AF3" t="n">
        <v>2.701688507963116e-05</v>
      </c>
      <c r="AG3" t="n">
        <v>29</v>
      </c>
      <c r="AH3" t="n">
        <v>476779.6082512481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4.2501</v>
      </c>
      <c r="E4" t="n">
        <v>23.53</v>
      </c>
      <c r="F4" t="n">
        <v>19.44</v>
      </c>
      <c r="G4" t="n">
        <v>13.88</v>
      </c>
      <c r="H4" t="n">
        <v>0.23</v>
      </c>
      <c r="I4" t="n">
        <v>84</v>
      </c>
      <c r="J4" t="n">
        <v>116.69</v>
      </c>
      <c r="K4" t="n">
        <v>43.4</v>
      </c>
      <c r="L4" t="n">
        <v>1.5</v>
      </c>
      <c r="M4" t="n">
        <v>82</v>
      </c>
      <c r="N4" t="n">
        <v>16.79</v>
      </c>
      <c r="O4" t="n">
        <v>14625.77</v>
      </c>
      <c r="P4" t="n">
        <v>172.59</v>
      </c>
      <c r="Q4" t="n">
        <v>2196.93</v>
      </c>
      <c r="R4" t="n">
        <v>137.29</v>
      </c>
      <c r="S4" t="n">
        <v>53.93</v>
      </c>
      <c r="T4" t="n">
        <v>39309.39</v>
      </c>
      <c r="U4" t="n">
        <v>0.39</v>
      </c>
      <c r="V4" t="n">
        <v>0.79</v>
      </c>
      <c r="W4" t="n">
        <v>2.62</v>
      </c>
      <c r="X4" t="n">
        <v>2.43</v>
      </c>
      <c r="Y4" t="n">
        <v>1</v>
      </c>
      <c r="Z4" t="n">
        <v>10</v>
      </c>
      <c r="AA4" t="n">
        <v>363.6699220054584</v>
      </c>
      <c r="AB4" t="n">
        <v>497.5892312725004</v>
      </c>
      <c r="AC4" t="n">
        <v>450.1000134107244</v>
      </c>
      <c r="AD4" t="n">
        <v>363669.9220054584</v>
      </c>
      <c r="AE4" t="n">
        <v>497589.2312725004</v>
      </c>
      <c r="AF4" t="n">
        <v>2.838395789710298e-05</v>
      </c>
      <c r="AG4" t="n">
        <v>28</v>
      </c>
      <c r="AH4" t="n">
        <v>450100.0134107245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4.4139</v>
      </c>
      <c r="E5" t="n">
        <v>22.66</v>
      </c>
      <c r="F5" t="n">
        <v>18.95</v>
      </c>
      <c r="G5" t="n">
        <v>16.72</v>
      </c>
      <c r="H5" t="n">
        <v>0.26</v>
      </c>
      <c r="I5" t="n">
        <v>68</v>
      </c>
      <c r="J5" t="n">
        <v>117.01</v>
      </c>
      <c r="K5" t="n">
        <v>43.4</v>
      </c>
      <c r="L5" t="n">
        <v>1.75</v>
      </c>
      <c r="M5" t="n">
        <v>66</v>
      </c>
      <c r="N5" t="n">
        <v>16.86</v>
      </c>
      <c r="O5" t="n">
        <v>14665.62</v>
      </c>
      <c r="P5" t="n">
        <v>162.84</v>
      </c>
      <c r="Q5" t="n">
        <v>2196.92</v>
      </c>
      <c r="R5" t="n">
        <v>121.18</v>
      </c>
      <c r="S5" t="n">
        <v>53.93</v>
      </c>
      <c r="T5" t="n">
        <v>31336.32</v>
      </c>
      <c r="U5" t="n">
        <v>0.45</v>
      </c>
      <c r="V5" t="n">
        <v>0.8100000000000001</v>
      </c>
      <c r="W5" t="n">
        <v>2.6</v>
      </c>
      <c r="X5" t="n">
        <v>1.94</v>
      </c>
      <c r="Y5" t="n">
        <v>1</v>
      </c>
      <c r="Z5" t="n">
        <v>10</v>
      </c>
      <c r="AA5" t="n">
        <v>344.8305866171515</v>
      </c>
      <c r="AB5" t="n">
        <v>471.8124214614</v>
      </c>
      <c r="AC5" t="n">
        <v>426.7833061500158</v>
      </c>
      <c r="AD5" t="n">
        <v>344830.5866171515</v>
      </c>
      <c r="AE5" t="n">
        <v>471812.4214614001</v>
      </c>
      <c r="AF5" t="n">
        <v>2.947788328792801e-05</v>
      </c>
      <c r="AG5" t="n">
        <v>27</v>
      </c>
      <c r="AH5" t="n">
        <v>426783.3061500158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4.5284</v>
      </c>
      <c r="E6" t="n">
        <v>22.08</v>
      </c>
      <c r="F6" t="n">
        <v>18.64</v>
      </c>
      <c r="G6" t="n">
        <v>19.62</v>
      </c>
      <c r="H6" t="n">
        <v>0.3</v>
      </c>
      <c r="I6" t="n">
        <v>57</v>
      </c>
      <c r="J6" t="n">
        <v>117.34</v>
      </c>
      <c r="K6" t="n">
        <v>43.4</v>
      </c>
      <c r="L6" t="n">
        <v>2</v>
      </c>
      <c r="M6" t="n">
        <v>54</v>
      </c>
      <c r="N6" t="n">
        <v>16.94</v>
      </c>
      <c r="O6" t="n">
        <v>14705.49</v>
      </c>
      <c r="P6" t="n">
        <v>154.81</v>
      </c>
      <c r="Q6" t="n">
        <v>2196.64</v>
      </c>
      <c r="R6" t="n">
        <v>111.51</v>
      </c>
      <c r="S6" t="n">
        <v>53.93</v>
      </c>
      <c r="T6" t="n">
        <v>26556.92</v>
      </c>
      <c r="U6" t="n">
        <v>0.48</v>
      </c>
      <c r="V6" t="n">
        <v>0.82</v>
      </c>
      <c r="W6" t="n">
        <v>2.57</v>
      </c>
      <c r="X6" t="n">
        <v>1.63</v>
      </c>
      <c r="Y6" t="n">
        <v>1</v>
      </c>
      <c r="Z6" t="n">
        <v>10</v>
      </c>
      <c r="AA6" t="n">
        <v>328.7893559252842</v>
      </c>
      <c r="AB6" t="n">
        <v>449.8641019396352</v>
      </c>
      <c r="AC6" t="n">
        <v>406.9297034387482</v>
      </c>
      <c r="AD6" t="n">
        <v>328789.3559252842</v>
      </c>
      <c r="AE6" t="n">
        <v>449864.1019396352</v>
      </c>
      <c r="AF6" t="n">
        <v>3.024256251411523e-05</v>
      </c>
      <c r="AG6" t="n">
        <v>26</v>
      </c>
      <c r="AH6" t="n">
        <v>406929.7034387482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4.6293</v>
      </c>
      <c r="E7" t="n">
        <v>21.6</v>
      </c>
      <c r="F7" t="n">
        <v>18.37</v>
      </c>
      <c r="G7" t="n">
        <v>22.96</v>
      </c>
      <c r="H7" t="n">
        <v>0.34</v>
      </c>
      <c r="I7" t="n">
        <v>48</v>
      </c>
      <c r="J7" t="n">
        <v>117.66</v>
      </c>
      <c r="K7" t="n">
        <v>43.4</v>
      </c>
      <c r="L7" t="n">
        <v>2.25</v>
      </c>
      <c r="M7" t="n">
        <v>41</v>
      </c>
      <c r="N7" t="n">
        <v>17.01</v>
      </c>
      <c r="O7" t="n">
        <v>14745.39</v>
      </c>
      <c r="P7" t="n">
        <v>146.51</v>
      </c>
      <c r="Q7" t="n">
        <v>2196.79</v>
      </c>
      <c r="R7" t="n">
        <v>102.69</v>
      </c>
      <c r="S7" t="n">
        <v>53.93</v>
      </c>
      <c r="T7" t="n">
        <v>22191.16</v>
      </c>
      <c r="U7" t="n">
        <v>0.53</v>
      </c>
      <c r="V7" t="n">
        <v>0.83</v>
      </c>
      <c r="W7" t="n">
        <v>2.56</v>
      </c>
      <c r="X7" t="n">
        <v>1.36</v>
      </c>
      <c r="Y7" t="n">
        <v>1</v>
      </c>
      <c r="Z7" t="n">
        <v>10</v>
      </c>
      <c r="AA7" t="n">
        <v>313.2538292308795</v>
      </c>
      <c r="AB7" t="n">
        <v>428.6077089372847</v>
      </c>
      <c r="AC7" t="n">
        <v>387.7019907510071</v>
      </c>
      <c r="AD7" t="n">
        <v>313253.8292308795</v>
      </c>
      <c r="AE7" t="n">
        <v>428607.7089372847</v>
      </c>
      <c r="AF7" t="n">
        <v>3.09164152121265e-05</v>
      </c>
      <c r="AG7" t="n">
        <v>25</v>
      </c>
      <c r="AH7" t="n">
        <v>387701.9907510071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4.6715</v>
      </c>
      <c r="E8" t="n">
        <v>21.41</v>
      </c>
      <c r="F8" t="n">
        <v>18.27</v>
      </c>
      <c r="G8" t="n">
        <v>24.92</v>
      </c>
      <c r="H8" t="n">
        <v>0.37</v>
      </c>
      <c r="I8" t="n">
        <v>44</v>
      </c>
      <c r="J8" t="n">
        <v>117.98</v>
      </c>
      <c r="K8" t="n">
        <v>43.4</v>
      </c>
      <c r="L8" t="n">
        <v>2.5</v>
      </c>
      <c r="M8" t="n">
        <v>22</v>
      </c>
      <c r="N8" t="n">
        <v>17.08</v>
      </c>
      <c r="O8" t="n">
        <v>14785.31</v>
      </c>
      <c r="P8" t="n">
        <v>142.4</v>
      </c>
      <c r="Q8" t="n">
        <v>2196.6</v>
      </c>
      <c r="R8" t="n">
        <v>98.73</v>
      </c>
      <c r="S8" t="n">
        <v>53.93</v>
      </c>
      <c r="T8" t="n">
        <v>20231.55</v>
      </c>
      <c r="U8" t="n">
        <v>0.55</v>
      </c>
      <c r="V8" t="n">
        <v>0.84</v>
      </c>
      <c r="W8" t="n">
        <v>2.57</v>
      </c>
      <c r="X8" t="n">
        <v>1.27</v>
      </c>
      <c r="Y8" t="n">
        <v>1</v>
      </c>
      <c r="Z8" t="n">
        <v>10</v>
      </c>
      <c r="AA8" t="n">
        <v>310.238130352894</v>
      </c>
      <c r="AB8" t="n">
        <v>424.48149668918</v>
      </c>
      <c r="AC8" t="n">
        <v>383.9695784086863</v>
      </c>
      <c r="AD8" t="n">
        <v>310238.130352894</v>
      </c>
      <c r="AE8" t="n">
        <v>424481.49668918</v>
      </c>
      <c r="AF8" t="n">
        <v>3.119824458631952e-05</v>
      </c>
      <c r="AG8" t="n">
        <v>25</v>
      </c>
      <c r="AH8" t="n">
        <v>383969.5784086863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4.6927</v>
      </c>
      <c r="E9" t="n">
        <v>21.31</v>
      </c>
      <c r="F9" t="n">
        <v>18.22</v>
      </c>
      <c r="G9" t="n">
        <v>26.03</v>
      </c>
      <c r="H9" t="n">
        <v>0.41</v>
      </c>
      <c r="I9" t="n">
        <v>42</v>
      </c>
      <c r="J9" t="n">
        <v>118.31</v>
      </c>
      <c r="K9" t="n">
        <v>43.4</v>
      </c>
      <c r="L9" t="n">
        <v>2.75</v>
      </c>
      <c r="M9" t="n">
        <v>5</v>
      </c>
      <c r="N9" t="n">
        <v>17.16</v>
      </c>
      <c r="O9" t="n">
        <v>14825.26</v>
      </c>
      <c r="P9" t="n">
        <v>140.43</v>
      </c>
      <c r="Q9" t="n">
        <v>2196.81</v>
      </c>
      <c r="R9" t="n">
        <v>96.70999999999999</v>
      </c>
      <c r="S9" t="n">
        <v>53.93</v>
      </c>
      <c r="T9" t="n">
        <v>19231.9</v>
      </c>
      <c r="U9" t="n">
        <v>0.5600000000000001</v>
      </c>
      <c r="V9" t="n">
        <v>0.84</v>
      </c>
      <c r="W9" t="n">
        <v>2.58</v>
      </c>
      <c r="X9" t="n">
        <v>1.22</v>
      </c>
      <c r="Y9" t="n">
        <v>1</v>
      </c>
      <c r="Z9" t="n">
        <v>10</v>
      </c>
      <c r="AA9" t="n">
        <v>308.7926052166554</v>
      </c>
      <c r="AB9" t="n">
        <v>422.5036654257103</v>
      </c>
      <c r="AC9" t="n">
        <v>382.1805085850985</v>
      </c>
      <c r="AD9" t="n">
        <v>308792.6052166554</v>
      </c>
      <c r="AE9" t="n">
        <v>422503.6654257103</v>
      </c>
      <c r="AF9" t="n">
        <v>3.133982711553497e-05</v>
      </c>
      <c r="AG9" t="n">
        <v>25</v>
      </c>
      <c r="AH9" t="n">
        <v>382180.5085850985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4.7035</v>
      </c>
      <c r="E10" t="n">
        <v>21.26</v>
      </c>
      <c r="F10" t="n">
        <v>18.2</v>
      </c>
      <c r="G10" t="n">
        <v>26.63</v>
      </c>
      <c r="H10" t="n">
        <v>0.45</v>
      </c>
      <c r="I10" t="n">
        <v>41</v>
      </c>
      <c r="J10" t="n">
        <v>118.63</v>
      </c>
      <c r="K10" t="n">
        <v>43.4</v>
      </c>
      <c r="L10" t="n">
        <v>3</v>
      </c>
      <c r="M10" t="n">
        <v>0</v>
      </c>
      <c r="N10" t="n">
        <v>17.23</v>
      </c>
      <c r="O10" t="n">
        <v>14865.24</v>
      </c>
      <c r="P10" t="n">
        <v>140.43</v>
      </c>
      <c r="Q10" t="n">
        <v>2196.8</v>
      </c>
      <c r="R10" t="n">
        <v>95.65000000000001</v>
      </c>
      <c r="S10" t="n">
        <v>53.93</v>
      </c>
      <c r="T10" t="n">
        <v>18706.38</v>
      </c>
      <c r="U10" t="n">
        <v>0.5600000000000001</v>
      </c>
      <c r="V10" t="n">
        <v>0.84</v>
      </c>
      <c r="W10" t="n">
        <v>2.59</v>
      </c>
      <c r="X10" t="n">
        <v>1.19</v>
      </c>
      <c r="Y10" t="n">
        <v>1</v>
      </c>
      <c r="Z10" t="n">
        <v>10</v>
      </c>
      <c r="AA10" t="n">
        <v>308.5812704582801</v>
      </c>
      <c r="AB10" t="n">
        <v>422.2145078858695</v>
      </c>
      <c r="AC10" t="n">
        <v>381.918947835025</v>
      </c>
      <c r="AD10" t="n">
        <v>308581.2704582801</v>
      </c>
      <c r="AE10" t="n">
        <v>422214.5078858695</v>
      </c>
      <c r="AF10" t="n">
        <v>3.141195406438057e-05</v>
      </c>
      <c r="AG10" t="n">
        <v>25</v>
      </c>
      <c r="AH10" t="n">
        <v>381918.947835025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4.1264</v>
      </c>
      <c r="E2" t="n">
        <v>24.23</v>
      </c>
      <c r="F2" t="n">
        <v>20.22</v>
      </c>
      <c r="G2" t="n">
        <v>11.03</v>
      </c>
      <c r="H2" t="n">
        <v>0.2</v>
      </c>
      <c r="I2" t="n">
        <v>110</v>
      </c>
      <c r="J2" t="n">
        <v>89.87</v>
      </c>
      <c r="K2" t="n">
        <v>37.55</v>
      </c>
      <c r="L2" t="n">
        <v>1</v>
      </c>
      <c r="M2" t="n">
        <v>108</v>
      </c>
      <c r="N2" t="n">
        <v>11.32</v>
      </c>
      <c r="O2" t="n">
        <v>11317.98</v>
      </c>
      <c r="P2" t="n">
        <v>151.74</v>
      </c>
      <c r="Q2" t="n">
        <v>2196.87</v>
      </c>
      <c r="R2" t="n">
        <v>162.8</v>
      </c>
      <c r="S2" t="n">
        <v>53.93</v>
      </c>
      <c r="T2" t="n">
        <v>51934.94</v>
      </c>
      <c r="U2" t="n">
        <v>0.33</v>
      </c>
      <c r="V2" t="n">
        <v>0.76</v>
      </c>
      <c r="W2" t="n">
        <v>2.66</v>
      </c>
      <c r="X2" t="n">
        <v>3.21</v>
      </c>
      <c r="Y2" t="n">
        <v>1</v>
      </c>
      <c r="Z2" t="n">
        <v>10</v>
      </c>
      <c r="AA2" t="n">
        <v>361.4849970797029</v>
      </c>
      <c r="AB2" t="n">
        <v>494.599720596997</v>
      </c>
      <c r="AC2" t="n">
        <v>447.3958174382865</v>
      </c>
      <c r="AD2" t="n">
        <v>361484.9970797029</v>
      </c>
      <c r="AE2" t="n">
        <v>494599.720596997</v>
      </c>
      <c r="AF2" t="n">
        <v>3.133548627046368e-05</v>
      </c>
      <c r="AG2" t="n">
        <v>29</v>
      </c>
      <c r="AH2" t="n">
        <v>447395.8174382865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4.3824</v>
      </c>
      <c r="E3" t="n">
        <v>22.82</v>
      </c>
      <c r="F3" t="n">
        <v>19.35</v>
      </c>
      <c r="G3" t="n">
        <v>14.33</v>
      </c>
      <c r="H3" t="n">
        <v>0.24</v>
      </c>
      <c r="I3" t="n">
        <v>81</v>
      </c>
      <c r="J3" t="n">
        <v>90.18000000000001</v>
      </c>
      <c r="K3" t="n">
        <v>37.55</v>
      </c>
      <c r="L3" t="n">
        <v>1.25</v>
      </c>
      <c r="M3" t="n">
        <v>78</v>
      </c>
      <c r="N3" t="n">
        <v>11.37</v>
      </c>
      <c r="O3" t="n">
        <v>11355.7</v>
      </c>
      <c r="P3" t="n">
        <v>138.39</v>
      </c>
      <c r="Q3" t="n">
        <v>2196.88</v>
      </c>
      <c r="R3" t="n">
        <v>134.25</v>
      </c>
      <c r="S3" t="n">
        <v>53.93</v>
      </c>
      <c r="T3" t="n">
        <v>37802.52</v>
      </c>
      <c r="U3" t="n">
        <v>0.4</v>
      </c>
      <c r="V3" t="n">
        <v>0.79</v>
      </c>
      <c r="W3" t="n">
        <v>2.62</v>
      </c>
      <c r="X3" t="n">
        <v>2.34</v>
      </c>
      <c r="Y3" t="n">
        <v>1</v>
      </c>
      <c r="Z3" t="n">
        <v>10</v>
      </c>
      <c r="AA3" t="n">
        <v>329.7427675465131</v>
      </c>
      <c r="AB3" t="n">
        <v>451.1686017813528</v>
      </c>
      <c r="AC3" t="n">
        <v>408.1097036464494</v>
      </c>
      <c r="AD3" t="n">
        <v>329742.7675465131</v>
      </c>
      <c r="AE3" t="n">
        <v>451168.6017813528</v>
      </c>
      <c r="AF3" t="n">
        <v>3.327952574439705e-05</v>
      </c>
      <c r="AG3" t="n">
        <v>27</v>
      </c>
      <c r="AH3" t="n">
        <v>408109.7036464494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4.5441</v>
      </c>
      <c r="E4" t="n">
        <v>22.01</v>
      </c>
      <c r="F4" t="n">
        <v>18.86</v>
      </c>
      <c r="G4" t="n">
        <v>17.68</v>
      </c>
      <c r="H4" t="n">
        <v>0.29</v>
      </c>
      <c r="I4" t="n">
        <v>64</v>
      </c>
      <c r="J4" t="n">
        <v>90.48</v>
      </c>
      <c r="K4" t="n">
        <v>37.55</v>
      </c>
      <c r="L4" t="n">
        <v>1.5</v>
      </c>
      <c r="M4" t="n">
        <v>45</v>
      </c>
      <c r="N4" t="n">
        <v>11.43</v>
      </c>
      <c r="O4" t="n">
        <v>11393.43</v>
      </c>
      <c r="P4" t="n">
        <v>128.69</v>
      </c>
      <c r="Q4" t="n">
        <v>2196.63</v>
      </c>
      <c r="R4" t="n">
        <v>117.83</v>
      </c>
      <c r="S4" t="n">
        <v>53.93</v>
      </c>
      <c r="T4" t="n">
        <v>29679.8</v>
      </c>
      <c r="U4" t="n">
        <v>0.46</v>
      </c>
      <c r="V4" t="n">
        <v>0.8100000000000001</v>
      </c>
      <c r="W4" t="n">
        <v>2.61</v>
      </c>
      <c r="X4" t="n">
        <v>1.85</v>
      </c>
      <c r="Y4" t="n">
        <v>1</v>
      </c>
      <c r="Z4" t="n">
        <v>10</v>
      </c>
      <c r="AA4" t="n">
        <v>312.204507579697</v>
      </c>
      <c r="AB4" t="n">
        <v>427.1719807613326</v>
      </c>
      <c r="AC4" t="n">
        <v>386.4032864571108</v>
      </c>
      <c r="AD4" t="n">
        <v>312204.5075796969</v>
      </c>
      <c r="AE4" t="n">
        <v>427171.9807613326</v>
      </c>
      <c r="AF4" t="n">
        <v>3.450746005273701e-05</v>
      </c>
      <c r="AG4" t="n">
        <v>26</v>
      </c>
      <c r="AH4" t="n">
        <v>386403.2864571108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4.6102</v>
      </c>
      <c r="E5" t="n">
        <v>21.69</v>
      </c>
      <c r="F5" t="n">
        <v>18.67</v>
      </c>
      <c r="G5" t="n">
        <v>19.66</v>
      </c>
      <c r="H5" t="n">
        <v>0.34</v>
      </c>
      <c r="I5" t="n">
        <v>57</v>
      </c>
      <c r="J5" t="n">
        <v>90.79000000000001</v>
      </c>
      <c r="K5" t="n">
        <v>37.55</v>
      </c>
      <c r="L5" t="n">
        <v>1.75</v>
      </c>
      <c r="M5" t="n">
        <v>11</v>
      </c>
      <c r="N5" t="n">
        <v>11.49</v>
      </c>
      <c r="O5" t="n">
        <v>11431.19</v>
      </c>
      <c r="P5" t="n">
        <v>123.59</v>
      </c>
      <c r="Q5" t="n">
        <v>2196.86</v>
      </c>
      <c r="R5" t="n">
        <v>110.9</v>
      </c>
      <c r="S5" t="n">
        <v>53.93</v>
      </c>
      <c r="T5" t="n">
        <v>26252.18</v>
      </c>
      <c r="U5" t="n">
        <v>0.49</v>
      </c>
      <c r="V5" t="n">
        <v>0.82</v>
      </c>
      <c r="W5" t="n">
        <v>2.62</v>
      </c>
      <c r="X5" t="n">
        <v>1.67</v>
      </c>
      <c r="Y5" t="n">
        <v>1</v>
      </c>
      <c r="Z5" t="n">
        <v>10</v>
      </c>
      <c r="AA5" t="n">
        <v>308.243128691091</v>
      </c>
      <c r="AB5" t="n">
        <v>421.7518474022395</v>
      </c>
      <c r="AC5" t="n">
        <v>381.5004430186046</v>
      </c>
      <c r="AD5" t="n">
        <v>308243.128691091</v>
      </c>
      <c r="AE5" t="n">
        <v>421751.8474022396</v>
      </c>
      <c r="AF5" t="n">
        <v>3.500941712002996e-05</v>
      </c>
      <c r="AG5" t="n">
        <v>26</v>
      </c>
      <c r="AH5" t="n">
        <v>381500.4430186047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4.617</v>
      </c>
      <c r="E6" t="n">
        <v>21.66</v>
      </c>
      <c r="F6" t="n">
        <v>18.66</v>
      </c>
      <c r="G6" t="n">
        <v>19.99</v>
      </c>
      <c r="H6" t="n">
        <v>0.39</v>
      </c>
      <c r="I6" t="n">
        <v>56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123.35</v>
      </c>
      <c r="Q6" t="n">
        <v>2196.9</v>
      </c>
      <c r="R6" t="n">
        <v>110.01</v>
      </c>
      <c r="S6" t="n">
        <v>53.93</v>
      </c>
      <c r="T6" t="n">
        <v>25808.56</v>
      </c>
      <c r="U6" t="n">
        <v>0.49</v>
      </c>
      <c r="V6" t="n">
        <v>0.82</v>
      </c>
      <c r="W6" t="n">
        <v>2.64</v>
      </c>
      <c r="X6" t="n">
        <v>1.65</v>
      </c>
      <c r="Y6" t="n">
        <v>1</v>
      </c>
      <c r="Z6" t="n">
        <v>10</v>
      </c>
      <c r="AA6" t="n">
        <v>307.9973935412465</v>
      </c>
      <c r="AB6" t="n">
        <v>421.4156217291527</v>
      </c>
      <c r="AC6" t="n">
        <v>381.1963062518615</v>
      </c>
      <c r="AD6" t="n">
        <v>307997.3935412465</v>
      </c>
      <c r="AE6" t="n">
        <v>421415.6217291527</v>
      </c>
      <c r="AF6" t="n">
        <v>3.506105566855632e-05</v>
      </c>
      <c r="AG6" t="n">
        <v>26</v>
      </c>
      <c r="AH6" t="n">
        <v>381196.3062518615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2.7701</v>
      </c>
      <c r="E2" t="n">
        <v>36.1</v>
      </c>
      <c r="F2" t="n">
        <v>24.21</v>
      </c>
      <c r="G2" t="n">
        <v>6.03</v>
      </c>
      <c r="H2" t="n">
        <v>0.09</v>
      </c>
      <c r="I2" t="n">
        <v>241</v>
      </c>
      <c r="J2" t="n">
        <v>194.77</v>
      </c>
      <c r="K2" t="n">
        <v>54.38</v>
      </c>
      <c r="L2" t="n">
        <v>1</v>
      </c>
      <c r="M2" t="n">
        <v>239</v>
      </c>
      <c r="N2" t="n">
        <v>39.4</v>
      </c>
      <c r="O2" t="n">
        <v>24256.19</v>
      </c>
      <c r="P2" t="n">
        <v>331.62</v>
      </c>
      <c r="Q2" t="n">
        <v>2197.13</v>
      </c>
      <c r="R2" t="n">
        <v>293.57</v>
      </c>
      <c r="S2" t="n">
        <v>53.93</v>
      </c>
      <c r="T2" t="n">
        <v>116663.24</v>
      </c>
      <c r="U2" t="n">
        <v>0.18</v>
      </c>
      <c r="V2" t="n">
        <v>0.63</v>
      </c>
      <c r="W2" t="n">
        <v>2.88</v>
      </c>
      <c r="X2" t="n">
        <v>7.2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3.1772</v>
      </c>
      <c r="E3" t="n">
        <v>31.47</v>
      </c>
      <c r="F3" t="n">
        <v>22.15</v>
      </c>
      <c r="G3" t="n">
        <v>7.6</v>
      </c>
      <c r="H3" t="n">
        <v>0.11</v>
      </c>
      <c r="I3" t="n">
        <v>175</v>
      </c>
      <c r="J3" t="n">
        <v>195.16</v>
      </c>
      <c r="K3" t="n">
        <v>54.38</v>
      </c>
      <c r="L3" t="n">
        <v>1.25</v>
      </c>
      <c r="M3" t="n">
        <v>173</v>
      </c>
      <c r="N3" t="n">
        <v>39.53</v>
      </c>
      <c r="O3" t="n">
        <v>24303.87</v>
      </c>
      <c r="P3" t="n">
        <v>300.6</v>
      </c>
      <c r="Q3" t="n">
        <v>2197.21</v>
      </c>
      <c r="R3" t="n">
        <v>226.46</v>
      </c>
      <c r="S3" t="n">
        <v>53.93</v>
      </c>
      <c r="T3" t="n">
        <v>83441.09</v>
      </c>
      <c r="U3" t="n">
        <v>0.24</v>
      </c>
      <c r="V3" t="n">
        <v>0.6899999999999999</v>
      </c>
      <c r="W3" t="n">
        <v>2.76</v>
      </c>
      <c r="X3" t="n">
        <v>5.14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3.4675</v>
      </c>
      <c r="E4" t="n">
        <v>28.84</v>
      </c>
      <c r="F4" t="n">
        <v>20.99</v>
      </c>
      <c r="G4" t="n">
        <v>9.19</v>
      </c>
      <c r="H4" t="n">
        <v>0.14</v>
      </c>
      <c r="I4" t="n">
        <v>137</v>
      </c>
      <c r="J4" t="n">
        <v>195.55</v>
      </c>
      <c r="K4" t="n">
        <v>54.38</v>
      </c>
      <c r="L4" t="n">
        <v>1.5</v>
      </c>
      <c r="M4" t="n">
        <v>135</v>
      </c>
      <c r="N4" t="n">
        <v>39.67</v>
      </c>
      <c r="O4" t="n">
        <v>24351.61</v>
      </c>
      <c r="P4" t="n">
        <v>282.11</v>
      </c>
      <c r="Q4" t="n">
        <v>2197.19</v>
      </c>
      <c r="R4" t="n">
        <v>188.08</v>
      </c>
      <c r="S4" t="n">
        <v>53.93</v>
      </c>
      <c r="T4" t="n">
        <v>64439.42</v>
      </c>
      <c r="U4" t="n">
        <v>0.29</v>
      </c>
      <c r="V4" t="n">
        <v>0.73</v>
      </c>
      <c r="W4" t="n">
        <v>2.71</v>
      </c>
      <c r="X4" t="n">
        <v>3.98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3.6882</v>
      </c>
      <c r="E5" t="n">
        <v>27.11</v>
      </c>
      <c r="F5" t="n">
        <v>20.24</v>
      </c>
      <c r="G5" t="n">
        <v>10.84</v>
      </c>
      <c r="H5" t="n">
        <v>0.16</v>
      </c>
      <c r="I5" t="n">
        <v>112</v>
      </c>
      <c r="J5" t="n">
        <v>195.93</v>
      </c>
      <c r="K5" t="n">
        <v>54.38</v>
      </c>
      <c r="L5" t="n">
        <v>1.75</v>
      </c>
      <c r="M5" t="n">
        <v>110</v>
      </c>
      <c r="N5" t="n">
        <v>39.81</v>
      </c>
      <c r="O5" t="n">
        <v>24399.39</v>
      </c>
      <c r="P5" t="n">
        <v>269.65</v>
      </c>
      <c r="Q5" t="n">
        <v>2197.15</v>
      </c>
      <c r="R5" t="n">
        <v>163.7</v>
      </c>
      <c r="S5" t="n">
        <v>53.93</v>
      </c>
      <c r="T5" t="n">
        <v>52375.59</v>
      </c>
      <c r="U5" t="n">
        <v>0.33</v>
      </c>
      <c r="V5" t="n">
        <v>0.75</v>
      </c>
      <c r="W5" t="n">
        <v>2.66</v>
      </c>
      <c r="X5" t="n">
        <v>3.23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3.8542</v>
      </c>
      <c r="E6" t="n">
        <v>25.95</v>
      </c>
      <c r="F6" t="n">
        <v>19.73</v>
      </c>
      <c r="G6" t="n">
        <v>12.46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260.01</v>
      </c>
      <c r="Q6" t="n">
        <v>2196.84</v>
      </c>
      <c r="R6" t="n">
        <v>147.37</v>
      </c>
      <c r="S6" t="n">
        <v>53.93</v>
      </c>
      <c r="T6" t="n">
        <v>44296.02</v>
      </c>
      <c r="U6" t="n">
        <v>0.37</v>
      </c>
      <c r="V6" t="n">
        <v>0.77</v>
      </c>
      <c r="W6" t="n">
        <v>2.63</v>
      </c>
      <c r="X6" t="n">
        <v>2.73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3.9868</v>
      </c>
      <c r="E7" t="n">
        <v>25.08</v>
      </c>
      <c r="F7" t="n">
        <v>19.38</v>
      </c>
      <c r="G7" t="n">
        <v>14.18</v>
      </c>
      <c r="H7" t="n">
        <v>0.2</v>
      </c>
      <c r="I7" t="n">
        <v>82</v>
      </c>
      <c r="J7" t="n">
        <v>196.71</v>
      </c>
      <c r="K7" t="n">
        <v>54.38</v>
      </c>
      <c r="L7" t="n">
        <v>2.25</v>
      </c>
      <c r="M7" t="n">
        <v>80</v>
      </c>
      <c r="N7" t="n">
        <v>40.08</v>
      </c>
      <c r="O7" t="n">
        <v>24495.09</v>
      </c>
      <c r="P7" t="n">
        <v>252.73</v>
      </c>
      <c r="Q7" t="n">
        <v>2196.92</v>
      </c>
      <c r="R7" t="n">
        <v>135.21</v>
      </c>
      <c r="S7" t="n">
        <v>53.93</v>
      </c>
      <c r="T7" t="n">
        <v>38280.32</v>
      </c>
      <c r="U7" t="n">
        <v>0.4</v>
      </c>
      <c r="V7" t="n">
        <v>0.79</v>
      </c>
      <c r="W7" t="n">
        <v>2.62</v>
      </c>
      <c r="X7" t="n">
        <v>2.37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4.1019</v>
      </c>
      <c r="E8" t="n">
        <v>24.38</v>
      </c>
      <c r="F8" t="n">
        <v>19.06</v>
      </c>
      <c r="G8" t="n">
        <v>15.89</v>
      </c>
      <c r="H8" t="n">
        <v>0.23</v>
      </c>
      <c r="I8" t="n">
        <v>72</v>
      </c>
      <c r="J8" t="n">
        <v>197.1</v>
      </c>
      <c r="K8" t="n">
        <v>54.38</v>
      </c>
      <c r="L8" t="n">
        <v>2.5</v>
      </c>
      <c r="M8" t="n">
        <v>70</v>
      </c>
      <c r="N8" t="n">
        <v>40.22</v>
      </c>
      <c r="O8" t="n">
        <v>24543.01</v>
      </c>
      <c r="P8" t="n">
        <v>245.88</v>
      </c>
      <c r="Q8" t="n">
        <v>2196.91</v>
      </c>
      <c r="R8" t="n">
        <v>125.33</v>
      </c>
      <c r="S8" t="n">
        <v>53.93</v>
      </c>
      <c r="T8" t="n">
        <v>33390.65</v>
      </c>
      <c r="U8" t="n">
        <v>0.43</v>
      </c>
      <c r="V8" t="n">
        <v>0.8</v>
      </c>
      <c r="W8" t="n">
        <v>2.59</v>
      </c>
      <c r="X8" t="n">
        <v>2.05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4.1984</v>
      </c>
      <c r="E9" t="n">
        <v>23.82</v>
      </c>
      <c r="F9" t="n">
        <v>18.81</v>
      </c>
      <c r="G9" t="n">
        <v>17.64</v>
      </c>
      <c r="H9" t="n">
        <v>0.25</v>
      </c>
      <c r="I9" t="n">
        <v>64</v>
      </c>
      <c r="J9" t="n">
        <v>197.49</v>
      </c>
      <c r="K9" t="n">
        <v>54.38</v>
      </c>
      <c r="L9" t="n">
        <v>2.75</v>
      </c>
      <c r="M9" t="n">
        <v>62</v>
      </c>
      <c r="N9" t="n">
        <v>40.36</v>
      </c>
      <c r="O9" t="n">
        <v>24590.98</v>
      </c>
      <c r="P9" t="n">
        <v>240.21</v>
      </c>
      <c r="Q9" t="n">
        <v>2196.85</v>
      </c>
      <c r="R9" t="n">
        <v>117.24</v>
      </c>
      <c r="S9" t="n">
        <v>53.93</v>
      </c>
      <c r="T9" t="n">
        <v>29386.91</v>
      </c>
      <c r="U9" t="n">
        <v>0.46</v>
      </c>
      <c r="V9" t="n">
        <v>0.8100000000000001</v>
      </c>
      <c r="W9" t="n">
        <v>2.58</v>
      </c>
      <c r="X9" t="n">
        <v>1.81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4.2708</v>
      </c>
      <c r="E10" t="n">
        <v>23.41</v>
      </c>
      <c r="F10" t="n">
        <v>18.64</v>
      </c>
      <c r="G10" t="n">
        <v>19.29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235.18</v>
      </c>
      <c r="Q10" t="n">
        <v>2196.66</v>
      </c>
      <c r="R10" t="n">
        <v>111.52</v>
      </c>
      <c r="S10" t="n">
        <v>53.93</v>
      </c>
      <c r="T10" t="n">
        <v>26556.68</v>
      </c>
      <c r="U10" t="n">
        <v>0.48</v>
      </c>
      <c r="V10" t="n">
        <v>0.82</v>
      </c>
      <c r="W10" t="n">
        <v>2.58</v>
      </c>
      <c r="X10" t="n">
        <v>1.64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4.3493</v>
      </c>
      <c r="E11" t="n">
        <v>22.99</v>
      </c>
      <c r="F11" t="n">
        <v>18.45</v>
      </c>
      <c r="G11" t="n">
        <v>21.29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229.81</v>
      </c>
      <c r="Q11" t="n">
        <v>2196.73</v>
      </c>
      <c r="R11" t="n">
        <v>105.66</v>
      </c>
      <c r="S11" t="n">
        <v>53.93</v>
      </c>
      <c r="T11" t="n">
        <v>23654.5</v>
      </c>
      <c r="U11" t="n">
        <v>0.51</v>
      </c>
      <c r="V11" t="n">
        <v>0.83</v>
      </c>
      <c r="W11" t="n">
        <v>2.56</v>
      </c>
      <c r="X11" t="n">
        <v>1.45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4.3966</v>
      </c>
      <c r="E12" t="n">
        <v>22.74</v>
      </c>
      <c r="F12" t="n">
        <v>18.36</v>
      </c>
      <c r="G12" t="n">
        <v>22.95</v>
      </c>
      <c r="H12" t="n">
        <v>0.31</v>
      </c>
      <c r="I12" t="n">
        <v>48</v>
      </c>
      <c r="J12" t="n">
        <v>198.66</v>
      </c>
      <c r="K12" t="n">
        <v>54.38</v>
      </c>
      <c r="L12" t="n">
        <v>3.5</v>
      </c>
      <c r="M12" t="n">
        <v>46</v>
      </c>
      <c r="N12" t="n">
        <v>40.78</v>
      </c>
      <c r="O12" t="n">
        <v>24735.17</v>
      </c>
      <c r="P12" t="n">
        <v>226.01</v>
      </c>
      <c r="Q12" t="n">
        <v>2196.79</v>
      </c>
      <c r="R12" t="n">
        <v>102.32</v>
      </c>
      <c r="S12" t="n">
        <v>53.93</v>
      </c>
      <c r="T12" t="n">
        <v>22005.8</v>
      </c>
      <c r="U12" t="n">
        <v>0.53</v>
      </c>
      <c r="V12" t="n">
        <v>0.83</v>
      </c>
      <c r="W12" t="n">
        <v>2.56</v>
      </c>
      <c r="X12" t="n">
        <v>1.36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4.4469</v>
      </c>
      <c r="E13" t="n">
        <v>22.49</v>
      </c>
      <c r="F13" t="n">
        <v>18.26</v>
      </c>
      <c r="G13" t="n">
        <v>24.9</v>
      </c>
      <c r="H13" t="n">
        <v>0.33</v>
      </c>
      <c r="I13" t="n">
        <v>44</v>
      </c>
      <c r="J13" t="n">
        <v>199.05</v>
      </c>
      <c r="K13" t="n">
        <v>54.38</v>
      </c>
      <c r="L13" t="n">
        <v>3.75</v>
      </c>
      <c r="M13" t="n">
        <v>42</v>
      </c>
      <c r="N13" t="n">
        <v>40.92</v>
      </c>
      <c r="O13" t="n">
        <v>24783.33</v>
      </c>
      <c r="P13" t="n">
        <v>222.43</v>
      </c>
      <c r="Q13" t="n">
        <v>2196.6</v>
      </c>
      <c r="R13" t="n">
        <v>99.09999999999999</v>
      </c>
      <c r="S13" t="n">
        <v>53.93</v>
      </c>
      <c r="T13" t="n">
        <v>20412.44</v>
      </c>
      <c r="U13" t="n">
        <v>0.54</v>
      </c>
      <c r="V13" t="n">
        <v>0.84</v>
      </c>
      <c r="W13" t="n">
        <v>2.55</v>
      </c>
      <c r="X13" t="n">
        <v>1.25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4.5</v>
      </c>
      <c r="E14" t="n">
        <v>22.22</v>
      </c>
      <c r="F14" t="n">
        <v>18.15</v>
      </c>
      <c r="G14" t="n">
        <v>27.23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38</v>
      </c>
      <c r="N14" t="n">
        <v>41.06</v>
      </c>
      <c r="O14" t="n">
        <v>24831.54</v>
      </c>
      <c r="P14" t="n">
        <v>216.74</v>
      </c>
      <c r="Q14" t="n">
        <v>2196.66</v>
      </c>
      <c r="R14" t="n">
        <v>95.62</v>
      </c>
      <c r="S14" t="n">
        <v>53.93</v>
      </c>
      <c r="T14" t="n">
        <v>18696.14</v>
      </c>
      <c r="U14" t="n">
        <v>0.5600000000000001</v>
      </c>
      <c r="V14" t="n">
        <v>0.84</v>
      </c>
      <c r="W14" t="n">
        <v>2.54</v>
      </c>
      <c r="X14" t="n">
        <v>1.14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4.5291</v>
      </c>
      <c r="E15" t="n">
        <v>22.08</v>
      </c>
      <c r="F15" t="n">
        <v>18.09</v>
      </c>
      <c r="G15" t="n">
        <v>28.56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214.43</v>
      </c>
      <c r="Q15" t="n">
        <v>2196.71</v>
      </c>
      <c r="R15" t="n">
        <v>93.64</v>
      </c>
      <c r="S15" t="n">
        <v>53.93</v>
      </c>
      <c r="T15" t="n">
        <v>17712.4</v>
      </c>
      <c r="U15" t="n">
        <v>0.58</v>
      </c>
      <c r="V15" t="n">
        <v>0.84</v>
      </c>
      <c r="W15" t="n">
        <v>2.54</v>
      </c>
      <c r="X15" t="n">
        <v>1.08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4.5724</v>
      </c>
      <c r="E16" t="n">
        <v>21.87</v>
      </c>
      <c r="F16" t="n">
        <v>17.99</v>
      </c>
      <c r="G16" t="n">
        <v>30.84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209</v>
      </c>
      <c r="Q16" t="n">
        <v>2196.7</v>
      </c>
      <c r="R16" t="n">
        <v>90.59</v>
      </c>
      <c r="S16" t="n">
        <v>53.93</v>
      </c>
      <c r="T16" t="n">
        <v>16204.69</v>
      </c>
      <c r="U16" t="n">
        <v>0.6</v>
      </c>
      <c r="V16" t="n">
        <v>0.85</v>
      </c>
      <c r="W16" t="n">
        <v>2.53</v>
      </c>
      <c r="X16" t="n">
        <v>0.99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4.6027</v>
      </c>
      <c r="E17" t="n">
        <v>21.73</v>
      </c>
      <c r="F17" t="n">
        <v>17.93</v>
      </c>
      <c r="G17" t="n">
        <v>32.59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206.66</v>
      </c>
      <c r="Q17" t="n">
        <v>2196.6</v>
      </c>
      <c r="R17" t="n">
        <v>88.15000000000001</v>
      </c>
      <c r="S17" t="n">
        <v>53.93</v>
      </c>
      <c r="T17" t="n">
        <v>14996.35</v>
      </c>
      <c r="U17" t="n">
        <v>0.61</v>
      </c>
      <c r="V17" t="n">
        <v>0.85</v>
      </c>
      <c r="W17" t="n">
        <v>2.54</v>
      </c>
      <c r="X17" t="n">
        <v>0.92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4.6499</v>
      </c>
      <c r="E18" t="n">
        <v>21.51</v>
      </c>
      <c r="F18" t="n">
        <v>17.82</v>
      </c>
      <c r="G18" t="n">
        <v>35.64</v>
      </c>
      <c r="H18" t="n">
        <v>0.44</v>
      </c>
      <c r="I18" t="n">
        <v>30</v>
      </c>
      <c r="J18" t="n">
        <v>201.01</v>
      </c>
      <c r="K18" t="n">
        <v>54.38</v>
      </c>
      <c r="L18" t="n">
        <v>5</v>
      </c>
      <c r="M18" t="n">
        <v>28</v>
      </c>
      <c r="N18" t="n">
        <v>41.63</v>
      </c>
      <c r="O18" t="n">
        <v>25024.84</v>
      </c>
      <c r="P18" t="n">
        <v>201.36</v>
      </c>
      <c r="Q18" t="n">
        <v>2196.59</v>
      </c>
      <c r="R18" t="n">
        <v>85.03</v>
      </c>
      <c r="S18" t="n">
        <v>53.93</v>
      </c>
      <c r="T18" t="n">
        <v>13448.68</v>
      </c>
      <c r="U18" t="n">
        <v>0.63</v>
      </c>
      <c r="V18" t="n">
        <v>0.86</v>
      </c>
      <c r="W18" t="n">
        <v>2.52</v>
      </c>
      <c r="X18" t="n">
        <v>0.82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4.6744</v>
      </c>
      <c r="E19" t="n">
        <v>21.39</v>
      </c>
      <c r="F19" t="n">
        <v>17.79</v>
      </c>
      <c r="G19" t="n">
        <v>38.12</v>
      </c>
      <c r="H19" t="n">
        <v>0.46</v>
      </c>
      <c r="I19" t="n">
        <v>28</v>
      </c>
      <c r="J19" t="n">
        <v>201.4</v>
      </c>
      <c r="K19" t="n">
        <v>54.38</v>
      </c>
      <c r="L19" t="n">
        <v>5.25</v>
      </c>
      <c r="M19" t="n">
        <v>25</v>
      </c>
      <c r="N19" t="n">
        <v>41.77</v>
      </c>
      <c r="O19" t="n">
        <v>25073.29</v>
      </c>
      <c r="P19" t="n">
        <v>197.48</v>
      </c>
      <c r="Q19" t="n">
        <v>2196.63</v>
      </c>
      <c r="R19" t="n">
        <v>83.93000000000001</v>
      </c>
      <c r="S19" t="n">
        <v>53.93</v>
      </c>
      <c r="T19" t="n">
        <v>12909.88</v>
      </c>
      <c r="U19" t="n">
        <v>0.64</v>
      </c>
      <c r="V19" t="n">
        <v>0.86</v>
      </c>
      <c r="W19" t="n">
        <v>2.52</v>
      </c>
      <c r="X19" t="n">
        <v>0.78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4.6922</v>
      </c>
      <c r="E20" t="n">
        <v>21.31</v>
      </c>
      <c r="F20" t="n">
        <v>17.75</v>
      </c>
      <c r="G20" t="n">
        <v>39.43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193.99</v>
      </c>
      <c r="Q20" t="n">
        <v>2196.72</v>
      </c>
      <c r="R20" t="n">
        <v>82.44</v>
      </c>
      <c r="S20" t="n">
        <v>53.93</v>
      </c>
      <c r="T20" t="n">
        <v>12171.01</v>
      </c>
      <c r="U20" t="n">
        <v>0.65</v>
      </c>
      <c r="V20" t="n">
        <v>0.86</v>
      </c>
      <c r="W20" t="n">
        <v>2.52</v>
      </c>
      <c r="X20" t="n">
        <v>0.74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4.7182</v>
      </c>
      <c r="E21" t="n">
        <v>21.19</v>
      </c>
      <c r="F21" t="n">
        <v>17.71</v>
      </c>
      <c r="G21" t="n">
        <v>42.49</v>
      </c>
      <c r="H21" t="n">
        <v>0.51</v>
      </c>
      <c r="I21" t="n">
        <v>25</v>
      </c>
      <c r="J21" t="n">
        <v>202.19</v>
      </c>
      <c r="K21" t="n">
        <v>54.38</v>
      </c>
      <c r="L21" t="n">
        <v>5.75</v>
      </c>
      <c r="M21" t="n">
        <v>18</v>
      </c>
      <c r="N21" t="n">
        <v>42.06</v>
      </c>
      <c r="O21" t="n">
        <v>25170.34</v>
      </c>
      <c r="P21" t="n">
        <v>190.32</v>
      </c>
      <c r="Q21" t="n">
        <v>2196.66</v>
      </c>
      <c r="R21" t="n">
        <v>81.20999999999999</v>
      </c>
      <c r="S21" t="n">
        <v>53.93</v>
      </c>
      <c r="T21" t="n">
        <v>11567.13</v>
      </c>
      <c r="U21" t="n">
        <v>0.66</v>
      </c>
      <c r="V21" t="n">
        <v>0.86</v>
      </c>
      <c r="W21" t="n">
        <v>2.52</v>
      </c>
      <c r="X21" t="n">
        <v>0.7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4.7335</v>
      </c>
      <c r="E22" t="n">
        <v>21.13</v>
      </c>
      <c r="F22" t="n">
        <v>17.68</v>
      </c>
      <c r="G22" t="n">
        <v>44.19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9</v>
      </c>
      <c r="N22" t="n">
        <v>42.2</v>
      </c>
      <c r="O22" t="n">
        <v>25218.93</v>
      </c>
      <c r="P22" t="n">
        <v>187.94</v>
      </c>
      <c r="Q22" t="n">
        <v>2196.67</v>
      </c>
      <c r="R22" t="n">
        <v>79.75</v>
      </c>
      <c r="S22" t="n">
        <v>53.93</v>
      </c>
      <c r="T22" t="n">
        <v>10839.91</v>
      </c>
      <c r="U22" t="n">
        <v>0.68</v>
      </c>
      <c r="V22" t="n">
        <v>0.86</v>
      </c>
      <c r="W22" t="n">
        <v>2.53</v>
      </c>
      <c r="X22" t="n">
        <v>0.67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4.7305</v>
      </c>
      <c r="E23" t="n">
        <v>21.14</v>
      </c>
      <c r="F23" t="n">
        <v>17.69</v>
      </c>
      <c r="G23" t="n">
        <v>44.22</v>
      </c>
      <c r="H23" t="n">
        <v>0.55</v>
      </c>
      <c r="I23" t="n">
        <v>24</v>
      </c>
      <c r="J23" t="n">
        <v>202.98</v>
      </c>
      <c r="K23" t="n">
        <v>54.38</v>
      </c>
      <c r="L23" t="n">
        <v>6.25</v>
      </c>
      <c r="M23" t="n">
        <v>6</v>
      </c>
      <c r="N23" t="n">
        <v>42.35</v>
      </c>
      <c r="O23" t="n">
        <v>25267.7</v>
      </c>
      <c r="P23" t="n">
        <v>187.36</v>
      </c>
      <c r="Q23" t="n">
        <v>2196.79</v>
      </c>
      <c r="R23" t="n">
        <v>79.81</v>
      </c>
      <c r="S23" t="n">
        <v>53.93</v>
      </c>
      <c r="T23" t="n">
        <v>10871.14</v>
      </c>
      <c r="U23" t="n">
        <v>0.68</v>
      </c>
      <c r="V23" t="n">
        <v>0.86</v>
      </c>
      <c r="W23" t="n">
        <v>2.54</v>
      </c>
      <c r="X23" t="n">
        <v>0.68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4.7324</v>
      </c>
      <c r="E24" t="n">
        <v>21.13</v>
      </c>
      <c r="F24" t="n">
        <v>17.68</v>
      </c>
      <c r="G24" t="n">
        <v>44.2</v>
      </c>
      <c r="H24" t="n">
        <v>0.57</v>
      </c>
      <c r="I24" t="n">
        <v>24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186.44</v>
      </c>
      <c r="Q24" t="n">
        <v>2196.7</v>
      </c>
      <c r="R24" t="n">
        <v>79.77</v>
      </c>
      <c r="S24" t="n">
        <v>53.93</v>
      </c>
      <c r="T24" t="n">
        <v>10849.76</v>
      </c>
      <c r="U24" t="n">
        <v>0.68</v>
      </c>
      <c r="V24" t="n">
        <v>0.86</v>
      </c>
      <c r="W24" t="n">
        <v>2.53</v>
      </c>
      <c r="X24" t="n">
        <v>0.68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4.7467</v>
      </c>
      <c r="E25" t="n">
        <v>21.07</v>
      </c>
      <c r="F25" t="n">
        <v>17.66</v>
      </c>
      <c r="G25" t="n">
        <v>46.06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186.12</v>
      </c>
      <c r="Q25" t="n">
        <v>2196.76</v>
      </c>
      <c r="R25" t="n">
        <v>78.83</v>
      </c>
      <c r="S25" t="n">
        <v>53.93</v>
      </c>
      <c r="T25" t="n">
        <v>10384.16</v>
      </c>
      <c r="U25" t="n">
        <v>0.68</v>
      </c>
      <c r="V25" t="n">
        <v>0.86</v>
      </c>
      <c r="W25" t="n">
        <v>2.54</v>
      </c>
      <c r="X25" t="n">
        <v>0.65</v>
      </c>
      <c r="Y25" t="n">
        <v>1</v>
      </c>
      <c r="Z25" t="n">
        <v>10</v>
      </c>
    </row>
    <row r="26">
      <c r="A26" t="n">
        <v>0</v>
      </c>
      <c r="B26" t="n">
        <v>140</v>
      </c>
      <c r="C26" t="inlineStr">
        <is>
          <t xml:space="preserve">CONCLUIDO	</t>
        </is>
      </c>
      <c r="D26" t="n">
        <v>2.0726</v>
      </c>
      <c r="E26" t="n">
        <v>48.25</v>
      </c>
      <c r="F26" t="n">
        <v>27.44</v>
      </c>
      <c r="G26" t="n">
        <v>4.8</v>
      </c>
      <c r="H26" t="n">
        <v>0.06</v>
      </c>
      <c r="I26" t="n">
        <v>343</v>
      </c>
      <c r="J26" t="n">
        <v>274.09</v>
      </c>
      <c r="K26" t="n">
        <v>60.56</v>
      </c>
      <c r="L26" t="n">
        <v>1</v>
      </c>
      <c r="M26" t="n">
        <v>341</v>
      </c>
      <c r="N26" t="n">
        <v>72.53</v>
      </c>
      <c r="O26" t="n">
        <v>34038.11</v>
      </c>
      <c r="P26" t="n">
        <v>471.33</v>
      </c>
      <c r="Q26" t="n">
        <v>2198.09</v>
      </c>
      <c r="R26" t="n">
        <v>399.42</v>
      </c>
      <c r="S26" t="n">
        <v>53.93</v>
      </c>
      <c r="T26" t="n">
        <v>169080.43</v>
      </c>
      <c r="U26" t="n">
        <v>0.14</v>
      </c>
      <c r="V26" t="n">
        <v>0.5600000000000001</v>
      </c>
      <c r="W26" t="n">
        <v>3.05</v>
      </c>
      <c r="X26" t="n">
        <v>10.42</v>
      </c>
      <c r="Y26" t="n">
        <v>1</v>
      </c>
      <c r="Z26" t="n">
        <v>10</v>
      </c>
    </row>
    <row r="27">
      <c r="A27" t="n">
        <v>1</v>
      </c>
      <c r="B27" t="n">
        <v>140</v>
      </c>
      <c r="C27" t="inlineStr">
        <is>
          <t xml:space="preserve">CONCLUIDO	</t>
        </is>
      </c>
      <c r="D27" t="n">
        <v>2.5246</v>
      </c>
      <c r="E27" t="n">
        <v>39.61</v>
      </c>
      <c r="F27" t="n">
        <v>24.18</v>
      </c>
      <c r="G27" t="n">
        <v>6.04</v>
      </c>
      <c r="H27" t="n">
        <v>0.08</v>
      </c>
      <c r="I27" t="n">
        <v>240</v>
      </c>
      <c r="J27" t="n">
        <v>274.57</v>
      </c>
      <c r="K27" t="n">
        <v>60.56</v>
      </c>
      <c r="L27" t="n">
        <v>1.25</v>
      </c>
      <c r="M27" t="n">
        <v>238</v>
      </c>
      <c r="N27" t="n">
        <v>72.76000000000001</v>
      </c>
      <c r="O27" t="n">
        <v>34097.72</v>
      </c>
      <c r="P27" t="n">
        <v>413.39</v>
      </c>
      <c r="Q27" t="n">
        <v>2197.16</v>
      </c>
      <c r="R27" t="n">
        <v>292.73</v>
      </c>
      <c r="S27" t="n">
        <v>53.93</v>
      </c>
      <c r="T27" t="n">
        <v>116250.09</v>
      </c>
      <c r="U27" t="n">
        <v>0.18</v>
      </c>
      <c r="V27" t="n">
        <v>0.63</v>
      </c>
      <c r="W27" t="n">
        <v>2.87</v>
      </c>
      <c r="X27" t="n">
        <v>7.17</v>
      </c>
      <c r="Y27" t="n">
        <v>1</v>
      </c>
      <c r="Z27" t="n">
        <v>10</v>
      </c>
    </row>
    <row r="28">
      <c r="A28" t="n">
        <v>2</v>
      </c>
      <c r="B28" t="n">
        <v>140</v>
      </c>
      <c r="C28" t="inlineStr">
        <is>
          <t xml:space="preserve">CONCLUIDO	</t>
        </is>
      </c>
      <c r="D28" t="n">
        <v>2.8559</v>
      </c>
      <c r="E28" t="n">
        <v>35.02</v>
      </c>
      <c r="F28" t="n">
        <v>22.45</v>
      </c>
      <c r="G28" t="n">
        <v>7.28</v>
      </c>
      <c r="H28" t="n">
        <v>0.1</v>
      </c>
      <c r="I28" t="n">
        <v>185</v>
      </c>
      <c r="J28" t="n">
        <v>275.05</v>
      </c>
      <c r="K28" t="n">
        <v>60.56</v>
      </c>
      <c r="L28" t="n">
        <v>1.5</v>
      </c>
      <c r="M28" t="n">
        <v>183</v>
      </c>
      <c r="N28" t="n">
        <v>73</v>
      </c>
      <c r="O28" t="n">
        <v>34157.42</v>
      </c>
      <c r="P28" t="n">
        <v>382</v>
      </c>
      <c r="Q28" t="n">
        <v>2197.21</v>
      </c>
      <c r="R28" t="n">
        <v>235.88</v>
      </c>
      <c r="S28" t="n">
        <v>53.93</v>
      </c>
      <c r="T28" t="n">
        <v>88099.17999999999</v>
      </c>
      <c r="U28" t="n">
        <v>0.23</v>
      </c>
      <c r="V28" t="n">
        <v>0.68</v>
      </c>
      <c r="W28" t="n">
        <v>2.78</v>
      </c>
      <c r="X28" t="n">
        <v>5.44</v>
      </c>
      <c r="Y28" t="n">
        <v>1</v>
      </c>
      <c r="Z28" t="n">
        <v>10</v>
      </c>
    </row>
    <row r="29">
      <c r="A29" t="n">
        <v>3</v>
      </c>
      <c r="B29" t="n">
        <v>140</v>
      </c>
      <c r="C29" t="inlineStr">
        <is>
          <t xml:space="preserve">CONCLUIDO	</t>
        </is>
      </c>
      <c r="D29" t="n">
        <v>3.1029</v>
      </c>
      <c r="E29" t="n">
        <v>32.23</v>
      </c>
      <c r="F29" t="n">
        <v>21.44</v>
      </c>
      <c r="G29" t="n">
        <v>8.52</v>
      </c>
      <c r="H29" t="n">
        <v>0.11</v>
      </c>
      <c r="I29" t="n">
        <v>151</v>
      </c>
      <c r="J29" t="n">
        <v>275.54</v>
      </c>
      <c r="K29" t="n">
        <v>60.56</v>
      </c>
      <c r="L29" t="n">
        <v>1.75</v>
      </c>
      <c r="M29" t="n">
        <v>149</v>
      </c>
      <c r="N29" t="n">
        <v>73.23</v>
      </c>
      <c r="O29" t="n">
        <v>34217.22</v>
      </c>
      <c r="P29" t="n">
        <v>363.05</v>
      </c>
      <c r="Q29" t="n">
        <v>2197.11</v>
      </c>
      <c r="R29" t="n">
        <v>202.57</v>
      </c>
      <c r="S29" t="n">
        <v>53.93</v>
      </c>
      <c r="T29" t="n">
        <v>71612.75999999999</v>
      </c>
      <c r="U29" t="n">
        <v>0.27</v>
      </c>
      <c r="V29" t="n">
        <v>0.71</v>
      </c>
      <c r="W29" t="n">
        <v>2.74</v>
      </c>
      <c r="X29" t="n">
        <v>4.43</v>
      </c>
      <c r="Y29" t="n">
        <v>1</v>
      </c>
      <c r="Z29" t="n">
        <v>10</v>
      </c>
    </row>
    <row r="30">
      <c r="A30" t="n">
        <v>4</v>
      </c>
      <c r="B30" t="n">
        <v>140</v>
      </c>
      <c r="C30" t="inlineStr">
        <is>
          <t xml:space="preserve">CONCLUIDO	</t>
        </is>
      </c>
      <c r="D30" t="n">
        <v>3.3098</v>
      </c>
      <c r="E30" t="n">
        <v>30.21</v>
      </c>
      <c r="F30" t="n">
        <v>20.68</v>
      </c>
      <c r="G30" t="n">
        <v>9.77</v>
      </c>
      <c r="H30" t="n">
        <v>0.13</v>
      </c>
      <c r="I30" t="n">
        <v>127</v>
      </c>
      <c r="J30" t="n">
        <v>276.02</v>
      </c>
      <c r="K30" t="n">
        <v>60.56</v>
      </c>
      <c r="L30" t="n">
        <v>2</v>
      </c>
      <c r="M30" t="n">
        <v>125</v>
      </c>
      <c r="N30" t="n">
        <v>73.47</v>
      </c>
      <c r="O30" t="n">
        <v>34277.1</v>
      </c>
      <c r="P30" t="n">
        <v>348.41</v>
      </c>
      <c r="Q30" t="n">
        <v>2196.9</v>
      </c>
      <c r="R30" t="n">
        <v>178.2</v>
      </c>
      <c r="S30" t="n">
        <v>53.93</v>
      </c>
      <c r="T30" t="n">
        <v>59548.21</v>
      </c>
      <c r="U30" t="n">
        <v>0.3</v>
      </c>
      <c r="V30" t="n">
        <v>0.74</v>
      </c>
      <c r="W30" t="n">
        <v>2.68</v>
      </c>
      <c r="X30" t="n">
        <v>3.67</v>
      </c>
      <c r="Y30" t="n">
        <v>1</v>
      </c>
      <c r="Z30" t="n">
        <v>10</v>
      </c>
    </row>
    <row r="31">
      <c r="A31" t="n">
        <v>5</v>
      </c>
      <c r="B31" t="n">
        <v>140</v>
      </c>
      <c r="C31" t="inlineStr">
        <is>
          <t xml:space="preserve">CONCLUIDO	</t>
        </is>
      </c>
      <c r="D31" t="n">
        <v>3.4765</v>
      </c>
      <c r="E31" t="n">
        <v>28.76</v>
      </c>
      <c r="F31" t="n">
        <v>20.17</v>
      </c>
      <c r="G31" t="n">
        <v>11.1</v>
      </c>
      <c r="H31" t="n">
        <v>0.14</v>
      </c>
      <c r="I31" t="n">
        <v>109</v>
      </c>
      <c r="J31" t="n">
        <v>276.51</v>
      </c>
      <c r="K31" t="n">
        <v>60.56</v>
      </c>
      <c r="L31" t="n">
        <v>2.25</v>
      </c>
      <c r="M31" t="n">
        <v>107</v>
      </c>
      <c r="N31" t="n">
        <v>73.70999999999999</v>
      </c>
      <c r="O31" t="n">
        <v>34337.08</v>
      </c>
      <c r="P31" t="n">
        <v>338.08</v>
      </c>
      <c r="Q31" t="n">
        <v>2196.84</v>
      </c>
      <c r="R31" t="n">
        <v>161.41</v>
      </c>
      <c r="S31" t="n">
        <v>53.93</v>
      </c>
      <c r="T31" t="n">
        <v>51244.41</v>
      </c>
      <c r="U31" t="n">
        <v>0.33</v>
      </c>
      <c r="V31" t="n">
        <v>0.76</v>
      </c>
      <c r="W31" t="n">
        <v>2.66</v>
      </c>
      <c r="X31" t="n">
        <v>3.16</v>
      </c>
      <c r="Y31" t="n">
        <v>1</v>
      </c>
      <c r="Z31" t="n">
        <v>10</v>
      </c>
    </row>
    <row r="32">
      <c r="A32" t="n">
        <v>6</v>
      </c>
      <c r="B32" t="n">
        <v>140</v>
      </c>
      <c r="C32" t="inlineStr">
        <is>
          <t xml:space="preserve">CONCLUIDO	</t>
        </is>
      </c>
      <c r="D32" t="n">
        <v>3.6125</v>
      </c>
      <c r="E32" t="n">
        <v>27.68</v>
      </c>
      <c r="F32" t="n">
        <v>19.77</v>
      </c>
      <c r="G32" t="n">
        <v>12.35</v>
      </c>
      <c r="H32" t="n">
        <v>0.16</v>
      </c>
      <c r="I32" t="n">
        <v>96</v>
      </c>
      <c r="J32" t="n">
        <v>277</v>
      </c>
      <c r="K32" t="n">
        <v>60.56</v>
      </c>
      <c r="L32" t="n">
        <v>2.5</v>
      </c>
      <c r="M32" t="n">
        <v>94</v>
      </c>
      <c r="N32" t="n">
        <v>73.94</v>
      </c>
      <c r="O32" t="n">
        <v>34397.15</v>
      </c>
      <c r="P32" t="n">
        <v>329.79</v>
      </c>
      <c r="Q32" t="n">
        <v>2197.14</v>
      </c>
      <c r="R32" t="n">
        <v>148.16</v>
      </c>
      <c r="S32" t="n">
        <v>53.93</v>
      </c>
      <c r="T32" t="n">
        <v>44687.26</v>
      </c>
      <c r="U32" t="n">
        <v>0.36</v>
      </c>
      <c r="V32" t="n">
        <v>0.77</v>
      </c>
      <c r="W32" t="n">
        <v>2.63</v>
      </c>
      <c r="X32" t="n">
        <v>2.76</v>
      </c>
      <c r="Y32" t="n">
        <v>1</v>
      </c>
      <c r="Z32" t="n">
        <v>10</v>
      </c>
    </row>
    <row r="33">
      <c r="A33" t="n">
        <v>7</v>
      </c>
      <c r="B33" t="n">
        <v>140</v>
      </c>
      <c r="C33" t="inlineStr">
        <is>
          <t xml:space="preserve">CONCLUIDO	</t>
        </is>
      </c>
      <c r="D33" t="n">
        <v>3.7214</v>
      </c>
      <c r="E33" t="n">
        <v>26.87</v>
      </c>
      <c r="F33" t="n">
        <v>19.48</v>
      </c>
      <c r="G33" t="n">
        <v>13.59</v>
      </c>
      <c r="H33" t="n">
        <v>0.18</v>
      </c>
      <c r="I33" t="n">
        <v>86</v>
      </c>
      <c r="J33" t="n">
        <v>277.48</v>
      </c>
      <c r="K33" t="n">
        <v>60.56</v>
      </c>
      <c r="L33" t="n">
        <v>2.75</v>
      </c>
      <c r="M33" t="n">
        <v>84</v>
      </c>
      <c r="N33" t="n">
        <v>74.18000000000001</v>
      </c>
      <c r="O33" t="n">
        <v>34457.31</v>
      </c>
      <c r="P33" t="n">
        <v>322.92</v>
      </c>
      <c r="Q33" t="n">
        <v>2196.84</v>
      </c>
      <c r="R33" t="n">
        <v>138.59</v>
      </c>
      <c r="S33" t="n">
        <v>53.93</v>
      </c>
      <c r="T33" t="n">
        <v>39948.85</v>
      </c>
      <c r="U33" t="n">
        <v>0.39</v>
      </c>
      <c r="V33" t="n">
        <v>0.78</v>
      </c>
      <c r="W33" t="n">
        <v>2.63</v>
      </c>
      <c r="X33" t="n">
        <v>2.47</v>
      </c>
      <c r="Y33" t="n">
        <v>1</v>
      </c>
      <c r="Z33" t="n">
        <v>10</v>
      </c>
    </row>
    <row r="34">
      <c r="A34" t="n">
        <v>8</v>
      </c>
      <c r="B34" t="n">
        <v>140</v>
      </c>
      <c r="C34" t="inlineStr">
        <is>
          <t xml:space="preserve">CONCLUIDO	</t>
        </is>
      </c>
      <c r="D34" t="n">
        <v>3.8271</v>
      </c>
      <c r="E34" t="n">
        <v>26.13</v>
      </c>
      <c r="F34" t="n">
        <v>19.21</v>
      </c>
      <c r="G34" t="n">
        <v>14.97</v>
      </c>
      <c r="H34" t="n">
        <v>0.19</v>
      </c>
      <c r="I34" t="n">
        <v>77</v>
      </c>
      <c r="J34" t="n">
        <v>277.97</v>
      </c>
      <c r="K34" t="n">
        <v>60.56</v>
      </c>
      <c r="L34" t="n">
        <v>3</v>
      </c>
      <c r="M34" t="n">
        <v>75</v>
      </c>
      <c r="N34" t="n">
        <v>74.42</v>
      </c>
      <c r="O34" t="n">
        <v>34517.57</v>
      </c>
      <c r="P34" t="n">
        <v>316.62</v>
      </c>
      <c r="Q34" t="n">
        <v>2197</v>
      </c>
      <c r="R34" t="n">
        <v>129.81</v>
      </c>
      <c r="S34" t="n">
        <v>53.93</v>
      </c>
      <c r="T34" t="n">
        <v>35604.31</v>
      </c>
      <c r="U34" t="n">
        <v>0.42</v>
      </c>
      <c r="V34" t="n">
        <v>0.8</v>
      </c>
      <c r="W34" t="n">
        <v>2.61</v>
      </c>
      <c r="X34" t="n">
        <v>2.2</v>
      </c>
      <c r="Y34" t="n">
        <v>1</v>
      </c>
      <c r="Z34" t="n">
        <v>10</v>
      </c>
    </row>
    <row r="35">
      <c r="A35" t="n">
        <v>9</v>
      </c>
      <c r="B35" t="n">
        <v>140</v>
      </c>
      <c r="C35" t="inlineStr">
        <is>
          <t xml:space="preserve">CONCLUIDO	</t>
        </is>
      </c>
      <c r="D35" t="n">
        <v>3.9122</v>
      </c>
      <c r="E35" t="n">
        <v>25.56</v>
      </c>
      <c r="F35" t="n">
        <v>19</v>
      </c>
      <c r="G35" t="n">
        <v>16.29</v>
      </c>
      <c r="H35" t="n">
        <v>0.21</v>
      </c>
      <c r="I35" t="n">
        <v>70</v>
      </c>
      <c r="J35" t="n">
        <v>278.46</v>
      </c>
      <c r="K35" t="n">
        <v>60.56</v>
      </c>
      <c r="L35" t="n">
        <v>3.25</v>
      </c>
      <c r="M35" t="n">
        <v>68</v>
      </c>
      <c r="N35" t="n">
        <v>74.66</v>
      </c>
      <c r="O35" t="n">
        <v>34577.92</v>
      </c>
      <c r="P35" t="n">
        <v>311.96</v>
      </c>
      <c r="Q35" t="n">
        <v>2196.8</v>
      </c>
      <c r="R35" t="n">
        <v>123.45</v>
      </c>
      <c r="S35" t="n">
        <v>53.93</v>
      </c>
      <c r="T35" t="n">
        <v>32457.78</v>
      </c>
      <c r="U35" t="n">
        <v>0.44</v>
      </c>
      <c r="V35" t="n">
        <v>0.8</v>
      </c>
      <c r="W35" t="n">
        <v>2.59</v>
      </c>
      <c r="X35" t="n">
        <v>2</v>
      </c>
      <c r="Y35" t="n">
        <v>1</v>
      </c>
      <c r="Z35" t="n">
        <v>10</v>
      </c>
    </row>
    <row r="36">
      <c r="A36" t="n">
        <v>10</v>
      </c>
      <c r="B36" t="n">
        <v>140</v>
      </c>
      <c r="C36" t="inlineStr">
        <is>
          <t xml:space="preserve">CONCLUIDO	</t>
        </is>
      </c>
      <c r="D36" t="n">
        <v>3.9885</v>
      </c>
      <c r="E36" t="n">
        <v>25.07</v>
      </c>
      <c r="F36" t="n">
        <v>18.83</v>
      </c>
      <c r="G36" t="n">
        <v>17.65</v>
      </c>
      <c r="H36" t="n">
        <v>0.22</v>
      </c>
      <c r="I36" t="n">
        <v>64</v>
      </c>
      <c r="J36" t="n">
        <v>278.95</v>
      </c>
      <c r="K36" t="n">
        <v>60.56</v>
      </c>
      <c r="L36" t="n">
        <v>3.5</v>
      </c>
      <c r="M36" t="n">
        <v>62</v>
      </c>
      <c r="N36" t="n">
        <v>74.90000000000001</v>
      </c>
      <c r="O36" t="n">
        <v>34638.36</v>
      </c>
      <c r="P36" t="n">
        <v>307.32</v>
      </c>
      <c r="Q36" t="n">
        <v>2196.73</v>
      </c>
      <c r="R36" t="n">
        <v>117.76</v>
      </c>
      <c r="S36" t="n">
        <v>53.93</v>
      </c>
      <c r="T36" t="n">
        <v>29643.78</v>
      </c>
      <c r="U36" t="n">
        <v>0.46</v>
      </c>
      <c r="V36" t="n">
        <v>0.8100000000000001</v>
      </c>
      <c r="W36" t="n">
        <v>2.58</v>
      </c>
      <c r="X36" t="n">
        <v>1.82</v>
      </c>
      <c r="Y36" t="n">
        <v>1</v>
      </c>
      <c r="Z36" t="n">
        <v>10</v>
      </c>
    </row>
    <row r="37">
      <c r="A37" t="n">
        <v>11</v>
      </c>
      <c r="B37" t="n">
        <v>140</v>
      </c>
      <c r="C37" t="inlineStr">
        <is>
          <t xml:space="preserve">CONCLUIDO	</t>
        </is>
      </c>
      <c r="D37" t="n">
        <v>4.04</v>
      </c>
      <c r="E37" t="n">
        <v>24.75</v>
      </c>
      <c r="F37" t="n">
        <v>18.72</v>
      </c>
      <c r="G37" t="n">
        <v>18.72</v>
      </c>
      <c r="H37" t="n">
        <v>0.24</v>
      </c>
      <c r="I37" t="n">
        <v>60</v>
      </c>
      <c r="J37" t="n">
        <v>279.44</v>
      </c>
      <c r="K37" t="n">
        <v>60.56</v>
      </c>
      <c r="L37" t="n">
        <v>3.75</v>
      </c>
      <c r="M37" t="n">
        <v>58</v>
      </c>
      <c r="N37" t="n">
        <v>75.14</v>
      </c>
      <c r="O37" t="n">
        <v>34698.9</v>
      </c>
      <c r="P37" t="n">
        <v>304.01</v>
      </c>
      <c r="Q37" t="n">
        <v>2196.69</v>
      </c>
      <c r="R37" t="n">
        <v>114.54</v>
      </c>
      <c r="S37" t="n">
        <v>53.93</v>
      </c>
      <c r="T37" t="n">
        <v>28053.16</v>
      </c>
      <c r="U37" t="n">
        <v>0.47</v>
      </c>
      <c r="V37" t="n">
        <v>0.82</v>
      </c>
      <c r="W37" t="n">
        <v>2.56</v>
      </c>
      <c r="X37" t="n">
        <v>1.71</v>
      </c>
      <c r="Y37" t="n">
        <v>1</v>
      </c>
      <c r="Z37" t="n">
        <v>10</v>
      </c>
    </row>
    <row r="38">
      <c r="A38" t="n">
        <v>12</v>
      </c>
      <c r="B38" t="n">
        <v>140</v>
      </c>
      <c r="C38" t="inlineStr">
        <is>
          <t xml:space="preserve">CONCLUIDO	</t>
        </is>
      </c>
      <c r="D38" t="n">
        <v>4.1126</v>
      </c>
      <c r="E38" t="n">
        <v>24.32</v>
      </c>
      <c r="F38" t="n">
        <v>18.54</v>
      </c>
      <c r="G38" t="n">
        <v>20.23</v>
      </c>
      <c r="H38" t="n">
        <v>0.25</v>
      </c>
      <c r="I38" t="n">
        <v>55</v>
      </c>
      <c r="J38" t="n">
        <v>279.94</v>
      </c>
      <c r="K38" t="n">
        <v>60.56</v>
      </c>
      <c r="L38" t="n">
        <v>4</v>
      </c>
      <c r="M38" t="n">
        <v>53</v>
      </c>
      <c r="N38" t="n">
        <v>75.38</v>
      </c>
      <c r="O38" t="n">
        <v>34759.54</v>
      </c>
      <c r="P38" t="n">
        <v>299.83</v>
      </c>
      <c r="Q38" t="n">
        <v>2196.87</v>
      </c>
      <c r="R38" t="n">
        <v>108.42</v>
      </c>
      <c r="S38" t="n">
        <v>53.93</v>
      </c>
      <c r="T38" t="n">
        <v>25018.97</v>
      </c>
      <c r="U38" t="n">
        <v>0.5</v>
      </c>
      <c r="V38" t="n">
        <v>0.82</v>
      </c>
      <c r="W38" t="n">
        <v>2.56</v>
      </c>
      <c r="X38" t="n">
        <v>1.54</v>
      </c>
      <c r="Y38" t="n">
        <v>1</v>
      </c>
      <c r="Z38" t="n">
        <v>10</v>
      </c>
    </row>
    <row r="39">
      <c r="A39" t="n">
        <v>13</v>
      </c>
      <c r="B39" t="n">
        <v>140</v>
      </c>
      <c r="C39" t="inlineStr">
        <is>
          <t xml:space="preserve">CONCLUIDO	</t>
        </is>
      </c>
      <c r="D39" t="n">
        <v>4.1621</v>
      </c>
      <c r="E39" t="n">
        <v>24.03</v>
      </c>
      <c r="F39" t="n">
        <v>18.46</v>
      </c>
      <c r="G39" t="n">
        <v>21.72</v>
      </c>
      <c r="H39" t="n">
        <v>0.27</v>
      </c>
      <c r="I39" t="n">
        <v>51</v>
      </c>
      <c r="J39" t="n">
        <v>280.43</v>
      </c>
      <c r="K39" t="n">
        <v>60.56</v>
      </c>
      <c r="L39" t="n">
        <v>4.25</v>
      </c>
      <c r="M39" t="n">
        <v>49</v>
      </c>
      <c r="N39" t="n">
        <v>75.62</v>
      </c>
      <c r="O39" t="n">
        <v>34820.27</v>
      </c>
      <c r="P39" t="n">
        <v>296.11</v>
      </c>
      <c r="Q39" t="n">
        <v>2196.89</v>
      </c>
      <c r="R39" t="n">
        <v>105.72</v>
      </c>
      <c r="S39" t="n">
        <v>53.93</v>
      </c>
      <c r="T39" t="n">
        <v>23689.61</v>
      </c>
      <c r="U39" t="n">
        <v>0.51</v>
      </c>
      <c r="V39" t="n">
        <v>0.83</v>
      </c>
      <c r="W39" t="n">
        <v>2.56</v>
      </c>
      <c r="X39" t="n">
        <v>1.46</v>
      </c>
      <c r="Y39" t="n">
        <v>1</v>
      </c>
      <c r="Z39" t="n">
        <v>10</v>
      </c>
    </row>
    <row r="40">
      <c r="A40" t="n">
        <v>14</v>
      </c>
      <c r="B40" t="n">
        <v>140</v>
      </c>
      <c r="C40" t="inlineStr">
        <is>
          <t xml:space="preserve">CONCLUIDO	</t>
        </is>
      </c>
      <c r="D40" t="n">
        <v>4.2059</v>
      </c>
      <c r="E40" t="n">
        <v>23.78</v>
      </c>
      <c r="F40" t="n">
        <v>18.37</v>
      </c>
      <c r="G40" t="n">
        <v>22.96</v>
      </c>
      <c r="H40" t="n">
        <v>0.29</v>
      </c>
      <c r="I40" t="n">
        <v>48</v>
      </c>
      <c r="J40" t="n">
        <v>280.92</v>
      </c>
      <c r="K40" t="n">
        <v>60.56</v>
      </c>
      <c r="L40" t="n">
        <v>4.5</v>
      </c>
      <c r="M40" t="n">
        <v>46</v>
      </c>
      <c r="N40" t="n">
        <v>75.87</v>
      </c>
      <c r="O40" t="n">
        <v>34881.09</v>
      </c>
      <c r="P40" t="n">
        <v>293.45</v>
      </c>
      <c r="Q40" t="n">
        <v>2196.75</v>
      </c>
      <c r="R40" t="n">
        <v>102.66</v>
      </c>
      <c r="S40" t="n">
        <v>53.93</v>
      </c>
      <c r="T40" t="n">
        <v>22175.99</v>
      </c>
      <c r="U40" t="n">
        <v>0.53</v>
      </c>
      <c r="V40" t="n">
        <v>0.83</v>
      </c>
      <c r="W40" t="n">
        <v>2.56</v>
      </c>
      <c r="X40" t="n">
        <v>1.36</v>
      </c>
      <c r="Y40" t="n">
        <v>1</v>
      </c>
      <c r="Z40" t="n">
        <v>10</v>
      </c>
    </row>
    <row r="41">
      <c r="A41" t="n">
        <v>15</v>
      </c>
      <c r="B41" t="n">
        <v>140</v>
      </c>
      <c r="C41" t="inlineStr">
        <is>
          <t xml:space="preserve">CONCLUIDO	</t>
        </is>
      </c>
      <c r="D41" t="n">
        <v>4.2518</v>
      </c>
      <c r="E41" t="n">
        <v>23.52</v>
      </c>
      <c r="F41" t="n">
        <v>18.27</v>
      </c>
      <c r="G41" t="n">
        <v>24.36</v>
      </c>
      <c r="H41" t="n">
        <v>0.3</v>
      </c>
      <c r="I41" t="n">
        <v>45</v>
      </c>
      <c r="J41" t="n">
        <v>281.41</v>
      </c>
      <c r="K41" t="n">
        <v>60.56</v>
      </c>
      <c r="L41" t="n">
        <v>4.75</v>
      </c>
      <c r="M41" t="n">
        <v>43</v>
      </c>
      <c r="N41" t="n">
        <v>76.11</v>
      </c>
      <c r="O41" t="n">
        <v>34942.02</v>
      </c>
      <c r="P41" t="n">
        <v>289.75</v>
      </c>
      <c r="Q41" t="n">
        <v>2196.91</v>
      </c>
      <c r="R41" t="n">
        <v>99.28</v>
      </c>
      <c r="S41" t="n">
        <v>53.93</v>
      </c>
      <c r="T41" t="n">
        <v>20501.89</v>
      </c>
      <c r="U41" t="n">
        <v>0.54</v>
      </c>
      <c r="V41" t="n">
        <v>0.84</v>
      </c>
      <c r="W41" t="n">
        <v>2.55</v>
      </c>
      <c r="X41" t="n">
        <v>1.26</v>
      </c>
      <c r="Y41" t="n">
        <v>1</v>
      </c>
      <c r="Z41" t="n">
        <v>10</v>
      </c>
    </row>
    <row r="42">
      <c r="A42" t="n">
        <v>16</v>
      </c>
      <c r="B42" t="n">
        <v>140</v>
      </c>
      <c r="C42" t="inlineStr">
        <is>
          <t xml:space="preserve">CONCLUIDO	</t>
        </is>
      </c>
      <c r="D42" t="n">
        <v>4.2816</v>
      </c>
      <c r="E42" t="n">
        <v>23.36</v>
      </c>
      <c r="F42" t="n">
        <v>18.21</v>
      </c>
      <c r="G42" t="n">
        <v>25.41</v>
      </c>
      <c r="H42" t="n">
        <v>0.32</v>
      </c>
      <c r="I42" t="n">
        <v>43</v>
      </c>
      <c r="J42" t="n">
        <v>281.91</v>
      </c>
      <c r="K42" t="n">
        <v>60.56</v>
      </c>
      <c r="L42" t="n">
        <v>5</v>
      </c>
      <c r="M42" t="n">
        <v>41</v>
      </c>
      <c r="N42" t="n">
        <v>76.34999999999999</v>
      </c>
      <c r="O42" t="n">
        <v>35003.04</v>
      </c>
      <c r="P42" t="n">
        <v>287.56</v>
      </c>
      <c r="Q42" t="n">
        <v>2196.67</v>
      </c>
      <c r="R42" t="n">
        <v>97.58</v>
      </c>
      <c r="S42" t="n">
        <v>53.93</v>
      </c>
      <c r="T42" t="n">
        <v>19658.52</v>
      </c>
      <c r="U42" t="n">
        <v>0.55</v>
      </c>
      <c r="V42" t="n">
        <v>0.84</v>
      </c>
      <c r="W42" t="n">
        <v>2.55</v>
      </c>
      <c r="X42" t="n">
        <v>1.2</v>
      </c>
      <c r="Y42" t="n">
        <v>1</v>
      </c>
      <c r="Z42" t="n">
        <v>10</v>
      </c>
    </row>
    <row r="43">
      <c r="A43" t="n">
        <v>17</v>
      </c>
      <c r="B43" t="n">
        <v>140</v>
      </c>
      <c r="C43" t="inlineStr">
        <is>
          <t xml:space="preserve">CONCLUIDO	</t>
        </is>
      </c>
      <c r="D43" t="n">
        <v>4.3242</v>
      </c>
      <c r="E43" t="n">
        <v>23.13</v>
      </c>
      <c r="F43" t="n">
        <v>18.14</v>
      </c>
      <c r="G43" t="n">
        <v>27.2</v>
      </c>
      <c r="H43" t="n">
        <v>0.33</v>
      </c>
      <c r="I43" t="n">
        <v>40</v>
      </c>
      <c r="J43" t="n">
        <v>282.4</v>
      </c>
      <c r="K43" t="n">
        <v>60.56</v>
      </c>
      <c r="L43" t="n">
        <v>5.25</v>
      </c>
      <c r="M43" t="n">
        <v>38</v>
      </c>
      <c r="N43" t="n">
        <v>76.59999999999999</v>
      </c>
      <c r="O43" t="n">
        <v>35064.15</v>
      </c>
      <c r="P43" t="n">
        <v>283.44</v>
      </c>
      <c r="Q43" t="n">
        <v>2196.67</v>
      </c>
      <c r="R43" t="n">
        <v>95.29000000000001</v>
      </c>
      <c r="S43" t="n">
        <v>53.93</v>
      </c>
      <c r="T43" t="n">
        <v>18529.6</v>
      </c>
      <c r="U43" t="n">
        <v>0.57</v>
      </c>
      <c r="V43" t="n">
        <v>0.84</v>
      </c>
      <c r="W43" t="n">
        <v>2.54</v>
      </c>
      <c r="X43" t="n">
        <v>1.13</v>
      </c>
      <c r="Y43" t="n">
        <v>1</v>
      </c>
      <c r="Z43" t="n">
        <v>10</v>
      </c>
    </row>
    <row r="44">
      <c r="A44" t="n">
        <v>18</v>
      </c>
      <c r="B44" t="n">
        <v>140</v>
      </c>
      <c r="C44" t="inlineStr">
        <is>
          <t xml:space="preserve">CONCLUIDO	</t>
        </is>
      </c>
      <c r="D44" t="n">
        <v>4.3549</v>
      </c>
      <c r="E44" t="n">
        <v>22.96</v>
      </c>
      <c r="F44" t="n">
        <v>18.08</v>
      </c>
      <c r="G44" t="n">
        <v>28.54</v>
      </c>
      <c r="H44" t="n">
        <v>0.35</v>
      </c>
      <c r="I44" t="n">
        <v>38</v>
      </c>
      <c r="J44" t="n">
        <v>282.9</v>
      </c>
      <c r="K44" t="n">
        <v>60.56</v>
      </c>
      <c r="L44" t="n">
        <v>5.5</v>
      </c>
      <c r="M44" t="n">
        <v>36</v>
      </c>
      <c r="N44" t="n">
        <v>76.84999999999999</v>
      </c>
      <c r="O44" t="n">
        <v>35125.37</v>
      </c>
      <c r="P44" t="n">
        <v>280.33</v>
      </c>
      <c r="Q44" t="n">
        <v>2196.66</v>
      </c>
      <c r="R44" t="n">
        <v>93.01000000000001</v>
      </c>
      <c r="S44" t="n">
        <v>53.93</v>
      </c>
      <c r="T44" t="n">
        <v>17398.63</v>
      </c>
      <c r="U44" t="n">
        <v>0.58</v>
      </c>
      <c r="V44" t="n">
        <v>0.84</v>
      </c>
      <c r="W44" t="n">
        <v>2.54</v>
      </c>
      <c r="X44" t="n">
        <v>1.07</v>
      </c>
      <c r="Y44" t="n">
        <v>1</v>
      </c>
      <c r="Z44" t="n">
        <v>10</v>
      </c>
    </row>
    <row r="45">
      <c r="A45" t="n">
        <v>19</v>
      </c>
      <c r="B45" t="n">
        <v>140</v>
      </c>
      <c r="C45" t="inlineStr">
        <is>
          <t xml:space="preserve">CONCLUIDO	</t>
        </is>
      </c>
      <c r="D45" t="n">
        <v>4.3862</v>
      </c>
      <c r="E45" t="n">
        <v>22.8</v>
      </c>
      <c r="F45" t="n">
        <v>18.02</v>
      </c>
      <c r="G45" t="n">
        <v>30.03</v>
      </c>
      <c r="H45" t="n">
        <v>0.36</v>
      </c>
      <c r="I45" t="n">
        <v>36</v>
      </c>
      <c r="J45" t="n">
        <v>283.4</v>
      </c>
      <c r="K45" t="n">
        <v>60.56</v>
      </c>
      <c r="L45" t="n">
        <v>5.75</v>
      </c>
      <c r="M45" t="n">
        <v>34</v>
      </c>
      <c r="N45" t="n">
        <v>77.09</v>
      </c>
      <c r="O45" t="n">
        <v>35186.68</v>
      </c>
      <c r="P45" t="n">
        <v>278.7</v>
      </c>
      <c r="Q45" t="n">
        <v>2196.77</v>
      </c>
      <c r="R45" t="n">
        <v>91.25</v>
      </c>
      <c r="S45" t="n">
        <v>53.93</v>
      </c>
      <c r="T45" t="n">
        <v>16528.82</v>
      </c>
      <c r="U45" t="n">
        <v>0.59</v>
      </c>
      <c r="V45" t="n">
        <v>0.85</v>
      </c>
      <c r="W45" t="n">
        <v>2.54</v>
      </c>
      <c r="X45" t="n">
        <v>1.01</v>
      </c>
      <c r="Y45" t="n">
        <v>1</v>
      </c>
      <c r="Z45" t="n">
        <v>10</v>
      </c>
    </row>
    <row r="46">
      <c r="A46" t="n">
        <v>20</v>
      </c>
      <c r="B46" t="n">
        <v>140</v>
      </c>
      <c r="C46" t="inlineStr">
        <is>
          <t xml:space="preserve">CONCLUIDO	</t>
        </is>
      </c>
      <c r="D46" t="n">
        <v>4.4234</v>
      </c>
      <c r="E46" t="n">
        <v>22.61</v>
      </c>
      <c r="F46" t="n">
        <v>17.93</v>
      </c>
      <c r="G46" t="n">
        <v>31.64</v>
      </c>
      <c r="H46" t="n">
        <v>0.38</v>
      </c>
      <c r="I46" t="n">
        <v>34</v>
      </c>
      <c r="J46" t="n">
        <v>283.9</v>
      </c>
      <c r="K46" t="n">
        <v>60.56</v>
      </c>
      <c r="L46" t="n">
        <v>6</v>
      </c>
      <c r="M46" t="n">
        <v>32</v>
      </c>
      <c r="N46" t="n">
        <v>77.34</v>
      </c>
      <c r="O46" t="n">
        <v>35248.1</v>
      </c>
      <c r="P46" t="n">
        <v>275.89</v>
      </c>
      <c r="Q46" t="n">
        <v>2196.72</v>
      </c>
      <c r="R46" t="n">
        <v>88.52</v>
      </c>
      <c r="S46" t="n">
        <v>53.93</v>
      </c>
      <c r="T46" t="n">
        <v>15175.42</v>
      </c>
      <c r="U46" t="n">
        <v>0.61</v>
      </c>
      <c r="V46" t="n">
        <v>0.85</v>
      </c>
      <c r="W46" t="n">
        <v>2.53</v>
      </c>
      <c r="X46" t="n">
        <v>0.92</v>
      </c>
      <c r="Y46" t="n">
        <v>1</v>
      </c>
      <c r="Z46" t="n">
        <v>10</v>
      </c>
    </row>
    <row r="47">
      <c r="A47" t="n">
        <v>21</v>
      </c>
      <c r="B47" t="n">
        <v>140</v>
      </c>
      <c r="C47" t="inlineStr">
        <is>
          <t xml:space="preserve">CONCLUIDO	</t>
        </is>
      </c>
      <c r="D47" t="n">
        <v>4.4329</v>
      </c>
      <c r="E47" t="n">
        <v>22.56</v>
      </c>
      <c r="F47" t="n">
        <v>17.93</v>
      </c>
      <c r="G47" t="n">
        <v>32.61</v>
      </c>
      <c r="H47" t="n">
        <v>0.39</v>
      </c>
      <c r="I47" t="n">
        <v>33</v>
      </c>
      <c r="J47" t="n">
        <v>284.4</v>
      </c>
      <c r="K47" t="n">
        <v>60.56</v>
      </c>
      <c r="L47" t="n">
        <v>6.25</v>
      </c>
      <c r="M47" t="n">
        <v>31</v>
      </c>
      <c r="N47" t="n">
        <v>77.59</v>
      </c>
      <c r="O47" t="n">
        <v>35309.61</v>
      </c>
      <c r="P47" t="n">
        <v>274.58</v>
      </c>
      <c r="Q47" t="n">
        <v>2196.94</v>
      </c>
      <c r="R47" t="n">
        <v>88.62</v>
      </c>
      <c r="S47" t="n">
        <v>53.93</v>
      </c>
      <c r="T47" t="n">
        <v>15227.53</v>
      </c>
      <c r="U47" t="n">
        <v>0.61</v>
      </c>
      <c r="V47" t="n">
        <v>0.85</v>
      </c>
      <c r="W47" t="n">
        <v>2.53</v>
      </c>
      <c r="X47" t="n">
        <v>0.93</v>
      </c>
      <c r="Y47" t="n">
        <v>1</v>
      </c>
      <c r="Z47" t="n">
        <v>10</v>
      </c>
    </row>
    <row r="48">
      <c r="A48" t="n">
        <v>22</v>
      </c>
      <c r="B48" t="n">
        <v>140</v>
      </c>
      <c r="C48" t="inlineStr">
        <is>
          <t xml:space="preserve">CONCLUIDO	</t>
        </is>
      </c>
      <c r="D48" t="n">
        <v>4.4666</v>
      </c>
      <c r="E48" t="n">
        <v>22.39</v>
      </c>
      <c r="F48" t="n">
        <v>17.87</v>
      </c>
      <c r="G48" t="n">
        <v>34.58</v>
      </c>
      <c r="H48" t="n">
        <v>0.41</v>
      </c>
      <c r="I48" t="n">
        <v>31</v>
      </c>
      <c r="J48" t="n">
        <v>284.89</v>
      </c>
      <c r="K48" t="n">
        <v>60.56</v>
      </c>
      <c r="L48" t="n">
        <v>6.5</v>
      </c>
      <c r="M48" t="n">
        <v>29</v>
      </c>
      <c r="N48" t="n">
        <v>77.84</v>
      </c>
      <c r="O48" t="n">
        <v>35371.22</v>
      </c>
      <c r="P48" t="n">
        <v>270.61</v>
      </c>
      <c r="Q48" t="n">
        <v>2196.7</v>
      </c>
      <c r="R48" t="n">
        <v>86.42</v>
      </c>
      <c r="S48" t="n">
        <v>53.93</v>
      </c>
      <c r="T48" t="n">
        <v>14142.34</v>
      </c>
      <c r="U48" t="n">
        <v>0.62</v>
      </c>
      <c r="V48" t="n">
        <v>0.85</v>
      </c>
      <c r="W48" t="n">
        <v>2.53</v>
      </c>
      <c r="X48" t="n">
        <v>0.86</v>
      </c>
      <c r="Y48" t="n">
        <v>1</v>
      </c>
      <c r="Z48" t="n">
        <v>10</v>
      </c>
    </row>
    <row r="49">
      <c r="A49" t="n">
        <v>23</v>
      </c>
      <c r="B49" t="n">
        <v>140</v>
      </c>
      <c r="C49" t="inlineStr">
        <is>
          <t xml:space="preserve">CONCLUIDO	</t>
        </is>
      </c>
      <c r="D49" t="n">
        <v>4.4844</v>
      </c>
      <c r="E49" t="n">
        <v>22.3</v>
      </c>
      <c r="F49" t="n">
        <v>17.83</v>
      </c>
      <c r="G49" t="n">
        <v>35.66</v>
      </c>
      <c r="H49" t="n">
        <v>0.42</v>
      </c>
      <c r="I49" t="n">
        <v>30</v>
      </c>
      <c r="J49" t="n">
        <v>285.39</v>
      </c>
      <c r="K49" t="n">
        <v>60.56</v>
      </c>
      <c r="L49" t="n">
        <v>6.75</v>
      </c>
      <c r="M49" t="n">
        <v>28</v>
      </c>
      <c r="N49" t="n">
        <v>78.09</v>
      </c>
      <c r="O49" t="n">
        <v>35432.93</v>
      </c>
      <c r="P49" t="n">
        <v>269.04</v>
      </c>
      <c r="Q49" t="n">
        <v>2196.59</v>
      </c>
      <c r="R49" t="n">
        <v>85.08</v>
      </c>
      <c r="S49" t="n">
        <v>53.93</v>
      </c>
      <c r="T49" t="n">
        <v>13477.04</v>
      </c>
      <c r="U49" t="n">
        <v>0.63</v>
      </c>
      <c r="V49" t="n">
        <v>0.86</v>
      </c>
      <c r="W49" t="n">
        <v>2.53</v>
      </c>
      <c r="X49" t="n">
        <v>0.83</v>
      </c>
      <c r="Y49" t="n">
        <v>1</v>
      </c>
      <c r="Z49" t="n">
        <v>10</v>
      </c>
    </row>
    <row r="50">
      <c r="A50" t="n">
        <v>24</v>
      </c>
      <c r="B50" t="n">
        <v>140</v>
      </c>
      <c r="C50" t="inlineStr">
        <is>
          <t xml:space="preserve">CONCLUIDO	</t>
        </is>
      </c>
      <c r="D50" t="n">
        <v>4.4989</v>
      </c>
      <c r="E50" t="n">
        <v>22.23</v>
      </c>
      <c r="F50" t="n">
        <v>17.81</v>
      </c>
      <c r="G50" t="n">
        <v>36.85</v>
      </c>
      <c r="H50" t="n">
        <v>0.44</v>
      </c>
      <c r="I50" t="n">
        <v>29</v>
      </c>
      <c r="J50" t="n">
        <v>285.9</v>
      </c>
      <c r="K50" t="n">
        <v>60.56</v>
      </c>
      <c r="L50" t="n">
        <v>7</v>
      </c>
      <c r="M50" t="n">
        <v>27</v>
      </c>
      <c r="N50" t="n">
        <v>78.34</v>
      </c>
      <c r="O50" t="n">
        <v>35494.74</v>
      </c>
      <c r="P50" t="n">
        <v>266.59</v>
      </c>
      <c r="Q50" t="n">
        <v>2196.78</v>
      </c>
      <c r="R50" t="n">
        <v>84.55</v>
      </c>
      <c r="S50" t="n">
        <v>53.93</v>
      </c>
      <c r="T50" t="n">
        <v>13215.25</v>
      </c>
      <c r="U50" t="n">
        <v>0.64</v>
      </c>
      <c r="V50" t="n">
        <v>0.86</v>
      </c>
      <c r="W50" t="n">
        <v>2.53</v>
      </c>
      <c r="X50" t="n">
        <v>0.8100000000000001</v>
      </c>
      <c r="Y50" t="n">
        <v>1</v>
      </c>
      <c r="Z50" t="n">
        <v>10</v>
      </c>
    </row>
    <row r="51">
      <c r="A51" t="n">
        <v>25</v>
      </c>
      <c r="B51" t="n">
        <v>140</v>
      </c>
      <c r="C51" t="inlineStr">
        <is>
          <t xml:space="preserve">CONCLUIDO	</t>
        </is>
      </c>
      <c r="D51" t="n">
        <v>4.5339</v>
      </c>
      <c r="E51" t="n">
        <v>22.06</v>
      </c>
      <c r="F51" t="n">
        <v>17.74</v>
      </c>
      <c r="G51" t="n">
        <v>39.43</v>
      </c>
      <c r="H51" t="n">
        <v>0.45</v>
      </c>
      <c r="I51" t="n">
        <v>27</v>
      </c>
      <c r="J51" t="n">
        <v>286.4</v>
      </c>
      <c r="K51" t="n">
        <v>60.56</v>
      </c>
      <c r="L51" t="n">
        <v>7.25</v>
      </c>
      <c r="M51" t="n">
        <v>25</v>
      </c>
      <c r="N51" t="n">
        <v>78.59</v>
      </c>
      <c r="O51" t="n">
        <v>35556.78</v>
      </c>
      <c r="P51" t="n">
        <v>263.17</v>
      </c>
      <c r="Q51" t="n">
        <v>2196.88</v>
      </c>
      <c r="R51" t="n">
        <v>82.09999999999999</v>
      </c>
      <c r="S51" t="n">
        <v>53.93</v>
      </c>
      <c r="T51" t="n">
        <v>11999.23</v>
      </c>
      <c r="U51" t="n">
        <v>0.66</v>
      </c>
      <c r="V51" t="n">
        <v>0.86</v>
      </c>
      <c r="W51" t="n">
        <v>2.53</v>
      </c>
      <c r="X51" t="n">
        <v>0.74</v>
      </c>
      <c r="Y51" t="n">
        <v>1</v>
      </c>
      <c r="Z51" t="n">
        <v>10</v>
      </c>
    </row>
    <row r="52">
      <c r="A52" t="n">
        <v>26</v>
      </c>
      <c r="B52" t="n">
        <v>140</v>
      </c>
      <c r="C52" t="inlineStr">
        <is>
          <t xml:space="preserve">CONCLUIDO	</t>
        </is>
      </c>
      <c r="D52" t="n">
        <v>4.5499</v>
      </c>
      <c r="E52" t="n">
        <v>21.98</v>
      </c>
      <c r="F52" t="n">
        <v>17.72</v>
      </c>
      <c r="G52" t="n">
        <v>40.89</v>
      </c>
      <c r="H52" t="n">
        <v>0.47</v>
      </c>
      <c r="I52" t="n">
        <v>26</v>
      </c>
      <c r="J52" t="n">
        <v>286.9</v>
      </c>
      <c r="K52" t="n">
        <v>60.56</v>
      </c>
      <c r="L52" t="n">
        <v>7.5</v>
      </c>
      <c r="M52" t="n">
        <v>24</v>
      </c>
      <c r="N52" t="n">
        <v>78.84999999999999</v>
      </c>
      <c r="O52" t="n">
        <v>35618.8</v>
      </c>
      <c r="P52" t="n">
        <v>260.25</v>
      </c>
      <c r="Q52" t="n">
        <v>2196.57</v>
      </c>
      <c r="R52" t="n">
        <v>81.65000000000001</v>
      </c>
      <c r="S52" t="n">
        <v>53.93</v>
      </c>
      <c r="T52" t="n">
        <v>11779.3</v>
      </c>
      <c r="U52" t="n">
        <v>0.66</v>
      </c>
      <c r="V52" t="n">
        <v>0.86</v>
      </c>
      <c r="W52" t="n">
        <v>2.52</v>
      </c>
      <c r="X52" t="n">
        <v>0.71</v>
      </c>
      <c r="Y52" t="n">
        <v>1</v>
      </c>
      <c r="Z52" t="n">
        <v>10</v>
      </c>
    </row>
    <row r="53">
      <c r="A53" t="n">
        <v>27</v>
      </c>
      <c r="B53" t="n">
        <v>140</v>
      </c>
      <c r="C53" t="inlineStr">
        <is>
          <t xml:space="preserve">CONCLUIDO	</t>
        </is>
      </c>
      <c r="D53" t="n">
        <v>4.5653</v>
      </c>
      <c r="E53" t="n">
        <v>21.9</v>
      </c>
      <c r="F53" t="n">
        <v>17.7</v>
      </c>
      <c r="G53" t="n">
        <v>42.47</v>
      </c>
      <c r="H53" t="n">
        <v>0.48</v>
      </c>
      <c r="I53" t="n">
        <v>25</v>
      </c>
      <c r="J53" t="n">
        <v>287.41</v>
      </c>
      <c r="K53" t="n">
        <v>60.56</v>
      </c>
      <c r="L53" t="n">
        <v>7.75</v>
      </c>
      <c r="M53" t="n">
        <v>23</v>
      </c>
      <c r="N53" t="n">
        <v>79.09999999999999</v>
      </c>
      <c r="O53" t="n">
        <v>35680.92</v>
      </c>
      <c r="P53" t="n">
        <v>258.78</v>
      </c>
      <c r="Q53" t="n">
        <v>2196.66</v>
      </c>
      <c r="R53" t="n">
        <v>80.88</v>
      </c>
      <c r="S53" t="n">
        <v>53.93</v>
      </c>
      <c r="T53" t="n">
        <v>11401.84</v>
      </c>
      <c r="U53" t="n">
        <v>0.67</v>
      </c>
      <c r="V53" t="n">
        <v>0.86</v>
      </c>
      <c r="W53" t="n">
        <v>2.52</v>
      </c>
      <c r="X53" t="n">
        <v>0.6899999999999999</v>
      </c>
      <c r="Y53" t="n">
        <v>1</v>
      </c>
      <c r="Z53" t="n">
        <v>10</v>
      </c>
    </row>
    <row r="54">
      <c r="A54" t="n">
        <v>28</v>
      </c>
      <c r="B54" t="n">
        <v>140</v>
      </c>
      <c r="C54" t="inlineStr">
        <is>
          <t xml:space="preserve">CONCLUIDO	</t>
        </is>
      </c>
      <c r="D54" t="n">
        <v>4.5818</v>
      </c>
      <c r="E54" t="n">
        <v>21.83</v>
      </c>
      <c r="F54" t="n">
        <v>17.67</v>
      </c>
      <c r="G54" t="n">
        <v>44.18</v>
      </c>
      <c r="H54" t="n">
        <v>0.49</v>
      </c>
      <c r="I54" t="n">
        <v>24</v>
      </c>
      <c r="J54" t="n">
        <v>287.91</v>
      </c>
      <c r="K54" t="n">
        <v>60.56</v>
      </c>
      <c r="L54" t="n">
        <v>8</v>
      </c>
      <c r="M54" t="n">
        <v>22</v>
      </c>
      <c r="N54" t="n">
        <v>79.36</v>
      </c>
      <c r="O54" t="n">
        <v>35743.15</v>
      </c>
      <c r="P54" t="n">
        <v>256.7</v>
      </c>
      <c r="Q54" t="n">
        <v>2196.7</v>
      </c>
      <c r="R54" t="n">
        <v>79.91</v>
      </c>
      <c r="S54" t="n">
        <v>53.93</v>
      </c>
      <c r="T54" t="n">
        <v>10920.08</v>
      </c>
      <c r="U54" t="n">
        <v>0.67</v>
      </c>
      <c r="V54" t="n">
        <v>0.86</v>
      </c>
      <c r="W54" t="n">
        <v>2.52</v>
      </c>
      <c r="X54" t="n">
        <v>0.67</v>
      </c>
      <c r="Y54" t="n">
        <v>1</v>
      </c>
      <c r="Z54" t="n">
        <v>10</v>
      </c>
    </row>
    <row r="55">
      <c r="A55" t="n">
        <v>29</v>
      </c>
      <c r="B55" t="n">
        <v>140</v>
      </c>
      <c r="C55" t="inlineStr">
        <is>
          <t xml:space="preserve">CONCLUIDO	</t>
        </is>
      </c>
      <c r="D55" t="n">
        <v>4.5806</v>
      </c>
      <c r="E55" t="n">
        <v>21.83</v>
      </c>
      <c r="F55" t="n">
        <v>17.68</v>
      </c>
      <c r="G55" t="n">
        <v>44.19</v>
      </c>
      <c r="H55" t="n">
        <v>0.51</v>
      </c>
      <c r="I55" t="n">
        <v>24</v>
      </c>
      <c r="J55" t="n">
        <v>288.42</v>
      </c>
      <c r="K55" t="n">
        <v>60.56</v>
      </c>
      <c r="L55" t="n">
        <v>8.25</v>
      </c>
      <c r="M55" t="n">
        <v>22</v>
      </c>
      <c r="N55" t="n">
        <v>79.61</v>
      </c>
      <c r="O55" t="n">
        <v>35805.48</v>
      </c>
      <c r="P55" t="n">
        <v>255.44</v>
      </c>
      <c r="Q55" t="n">
        <v>2196.73</v>
      </c>
      <c r="R55" t="n">
        <v>80.22</v>
      </c>
      <c r="S55" t="n">
        <v>53.93</v>
      </c>
      <c r="T55" t="n">
        <v>11074.1</v>
      </c>
      <c r="U55" t="n">
        <v>0.67</v>
      </c>
      <c r="V55" t="n">
        <v>0.86</v>
      </c>
      <c r="W55" t="n">
        <v>2.52</v>
      </c>
      <c r="X55" t="n">
        <v>0.67</v>
      </c>
      <c r="Y55" t="n">
        <v>1</v>
      </c>
      <c r="Z55" t="n">
        <v>10</v>
      </c>
    </row>
    <row r="56">
      <c r="A56" t="n">
        <v>30</v>
      </c>
      <c r="B56" t="n">
        <v>140</v>
      </c>
      <c r="C56" t="inlineStr">
        <is>
          <t xml:space="preserve">CONCLUIDO	</t>
        </is>
      </c>
      <c r="D56" t="n">
        <v>4.6028</v>
      </c>
      <c r="E56" t="n">
        <v>21.73</v>
      </c>
      <c r="F56" t="n">
        <v>17.62</v>
      </c>
      <c r="G56" t="n">
        <v>45.97</v>
      </c>
      <c r="H56" t="n">
        <v>0.52</v>
      </c>
      <c r="I56" t="n">
        <v>23</v>
      </c>
      <c r="J56" t="n">
        <v>288.92</v>
      </c>
      <c r="K56" t="n">
        <v>60.56</v>
      </c>
      <c r="L56" t="n">
        <v>8.5</v>
      </c>
      <c r="M56" t="n">
        <v>21</v>
      </c>
      <c r="N56" t="n">
        <v>79.87</v>
      </c>
      <c r="O56" t="n">
        <v>35867.91</v>
      </c>
      <c r="P56" t="n">
        <v>250.19</v>
      </c>
      <c r="Q56" t="n">
        <v>2196.81</v>
      </c>
      <c r="R56" t="n">
        <v>78.51000000000001</v>
      </c>
      <c r="S56" t="n">
        <v>53.93</v>
      </c>
      <c r="T56" t="n">
        <v>10222.51</v>
      </c>
      <c r="U56" t="n">
        <v>0.6899999999999999</v>
      </c>
      <c r="V56" t="n">
        <v>0.87</v>
      </c>
      <c r="W56" t="n">
        <v>2.51</v>
      </c>
      <c r="X56" t="n">
        <v>0.62</v>
      </c>
      <c r="Y56" t="n">
        <v>1</v>
      </c>
      <c r="Z56" t="n">
        <v>10</v>
      </c>
    </row>
    <row r="57">
      <c r="A57" t="n">
        <v>31</v>
      </c>
      <c r="B57" t="n">
        <v>140</v>
      </c>
      <c r="C57" t="inlineStr">
        <is>
          <t xml:space="preserve">CONCLUIDO	</t>
        </is>
      </c>
      <c r="D57" t="n">
        <v>4.6171</v>
      </c>
      <c r="E57" t="n">
        <v>21.66</v>
      </c>
      <c r="F57" t="n">
        <v>17.61</v>
      </c>
      <c r="G57" t="n">
        <v>48.02</v>
      </c>
      <c r="H57" t="n">
        <v>0.54</v>
      </c>
      <c r="I57" t="n">
        <v>22</v>
      </c>
      <c r="J57" t="n">
        <v>289.43</v>
      </c>
      <c r="K57" t="n">
        <v>60.56</v>
      </c>
      <c r="L57" t="n">
        <v>8.75</v>
      </c>
      <c r="M57" t="n">
        <v>20</v>
      </c>
      <c r="N57" t="n">
        <v>80.12</v>
      </c>
      <c r="O57" t="n">
        <v>35930.44</v>
      </c>
      <c r="P57" t="n">
        <v>250.83</v>
      </c>
      <c r="Q57" t="n">
        <v>2196.71</v>
      </c>
      <c r="R57" t="n">
        <v>77.89</v>
      </c>
      <c r="S57" t="n">
        <v>53.93</v>
      </c>
      <c r="T57" t="n">
        <v>9917.43</v>
      </c>
      <c r="U57" t="n">
        <v>0.6899999999999999</v>
      </c>
      <c r="V57" t="n">
        <v>0.87</v>
      </c>
      <c r="W57" t="n">
        <v>2.51</v>
      </c>
      <c r="X57" t="n">
        <v>0.6</v>
      </c>
      <c r="Y57" t="n">
        <v>1</v>
      </c>
      <c r="Z57" t="n">
        <v>10</v>
      </c>
    </row>
    <row r="58">
      <c r="A58" t="n">
        <v>32</v>
      </c>
      <c r="B58" t="n">
        <v>140</v>
      </c>
      <c r="C58" t="inlineStr">
        <is>
          <t xml:space="preserve">CONCLUIDO	</t>
        </is>
      </c>
      <c r="D58" t="n">
        <v>4.6356</v>
      </c>
      <c r="E58" t="n">
        <v>21.57</v>
      </c>
      <c r="F58" t="n">
        <v>17.57</v>
      </c>
      <c r="G58" t="n">
        <v>50.21</v>
      </c>
      <c r="H58" t="n">
        <v>0.55</v>
      </c>
      <c r="I58" t="n">
        <v>21</v>
      </c>
      <c r="J58" t="n">
        <v>289.94</v>
      </c>
      <c r="K58" t="n">
        <v>60.56</v>
      </c>
      <c r="L58" t="n">
        <v>9</v>
      </c>
      <c r="M58" t="n">
        <v>19</v>
      </c>
      <c r="N58" t="n">
        <v>80.38</v>
      </c>
      <c r="O58" t="n">
        <v>35993.08</v>
      </c>
      <c r="P58" t="n">
        <v>246.01</v>
      </c>
      <c r="Q58" t="n">
        <v>2196.56</v>
      </c>
      <c r="R58" t="n">
        <v>76.7</v>
      </c>
      <c r="S58" t="n">
        <v>53.93</v>
      </c>
      <c r="T58" t="n">
        <v>9330.15</v>
      </c>
      <c r="U58" t="n">
        <v>0.7</v>
      </c>
      <c r="V58" t="n">
        <v>0.87</v>
      </c>
      <c r="W58" t="n">
        <v>2.51</v>
      </c>
      <c r="X58" t="n">
        <v>0.57</v>
      </c>
      <c r="Y58" t="n">
        <v>1</v>
      </c>
      <c r="Z58" t="n">
        <v>10</v>
      </c>
    </row>
    <row r="59">
      <c r="A59" t="n">
        <v>33</v>
      </c>
      <c r="B59" t="n">
        <v>140</v>
      </c>
      <c r="C59" t="inlineStr">
        <is>
          <t xml:space="preserve">CONCLUIDO	</t>
        </is>
      </c>
      <c r="D59" t="n">
        <v>4.6545</v>
      </c>
      <c r="E59" t="n">
        <v>21.48</v>
      </c>
      <c r="F59" t="n">
        <v>17.54</v>
      </c>
      <c r="G59" t="n">
        <v>52.62</v>
      </c>
      <c r="H59" t="n">
        <v>0.57</v>
      </c>
      <c r="I59" t="n">
        <v>20</v>
      </c>
      <c r="J59" t="n">
        <v>290.45</v>
      </c>
      <c r="K59" t="n">
        <v>60.56</v>
      </c>
      <c r="L59" t="n">
        <v>9.25</v>
      </c>
      <c r="M59" t="n">
        <v>18</v>
      </c>
      <c r="N59" t="n">
        <v>80.64</v>
      </c>
      <c r="O59" t="n">
        <v>36055.83</v>
      </c>
      <c r="P59" t="n">
        <v>242.51</v>
      </c>
      <c r="Q59" t="n">
        <v>2196.58</v>
      </c>
      <c r="R59" t="n">
        <v>75.73</v>
      </c>
      <c r="S59" t="n">
        <v>53.93</v>
      </c>
      <c r="T59" t="n">
        <v>8850.780000000001</v>
      </c>
      <c r="U59" t="n">
        <v>0.71</v>
      </c>
      <c r="V59" t="n">
        <v>0.87</v>
      </c>
      <c r="W59" t="n">
        <v>2.51</v>
      </c>
      <c r="X59" t="n">
        <v>0.53</v>
      </c>
      <c r="Y59" t="n">
        <v>1</v>
      </c>
      <c r="Z59" t="n">
        <v>10</v>
      </c>
    </row>
    <row r="60">
      <c r="A60" t="n">
        <v>34</v>
      </c>
      <c r="B60" t="n">
        <v>140</v>
      </c>
      <c r="C60" t="inlineStr">
        <is>
          <t xml:space="preserve">CONCLUIDO	</t>
        </is>
      </c>
      <c r="D60" t="n">
        <v>4.6501</v>
      </c>
      <c r="E60" t="n">
        <v>21.5</v>
      </c>
      <c r="F60" t="n">
        <v>17.56</v>
      </c>
      <c r="G60" t="n">
        <v>52.68</v>
      </c>
      <c r="H60" t="n">
        <v>0.58</v>
      </c>
      <c r="I60" t="n">
        <v>20</v>
      </c>
      <c r="J60" t="n">
        <v>290.96</v>
      </c>
      <c r="K60" t="n">
        <v>60.56</v>
      </c>
      <c r="L60" t="n">
        <v>9.5</v>
      </c>
      <c r="M60" t="n">
        <v>18</v>
      </c>
      <c r="N60" t="n">
        <v>80.90000000000001</v>
      </c>
      <c r="O60" t="n">
        <v>36118.68</v>
      </c>
      <c r="P60" t="n">
        <v>240.85</v>
      </c>
      <c r="Q60" t="n">
        <v>2196.61</v>
      </c>
      <c r="R60" t="n">
        <v>76.51000000000001</v>
      </c>
      <c r="S60" t="n">
        <v>53.93</v>
      </c>
      <c r="T60" t="n">
        <v>9242.360000000001</v>
      </c>
      <c r="U60" t="n">
        <v>0.7</v>
      </c>
      <c r="V60" t="n">
        <v>0.87</v>
      </c>
      <c r="W60" t="n">
        <v>2.51</v>
      </c>
      <c r="X60" t="n">
        <v>0.55</v>
      </c>
      <c r="Y60" t="n">
        <v>1</v>
      </c>
      <c r="Z60" t="n">
        <v>10</v>
      </c>
    </row>
    <row r="61">
      <c r="A61" t="n">
        <v>35</v>
      </c>
      <c r="B61" t="n">
        <v>140</v>
      </c>
      <c r="C61" t="inlineStr">
        <is>
          <t xml:space="preserve">CONCLUIDO	</t>
        </is>
      </c>
      <c r="D61" t="n">
        <v>4.6698</v>
      </c>
      <c r="E61" t="n">
        <v>21.41</v>
      </c>
      <c r="F61" t="n">
        <v>17.52</v>
      </c>
      <c r="G61" t="n">
        <v>55.33</v>
      </c>
      <c r="H61" t="n">
        <v>0.6</v>
      </c>
      <c r="I61" t="n">
        <v>19</v>
      </c>
      <c r="J61" t="n">
        <v>291.47</v>
      </c>
      <c r="K61" t="n">
        <v>60.56</v>
      </c>
      <c r="L61" t="n">
        <v>9.75</v>
      </c>
      <c r="M61" t="n">
        <v>14</v>
      </c>
      <c r="N61" t="n">
        <v>81.16</v>
      </c>
      <c r="O61" t="n">
        <v>36181.64</v>
      </c>
      <c r="P61" t="n">
        <v>238.95</v>
      </c>
      <c r="Q61" t="n">
        <v>2196.57</v>
      </c>
      <c r="R61" t="n">
        <v>74.92</v>
      </c>
      <c r="S61" t="n">
        <v>53.93</v>
      </c>
      <c r="T61" t="n">
        <v>8450.75</v>
      </c>
      <c r="U61" t="n">
        <v>0.72</v>
      </c>
      <c r="V61" t="n">
        <v>0.87</v>
      </c>
      <c r="W61" t="n">
        <v>2.51</v>
      </c>
      <c r="X61" t="n">
        <v>0.52</v>
      </c>
      <c r="Y61" t="n">
        <v>1</v>
      </c>
      <c r="Z61" t="n">
        <v>10</v>
      </c>
    </row>
    <row r="62">
      <c r="A62" t="n">
        <v>36</v>
      </c>
      <c r="B62" t="n">
        <v>140</v>
      </c>
      <c r="C62" t="inlineStr">
        <is>
          <t xml:space="preserve">CONCLUIDO	</t>
        </is>
      </c>
      <c r="D62" t="n">
        <v>4.6667</v>
      </c>
      <c r="E62" t="n">
        <v>21.43</v>
      </c>
      <c r="F62" t="n">
        <v>17.54</v>
      </c>
      <c r="G62" t="n">
        <v>55.37</v>
      </c>
      <c r="H62" t="n">
        <v>0.61</v>
      </c>
      <c r="I62" t="n">
        <v>19</v>
      </c>
      <c r="J62" t="n">
        <v>291.98</v>
      </c>
      <c r="K62" t="n">
        <v>60.56</v>
      </c>
      <c r="L62" t="n">
        <v>10</v>
      </c>
      <c r="M62" t="n">
        <v>12</v>
      </c>
      <c r="N62" t="n">
        <v>81.42</v>
      </c>
      <c r="O62" t="n">
        <v>36244.71</v>
      </c>
      <c r="P62" t="n">
        <v>237.19</v>
      </c>
      <c r="Q62" t="n">
        <v>2196.57</v>
      </c>
      <c r="R62" t="n">
        <v>75.43000000000001</v>
      </c>
      <c r="S62" t="n">
        <v>53.93</v>
      </c>
      <c r="T62" t="n">
        <v>8706.74</v>
      </c>
      <c r="U62" t="n">
        <v>0.71</v>
      </c>
      <c r="V62" t="n">
        <v>0.87</v>
      </c>
      <c r="W62" t="n">
        <v>2.51</v>
      </c>
      <c r="X62" t="n">
        <v>0.53</v>
      </c>
      <c r="Y62" t="n">
        <v>1</v>
      </c>
      <c r="Z62" t="n">
        <v>10</v>
      </c>
    </row>
    <row r="63">
      <c r="A63" t="n">
        <v>37</v>
      </c>
      <c r="B63" t="n">
        <v>140</v>
      </c>
      <c r="C63" t="inlineStr">
        <is>
          <t xml:space="preserve">CONCLUIDO	</t>
        </is>
      </c>
      <c r="D63" t="n">
        <v>4.6826</v>
      </c>
      <c r="E63" t="n">
        <v>21.36</v>
      </c>
      <c r="F63" t="n">
        <v>17.51</v>
      </c>
      <c r="G63" t="n">
        <v>58.38</v>
      </c>
      <c r="H63" t="n">
        <v>0.62</v>
      </c>
      <c r="I63" t="n">
        <v>18</v>
      </c>
      <c r="J63" t="n">
        <v>292.49</v>
      </c>
      <c r="K63" t="n">
        <v>60.56</v>
      </c>
      <c r="L63" t="n">
        <v>10.25</v>
      </c>
      <c r="M63" t="n">
        <v>9</v>
      </c>
      <c r="N63" t="n">
        <v>81.68000000000001</v>
      </c>
      <c r="O63" t="n">
        <v>36307.88</v>
      </c>
      <c r="P63" t="n">
        <v>236.52</v>
      </c>
      <c r="Q63" t="n">
        <v>2196.56</v>
      </c>
      <c r="R63" t="n">
        <v>74.76000000000001</v>
      </c>
      <c r="S63" t="n">
        <v>53.93</v>
      </c>
      <c r="T63" t="n">
        <v>8375.84</v>
      </c>
      <c r="U63" t="n">
        <v>0.72</v>
      </c>
      <c r="V63" t="n">
        <v>0.87</v>
      </c>
      <c r="W63" t="n">
        <v>2.51</v>
      </c>
      <c r="X63" t="n">
        <v>0.51</v>
      </c>
      <c r="Y63" t="n">
        <v>1</v>
      </c>
      <c r="Z63" t="n">
        <v>10</v>
      </c>
    </row>
    <row r="64">
      <c r="A64" t="n">
        <v>38</v>
      </c>
      <c r="B64" t="n">
        <v>140</v>
      </c>
      <c r="C64" t="inlineStr">
        <is>
          <t xml:space="preserve">CONCLUIDO	</t>
        </is>
      </c>
      <c r="D64" t="n">
        <v>4.6842</v>
      </c>
      <c r="E64" t="n">
        <v>21.35</v>
      </c>
      <c r="F64" t="n">
        <v>17.51</v>
      </c>
      <c r="G64" t="n">
        <v>58.36</v>
      </c>
      <c r="H64" t="n">
        <v>0.64</v>
      </c>
      <c r="I64" t="n">
        <v>18</v>
      </c>
      <c r="J64" t="n">
        <v>293</v>
      </c>
      <c r="K64" t="n">
        <v>60.56</v>
      </c>
      <c r="L64" t="n">
        <v>10.5</v>
      </c>
      <c r="M64" t="n">
        <v>7</v>
      </c>
      <c r="N64" t="n">
        <v>81.95</v>
      </c>
      <c r="O64" t="n">
        <v>36371.17</v>
      </c>
      <c r="P64" t="n">
        <v>236.31</v>
      </c>
      <c r="Q64" t="n">
        <v>2196.56</v>
      </c>
      <c r="R64" t="n">
        <v>74.36</v>
      </c>
      <c r="S64" t="n">
        <v>53.93</v>
      </c>
      <c r="T64" t="n">
        <v>8176.41</v>
      </c>
      <c r="U64" t="n">
        <v>0.73</v>
      </c>
      <c r="V64" t="n">
        <v>0.87</v>
      </c>
      <c r="W64" t="n">
        <v>2.52</v>
      </c>
      <c r="X64" t="n">
        <v>0.5</v>
      </c>
      <c r="Y64" t="n">
        <v>1</v>
      </c>
      <c r="Z64" t="n">
        <v>10</v>
      </c>
    </row>
    <row r="65">
      <c r="A65" t="n">
        <v>39</v>
      </c>
      <c r="B65" t="n">
        <v>140</v>
      </c>
      <c r="C65" t="inlineStr">
        <is>
          <t xml:space="preserve">CONCLUIDO	</t>
        </is>
      </c>
      <c r="D65" t="n">
        <v>4.7029</v>
      </c>
      <c r="E65" t="n">
        <v>21.26</v>
      </c>
      <c r="F65" t="n">
        <v>17.47</v>
      </c>
      <c r="G65" t="n">
        <v>61.68</v>
      </c>
      <c r="H65" t="n">
        <v>0.65</v>
      </c>
      <c r="I65" t="n">
        <v>17</v>
      </c>
      <c r="J65" t="n">
        <v>293.52</v>
      </c>
      <c r="K65" t="n">
        <v>60.56</v>
      </c>
      <c r="L65" t="n">
        <v>10.75</v>
      </c>
      <c r="M65" t="n">
        <v>7</v>
      </c>
      <c r="N65" t="n">
        <v>82.20999999999999</v>
      </c>
      <c r="O65" t="n">
        <v>36434.56</v>
      </c>
      <c r="P65" t="n">
        <v>232.58</v>
      </c>
      <c r="Q65" t="n">
        <v>2196.64</v>
      </c>
      <c r="R65" t="n">
        <v>73.19</v>
      </c>
      <c r="S65" t="n">
        <v>53.93</v>
      </c>
      <c r="T65" t="n">
        <v>7594.44</v>
      </c>
      <c r="U65" t="n">
        <v>0.74</v>
      </c>
      <c r="V65" t="n">
        <v>0.87</v>
      </c>
      <c r="W65" t="n">
        <v>2.52</v>
      </c>
      <c r="X65" t="n">
        <v>0.47</v>
      </c>
      <c r="Y65" t="n">
        <v>1</v>
      </c>
      <c r="Z65" t="n">
        <v>10</v>
      </c>
    </row>
    <row r="66">
      <c r="A66" t="n">
        <v>40</v>
      </c>
      <c r="B66" t="n">
        <v>140</v>
      </c>
      <c r="C66" t="inlineStr">
        <is>
          <t xml:space="preserve">CONCLUIDO	</t>
        </is>
      </c>
      <c r="D66" t="n">
        <v>4.7021</v>
      </c>
      <c r="E66" t="n">
        <v>21.27</v>
      </c>
      <c r="F66" t="n">
        <v>17.48</v>
      </c>
      <c r="G66" t="n">
        <v>61.69</v>
      </c>
      <c r="H66" t="n">
        <v>0.67</v>
      </c>
      <c r="I66" t="n">
        <v>17</v>
      </c>
      <c r="J66" t="n">
        <v>294.03</v>
      </c>
      <c r="K66" t="n">
        <v>60.56</v>
      </c>
      <c r="L66" t="n">
        <v>11</v>
      </c>
      <c r="M66" t="n">
        <v>3</v>
      </c>
      <c r="N66" t="n">
        <v>82.48</v>
      </c>
      <c r="O66" t="n">
        <v>36498.06</v>
      </c>
      <c r="P66" t="n">
        <v>232.71</v>
      </c>
      <c r="Q66" t="n">
        <v>2196.56</v>
      </c>
      <c r="R66" t="n">
        <v>73.29000000000001</v>
      </c>
      <c r="S66" t="n">
        <v>53.93</v>
      </c>
      <c r="T66" t="n">
        <v>7645.69</v>
      </c>
      <c r="U66" t="n">
        <v>0.74</v>
      </c>
      <c r="V66" t="n">
        <v>0.87</v>
      </c>
      <c r="W66" t="n">
        <v>2.52</v>
      </c>
      <c r="X66" t="n">
        <v>0.47</v>
      </c>
      <c r="Y66" t="n">
        <v>1</v>
      </c>
      <c r="Z66" t="n">
        <v>10</v>
      </c>
    </row>
    <row r="67">
      <c r="A67" t="n">
        <v>41</v>
      </c>
      <c r="B67" t="n">
        <v>140</v>
      </c>
      <c r="C67" t="inlineStr">
        <is>
          <t xml:space="preserve">CONCLUIDO	</t>
        </is>
      </c>
      <c r="D67" t="n">
        <v>4.7005</v>
      </c>
      <c r="E67" t="n">
        <v>21.27</v>
      </c>
      <c r="F67" t="n">
        <v>17.49</v>
      </c>
      <c r="G67" t="n">
        <v>61.71</v>
      </c>
      <c r="H67" t="n">
        <v>0.68</v>
      </c>
      <c r="I67" t="n">
        <v>17</v>
      </c>
      <c r="J67" t="n">
        <v>294.55</v>
      </c>
      <c r="K67" t="n">
        <v>60.56</v>
      </c>
      <c r="L67" t="n">
        <v>11.25</v>
      </c>
      <c r="M67" t="n">
        <v>1</v>
      </c>
      <c r="N67" t="n">
        <v>82.73999999999999</v>
      </c>
      <c r="O67" t="n">
        <v>36561.67</v>
      </c>
      <c r="P67" t="n">
        <v>232.89</v>
      </c>
      <c r="Q67" t="n">
        <v>2196.67</v>
      </c>
      <c r="R67" t="n">
        <v>73.31999999999999</v>
      </c>
      <c r="S67" t="n">
        <v>53.93</v>
      </c>
      <c r="T67" t="n">
        <v>7661.22</v>
      </c>
      <c r="U67" t="n">
        <v>0.74</v>
      </c>
      <c r="V67" t="n">
        <v>0.87</v>
      </c>
      <c r="W67" t="n">
        <v>2.52</v>
      </c>
      <c r="X67" t="n">
        <v>0.48</v>
      </c>
      <c r="Y67" t="n">
        <v>1</v>
      </c>
      <c r="Z67" t="n">
        <v>10</v>
      </c>
    </row>
    <row r="68">
      <c r="A68" t="n">
        <v>42</v>
      </c>
      <c r="B68" t="n">
        <v>140</v>
      </c>
      <c r="C68" t="inlineStr">
        <is>
          <t xml:space="preserve">CONCLUIDO	</t>
        </is>
      </c>
      <c r="D68" t="n">
        <v>4.7005</v>
      </c>
      <c r="E68" t="n">
        <v>21.27</v>
      </c>
      <c r="F68" t="n">
        <v>17.49</v>
      </c>
      <c r="G68" t="n">
        <v>61.71</v>
      </c>
      <c r="H68" t="n">
        <v>0.6899999999999999</v>
      </c>
      <c r="I68" t="n">
        <v>17</v>
      </c>
      <c r="J68" t="n">
        <v>295.06</v>
      </c>
      <c r="K68" t="n">
        <v>60.56</v>
      </c>
      <c r="L68" t="n">
        <v>11.5</v>
      </c>
      <c r="M68" t="n">
        <v>1</v>
      </c>
      <c r="N68" t="n">
        <v>83.01000000000001</v>
      </c>
      <c r="O68" t="n">
        <v>36625.39</v>
      </c>
      <c r="P68" t="n">
        <v>233.34</v>
      </c>
      <c r="Q68" t="n">
        <v>2196.56</v>
      </c>
      <c r="R68" t="n">
        <v>73.31</v>
      </c>
      <c r="S68" t="n">
        <v>53.93</v>
      </c>
      <c r="T68" t="n">
        <v>7653.91</v>
      </c>
      <c r="U68" t="n">
        <v>0.74</v>
      </c>
      <c r="V68" t="n">
        <v>0.87</v>
      </c>
      <c r="W68" t="n">
        <v>2.53</v>
      </c>
      <c r="X68" t="n">
        <v>0.48</v>
      </c>
      <c r="Y68" t="n">
        <v>1</v>
      </c>
      <c r="Z68" t="n">
        <v>10</v>
      </c>
    </row>
    <row r="69">
      <c r="A69" t="n">
        <v>43</v>
      </c>
      <c r="B69" t="n">
        <v>140</v>
      </c>
      <c r="C69" t="inlineStr">
        <is>
          <t xml:space="preserve">CONCLUIDO	</t>
        </is>
      </c>
      <c r="D69" t="n">
        <v>4.6996</v>
      </c>
      <c r="E69" t="n">
        <v>21.28</v>
      </c>
      <c r="F69" t="n">
        <v>17.49</v>
      </c>
      <c r="G69" t="n">
        <v>61.73</v>
      </c>
      <c r="H69" t="n">
        <v>0.71</v>
      </c>
      <c r="I69" t="n">
        <v>17</v>
      </c>
      <c r="J69" t="n">
        <v>295.58</v>
      </c>
      <c r="K69" t="n">
        <v>60.56</v>
      </c>
      <c r="L69" t="n">
        <v>11.75</v>
      </c>
      <c r="M69" t="n">
        <v>0</v>
      </c>
      <c r="N69" t="n">
        <v>83.28</v>
      </c>
      <c r="O69" t="n">
        <v>36689.22</v>
      </c>
      <c r="P69" t="n">
        <v>233.71</v>
      </c>
      <c r="Q69" t="n">
        <v>2196.74</v>
      </c>
      <c r="R69" t="n">
        <v>73.31</v>
      </c>
      <c r="S69" t="n">
        <v>53.93</v>
      </c>
      <c r="T69" t="n">
        <v>7654.34</v>
      </c>
      <c r="U69" t="n">
        <v>0.74</v>
      </c>
      <c r="V69" t="n">
        <v>0.87</v>
      </c>
      <c r="W69" t="n">
        <v>2.53</v>
      </c>
      <c r="X69" t="n">
        <v>0.48</v>
      </c>
      <c r="Y69" t="n">
        <v>1</v>
      </c>
      <c r="Z69" t="n">
        <v>10</v>
      </c>
    </row>
    <row r="70">
      <c r="A70" t="n">
        <v>0</v>
      </c>
      <c r="B70" t="n">
        <v>40</v>
      </c>
      <c r="C70" t="inlineStr">
        <is>
          <t xml:space="preserve">CONCLUIDO	</t>
        </is>
      </c>
      <c r="D70" t="n">
        <v>4.1264</v>
      </c>
      <c r="E70" t="n">
        <v>24.23</v>
      </c>
      <c r="F70" t="n">
        <v>20.22</v>
      </c>
      <c r="G70" t="n">
        <v>11.03</v>
      </c>
      <c r="H70" t="n">
        <v>0.2</v>
      </c>
      <c r="I70" t="n">
        <v>110</v>
      </c>
      <c r="J70" t="n">
        <v>89.87</v>
      </c>
      <c r="K70" t="n">
        <v>37.55</v>
      </c>
      <c r="L70" t="n">
        <v>1</v>
      </c>
      <c r="M70" t="n">
        <v>108</v>
      </c>
      <c r="N70" t="n">
        <v>11.32</v>
      </c>
      <c r="O70" t="n">
        <v>11317.98</v>
      </c>
      <c r="P70" t="n">
        <v>151.74</v>
      </c>
      <c r="Q70" t="n">
        <v>2196.87</v>
      </c>
      <c r="R70" t="n">
        <v>162.8</v>
      </c>
      <c r="S70" t="n">
        <v>53.93</v>
      </c>
      <c r="T70" t="n">
        <v>51934.94</v>
      </c>
      <c r="U70" t="n">
        <v>0.33</v>
      </c>
      <c r="V70" t="n">
        <v>0.76</v>
      </c>
      <c r="W70" t="n">
        <v>2.66</v>
      </c>
      <c r="X70" t="n">
        <v>3.21</v>
      </c>
      <c r="Y70" t="n">
        <v>1</v>
      </c>
      <c r="Z70" t="n">
        <v>10</v>
      </c>
    </row>
    <row r="71">
      <c r="A71" t="n">
        <v>1</v>
      </c>
      <c r="B71" t="n">
        <v>40</v>
      </c>
      <c r="C71" t="inlineStr">
        <is>
          <t xml:space="preserve">CONCLUIDO	</t>
        </is>
      </c>
      <c r="D71" t="n">
        <v>4.3824</v>
      </c>
      <c r="E71" t="n">
        <v>22.82</v>
      </c>
      <c r="F71" t="n">
        <v>19.35</v>
      </c>
      <c r="G71" t="n">
        <v>14.33</v>
      </c>
      <c r="H71" t="n">
        <v>0.24</v>
      </c>
      <c r="I71" t="n">
        <v>81</v>
      </c>
      <c r="J71" t="n">
        <v>90.18000000000001</v>
      </c>
      <c r="K71" t="n">
        <v>37.55</v>
      </c>
      <c r="L71" t="n">
        <v>1.25</v>
      </c>
      <c r="M71" t="n">
        <v>78</v>
      </c>
      <c r="N71" t="n">
        <v>11.37</v>
      </c>
      <c r="O71" t="n">
        <v>11355.7</v>
      </c>
      <c r="P71" t="n">
        <v>138.39</v>
      </c>
      <c r="Q71" t="n">
        <v>2196.88</v>
      </c>
      <c r="R71" t="n">
        <v>134.25</v>
      </c>
      <c r="S71" t="n">
        <v>53.93</v>
      </c>
      <c r="T71" t="n">
        <v>37802.52</v>
      </c>
      <c r="U71" t="n">
        <v>0.4</v>
      </c>
      <c r="V71" t="n">
        <v>0.79</v>
      </c>
      <c r="W71" t="n">
        <v>2.62</v>
      </c>
      <c r="X71" t="n">
        <v>2.34</v>
      </c>
      <c r="Y71" t="n">
        <v>1</v>
      </c>
      <c r="Z71" t="n">
        <v>10</v>
      </c>
    </row>
    <row r="72">
      <c r="A72" t="n">
        <v>2</v>
      </c>
      <c r="B72" t="n">
        <v>40</v>
      </c>
      <c r="C72" t="inlineStr">
        <is>
          <t xml:space="preserve">CONCLUIDO	</t>
        </is>
      </c>
      <c r="D72" t="n">
        <v>4.5441</v>
      </c>
      <c r="E72" t="n">
        <v>22.01</v>
      </c>
      <c r="F72" t="n">
        <v>18.86</v>
      </c>
      <c r="G72" t="n">
        <v>17.68</v>
      </c>
      <c r="H72" t="n">
        <v>0.29</v>
      </c>
      <c r="I72" t="n">
        <v>64</v>
      </c>
      <c r="J72" t="n">
        <v>90.48</v>
      </c>
      <c r="K72" t="n">
        <v>37.55</v>
      </c>
      <c r="L72" t="n">
        <v>1.5</v>
      </c>
      <c r="M72" t="n">
        <v>45</v>
      </c>
      <c r="N72" t="n">
        <v>11.43</v>
      </c>
      <c r="O72" t="n">
        <v>11393.43</v>
      </c>
      <c r="P72" t="n">
        <v>128.69</v>
      </c>
      <c r="Q72" t="n">
        <v>2196.63</v>
      </c>
      <c r="R72" t="n">
        <v>117.83</v>
      </c>
      <c r="S72" t="n">
        <v>53.93</v>
      </c>
      <c r="T72" t="n">
        <v>29679.8</v>
      </c>
      <c r="U72" t="n">
        <v>0.46</v>
      </c>
      <c r="V72" t="n">
        <v>0.8100000000000001</v>
      </c>
      <c r="W72" t="n">
        <v>2.61</v>
      </c>
      <c r="X72" t="n">
        <v>1.85</v>
      </c>
      <c r="Y72" t="n">
        <v>1</v>
      </c>
      <c r="Z72" t="n">
        <v>10</v>
      </c>
    </row>
    <row r="73">
      <c r="A73" t="n">
        <v>3</v>
      </c>
      <c r="B73" t="n">
        <v>40</v>
      </c>
      <c r="C73" t="inlineStr">
        <is>
          <t xml:space="preserve">CONCLUIDO	</t>
        </is>
      </c>
      <c r="D73" t="n">
        <v>4.6102</v>
      </c>
      <c r="E73" t="n">
        <v>21.69</v>
      </c>
      <c r="F73" t="n">
        <v>18.67</v>
      </c>
      <c r="G73" t="n">
        <v>19.66</v>
      </c>
      <c r="H73" t="n">
        <v>0.34</v>
      </c>
      <c r="I73" t="n">
        <v>57</v>
      </c>
      <c r="J73" t="n">
        <v>90.79000000000001</v>
      </c>
      <c r="K73" t="n">
        <v>37.55</v>
      </c>
      <c r="L73" t="n">
        <v>1.75</v>
      </c>
      <c r="M73" t="n">
        <v>11</v>
      </c>
      <c r="N73" t="n">
        <v>11.49</v>
      </c>
      <c r="O73" t="n">
        <v>11431.19</v>
      </c>
      <c r="P73" t="n">
        <v>123.59</v>
      </c>
      <c r="Q73" t="n">
        <v>2196.86</v>
      </c>
      <c r="R73" t="n">
        <v>110.9</v>
      </c>
      <c r="S73" t="n">
        <v>53.93</v>
      </c>
      <c r="T73" t="n">
        <v>26252.18</v>
      </c>
      <c r="U73" t="n">
        <v>0.49</v>
      </c>
      <c r="V73" t="n">
        <v>0.82</v>
      </c>
      <c r="W73" t="n">
        <v>2.62</v>
      </c>
      <c r="X73" t="n">
        <v>1.67</v>
      </c>
      <c r="Y73" t="n">
        <v>1</v>
      </c>
      <c r="Z73" t="n">
        <v>10</v>
      </c>
    </row>
    <row r="74">
      <c r="A74" t="n">
        <v>4</v>
      </c>
      <c r="B74" t="n">
        <v>40</v>
      </c>
      <c r="C74" t="inlineStr">
        <is>
          <t xml:space="preserve">CONCLUIDO	</t>
        </is>
      </c>
      <c r="D74" t="n">
        <v>4.617</v>
      </c>
      <c r="E74" t="n">
        <v>21.66</v>
      </c>
      <c r="F74" t="n">
        <v>18.66</v>
      </c>
      <c r="G74" t="n">
        <v>19.99</v>
      </c>
      <c r="H74" t="n">
        <v>0.39</v>
      </c>
      <c r="I74" t="n">
        <v>56</v>
      </c>
      <c r="J74" t="n">
        <v>91.09999999999999</v>
      </c>
      <c r="K74" t="n">
        <v>37.55</v>
      </c>
      <c r="L74" t="n">
        <v>2</v>
      </c>
      <c r="M74" t="n">
        <v>0</v>
      </c>
      <c r="N74" t="n">
        <v>11.54</v>
      </c>
      <c r="O74" t="n">
        <v>11468.97</v>
      </c>
      <c r="P74" t="n">
        <v>123.35</v>
      </c>
      <c r="Q74" t="n">
        <v>2196.9</v>
      </c>
      <c r="R74" t="n">
        <v>110.01</v>
      </c>
      <c r="S74" t="n">
        <v>53.93</v>
      </c>
      <c r="T74" t="n">
        <v>25808.56</v>
      </c>
      <c r="U74" t="n">
        <v>0.49</v>
      </c>
      <c r="V74" t="n">
        <v>0.82</v>
      </c>
      <c r="W74" t="n">
        <v>2.64</v>
      </c>
      <c r="X74" t="n">
        <v>1.65</v>
      </c>
      <c r="Y74" t="n">
        <v>1</v>
      </c>
      <c r="Z74" t="n">
        <v>10</v>
      </c>
    </row>
    <row r="75">
      <c r="A75" t="n">
        <v>0</v>
      </c>
      <c r="B75" t="n">
        <v>125</v>
      </c>
      <c r="C75" t="inlineStr">
        <is>
          <t xml:space="preserve">CONCLUIDO	</t>
        </is>
      </c>
      <c r="D75" t="n">
        <v>2.3222</v>
      </c>
      <c r="E75" t="n">
        <v>43.06</v>
      </c>
      <c r="F75" t="n">
        <v>26.09</v>
      </c>
      <c r="G75" t="n">
        <v>5.2</v>
      </c>
      <c r="H75" t="n">
        <v>0.07000000000000001</v>
      </c>
      <c r="I75" t="n">
        <v>301</v>
      </c>
      <c r="J75" t="n">
        <v>242.64</v>
      </c>
      <c r="K75" t="n">
        <v>58.47</v>
      </c>
      <c r="L75" t="n">
        <v>1</v>
      </c>
      <c r="M75" t="n">
        <v>299</v>
      </c>
      <c r="N75" t="n">
        <v>58.17</v>
      </c>
      <c r="O75" t="n">
        <v>30160.1</v>
      </c>
      <c r="P75" t="n">
        <v>414.02</v>
      </c>
      <c r="Q75" t="n">
        <v>2197.83</v>
      </c>
      <c r="R75" t="n">
        <v>354.99</v>
      </c>
      <c r="S75" t="n">
        <v>53.93</v>
      </c>
      <c r="T75" t="n">
        <v>147073.95</v>
      </c>
      <c r="U75" t="n">
        <v>0.15</v>
      </c>
      <c r="V75" t="n">
        <v>0.59</v>
      </c>
      <c r="W75" t="n">
        <v>2.99</v>
      </c>
      <c r="X75" t="n">
        <v>9.08</v>
      </c>
      <c r="Y75" t="n">
        <v>1</v>
      </c>
      <c r="Z75" t="n">
        <v>10</v>
      </c>
    </row>
    <row r="76">
      <c r="A76" t="n">
        <v>1</v>
      </c>
      <c r="B76" t="n">
        <v>125</v>
      </c>
      <c r="C76" t="inlineStr">
        <is>
          <t xml:space="preserve">CONCLUIDO	</t>
        </is>
      </c>
      <c r="D76" t="n">
        <v>2.7636</v>
      </c>
      <c r="E76" t="n">
        <v>36.18</v>
      </c>
      <c r="F76" t="n">
        <v>23.32</v>
      </c>
      <c r="G76" t="n">
        <v>6.54</v>
      </c>
      <c r="H76" t="n">
        <v>0.09</v>
      </c>
      <c r="I76" t="n">
        <v>214</v>
      </c>
      <c r="J76" t="n">
        <v>243.08</v>
      </c>
      <c r="K76" t="n">
        <v>58.47</v>
      </c>
      <c r="L76" t="n">
        <v>1.25</v>
      </c>
      <c r="M76" t="n">
        <v>212</v>
      </c>
      <c r="N76" t="n">
        <v>58.36</v>
      </c>
      <c r="O76" t="n">
        <v>30214.33</v>
      </c>
      <c r="P76" t="n">
        <v>367.78</v>
      </c>
      <c r="Q76" t="n">
        <v>2197.34</v>
      </c>
      <c r="R76" t="n">
        <v>264.51</v>
      </c>
      <c r="S76" t="n">
        <v>53.93</v>
      </c>
      <c r="T76" t="n">
        <v>102268.53</v>
      </c>
      <c r="U76" t="n">
        <v>0.2</v>
      </c>
      <c r="V76" t="n">
        <v>0.66</v>
      </c>
      <c r="W76" t="n">
        <v>2.83</v>
      </c>
      <c r="X76" t="n">
        <v>6.31</v>
      </c>
      <c r="Y76" t="n">
        <v>1</v>
      </c>
      <c r="Z76" t="n">
        <v>10</v>
      </c>
    </row>
    <row r="77">
      <c r="A77" t="n">
        <v>2</v>
      </c>
      <c r="B77" t="n">
        <v>125</v>
      </c>
      <c r="C77" t="inlineStr">
        <is>
          <t xml:space="preserve">CONCLUIDO	</t>
        </is>
      </c>
      <c r="D77" t="n">
        <v>3.0791</v>
      </c>
      <c r="E77" t="n">
        <v>32.48</v>
      </c>
      <c r="F77" t="n">
        <v>21.88</v>
      </c>
      <c r="G77" t="n">
        <v>7.91</v>
      </c>
      <c r="H77" t="n">
        <v>0.11</v>
      </c>
      <c r="I77" t="n">
        <v>166</v>
      </c>
      <c r="J77" t="n">
        <v>243.52</v>
      </c>
      <c r="K77" t="n">
        <v>58.47</v>
      </c>
      <c r="L77" t="n">
        <v>1.5</v>
      </c>
      <c r="M77" t="n">
        <v>164</v>
      </c>
      <c r="N77" t="n">
        <v>58.55</v>
      </c>
      <c r="O77" t="n">
        <v>30268.64</v>
      </c>
      <c r="P77" t="n">
        <v>342.8</v>
      </c>
      <c r="Q77" t="n">
        <v>2197.23</v>
      </c>
      <c r="R77" t="n">
        <v>216.85</v>
      </c>
      <c r="S77" t="n">
        <v>53.93</v>
      </c>
      <c r="T77" t="n">
        <v>78678.33</v>
      </c>
      <c r="U77" t="n">
        <v>0.25</v>
      </c>
      <c r="V77" t="n">
        <v>0.7</v>
      </c>
      <c r="W77" t="n">
        <v>2.76</v>
      </c>
      <c r="X77" t="n">
        <v>4.87</v>
      </c>
      <c r="Y77" t="n">
        <v>1</v>
      </c>
      <c r="Z77" t="n">
        <v>10</v>
      </c>
    </row>
    <row r="78">
      <c r="A78" t="n">
        <v>3</v>
      </c>
      <c r="B78" t="n">
        <v>125</v>
      </c>
      <c r="C78" t="inlineStr">
        <is>
          <t xml:space="preserve">CONCLUIDO	</t>
        </is>
      </c>
      <c r="D78" t="n">
        <v>3.3273</v>
      </c>
      <c r="E78" t="n">
        <v>30.05</v>
      </c>
      <c r="F78" t="n">
        <v>20.92</v>
      </c>
      <c r="G78" t="n">
        <v>9.300000000000001</v>
      </c>
      <c r="H78" t="n">
        <v>0.13</v>
      </c>
      <c r="I78" t="n">
        <v>135</v>
      </c>
      <c r="J78" t="n">
        <v>243.96</v>
      </c>
      <c r="K78" t="n">
        <v>58.47</v>
      </c>
      <c r="L78" t="n">
        <v>1.75</v>
      </c>
      <c r="M78" t="n">
        <v>133</v>
      </c>
      <c r="N78" t="n">
        <v>58.74</v>
      </c>
      <c r="O78" t="n">
        <v>30323.01</v>
      </c>
      <c r="P78" t="n">
        <v>325.82</v>
      </c>
      <c r="Q78" t="n">
        <v>2196.95</v>
      </c>
      <c r="R78" t="n">
        <v>186.24</v>
      </c>
      <c r="S78" t="n">
        <v>53.93</v>
      </c>
      <c r="T78" t="n">
        <v>63527.98</v>
      </c>
      <c r="U78" t="n">
        <v>0.29</v>
      </c>
      <c r="V78" t="n">
        <v>0.73</v>
      </c>
      <c r="W78" t="n">
        <v>2.69</v>
      </c>
      <c r="X78" t="n">
        <v>3.91</v>
      </c>
      <c r="Y78" t="n">
        <v>1</v>
      </c>
      <c r="Z78" t="n">
        <v>10</v>
      </c>
    </row>
    <row r="79">
      <c r="A79" t="n">
        <v>4</v>
      </c>
      <c r="B79" t="n">
        <v>125</v>
      </c>
      <c r="C79" t="inlineStr">
        <is>
          <t xml:space="preserve">CONCLUIDO	</t>
        </is>
      </c>
      <c r="D79" t="n">
        <v>3.5035</v>
      </c>
      <c r="E79" t="n">
        <v>28.54</v>
      </c>
      <c r="F79" t="n">
        <v>20.36</v>
      </c>
      <c r="G79" t="n">
        <v>10.62</v>
      </c>
      <c r="H79" t="n">
        <v>0.15</v>
      </c>
      <c r="I79" t="n">
        <v>115</v>
      </c>
      <c r="J79" t="n">
        <v>244.41</v>
      </c>
      <c r="K79" t="n">
        <v>58.47</v>
      </c>
      <c r="L79" t="n">
        <v>2</v>
      </c>
      <c r="M79" t="n">
        <v>113</v>
      </c>
      <c r="N79" t="n">
        <v>58.93</v>
      </c>
      <c r="O79" t="n">
        <v>30377.45</v>
      </c>
      <c r="P79" t="n">
        <v>315.3</v>
      </c>
      <c r="Q79" t="n">
        <v>2196.97</v>
      </c>
      <c r="R79" t="n">
        <v>167.48</v>
      </c>
      <c r="S79" t="n">
        <v>53.93</v>
      </c>
      <c r="T79" t="n">
        <v>54249.61</v>
      </c>
      <c r="U79" t="n">
        <v>0.32</v>
      </c>
      <c r="V79" t="n">
        <v>0.75</v>
      </c>
      <c r="W79" t="n">
        <v>2.67</v>
      </c>
      <c r="X79" t="n">
        <v>3.35</v>
      </c>
      <c r="Y79" t="n">
        <v>1</v>
      </c>
      <c r="Z79" t="n">
        <v>10</v>
      </c>
    </row>
    <row r="80">
      <c r="A80" t="n">
        <v>5</v>
      </c>
      <c r="B80" t="n">
        <v>125</v>
      </c>
      <c r="C80" t="inlineStr">
        <is>
          <t xml:space="preserve">CONCLUIDO	</t>
        </is>
      </c>
      <c r="D80" t="n">
        <v>3.6647</v>
      </c>
      <c r="E80" t="n">
        <v>27.29</v>
      </c>
      <c r="F80" t="n">
        <v>19.86</v>
      </c>
      <c r="G80" t="n">
        <v>12.03</v>
      </c>
      <c r="H80" t="n">
        <v>0.16</v>
      </c>
      <c r="I80" t="n">
        <v>99</v>
      </c>
      <c r="J80" t="n">
        <v>244.85</v>
      </c>
      <c r="K80" t="n">
        <v>58.47</v>
      </c>
      <c r="L80" t="n">
        <v>2.25</v>
      </c>
      <c r="M80" t="n">
        <v>97</v>
      </c>
      <c r="N80" t="n">
        <v>59.12</v>
      </c>
      <c r="O80" t="n">
        <v>30431.96</v>
      </c>
      <c r="P80" t="n">
        <v>305.07</v>
      </c>
      <c r="Q80" t="n">
        <v>2196.83</v>
      </c>
      <c r="R80" t="n">
        <v>151.21</v>
      </c>
      <c r="S80" t="n">
        <v>53.93</v>
      </c>
      <c r="T80" t="n">
        <v>46196.38</v>
      </c>
      <c r="U80" t="n">
        <v>0.36</v>
      </c>
      <c r="V80" t="n">
        <v>0.77</v>
      </c>
      <c r="W80" t="n">
        <v>2.64</v>
      </c>
      <c r="X80" t="n">
        <v>2.85</v>
      </c>
      <c r="Y80" t="n">
        <v>1</v>
      </c>
      <c r="Z80" t="n">
        <v>10</v>
      </c>
    </row>
    <row r="81">
      <c r="A81" t="n">
        <v>6</v>
      </c>
      <c r="B81" t="n">
        <v>125</v>
      </c>
      <c r="C81" t="inlineStr">
        <is>
          <t xml:space="preserve">CONCLUIDO	</t>
        </is>
      </c>
      <c r="D81" t="n">
        <v>3.7913</v>
      </c>
      <c r="E81" t="n">
        <v>26.38</v>
      </c>
      <c r="F81" t="n">
        <v>19.51</v>
      </c>
      <c r="G81" t="n">
        <v>13.46</v>
      </c>
      <c r="H81" t="n">
        <v>0.18</v>
      </c>
      <c r="I81" t="n">
        <v>87</v>
      </c>
      <c r="J81" t="n">
        <v>245.29</v>
      </c>
      <c r="K81" t="n">
        <v>58.47</v>
      </c>
      <c r="L81" t="n">
        <v>2.5</v>
      </c>
      <c r="M81" t="n">
        <v>85</v>
      </c>
      <c r="N81" t="n">
        <v>59.32</v>
      </c>
      <c r="O81" t="n">
        <v>30486.54</v>
      </c>
      <c r="P81" t="n">
        <v>297.9</v>
      </c>
      <c r="Q81" t="n">
        <v>2197.18</v>
      </c>
      <c r="R81" t="n">
        <v>139.94</v>
      </c>
      <c r="S81" t="n">
        <v>53.93</v>
      </c>
      <c r="T81" t="n">
        <v>40621.46</v>
      </c>
      <c r="U81" t="n">
        <v>0.39</v>
      </c>
      <c r="V81" t="n">
        <v>0.78</v>
      </c>
      <c r="W81" t="n">
        <v>2.62</v>
      </c>
      <c r="X81" t="n">
        <v>2.5</v>
      </c>
      <c r="Y81" t="n">
        <v>1</v>
      </c>
      <c r="Z81" t="n">
        <v>10</v>
      </c>
    </row>
    <row r="82">
      <c r="A82" t="n">
        <v>7</v>
      </c>
      <c r="B82" t="n">
        <v>125</v>
      </c>
      <c r="C82" t="inlineStr">
        <is>
          <t xml:space="preserve">CONCLUIDO	</t>
        </is>
      </c>
      <c r="D82" t="n">
        <v>3.9068</v>
      </c>
      <c r="E82" t="n">
        <v>25.6</v>
      </c>
      <c r="F82" t="n">
        <v>19.2</v>
      </c>
      <c r="G82" t="n">
        <v>14.96</v>
      </c>
      <c r="H82" t="n">
        <v>0.2</v>
      </c>
      <c r="I82" t="n">
        <v>77</v>
      </c>
      <c r="J82" t="n">
        <v>245.73</v>
      </c>
      <c r="K82" t="n">
        <v>58.47</v>
      </c>
      <c r="L82" t="n">
        <v>2.75</v>
      </c>
      <c r="M82" t="n">
        <v>75</v>
      </c>
      <c r="N82" t="n">
        <v>59.51</v>
      </c>
      <c r="O82" t="n">
        <v>30541.19</v>
      </c>
      <c r="P82" t="n">
        <v>290.89</v>
      </c>
      <c r="Q82" t="n">
        <v>2196.74</v>
      </c>
      <c r="R82" t="n">
        <v>129.65</v>
      </c>
      <c r="S82" t="n">
        <v>53.93</v>
      </c>
      <c r="T82" t="n">
        <v>35524.21</v>
      </c>
      <c r="U82" t="n">
        <v>0.42</v>
      </c>
      <c r="V82" t="n">
        <v>0.8</v>
      </c>
      <c r="W82" t="n">
        <v>2.61</v>
      </c>
      <c r="X82" t="n">
        <v>2.2</v>
      </c>
      <c r="Y82" t="n">
        <v>1</v>
      </c>
      <c r="Z82" t="n">
        <v>10</v>
      </c>
    </row>
    <row r="83">
      <c r="A83" t="n">
        <v>8</v>
      </c>
      <c r="B83" t="n">
        <v>125</v>
      </c>
      <c r="C83" t="inlineStr">
        <is>
          <t xml:space="preserve">CONCLUIDO	</t>
        </is>
      </c>
      <c r="D83" t="n">
        <v>3.9897</v>
      </c>
      <c r="E83" t="n">
        <v>25.06</v>
      </c>
      <c r="F83" t="n">
        <v>19</v>
      </c>
      <c r="G83" t="n">
        <v>16.29</v>
      </c>
      <c r="H83" t="n">
        <v>0.22</v>
      </c>
      <c r="I83" t="n">
        <v>70</v>
      </c>
      <c r="J83" t="n">
        <v>246.18</v>
      </c>
      <c r="K83" t="n">
        <v>58.47</v>
      </c>
      <c r="L83" t="n">
        <v>3</v>
      </c>
      <c r="M83" t="n">
        <v>68</v>
      </c>
      <c r="N83" t="n">
        <v>59.7</v>
      </c>
      <c r="O83" t="n">
        <v>30595.91</v>
      </c>
      <c r="P83" t="n">
        <v>286.26</v>
      </c>
      <c r="Q83" t="n">
        <v>2196.96</v>
      </c>
      <c r="R83" t="n">
        <v>123.31</v>
      </c>
      <c r="S83" t="n">
        <v>53.93</v>
      </c>
      <c r="T83" t="n">
        <v>32391.89</v>
      </c>
      <c r="U83" t="n">
        <v>0.44</v>
      </c>
      <c r="V83" t="n">
        <v>0.8</v>
      </c>
      <c r="W83" t="n">
        <v>2.59</v>
      </c>
      <c r="X83" t="n">
        <v>1.99</v>
      </c>
      <c r="Y83" t="n">
        <v>1</v>
      </c>
      <c r="Z83" t="n">
        <v>10</v>
      </c>
    </row>
    <row r="84">
      <c r="A84" t="n">
        <v>9</v>
      </c>
      <c r="B84" t="n">
        <v>125</v>
      </c>
      <c r="C84" t="inlineStr">
        <is>
          <t xml:space="preserve">CONCLUIDO	</t>
        </is>
      </c>
      <c r="D84" t="n">
        <v>4.0786</v>
      </c>
      <c r="E84" t="n">
        <v>24.52</v>
      </c>
      <c r="F84" t="n">
        <v>18.79</v>
      </c>
      <c r="G84" t="n">
        <v>17.89</v>
      </c>
      <c r="H84" t="n">
        <v>0.23</v>
      </c>
      <c r="I84" t="n">
        <v>63</v>
      </c>
      <c r="J84" t="n">
        <v>246.62</v>
      </c>
      <c r="K84" t="n">
        <v>58.47</v>
      </c>
      <c r="L84" t="n">
        <v>3.25</v>
      </c>
      <c r="M84" t="n">
        <v>61</v>
      </c>
      <c r="N84" t="n">
        <v>59.9</v>
      </c>
      <c r="O84" t="n">
        <v>30650.7</v>
      </c>
      <c r="P84" t="n">
        <v>280.91</v>
      </c>
      <c r="Q84" t="n">
        <v>2196.82</v>
      </c>
      <c r="R84" t="n">
        <v>116.33</v>
      </c>
      <c r="S84" t="n">
        <v>53.93</v>
      </c>
      <c r="T84" t="n">
        <v>28933.13</v>
      </c>
      <c r="U84" t="n">
        <v>0.46</v>
      </c>
      <c r="V84" t="n">
        <v>0.8100000000000001</v>
      </c>
      <c r="W84" t="n">
        <v>2.58</v>
      </c>
      <c r="X84" t="n">
        <v>1.78</v>
      </c>
      <c r="Y84" t="n">
        <v>1</v>
      </c>
      <c r="Z84" t="n">
        <v>10</v>
      </c>
    </row>
    <row r="85">
      <c r="A85" t="n">
        <v>10</v>
      </c>
      <c r="B85" t="n">
        <v>125</v>
      </c>
      <c r="C85" t="inlineStr">
        <is>
          <t xml:space="preserve">CONCLUIDO	</t>
        </is>
      </c>
      <c r="D85" t="n">
        <v>4.1411</v>
      </c>
      <c r="E85" t="n">
        <v>24.15</v>
      </c>
      <c r="F85" t="n">
        <v>18.65</v>
      </c>
      <c r="G85" t="n">
        <v>19.3</v>
      </c>
      <c r="H85" t="n">
        <v>0.25</v>
      </c>
      <c r="I85" t="n">
        <v>58</v>
      </c>
      <c r="J85" t="n">
        <v>247.07</v>
      </c>
      <c r="K85" t="n">
        <v>58.47</v>
      </c>
      <c r="L85" t="n">
        <v>3.5</v>
      </c>
      <c r="M85" t="n">
        <v>56</v>
      </c>
      <c r="N85" t="n">
        <v>60.09</v>
      </c>
      <c r="O85" t="n">
        <v>30705.56</v>
      </c>
      <c r="P85" t="n">
        <v>276.94</v>
      </c>
      <c r="Q85" t="n">
        <v>2196.76</v>
      </c>
      <c r="R85" t="n">
        <v>112.11</v>
      </c>
      <c r="S85" t="n">
        <v>53.93</v>
      </c>
      <c r="T85" t="n">
        <v>26849.1</v>
      </c>
      <c r="U85" t="n">
        <v>0.48</v>
      </c>
      <c r="V85" t="n">
        <v>0.82</v>
      </c>
      <c r="W85" t="n">
        <v>2.57</v>
      </c>
      <c r="X85" t="n">
        <v>1.65</v>
      </c>
      <c r="Y85" t="n">
        <v>1</v>
      </c>
      <c r="Z85" t="n">
        <v>10</v>
      </c>
    </row>
    <row r="86">
      <c r="A86" t="n">
        <v>11</v>
      </c>
      <c r="B86" t="n">
        <v>125</v>
      </c>
      <c r="C86" t="inlineStr">
        <is>
          <t xml:space="preserve">CONCLUIDO	</t>
        </is>
      </c>
      <c r="D86" t="n">
        <v>4.196</v>
      </c>
      <c r="E86" t="n">
        <v>23.83</v>
      </c>
      <c r="F86" t="n">
        <v>18.53</v>
      </c>
      <c r="G86" t="n">
        <v>20.58</v>
      </c>
      <c r="H86" t="n">
        <v>0.27</v>
      </c>
      <c r="I86" t="n">
        <v>54</v>
      </c>
      <c r="J86" t="n">
        <v>247.51</v>
      </c>
      <c r="K86" t="n">
        <v>58.47</v>
      </c>
      <c r="L86" t="n">
        <v>3.75</v>
      </c>
      <c r="M86" t="n">
        <v>52</v>
      </c>
      <c r="N86" t="n">
        <v>60.29</v>
      </c>
      <c r="O86" t="n">
        <v>30760.49</v>
      </c>
      <c r="P86" t="n">
        <v>273.53</v>
      </c>
      <c r="Q86" t="n">
        <v>2196.71</v>
      </c>
      <c r="R86" t="n">
        <v>107.97</v>
      </c>
      <c r="S86" t="n">
        <v>53.93</v>
      </c>
      <c r="T86" t="n">
        <v>24801.64</v>
      </c>
      <c r="U86" t="n">
        <v>0.5</v>
      </c>
      <c r="V86" t="n">
        <v>0.82</v>
      </c>
      <c r="W86" t="n">
        <v>2.56</v>
      </c>
      <c r="X86" t="n">
        <v>1.52</v>
      </c>
      <c r="Y86" t="n">
        <v>1</v>
      </c>
      <c r="Z86" t="n">
        <v>10</v>
      </c>
    </row>
    <row r="87">
      <c r="A87" t="n">
        <v>12</v>
      </c>
      <c r="B87" t="n">
        <v>125</v>
      </c>
      <c r="C87" t="inlineStr">
        <is>
          <t xml:space="preserve">CONCLUIDO	</t>
        </is>
      </c>
      <c r="D87" t="n">
        <v>4.2504</v>
      </c>
      <c r="E87" t="n">
        <v>23.53</v>
      </c>
      <c r="F87" t="n">
        <v>18.41</v>
      </c>
      <c r="G87" t="n">
        <v>22.09</v>
      </c>
      <c r="H87" t="n">
        <v>0.29</v>
      </c>
      <c r="I87" t="n">
        <v>50</v>
      </c>
      <c r="J87" t="n">
        <v>247.96</v>
      </c>
      <c r="K87" t="n">
        <v>58.47</v>
      </c>
      <c r="L87" t="n">
        <v>4</v>
      </c>
      <c r="M87" t="n">
        <v>48</v>
      </c>
      <c r="N87" t="n">
        <v>60.48</v>
      </c>
      <c r="O87" t="n">
        <v>30815.5</v>
      </c>
      <c r="P87" t="n">
        <v>269.22</v>
      </c>
      <c r="Q87" t="n">
        <v>2196.84</v>
      </c>
      <c r="R87" t="n">
        <v>104.09</v>
      </c>
      <c r="S87" t="n">
        <v>53.93</v>
      </c>
      <c r="T87" t="n">
        <v>22879.05</v>
      </c>
      <c r="U87" t="n">
        <v>0.52</v>
      </c>
      <c r="V87" t="n">
        <v>0.83</v>
      </c>
      <c r="W87" t="n">
        <v>2.56</v>
      </c>
      <c r="X87" t="n">
        <v>1.4</v>
      </c>
      <c r="Y87" t="n">
        <v>1</v>
      </c>
      <c r="Z87" t="n">
        <v>10</v>
      </c>
    </row>
    <row r="88">
      <c r="A88" t="n">
        <v>13</v>
      </c>
      <c r="B88" t="n">
        <v>125</v>
      </c>
      <c r="C88" t="inlineStr">
        <is>
          <t xml:space="preserve">CONCLUIDO	</t>
        </is>
      </c>
      <c r="D88" t="n">
        <v>4.302</v>
      </c>
      <c r="E88" t="n">
        <v>23.24</v>
      </c>
      <c r="F88" t="n">
        <v>18.32</v>
      </c>
      <c r="G88" t="n">
        <v>23.89</v>
      </c>
      <c r="H88" t="n">
        <v>0.3</v>
      </c>
      <c r="I88" t="n">
        <v>46</v>
      </c>
      <c r="J88" t="n">
        <v>248.4</v>
      </c>
      <c r="K88" t="n">
        <v>58.47</v>
      </c>
      <c r="L88" t="n">
        <v>4.25</v>
      </c>
      <c r="M88" t="n">
        <v>44</v>
      </c>
      <c r="N88" t="n">
        <v>60.68</v>
      </c>
      <c r="O88" t="n">
        <v>30870.57</v>
      </c>
      <c r="P88" t="n">
        <v>265.84</v>
      </c>
      <c r="Q88" t="n">
        <v>2196.78</v>
      </c>
      <c r="R88" t="n">
        <v>100.81</v>
      </c>
      <c r="S88" t="n">
        <v>53.93</v>
      </c>
      <c r="T88" t="n">
        <v>21259.34</v>
      </c>
      <c r="U88" t="n">
        <v>0.53</v>
      </c>
      <c r="V88" t="n">
        <v>0.83</v>
      </c>
      <c r="W88" t="n">
        <v>2.56</v>
      </c>
      <c r="X88" t="n">
        <v>1.31</v>
      </c>
      <c r="Y88" t="n">
        <v>1</v>
      </c>
      <c r="Z88" t="n">
        <v>10</v>
      </c>
    </row>
    <row r="89">
      <c r="A89" t="n">
        <v>14</v>
      </c>
      <c r="B89" t="n">
        <v>125</v>
      </c>
      <c r="C89" t="inlineStr">
        <is>
          <t xml:space="preserve">CONCLUIDO	</t>
        </is>
      </c>
      <c r="D89" t="n">
        <v>4.3475</v>
      </c>
      <c r="E89" t="n">
        <v>23</v>
      </c>
      <c r="F89" t="n">
        <v>18.21</v>
      </c>
      <c r="G89" t="n">
        <v>25.42</v>
      </c>
      <c r="H89" t="n">
        <v>0.32</v>
      </c>
      <c r="I89" t="n">
        <v>43</v>
      </c>
      <c r="J89" t="n">
        <v>248.85</v>
      </c>
      <c r="K89" t="n">
        <v>58.47</v>
      </c>
      <c r="L89" t="n">
        <v>4.5</v>
      </c>
      <c r="M89" t="n">
        <v>41</v>
      </c>
      <c r="N89" t="n">
        <v>60.88</v>
      </c>
      <c r="O89" t="n">
        <v>30925.72</v>
      </c>
      <c r="P89" t="n">
        <v>262.69</v>
      </c>
      <c r="Q89" t="n">
        <v>2196.68</v>
      </c>
      <c r="R89" t="n">
        <v>97.5</v>
      </c>
      <c r="S89" t="n">
        <v>53.93</v>
      </c>
      <c r="T89" t="n">
        <v>19617.64</v>
      </c>
      <c r="U89" t="n">
        <v>0.55</v>
      </c>
      <c r="V89" t="n">
        <v>0.84</v>
      </c>
      <c r="W89" t="n">
        <v>2.55</v>
      </c>
      <c r="X89" t="n">
        <v>1.21</v>
      </c>
      <c r="Y89" t="n">
        <v>1</v>
      </c>
      <c r="Z89" t="n">
        <v>10</v>
      </c>
    </row>
    <row r="90">
      <c r="A90" t="n">
        <v>15</v>
      </c>
      <c r="B90" t="n">
        <v>125</v>
      </c>
      <c r="C90" t="inlineStr">
        <is>
          <t xml:space="preserve">CONCLUIDO	</t>
        </is>
      </c>
      <c r="D90" t="n">
        <v>4.3744</v>
      </c>
      <c r="E90" t="n">
        <v>22.86</v>
      </c>
      <c r="F90" t="n">
        <v>18.17</v>
      </c>
      <c r="G90" t="n">
        <v>26.59</v>
      </c>
      <c r="H90" t="n">
        <v>0.34</v>
      </c>
      <c r="I90" t="n">
        <v>41</v>
      </c>
      <c r="J90" t="n">
        <v>249.3</v>
      </c>
      <c r="K90" t="n">
        <v>58.47</v>
      </c>
      <c r="L90" t="n">
        <v>4.75</v>
      </c>
      <c r="M90" t="n">
        <v>39</v>
      </c>
      <c r="N90" t="n">
        <v>61.07</v>
      </c>
      <c r="O90" t="n">
        <v>30980.93</v>
      </c>
      <c r="P90" t="n">
        <v>259.24</v>
      </c>
      <c r="Q90" t="n">
        <v>2196.73</v>
      </c>
      <c r="R90" t="n">
        <v>95.8</v>
      </c>
      <c r="S90" t="n">
        <v>53.93</v>
      </c>
      <c r="T90" t="n">
        <v>18780.41</v>
      </c>
      <c r="U90" t="n">
        <v>0.5600000000000001</v>
      </c>
      <c r="V90" t="n">
        <v>0.84</v>
      </c>
      <c r="W90" t="n">
        <v>2.55</v>
      </c>
      <c r="X90" t="n">
        <v>1.16</v>
      </c>
      <c r="Y90" t="n">
        <v>1</v>
      </c>
      <c r="Z90" t="n">
        <v>10</v>
      </c>
    </row>
    <row r="91">
      <c r="A91" t="n">
        <v>16</v>
      </c>
      <c r="B91" t="n">
        <v>125</v>
      </c>
      <c r="C91" t="inlineStr">
        <is>
          <t xml:space="preserve">CONCLUIDO	</t>
        </is>
      </c>
      <c r="D91" t="n">
        <v>4.4197</v>
      </c>
      <c r="E91" t="n">
        <v>22.63</v>
      </c>
      <c r="F91" t="n">
        <v>18.07</v>
      </c>
      <c r="G91" t="n">
        <v>28.54</v>
      </c>
      <c r="H91" t="n">
        <v>0.36</v>
      </c>
      <c r="I91" t="n">
        <v>38</v>
      </c>
      <c r="J91" t="n">
        <v>249.75</v>
      </c>
      <c r="K91" t="n">
        <v>58.47</v>
      </c>
      <c r="L91" t="n">
        <v>5</v>
      </c>
      <c r="M91" t="n">
        <v>36</v>
      </c>
      <c r="N91" t="n">
        <v>61.27</v>
      </c>
      <c r="O91" t="n">
        <v>31036.22</v>
      </c>
      <c r="P91" t="n">
        <v>254.67</v>
      </c>
      <c r="Q91" t="n">
        <v>2196.75</v>
      </c>
      <c r="R91" t="n">
        <v>93.2</v>
      </c>
      <c r="S91" t="n">
        <v>53.93</v>
      </c>
      <c r="T91" t="n">
        <v>17496.1</v>
      </c>
      <c r="U91" t="n">
        <v>0.58</v>
      </c>
      <c r="V91" t="n">
        <v>0.84</v>
      </c>
      <c r="W91" t="n">
        <v>2.54</v>
      </c>
      <c r="X91" t="n">
        <v>1.07</v>
      </c>
      <c r="Y91" t="n">
        <v>1</v>
      </c>
      <c r="Z91" t="n">
        <v>10</v>
      </c>
    </row>
    <row r="92">
      <c r="A92" t="n">
        <v>17</v>
      </c>
      <c r="B92" t="n">
        <v>125</v>
      </c>
      <c r="C92" t="inlineStr">
        <is>
          <t xml:space="preserve">CONCLUIDO	</t>
        </is>
      </c>
      <c r="D92" t="n">
        <v>4.4466</v>
      </c>
      <c r="E92" t="n">
        <v>22.49</v>
      </c>
      <c r="F92" t="n">
        <v>18.03</v>
      </c>
      <c r="G92" t="n">
        <v>30.05</v>
      </c>
      <c r="H92" t="n">
        <v>0.37</v>
      </c>
      <c r="I92" t="n">
        <v>36</v>
      </c>
      <c r="J92" t="n">
        <v>250.2</v>
      </c>
      <c r="K92" t="n">
        <v>58.47</v>
      </c>
      <c r="L92" t="n">
        <v>5.25</v>
      </c>
      <c r="M92" t="n">
        <v>34</v>
      </c>
      <c r="N92" t="n">
        <v>61.47</v>
      </c>
      <c r="O92" t="n">
        <v>31091.59</v>
      </c>
      <c r="P92" t="n">
        <v>253.63</v>
      </c>
      <c r="Q92" t="n">
        <v>2196.58</v>
      </c>
      <c r="R92" t="n">
        <v>91.66</v>
      </c>
      <c r="S92" t="n">
        <v>53.93</v>
      </c>
      <c r="T92" t="n">
        <v>16732.51</v>
      </c>
      <c r="U92" t="n">
        <v>0.59</v>
      </c>
      <c r="V92" t="n">
        <v>0.85</v>
      </c>
      <c r="W92" t="n">
        <v>2.54</v>
      </c>
      <c r="X92" t="n">
        <v>1.03</v>
      </c>
      <c r="Y92" t="n">
        <v>1</v>
      </c>
      <c r="Z92" t="n">
        <v>10</v>
      </c>
    </row>
    <row r="93">
      <c r="A93" t="n">
        <v>18</v>
      </c>
      <c r="B93" t="n">
        <v>125</v>
      </c>
      <c r="C93" t="inlineStr">
        <is>
          <t xml:space="preserve">CONCLUIDO	</t>
        </is>
      </c>
      <c r="D93" t="n">
        <v>4.4826</v>
      </c>
      <c r="E93" t="n">
        <v>22.31</v>
      </c>
      <c r="F93" t="n">
        <v>17.95</v>
      </c>
      <c r="G93" t="n">
        <v>31.67</v>
      </c>
      <c r="H93" t="n">
        <v>0.39</v>
      </c>
      <c r="I93" t="n">
        <v>34</v>
      </c>
      <c r="J93" t="n">
        <v>250.64</v>
      </c>
      <c r="K93" t="n">
        <v>58.47</v>
      </c>
      <c r="L93" t="n">
        <v>5.5</v>
      </c>
      <c r="M93" t="n">
        <v>32</v>
      </c>
      <c r="N93" t="n">
        <v>61.67</v>
      </c>
      <c r="O93" t="n">
        <v>31147.02</v>
      </c>
      <c r="P93" t="n">
        <v>250.94</v>
      </c>
      <c r="Q93" t="n">
        <v>2196.59</v>
      </c>
      <c r="R93" t="n">
        <v>88.93000000000001</v>
      </c>
      <c r="S93" t="n">
        <v>53.93</v>
      </c>
      <c r="T93" t="n">
        <v>15382.32</v>
      </c>
      <c r="U93" t="n">
        <v>0.61</v>
      </c>
      <c r="V93" t="n">
        <v>0.85</v>
      </c>
      <c r="W93" t="n">
        <v>2.53</v>
      </c>
      <c r="X93" t="n">
        <v>0.9399999999999999</v>
      </c>
      <c r="Y93" t="n">
        <v>1</v>
      </c>
      <c r="Z93" t="n">
        <v>10</v>
      </c>
    </row>
    <row r="94">
      <c r="A94" t="n">
        <v>19</v>
      </c>
      <c r="B94" t="n">
        <v>125</v>
      </c>
      <c r="C94" t="inlineStr">
        <is>
          <t xml:space="preserve">CONCLUIDO	</t>
        </is>
      </c>
      <c r="D94" t="n">
        <v>4.5135</v>
      </c>
      <c r="E94" t="n">
        <v>22.16</v>
      </c>
      <c r="F94" t="n">
        <v>17.89</v>
      </c>
      <c r="G94" t="n">
        <v>33.54</v>
      </c>
      <c r="H94" t="n">
        <v>0.41</v>
      </c>
      <c r="I94" t="n">
        <v>32</v>
      </c>
      <c r="J94" t="n">
        <v>251.09</v>
      </c>
      <c r="K94" t="n">
        <v>58.47</v>
      </c>
      <c r="L94" t="n">
        <v>5.75</v>
      </c>
      <c r="M94" t="n">
        <v>30</v>
      </c>
      <c r="N94" t="n">
        <v>61.87</v>
      </c>
      <c r="O94" t="n">
        <v>31202.53</v>
      </c>
      <c r="P94" t="n">
        <v>246.98</v>
      </c>
      <c r="Q94" t="n">
        <v>2196.61</v>
      </c>
      <c r="R94" t="n">
        <v>87.03</v>
      </c>
      <c r="S94" t="n">
        <v>53.93</v>
      </c>
      <c r="T94" t="n">
        <v>14441.45</v>
      </c>
      <c r="U94" t="n">
        <v>0.62</v>
      </c>
      <c r="V94" t="n">
        <v>0.85</v>
      </c>
      <c r="W94" t="n">
        <v>2.53</v>
      </c>
      <c r="X94" t="n">
        <v>0.88</v>
      </c>
      <c r="Y94" t="n">
        <v>1</v>
      </c>
      <c r="Z94" t="n">
        <v>10</v>
      </c>
    </row>
    <row r="95">
      <c r="A95" t="n">
        <v>20</v>
      </c>
      <c r="B95" t="n">
        <v>125</v>
      </c>
      <c r="C95" t="inlineStr">
        <is>
          <t xml:space="preserve">CONCLUIDO	</t>
        </is>
      </c>
      <c r="D95" t="n">
        <v>4.5285</v>
      </c>
      <c r="E95" t="n">
        <v>22.08</v>
      </c>
      <c r="F95" t="n">
        <v>17.86</v>
      </c>
      <c r="G95" t="n">
        <v>34.57</v>
      </c>
      <c r="H95" t="n">
        <v>0.42</v>
      </c>
      <c r="I95" t="n">
        <v>31</v>
      </c>
      <c r="J95" t="n">
        <v>251.55</v>
      </c>
      <c r="K95" t="n">
        <v>58.47</v>
      </c>
      <c r="L95" t="n">
        <v>6</v>
      </c>
      <c r="M95" t="n">
        <v>29</v>
      </c>
      <c r="N95" t="n">
        <v>62.07</v>
      </c>
      <c r="O95" t="n">
        <v>31258.11</v>
      </c>
      <c r="P95" t="n">
        <v>244.79</v>
      </c>
      <c r="Q95" t="n">
        <v>2196.56</v>
      </c>
      <c r="R95" t="n">
        <v>85.97</v>
      </c>
      <c r="S95" t="n">
        <v>53.93</v>
      </c>
      <c r="T95" t="n">
        <v>13915.48</v>
      </c>
      <c r="U95" t="n">
        <v>0.63</v>
      </c>
      <c r="V95" t="n">
        <v>0.85</v>
      </c>
      <c r="W95" t="n">
        <v>2.53</v>
      </c>
      <c r="X95" t="n">
        <v>0.86</v>
      </c>
      <c r="Y95" t="n">
        <v>1</v>
      </c>
      <c r="Z95" t="n">
        <v>10</v>
      </c>
    </row>
    <row r="96">
      <c r="A96" t="n">
        <v>21</v>
      </c>
      <c r="B96" t="n">
        <v>125</v>
      </c>
      <c r="C96" t="inlineStr">
        <is>
          <t xml:space="preserve">CONCLUIDO	</t>
        </is>
      </c>
      <c r="D96" t="n">
        <v>4.5583</v>
      </c>
      <c r="E96" t="n">
        <v>21.94</v>
      </c>
      <c r="F96" t="n">
        <v>17.81</v>
      </c>
      <c r="G96" t="n">
        <v>36.85</v>
      </c>
      <c r="H96" t="n">
        <v>0.44</v>
      </c>
      <c r="I96" t="n">
        <v>29</v>
      </c>
      <c r="J96" t="n">
        <v>252</v>
      </c>
      <c r="K96" t="n">
        <v>58.47</v>
      </c>
      <c r="L96" t="n">
        <v>6.25</v>
      </c>
      <c r="M96" t="n">
        <v>27</v>
      </c>
      <c r="N96" t="n">
        <v>62.27</v>
      </c>
      <c r="O96" t="n">
        <v>31313.77</v>
      </c>
      <c r="P96" t="n">
        <v>241.88</v>
      </c>
      <c r="Q96" t="n">
        <v>2196.56</v>
      </c>
      <c r="R96" t="n">
        <v>84.76000000000001</v>
      </c>
      <c r="S96" t="n">
        <v>53.93</v>
      </c>
      <c r="T96" t="n">
        <v>13318.58</v>
      </c>
      <c r="U96" t="n">
        <v>0.64</v>
      </c>
      <c r="V96" t="n">
        <v>0.86</v>
      </c>
      <c r="W96" t="n">
        <v>2.52</v>
      </c>
      <c r="X96" t="n">
        <v>0.8100000000000001</v>
      </c>
      <c r="Y96" t="n">
        <v>1</v>
      </c>
      <c r="Z96" t="n">
        <v>10</v>
      </c>
    </row>
    <row r="97">
      <c r="A97" t="n">
        <v>22</v>
      </c>
      <c r="B97" t="n">
        <v>125</v>
      </c>
      <c r="C97" t="inlineStr">
        <is>
          <t xml:space="preserve">CONCLUIDO	</t>
        </is>
      </c>
      <c r="D97" t="n">
        <v>4.5698</v>
      </c>
      <c r="E97" t="n">
        <v>21.88</v>
      </c>
      <c r="F97" t="n">
        <v>17.8</v>
      </c>
      <c r="G97" t="n">
        <v>38.15</v>
      </c>
      <c r="H97" t="n">
        <v>0.46</v>
      </c>
      <c r="I97" t="n">
        <v>28</v>
      </c>
      <c r="J97" t="n">
        <v>252.45</v>
      </c>
      <c r="K97" t="n">
        <v>58.47</v>
      </c>
      <c r="L97" t="n">
        <v>6.5</v>
      </c>
      <c r="M97" t="n">
        <v>26</v>
      </c>
      <c r="N97" t="n">
        <v>62.47</v>
      </c>
      <c r="O97" t="n">
        <v>31369.49</v>
      </c>
      <c r="P97" t="n">
        <v>239.25</v>
      </c>
      <c r="Q97" t="n">
        <v>2196.68</v>
      </c>
      <c r="R97" t="n">
        <v>84.26000000000001</v>
      </c>
      <c r="S97" t="n">
        <v>53.93</v>
      </c>
      <c r="T97" t="n">
        <v>13076.52</v>
      </c>
      <c r="U97" t="n">
        <v>0.64</v>
      </c>
      <c r="V97" t="n">
        <v>0.86</v>
      </c>
      <c r="W97" t="n">
        <v>2.53</v>
      </c>
      <c r="X97" t="n">
        <v>0.8</v>
      </c>
      <c r="Y97" t="n">
        <v>1</v>
      </c>
      <c r="Z97" t="n">
        <v>10</v>
      </c>
    </row>
    <row r="98">
      <c r="A98" t="n">
        <v>23</v>
      </c>
      <c r="B98" t="n">
        <v>125</v>
      </c>
      <c r="C98" t="inlineStr">
        <is>
          <t xml:space="preserve">CONCLUIDO	</t>
        </is>
      </c>
      <c r="D98" t="n">
        <v>4.6039</v>
      </c>
      <c r="E98" t="n">
        <v>21.72</v>
      </c>
      <c r="F98" t="n">
        <v>17.74</v>
      </c>
      <c r="G98" t="n">
        <v>40.93</v>
      </c>
      <c r="H98" t="n">
        <v>0.47</v>
      </c>
      <c r="I98" t="n">
        <v>26</v>
      </c>
      <c r="J98" t="n">
        <v>252.9</v>
      </c>
      <c r="K98" t="n">
        <v>58.47</v>
      </c>
      <c r="L98" t="n">
        <v>6.75</v>
      </c>
      <c r="M98" t="n">
        <v>24</v>
      </c>
      <c r="N98" t="n">
        <v>62.68</v>
      </c>
      <c r="O98" t="n">
        <v>31425.3</v>
      </c>
      <c r="P98" t="n">
        <v>234.45</v>
      </c>
      <c r="Q98" t="n">
        <v>2196.59</v>
      </c>
      <c r="R98" t="n">
        <v>81.88</v>
      </c>
      <c r="S98" t="n">
        <v>53.93</v>
      </c>
      <c r="T98" t="n">
        <v>11893.45</v>
      </c>
      <c r="U98" t="n">
        <v>0.66</v>
      </c>
      <c r="V98" t="n">
        <v>0.86</v>
      </c>
      <c r="W98" t="n">
        <v>2.53</v>
      </c>
      <c r="X98" t="n">
        <v>0.73</v>
      </c>
      <c r="Y98" t="n">
        <v>1</v>
      </c>
      <c r="Z98" t="n">
        <v>10</v>
      </c>
    </row>
    <row r="99">
      <c r="A99" t="n">
        <v>24</v>
      </c>
      <c r="B99" t="n">
        <v>125</v>
      </c>
      <c r="C99" t="inlineStr">
        <is>
          <t xml:space="preserve">CONCLUIDO	</t>
        </is>
      </c>
      <c r="D99" t="n">
        <v>4.6223</v>
      </c>
      <c r="E99" t="n">
        <v>21.63</v>
      </c>
      <c r="F99" t="n">
        <v>17.7</v>
      </c>
      <c r="G99" t="n">
        <v>42.47</v>
      </c>
      <c r="H99" t="n">
        <v>0.49</v>
      </c>
      <c r="I99" t="n">
        <v>25</v>
      </c>
      <c r="J99" t="n">
        <v>253.35</v>
      </c>
      <c r="K99" t="n">
        <v>58.47</v>
      </c>
      <c r="L99" t="n">
        <v>7</v>
      </c>
      <c r="M99" t="n">
        <v>23</v>
      </c>
      <c r="N99" t="n">
        <v>62.88</v>
      </c>
      <c r="O99" t="n">
        <v>31481.17</v>
      </c>
      <c r="P99" t="n">
        <v>233.32</v>
      </c>
      <c r="Q99" t="n">
        <v>2196.63</v>
      </c>
      <c r="R99" t="n">
        <v>80.79000000000001</v>
      </c>
      <c r="S99" t="n">
        <v>53.93</v>
      </c>
      <c r="T99" t="n">
        <v>11355.18</v>
      </c>
      <c r="U99" t="n">
        <v>0.67</v>
      </c>
      <c r="V99" t="n">
        <v>0.86</v>
      </c>
      <c r="W99" t="n">
        <v>2.52</v>
      </c>
      <c r="X99" t="n">
        <v>0.6899999999999999</v>
      </c>
      <c r="Y99" t="n">
        <v>1</v>
      </c>
      <c r="Z99" t="n">
        <v>10</v>
      </c>
    </row>
    <row r="100">
      <c r="A100" t="n">
        <v>25</v>
      </c>
      <c r="B100" t="n">
        <v>125</v>
      </c>
      <c r="C100" t="inlineStr">
        <is>
          <t xml:space="preserve">CONCLUIDO	</t>
        </is>
      </c>
      <c r="D100" t="n">
        <v>4.6398</v>
      </c>
      <c r="E100" t="n">
        <v>21.55</v>
      </c>
      <c r="F100" t="n">
        <v>17.66</v>
      </c>
      <c r="G100" t="n">
        <v>44.16</v>
      </c>
      <c r="H100" t="n">
        <v>0.51</v>
      </c>
      <c r="I100" t="n">
        <v>24</v>
      </c>
      <c r="J100" t="n">
        <v>253.81</v>
      </c>
      <c r="K100" t="n">
        <v>58.47</v>
      </c>
      <c r="L100" t="n">
        <v>7.25</v>
      </c>
      <c r="M100" t="n">
        <v>22</v>
      </c>
      <c r="N100" t="n">
        <v>63.08</v>
      </c>
      <c r="O100" t="n">
        <v>31537.13</v>
      </c>
      <c r="P100" t="n">
        <v>229.99</v>
      </c>
      <c r="Q100" t="n">
        <v>2196.6</v>
      </c>
      <c r="R100" t="n">
        <v>79.68000000000001</v>
      </c>
      <c r="S100" t="n">
        <v>53.93</v>
      </c>
      <c r="T100" t="n">
        <v>10807.35</v>
      </c>
      <c r="U100" t="n">
        <v>0.68</v>
      </c>
      <c r="V100" t="n">
        <v>0.86</v>
      </c>
      <c r="W100" t="n">
        <v>2.52</v>
      </c>
      <c r="X100" t="n">
        <v>0.66</v>
      </c>
      <c r="Y100" t="n">
        <v>1</v>
      </c>
      <c r="Z100" t="n">
        <v>10</v>
      </c>
    </row>
    <row r="101">
      <c r="A101" t="n">
        <v>26</v>
      </c>
      <c r="B101" t="n">
        <v>125</v>
      </c>
      <c r="C101" t="inlineStr">
        <is>
          <t xml:space="preserve">CONCLUIDO	</t>
        </is>
      </c>
      <c r="D101" t="n">
        <v>4.6563</v>
      </c>
      <c r="E101" t="n">
        <v>21.48</v>
      </c>
      <c r="F101" t="n">
        <v>17.63</v>
      </c>
      <c r="G101" t="n">
        <v>46</v>
      </c>
      <c r="H101" t="n">
        <v>0.52</v>
      </c>
      <c r="I101" t="n">
        <v>23</v>
      </c>
      <c r="J101" t="n">
        <v>254.26</v>
      </c>
      <c r="K101" t="n">
        <v>58.47</v>
      </c>
      <c r="L101" t="n">
        <v>7.5</v>
      </c>
      <c r="M101" t="n">
        <v>21</v>
      </c>
      <c r="N101" t="n">
        <v>63.29</v>
      </c>
      <c r="O101" t="n">
        <v>31593.16</v>
      </c>
      <c r="P101" t="n">
        <v>227.67</v>
      </c>
      <c r="Q101" t="n">
        <v>2196.63</v>
      </c>
      <c r="R101" t="n">
        <v>78.78</v>
      </c>
      <c r="S101" t="n">
        <v>53.93</v>
      </c>
      <c r="T101" t="n">
        <v>10359.48</v>
      </c>
      <c r="U101" t="n">
        <v>0.68</v>
      </c>
      <c r="V101" t="n">
        <v>0.87</v>
      </c>
      <c r="W101" t="n">
        <v>2.51</v>
      </c>
      <c r="X101" t="n">
        <v>0.63</v>
      </c>
      <c r="Y101" t="n">
        <v>1</v>
      </c>
      <c r="Z101" t="n">
        <v>10</v>
      </c>
    </row>
    <row r="102">
      <c r="A102" t="n">
        <v>27</v>
      </c>
      <c r="B102" t="n">
        <v>125</v>
      </c>
      <c r="C102" t="inlineStr">
        <is>
          <t xml:space="preserve">CONCLUIDO	</t>
        </is>
      </c>
      <c r="D102" t="n">
        <v>4.6731</v>
      </c>
      <c r="E102" t="n">
        <v>21.4</v>
      </c>
      <c r="F102" t="n">
        <v>17.6</v>
      </c>
      <c r="G102" t="n">
        <v>48.01</v>
      </c>
      <c r="H102" t="n">
        <v>0.54</v>
      </c>
      <c r="I102" t="n">
        <v>22</v>
      </c>
      <c r="J102" t="n">
        <v>254.72</v>
      </c>
      <c r="K102" t="n">
        <v>58.47</v>
      </c>
      <c r="L102" t="n">
        <v>7.75</v>
      </c>
      <c r="M102" t="n">
        <v>20</v>
      </c>
      <c r="N102" t="n">
        <v>63.49</v>
      </c>
      <c r="O102" t="n">
        <v>31649.26</v>
      </c>
      <c r="P102" t="n">
        <v>224.27</v>
      </c>
      <c r="Q102" t="n">
        <v>2196.62</v>
      </c>
      <c r="R102" t="n">
        <v>78.06</v>
      </c>
      <c r="S102" t="n">
        <v>53.93</v>
      </c>
      <c r="T102" t="n">
        <v>10005.15</v>
      </c>
      <c r="U102" t="n">
        <v>0.6899999999999999</v>
      </c>
      <c r="V102" t="n">
        <v>0.87</v>
      </c>
      <c r="W102" t="n">
        <v>2.51</v>
      </c>
      <c r="X102" t="n">
        <v>0.6</v>
      </c>
      <c r="Y102" t="n">
        <v>1</v>
      </c>
      <c r="Z102" t="n">
        <v>10</v>
      </c>
    </row>
    <row r="103">
      <c r="A103" t="n">
        <v>28</v>
      </c>
      <c r="B103" t="n">
        <v>125</v>
      </c>
      <c r="C103" t="inlineStr">
        <is>
          <t xml:space="preserve">CONCLUIDO	</t>
        </is>
      </c>
      <c r="D103" t="n">
        <v>4.6903</v>
      </c>
      <c r="E103" t="n">
        <v>21.32</v>
      </c>
      <c r="F103" t="n">
        <v>17.57</v>
      </c>
      <c r="G103" t="n">
        <v>50.21</v>
      </c>
      <c r="H103" t="n">
        <v>0.5600000000000001</v>
      </c>
      <c r="I103" t="n">
        <v>21</v>
      </c>
      <c r="J103" t="n">
        <v>255.17</v>
      </c>
      <c r="K103" t="n">
        <v>58.47</v>
      </c>
      <c r="L103" t="n">
        <v>8</v>
      </c>
      <c r="M103" t="n">
        <v>16</v>
      </c>
      <c r="N103" t="n">
        <v>63.7</v>
      </c>
      <c r="O103" t="n">
        <v>31705.44</v>
      </c>
      <c r="P103" t="n">
        <v>221.08</v>
      </c>
      <c r="Q103" t="n">
        <v>2196.63</v>
      </c>
      <c r="R103" t="n">
        <v>76.65000000000001</v>
      </c>
      <c r="S103" t="n">
        <v>53.93</v>
      </c>
      <c r="T103" t="n">
        <v>9305.879999999999</v>
      </c>
      <c r="U103" t="n">
        <v>0.7</v>
      </c>
      <c r="V103" t="n">
        <v>0.87</v>
      </c>
      <c r="W103" t="n">
        <v>2.51</v>
      </c>
      <c r="X103" t="n">
        <v>0.57</v>
      </c>
      <c r="Y103" t="n">
        <v>1</v>
      </c>
      <c r="Z103" t="n">
        <v>10</v>
      </c>
    </row>
    <row r="104">
      <c r="A104" t="n">
        <v>29</v>
      </c>
      <c r="B104" t="n">
        <v>125</v>
      </c>
      <c r="C104" t="inlineStr">
        <is>
          <t xml:space="preserve">CONCLUIDO	</t>
        </is>
      </c>
      <c r="D104" t="n">
        <v>4.6896</v>
      </c>
      <c r="E104" t="n">
        <v>21.32</v>
      </c>
      <c r="F104" t="n">
        <v>17.57</v>
      </c>
      <c r="G104" t="n">
        <v>50.21</v>
      </c>
      <c r="H104" t="n">
        <v>0.57</v>
      </c>
      <c r="I104" t="n">
        <v>21</v>
      </c>
      <c r="J104" t="n">
        <v>255.63</v>
      </c>
      <c r="K104" t="n">
        <v>58.47</v>
      </c>
      <c r="L104" t="n">
        <v>8.25</v>
      </c>
      <c r="M104" t="n">
        <v>15</v>
      </c>
      <c r="N104" t="n">
        <v>63.91</v>
      </c>
      <c r="O104" t="n">
        <v>31761.69</v>
      </c>
      <c r="P104" t="n">
        <v>219.28</v>
      </c>
      <c r="Q104" t="n">
        <v>2196.63</v>
      </c>
      <c r="R104" t="n">
        <v>76.94</v>
      </c>
      <c r="S104" t="n">
        <v>53.93</v>
      </c>
      <c r="T104" t="n">
        <v>9449.07</v>
      </c>
      <c r="U104" t="n">
        <v>0.7</v>
      </c>
      <c r="V104" t="n">
        <v>0.87</v>
      </c>
      <c r="W104" t="n">
        <v>2.51</v>
      </c>
      <c r="X104" t="n">
        <v>0.57</v>
      </c>
      <c r="Y104" t="n">
        <v>1</v>
      </c>
      <c r="Z104" t="n">
        <v>10</v>
      </c>
    </row>
    <row r="105">
      <c r="A105" t="n">
        <v>30</v>
      </c>
      <c r="B105" t="n">
        <v>125</v>
      </c>
      <c r="C105" t="inlineStr">
        <is>
          <t xml:space="preserve">CONCLUIDO	</t>
        </is>
      </c>
      <c r="D105" t="n">
        <v>4.7099</v>
      </c>
      <c r="E105" t="n">
        <v>21.23</v>
      </c>
      <c r="F105" t="n">
        <v>17.53</v>
      </c>
      <c r="G105" t="n">
        <v>52.59</v>
      </c>
      <c r="H105" t="n">
        <v>0.59</v>
      </c>
      <c r="I105" t="n">
        <v>20</v>
      </c>
      <c r="J105" t="n">
        <v>256.09</v>
      </c>
      <c r="K105" t="n">
        <v>58.47</v>
      </c>
      <c r="L105" t="n">
        <v>8.5</v>
      </c>
      <c r="M105" t="n">
        <v>11</v>
      </c>
      <c r="N105" t="n">
        <v>64.11</v>
      </c>
      <c r="O105" t="n">
        <v>31818.02</v>
      </c>
      <c r="P105" t="n">
        <v>216.88</v>
      </c>
      <c r="Q105" t="n">
        <v>2196.56</v>
      </c>
      <c r="R105" t="n">
        <v>75.34</v>
      </c>
      <c r="S105" t="n">
        <v>53.93</v>
      </c>
      <c r="T105" t="n">
        <v>8655.33</v>
      </c>
      <c r="U105" t="n">
        <v>0.72</v>
      </c>
      <c r="V105" t="n">
        <v>0.87</v>
      </c>
      <c r="W105" t="n">
        <v>2.51</v>
      </c>
      <c r="X105" t="n">
        <v>0.53</v>
      </c>
      <c r="Y105" t="n">
        <v>1</v>
      </c>
      <c r="Z105" t="n">
        <v>10</v>
      </c>
    </row>
    <row r="106">
      <c r="A106" t="n">
        <v>31</v>
      </c>
      <c r="B106" t="n">
        <v>125</v>
      </c>
      <c r="C106" t="inlineStr">
        <is>
          <t xml:space="preserve">CONCLUIDO	</t>
        </is>
      </c>
      <c r="D106" t="n">
        <v>4.707</v>
      </c>
      <c r="E106" t="n">
        <v>21.24</v>
      </c>
      <c r="F106" t="n">
        <v>17.54</v>
      </c>
      <c r="G106" t="n">
        <v>52.63</v>
      </c>
      <c r="H106" t="n">
        <v>0.61</v>
      </c>
      <c r="I106" t="n">
        <v>20</v>
      </c>
      <c r="J106" t="n">
        <v>256.54</v>
      </c>
      <c r="K106" t="n">
        <v>58.47</v>
      </c>
      <c r="L106" t="n">
        <v>8.75</v>
      </c>
      <c r="M106" t="n">
        <v>7</v>
      </c>
      <c r="N106" t="n">
        <v>64.31999999999999</v>
      </c>
      <c r="O106" t="n">
        <v>31874.43</v>
      </c>
      <c r="P106" t="n">
        <v>213.65</v>
      </c>
      <c r="Q106" t="n">
        <v>2196.66</v>
      </c>
      <c r="R106" t="n">
        <v>75.31</v>
      </c>
      <c r="S106" t="n">
        <v>53.93</v>
      </c>
      <c r="T106" t="n">
        <v>8640.799999999999</v>
      </c>
      <c r="U106" t="n">
        <v>0.72</v>
      </c>
      <c r="V106" t="n">
        <v>0.87</v>
      </c>
      <c r="W106" t="n">
        <v>2.52</v>
      </c>
      <c r="X106" t="n">
        <v>0.54</v>
      </c>
      <c r="Y106" t="n">
        <v>1</v>
      </c>
      <c r="Z106" t="n">
        <v>10</v>
      </c>
    </row>
    <row r="107">
      <c r="A107" t="n">
        <v>32</v>
      </c>
      <c r="B107" t="n">
        <v>125</v>
      </c>
      <c r="C107" t="inlineStr">
        <is>
          <t xml:space="preserve">CONCLUIDO	</t>
        </is>
      </c>
      <c r="D107" t="n">
        <v>4.7202</v>
      </c>
      <c r="E107" t="n">
        <v>21.19</v>
      </c>
      <c r="F107" t="n">
        <v>17.53</v>
      </c>
      <c r="G107" t="n">
        <v>55.36</v>
      </c>
      <c r="H107" t="n">
        <v>0.62</v>
      </c>
      <c r="I107" t="n">
        <v>19</v>
      </c>
      <c r="J107" t="n">
        <v>257</v>
      </c>
      <c r="K107" t="n">
        <v>58.47</v>
      </c>
      <c r="L107" t="n">
        <v>9</v>
      </c>
      <c r="M107" t="n">
        <v>4</v>
      </c>
      <c r="N107" t="n">
        <v>64.53</v>
      </c>
      <c r="O107" t="n">
        <v>31931.04</v>
      </c>
      <c r="P107" t="n">
        <v>214.59</v>
      </c>
      <c r="Q107" t="n">
        <v>2196.82</v>
      </c>
      <c r="R107" t="n">
        <v>74.93000000000001</v>
      </c>
      <c r="S107" t="n">
        <v>53.93</v>
      </c>
      <c r="T107" t="n">
        <v>8454.9</v>
      </c>
      <c r="U107" t="n">
        <v>0.72</v>
      </c>
      <c r="V107" t="n">
        <v>0.87</v>
      </c>
      <c r="W107" t="n">
        <v>2.52</v>
      </c>
      <c r="X107" t="n">
        <v>0.53</v>
      </c>
      <c r="Y107" t="n">
        <v>1</v>
      </c>
      <c r="Z107" t="n">
        <v>10</v>
      </c>
    </row>
    <row r="108">
      <c r="A108" t="n">
        <v>33</v>
      </c>
      <c r="B108" t="n">
        <v>125</v>
      </c>
      <c r="C108" t="inlineStr">
        <is>
          <t xml:space="preserve">CONCLUIDO	</t>
        </is>
      </c>
      <c r="D108" t="n">
        <v>4.7199</v>
      </c>
      <c r="E108" t="n">
        <v>21.19</v>
      </c>
      <c r="F108" t="n">
        <v>17.53</v>
      </c>
      <c r="G108" t="n">
        <v>55.37</v>
      </c>
      <c r="H108" t="n">
        <v>0.64</v>
      </c>
      <c r="I108" t="n">
        <v>19</v>
      </c>
      <c r="J108" t="n">
        <v>257.46</v>
      </c>
      <c r="K108" t="n">
        <v>58.47</v>
      </c>
      <c r="L108" t="n">
        <v>9.25</v>
      </c>
      <c r="M108" t="n">
        <v>3</v>
      </c>
      <c r="N108" t="n">
        <v>64.73999999999999</v>
      </c>
      <c r="O108" t="n">
        <v>31987.61</v>
      </c>
      <c r="P108" t="n">
        <v>215.91</v>
      </c>
      <c r="Q108" t="n">
        <v>2196.8</v>
      </c>
      <c r="R108" t="n">
        <v>74.98</v>
      </c>
      <c r="S108" t="n">
        <v>53.93</v>
      </c>
      <c r="T108" t="n">
        <v>8482.32</v>
      </c>
      <c r="U108" t="n">
        <v>0.72</v>
      </c>
      <c r="V108" t="n">
        <v>0.87</v>
      </c>
      <c r="W108" t="n">
        <v>2.52</v>
      </c>
      <c r="X108" t="n">
        <v>0.53</v>
      </c>
      <c r="Y108" t="n">
        <v>1</v>
      </c>
      <c r="Z108" t="n">
        <v>10</v>
      </c>
    </row>
    <row r="109">
      <c r="A109" t="n">
        <v>34</v>
      </c>
      <c r="B109" t="n">
        <v>125</v>
      </c>
      <c r="C109" t="inlineStr">
        <is>
          <t xml:space="preserve">CONCLUIDO	</t>
        </is>
      </c>
      <c r="D109" t="n">
        <v>4.7216</v>
      </c>
      <c r="E109" t="n">
        <v>21.18</v>
      </c>
      <c r="F109" t="n">
        <v>17.52</v>
      </c>
      <c r="G109" t="n">
        <v>55.34</v>
      </c>
      <c r="H109" t="n">
        <v>0.66</v>
      </c>
      <c r="I109" t="n">
        <v>19</v>
      </c>
      <c r="J109" t="n">
        <v>257.92</v>
      </c>
      <c r="K109" t="n">
        <v>58.47</v>
      </c>
      <c r="L109" t="n">
        <v>9.5</v>
      </c>
      <c r="M109" t="n">
        <v>2</v>
      </c>
      <c r="N109" t="n">
        <v>64.95</v>
      </c>
      <c r="O109" t="n">
        <v>32044.25</v>
      </c>
      <c r="P109" t="n">
        <v>216.18</v>
      </c>
      <c r="Q109" t="n">
        <v>2196.71</v>
      </c>
      <c r="R109" t="n">
        <v>74.69</v>
      </c>
      <c r="S109" t="n">
        <v>53.93</v>
      </c>
      <c r="T109" t="n">
        <v>8336.34</v>
      </c>
      <c r="U109" t="n">
        <v>0.72</v>
      </c>
      <c r="V109" t="n">
        <v>0.87</v>
      </c>
      <c r="W109" t="n">
        <v>2.52</v>
      </c>
      <c r="X109" t="n">
        <v>0.52</v>
      </c>
      <c r="Y109" t="n">
        <v>1</v>
      </c>
      <c r="Z109" t="n">
        <v>10</v>
      </c>
    </row>
    <row r="110">
      <c r="A110" t="n">
        <v>35</v>
      </c>
      <c r="B110" t="n">
        <v>125</v>
      </c>
      <c r="C110" t="inlineStr">
        <is>
          <t xml:space="preserve">CONCLUIDO	</t>
        </is>
      </c>
      <c r="D110" t="n">
        <v>4.7206</v>
      </c>
      <c r="E110" t="n">
        <v>21.18</v>
      </c>
      <c r="F110" t="n">
        <v>17.53</v>
      </c>
      <c r="G110" t="n">
        <v>55.36</v>
      </c>
      <c r="H110" t="n">
        <v>0.67</v>
      </c>
      <c r="I110" t="n">
        <v>19</v>
      </c>
      <c r="J110" t="n">
        <v>258.38</v>
      </c>
      <c r="K110" t="n">
        <v>58.47</v>
      </c>
      <c r="L110" t="n">
        <v>9.75</v>
      </c>
      <c r="M110" t="n">
        <v>0</v>
      </c>
      <c r="N110" t="n">
        <v>65.16</v>
      </c>
      <c r="O110" t="n">
        <v>32100.97</v>
      </c>
      <c r="P110" t="n">
        <v>216.37</v>
      </c>
      <c r="Q110" t="n">
        <v>2196.71</v>
      </c>
      <c r="R110" t="n">
        <v>74.77</v>
      </c>
      <c r="S110" t="n">
        <v>53.93</v>
      </c>
      <c r="T110" t="n">
        <v>8377.219999999999</v>
      </c>
      <c r="U110" t="n">
        <v>0.72</v>
      </c>
      <c r="V110" t="n">
        <v>0.87</v>
      </c>
      <c r="W110" t="n">
        <v>2.53</v>
      </c>
      <c r="X110" t="n">
        <v>0.52</v>
      </c>
      <c r="Y110" t="n">
        <v>1</v>
      </c>
      <c r="Z110" t="n">
        <v>10</v>
      </c>
    </row>
    <row r="111">
      <c r="A111" t="n">
        <v>0</v>
      </c>
      <c r="B111" t="n">
        <v>30</v>
      </c>
      <c r="C111" t="inlineStr">
        <is>
          <t xml:space="preserve">CONCLUIDO	</t>
        </is>
      </c>
      <c r="D111" t="n">
        <v>4.4043</v>
      </c>
      <c r="E111" t="n">
        <v>22.71</v>
      </c>
      <c r="F111" t="n">
        <v>19.51</v>
      </c>
      <c r="G111" t="n">
        <v>13.45</v>
      </c>
      <c r="H111" t="n">
        <v>0.24</v>
      </c>
      <c r="I111" t="n">
        <v>87</v>
      </c>
      <c r="J111" t="n">
        <v>71.52</v>
      </c>
      <c r="K111" t="n">
        <v>32.27</v>
      </c>
      <c r="L111" t="n">
        <v>1</v>
      </c>
      <c r="M111" t="n">
        <v>56</v>
      </c>
      <c r="N111" t="n">
        <v>8.25</v>
      </c>
      <c r="O111" t="n">
        <v>9054.6</v>
      </c>
      <c r="P111" t="n">
        <v>115.79</v>
      </c>
      <c r="Q111" t="n">
        <v>2196.83</v>
      </c>
      <c r="R111" t="n">
        <v>138.87</v>
      </c>
      <c r="S111" t="n">
        <v>53.93</v>
      </c>
      <c r="T111" t="n">
        <v>40084.52</v>
      </c>
      <c r="U111" t="n">
        <v>0.39</v>
      </c>
      <c r="V111" t="n">
        <v>0.78</v>
      </c>
      <c r="W111" t="n">
        <v>2.65</v>
      </c>
      <c r="X111" t="n">
        <v>2.5</v>
      </c>
      <c r="Y111" t="n">
        <v>1</v>
      </c>
      <c r="Z111" t="n">
        <v>10</v>
      </c>
    </row>
    <row r="112">
      <c r="A112" t="n">
        <v>1</v>
      </c>
      <c r="B112" t="n">
        <v>30</v>
      </c>
      <c r="C112" t="inlineStr">
        <is>
          <t xml:space="preserve">CONCLUIDO	</t>
        </is>
      </c>
      <c r="D112" t="n">
        <v>4.4874</v>
      </c>
      <c r="E112" t="n">
        <v>22.28</v>
      </c>
      <c r="F112" t="n">
        <v>19.26</v>
      </c>
      <c r="G112" t="n">
        <v>15.2</v>
      </c>
      <c r="H112" t="n">
        <v>0.3</v>
      </c>
      <c r="I112" t="n">
        <v>76</v>
      </c>
      <c r="J112" t="n">
        <v>71.81</v>
      </c>
      <c r="K112" t="n">
        <v>32.27</v>
      </c>
      <c r="L112" t="n">
        <v>1.25</v>
      </c>
      <c r="M112" t="n">
        <v>11</v>
      </c>
      <c r="N112" t="n">
        <v>8.289999999999999</v>
      </c>
      <c r="O112" t="n">
        <v>9090.98</v>
      </c>
      <c r="P112" t="n">
        <v>111.57</v>
      </c>
      <c r="Q112" t="n">
        <v>2197.1</v>
      </c>
      <c r="R112" t="n">
        <v>129.02</v>
      </c>
      <c r="S112" t="n">
        <v>53.93</v>
      </c>
      <c r="T112" t="n">
        <v>35212.62</v>
      </c>
      <c r="U112" t="n">
        <v>0.42</v>
      </c>
      <c r="V112" t="n">
        <v>0.79</v>
      </c>
      <c r="W112" t="n">
        <v>2.68</v>
      </c>
      <c r="X112" t="n">
        <v>2.25</v>
      </c>
      <c r="Y112" t="n">
        <v>1</v>
      </c>
      <c r="Z112" t="n">
        <v>10</v>
      </c>
    </row>
    <row r="113">
      <c r="A113" t="n">
        <v>2</v>
      </c>
      <c r="B113" t="n">
        <v>30</v>
      </c>
      <c r="C113" t="inlineStr">
        <is>
          <t xml:space="preserve">CONCLUIDO	</t>
        </is>
      </c>
      <c r="D113" t="n">
        <v>4.4949</v>
      </c>
      <c r="E113" t="n">
        <v>22.25</v>
      </c>
      <c r="F113" t="n">
        <v>19.24</v>
      </c>
      <c r="G113" t="n">
        <v>15.39</v>
      </c>
      <c r="H113" t="n">
        <v>0.36</v>
      </c>
      <c r="I113" t="n">
        <v>75</v>
      </c>
      <c r="J113" t="n">
        <v>72.11</v>
      </c>
      <c r="K113" t="n">
        <v>32.27</v>
      </c>
      <c r="L113" t="n">
        <v>1.5</v>
      </c>
      <c r="M113" t="n">
        <v>0</v>
      </c>
      <c r="N113" t="n">
        <v>8.34</v>
      </c>
      <c r="O113" t="n">
        <v>9127.379999999999</v>
      </c>
      <c r="P113" t="n">
        <v>111.73</v>
      </c>
      <c r="Q113" t="n">
        <v>2197.38</v>
      </c>
      <c r="R113" t="n">
        <v>128</v>
      </c>
      <c r="S113" t="n">
        <v>53.93</v>
      </c>
      <c r="T113" t="n">
        <v>34710.32</v>
      </c>
      <c r="U113" t="n">
        <v>0.42</v>
      </c>
      <c r="V113" t="n">
        <v>0.79</v>
      </c>
      <c r="W113" t="n">
        <v>2.69</v>
      </c>
      <c r="X113" t="n">
        <v>2.23</v>
      </c>
      <c r="Y113" t="n">
        <v>1</v>
      </c>
      <c r="Z113" t="n">
        <v>10</v>
      </c>
    </row>
    <row r="114">
      <c r="A114" t="n">
        <v>0</v>
      </c>
      <c r="B114" t="n">
        <v>15</v>
      </c>
      <c r="C114" t="inlineStr">
        <is>
          <t xml:space="preserve">CONCLUIDO	</t>
        </is>
      </c>
      <c r="D114" t="n">
        <v>4.0346</v>
      </c>
      <c r="E114" t="n">
        <v>24.79</v>
      </c>
      <c r="F114" t="n">
        <v>21.44</v>
      </c>
      <c r="G114" t="n">
        <v>8.69</v>
      </c>
      <c r="H114" t="n">
        <v>0.43</v>
      </c>
      <c r="I114" t="n">
        <v>148</v>
      </c>
      <c r="J114" t="n">
        <v>39.78</v>
      </c>
      <c r="K114" t="n">
        <v>19.54</v>
      </c>
      <c r="L114" t="n">
        <v>1</v>
      </c>
      <c r="M114" t="n">
        <v>0</v>
      </c>
      <c r="N114" t="n">
        <v>4.24</v>
      </c>
      <c r="O114" t="n">
        <v>5140</v>
      </c>
      <c r="P114" t="n">
        <v>84.48999999999999</v>
      </c>
      <c r="Q114" t="n">
        <v>2197.7</v>
      </c>
      <c r="R114" t="n">
        <v>196.22</v>
      </c>
      <c r="S114" t="n">
        <v>53.93</v>
      </c>
      <c r="T114" t="n">
        <v>68456.28</v>
      </c>
      <c r="U114" t="n">
        <v>0.27</v>
      </c>
      <c r="V114" t="n">
        <v>0.71</v>
      </c>
      <c r="W114" t="n">
        <v>2.92</v>
      </c>
      <c r="X114" t="n">
        <v>4.43</v>
      </c>
      <c r="Y114" t="n">
        <v>1</v>
      </c>
      <c r="Z114" t="n">
        <v>10</v>
      </c>
    </row>
    <row r="115">
      <c r="A115" t="n">
        <v>0</v>
      </c>
      <c r="B115" t="n">
        <v>70</v>
      </c>
      <c r="C115" t="inlineStr">
        <is>
          <t xml:space="preserve">CONCLUIDO	</t>
        </is>
      </c>
      <c r="D115" t="n">
        <v>3.3797</v>
      </c>
      <c r="E115" t="n">
        <v>29.59</v>
      </c>
      <c r="F115" t="n">
        <v>22.25</v>
      </c>
      <c r="G115" t="n">
        <v>7.54</v>
      </c>
      <c r="H115" t="n">
        <v>0.12</v>
      </c>
      <c r="I115" t="n">
        <v>177</v>
      </c>
      <c r="J115" t="n">
        <v>141.81</v>
      </c>
      <c r="K115" t="n">
        <v>47.83</v>
      </c>
      <c r="L115" t="n">
        <v>1</v>
      </c>
      <c r="M115" t="n">
        <v>175</v>
      </c>
      <c r="N115" t="n">
        <v>22.98</v>
      </c>
      <c r="O115" t="n">
        <v>17723.39</v>
      </c>
      <c r="P115" t="n">
        <v>243.42</v>
      </c>
      <c r="Q115" t="n">
        <v>2197.19</v>
      </c>
      <c r="R115" t="n">
        <v>228.75</v>
      </c>
      <c r="S115" t="n">
        <v>53.93</v>
      </c>
      <c r="T115" t="n">
        <v>84575</v>
      </c>
      <c r="U115" t="n">
        <v>0.24</v>
      </c>
      <c r="V115" t="n">
        <v>0.6899999999999999</v>
      </c>
      <c r="W115" t="n">
        <v>2.79</v>
      </c>
      <c r="X115" t="n">
        <v>5.24</v>
      </c>
      <c r="Y115" t="n">
        <v>1</v>
      </c>
      <c r="Z115" t="n">
        <v>10</v>
      </c>
    </row>
    <row r="116">
      <c r="A116" t="n">
        <v>1</v>
      </c>
      <c r="B116" t="n">
        <v>70</v>
      </c>
      <c r="C116" t="inlineStr">
        <is>
          <t xml:space="preserve">CONCLUIDO	</t>
        </is>
      </c>
      <c r="D116" t="n">
        <v>3.739</v>
      </c>
      <c r="E116" t="n">
        <v>26.75</v>
      </c>
      <c r="F116" t="n">
        <v>20.76</v>
      </c>
      <c r="G116" t="n">
        <v>9.58</v>
      </c>
      <c r="H116" t="n">
        <v>0.16</v>
      </c>
      <c r="I116" t="n">
        <v>130</v>
      </c>
      <c r="J116" t="n">
        <v>142.15</v>
      </c>
      <c r="K116" t="n">
        <v>47.83</v>
      </c>
      <c r="L116" t="n">
        <v>1.25</v>
      </c>
      <c r="M116" t="n">
        <v>128</v>
      </c>
      <c r="N116" t="n">
        <v>23.07</v>
      </c>
      <c r="O116" t="n">
        <v>17765.46</v>
      </c>
      <c r="P116" t="n">
        <v>223.26</v>
      </c>
      <c r="Q116" t="n">
        <v>2196.86</v>
      </c>
      <c r="R116" t="n">
        <v>180.79</v>
      </c>
      <c r="S116" t="n">
        <v>53.93</v>
      </c>
      <c r="T116" t="n">
        <v>60831.18</v>
      </c>
      <c r="U116" t="n">
        <v>0.3</v>
      </c>
      <c r="V116" t="n">
        <v>0.74</v>
      </c>
      <c r="W116" t="n">
        <v>2.69</v>
      </c>
      <c r="X116" t="n">
        <v>3.75</v>
      </c>
      <c r="Y116" t="n">
        <v>1</v>
      </c>
      <c r="Z116" t="n">
        <v>10</v>
      </c>
    </row>
    <row r="117">
      <c r="A117" t="n">
        <v>2</v>
      </c>
      <c r="B117" t="n">
        <v>70</v>
      </c>
      <c r="C117" t="inlineStr">
        <is>
          <t xml:space="preserve">CONCLUIDO	</t>
        </is>
      </c>
      <c r="D117" t="n">
        <v>3.9805</v>
      </c>
      <c r="E117" t="n">
        <v>25.12</v>
      </c>
      <c r="F117" t="n">
        <v>19.95</v>
      </c>
      <c r="G117" t="n">
        <v>11.73</v>
      </c>
      <c r="H117" t="n">
        <v>0.19</v>
      </c>
      <c r="I117" t="n">
        <v>102</v>
      </c>
      <c r="J117" t="n">
        <v>142.49</v>
      </c>
      <c r="K117" t="n">
        <v>47.83</v>
      </c>
      <c r="L117" t="n">
        <v>1.5</v>
      </c>
      <c r="M117" t="n">
        <v>100</v>
      </c>
      <c r="N117" t="n">
        <v>23.16</v>
      </c>
      <c r="O117" t="n">
        <v>17807.56</v>
      </c>
      <c r="P117" t="n">
        <v>210.66</v>
      </c>
      <c r="Q117" t="n">
        <v>2196.82</v>
      </c>
      <c r="R117" t="n">
        <v>153.93</v>
      </c>
      <c r="S117" t="n">
        <v>53.93</v>
      </c>
      <c r="T117" t="n">
        <v>47542.18</v>
      </c>
      <c r="U117" t="n">
        <v>0.35</v>
      </c>
      <c r="V117" t="n">
        <v>0.77</v>
      </c>
      <c r="W117" t="n">
        <v>2.65</v>
      </c>
      <c r="X117" t="n">
        <v>2.94</v>
      </c>
      <c r="Y117" t="n">
        <v>1</v>
      </c>
      <c r="Z117" t="n">
        <v>10</v>
      </c>
    </row>
    <row r="118">
      <c r="A118" t="n">
        <v>3</v>
      </c>
      <c r="B118" t="n">
        <v>70</v>
      </c>
      <c r="C118" t="inlineStr">
        <is>
          <t xml:space="preserve">CONCLUIDO	</t>
        </is>
      </c>
      <c r="D118" t="n">
        <v>4.1522</v>
      </c>
      <c r="E118" t="n">
        <v>24.08</v>
      </c>
      <c r="F118" t="n">
        <v>19.43</v>
      </c>
      <c r="G118" t="n">
        <v>13.88</v>
      </c>
      <c r="H118" t="n">
        <v>0.22</v>
      </c>
      <c r="I118" t="n">
        <v>84</v>
      </c>
      <c r="J118" t="n">
        <v>142.83</v>
      </c>
      <c r="K118" t="n">
        <v>47.83</v>
      </c>
      <c r="L118" t="n">
        <v>1.75</v>
      </c>
      <c r="M118" t="n">
        <v>82</v>
      </c>
      <c r="N118" t="n">
        <v>23.25</v>
      </c>
      <c r="O118" t="n">
        <v>17849.7</v>
      </c>
      <c r="P118" t="n">
        <v>201.53</v>
      </c>
      <c r="Q118" t="n">
        <v>2196.94</v>
      </c>
      <c r="R118" t="n">
        <v>137.36</v>
      </c>
      <c r="S118" t="n">
        <v>53.93</v>
      </c>
      <c r="T118" t="n">
        <v>39344.28</v>
      </c>
      <c r="U118" t="n">
        <v>0.39</v>
      </c>
      <c r="V118" t="n">
        <v>0.79</v>
      </c>
      <c r="W118" t="n">
        <v>2.61</v>
      </c>
      <c r="X118" t="n">
        <v>2.42</v>
      </c>
      <c r="Y118" t="n">
        <v>1</v>
      </c>
      <c r="Z118" t="n">
        <v>10</v>
      </c>
    </row>
    <row r="119">
      <c r="A119" t="n">
        <v>4</v>
      </c>
      <c r="B119" t="n">
        <v>70</v>
      </c>
      <c r="C119" t="inlineStr">
        <is>
          <t xml:space="preserve">CONCLUIDO	</t>
        </is>
      </c>
      <c r="D119" t="n">
        <v>4.2885</v>
      </c>
      <c r="E119" t="n">
        <v>23.32</v>
      </c>
      <c r="F119" t="n">
        <v>19.04</v>
      </c>
      <c r="G119" t="n">
        <v>16.09</v>
      </c>
      <c r="H119" t="n">
        <v>0.25</v>
      </c>
      <c r="I119" t="n">
        <v>71</v>
      </c>
      <c r="J119" t="n">
        <v>143.17</v>
      </c>
      <c r="K119" t="n">
        <v>47.83</v>
      </c>
      <c r="L119" t="n">
        <v>2</v>
      </c>
      <c r="M119" t="n">
        <v>69</v>
      </c>
      <c r="N119" t="n">
        <v>23.34</v>
      </c>
      <c r="O119" t="n">
        <v>17891.86</v>
      </c>
      <c r="P119" t="n">
        <v>193.04</v>
      </c>
      <c r="Q119" t="n">
        <v>2196.73</v>
      </c>
      <c r="R119" t="n">
        <v>124.9</v>
      </c>
      <c r="S119" t="n">
        <v>53.93</v>
      </c>
      <c r="T119" t="n">
        <v>33180.07</v>
      </c>
      <c r="U119" t="n">
        <v>0.43</v>
      </c>
      <c r="V119" t="n">
        <v>0.8</v>
      </c>
      <c r="W119" t="n">
        <v>2.58</v>
      </c>
      <c r="X119" t="n">
        <v>2.03</v>
      </c>
      <c r="Y119" t="n">
        <v>1</v>
      </c>
      <c r="Z119" t="n">
        <v>10</v>
      </c>
    </row>
    <row r="120">
      <c r="A120" t="n">
        <v>5</v>
      </c>
      <c r="B120" t="n">
        <v>70</v>
      </c>
      <c r="C120" t="inlineStr">
        <is>
          <t xml:space="preserve">CONCLUIDO	</t>
        </is>
      </c>
      <c r="D120" t="n">
        <v>4.3993</v>
      </c>
      <c r="E120" t="n">
        <v>22.73</v>
      </c>
      <c r="F120" t="n">
        <v>18.74</v>
      </c>
      <c r="G120" t="n">
        <v>18.43</v>
      </c>
      <c r="H120" t="n">
        <v>0.28</v>
      </c>
      <c r="I120" t="n">
        <v>61</v>
      </c>
      <c r="J120" t="n">
        <v>143.51</v>
      </c>
      <c r="K120" t="n">
        <v>47.83</v>
      </c>
      <c r="L120" t="n">
        <v>2.25</v>
      </c>
      <c r="M120" t="n">
        <v>59</v>
      </c>
      <c r="N120" t="n">
        <v>23.44</v>
      </c>
      <c r="O120" t="n">
        <v>17934.06</v>
      </c>
      <c r="P120" t="n">
        <v>186.06</v>
      </c>
      <c r="Q120" t="n">
        <v>2196.75</v>
      </c>
      <c r="R120" t="n">
        <v>114.73</v>
      </c>
      <c r="S120" t="n">
        <v>53.93</v>
      </c>
      <c r="T120" t="n">
        <v>28144.65</v>
      </c>
      <c r="U120" t="n">
        <v>0.47</v>
      </c>
      <c r="V120" t="n">
        <v>0.8100000000000001</v>
      </c>
      <c r="W120" t="n">
        <v>2.58</v>
      </c>
      <c r="X120" t="n">
        <v>1.73</v>
      </c>
      <c r="Y120" t="n">
        <v>1</v>
      </c>
      <c r="Z120" t="n">
        <v>10</v>
      </c>
    </row>
    <row r="121">
      <c r="A121" t="n">
        <v>6</v>
      </c>
      <c r="B121" t="n">
        <v>70</v>
      </c>
      <c r="C121" t="inlineStr">
        <is>
          <t xml:space="preserve">CONCLUIDO	</t>
        </is>
      </c>
      <c r="D121" t="n">
        <v>4.4951</v>
      </c>
      <c r="E121" t="n">
        <v>22.25</v>
      </c>
      <c r="F121" t="n">
        <v>18.49</v>
      </c>
      <c r="G121" t="n">
        <v>20.93</v>
      </c>
      <c r="H121" t="n">
        <v>0.31</v>
      </c>
      <c r="I121" t="n">
        <v>53</v>
      </c>
      <c r="J121" t="n">
        <v>143.86</v>
      </c>
      <c r="K121" t="n">
        <v>47.83</v>
      </c>
      <c r="L121" t="n">
        <v>2.5</v>
      </c>
      <c r="M121" t="n">
        <v>51</v>
      </c>
      <c r="N121" t="n">
        <v>23.53</v>
      </c>
      <c r="O121" t="n">
        <v>17976.29</v>
      </c>
      <c r="P121" t="n">
        <v>179.61</v>
      </c>
      <c r="Q121" t="n">
        <v>2196.76</v>
      </c>
      <c r="R121" t="n">
        <v>106.83</v>
      </c>
      <c r="S121" t="n">
        <v>53.93</v>
      </c>
      <c r="T121" t="n">
        <v>24237.13</v>
      </c>
      <c r="U121" t="n">
        <v>0.5</v>
      </c>
      <c r="V121" t="n">
        <v>0.83</v>
      </c>
      <c r="W121" t="n">
        <v>2.55</v>
      </c>
      <c r="X121" t="n">
        <v>1.48</v>
      </c>
      <c r="Y121" t="n">
        <v>1</v>
      </c>
      <c r="Z121" t="n">
        <v>10</v>
      </c>
    </row>
    <row r="122">
      <c r="A122" t="n">
        <v>7</v>
      </c>
      <c r="B122" t="n">
        <v>70</v>
      </c>
      <c r="C122" t="inlineStr">
        <is>
          <t xml:space="preserve">CONCLUIDO	</t>
        </is>
      </c>
      <c r="D122" t="n">
        <v>4.5749</v>
      </c>
      <c r="E122" t="n">
        <v>21.86</v>
      </c>
      <c r="F122" t="n">
        <v>18.3</v>
      </c>
      <c r="G122" t="n">
        <v>23.87</v>
      </c>
      <c r="H122" t="n">
        <v>0.34</v>
      </c>
      <c r="I122" t="n">
        <v>46</v>
      </c>
      <c r="J122" t="n">
        <v>144.2</v>
      </c>
      <c r="K122" t="n">
        <v>47.83</v>
      </c>
      <c r="L122" t="n">
        <v>2.75</v>
      </c>
      <c r="M122" t="n">
        <v>44</v>
      </c>
      <c r="N122" t="n">
        <v>23.62</v>
      </c>
      <c r="O122" t="n">
        <v>18018.55</v>
      </c>
      <c r="P122" t="n">
        <v>172.48</v>
      </c>
      <c r="Q122" t="n">
        <v>2196.77</v>
      </c>
      <c r="R122" t="n">
        <v>100.65</v>
      </c>
      <c r="S122" t="n">
        <v>53.93</v>
      </c>
      <c r="T122" t="n">
        <v>21180.33</v>
      </c>
      <c r="U122" t="n">
        <v>0.54</v>
      </c>
      <c r="V122" t="n">
        <v>0.83</v>
      </c>
      <c r="W122" t="n">
        <v>2.55</v>
      </c>
      <c r="X122" t="n">
        <v>1.29</v>
      </c>
      <c r="Y122" t="n">
        <v>1</v>
      </c>
      <c r="Z122" t="n">
        <v>10</v>
      </c>
    </row>
    <row r="123">
      <c r="A123" t="n">
        <v>8</v>
      </c>
      <c r="B123" t="n">
        <v>70</v>
      </c>
      <c r="C123" t="inlineStr">
        <is>
          <t xml:space="preserve">CONCLUIDO	</t>
        </is>
      </c>
      <c r="D123" t="n">
        <v>4.6316</v>
      </c>
      <c r="E123" t="n">
        <v>21.59</v>
      </c>
      <c r="F123" t="n">
        <v>18.18</v>
      </c>
      <c r="G123" t="n">
        <v>26.6</v>
      </c>
      <c r="H123" t="n">
        <v>0.37</v>
      </c>
      <c r="I123" t="n">
        <v>41</v>
      </c>
      <c r="J123" t="n">
        <v>144.54</v>
      </c>
      <c r="K123" t="n">
        <v>47.83</v>
      </c>
      <c r="L123" t="n">
        <v>3</v>
      </c>
      <c r="M123" t="n">
        <v>38</v>
      </c>
      <c r="N123" t="n">
        <v>23.71</v>
      </c>
      <c r="O123" t="n">
        <v>18060.85</v>
      </c>
      <c r="P123" t="n">
        <v>166.64</v>
      </c>
      <c r="Q123" t="n">
        <v>2196.66</v>
      </c>
      <c r="R123" t="n">
        <v>96.41</v>
      </c>
      <c r="S123" t="n">
        <v>53.93</v>
      </c>
      <c r="T123" t="n">
        <v>19085.08</v>
      </c>
      <c r="U123" t="n">
        <v>0.5600000000000001</v>
      </c>
      <c r="V123" t="n">
        <v>0.84</v>
      </c>
      <c r="W123" t="n">
        <v>2.55</v>
      </c>
      <c r="X123" t="n">
        <v>1.17</v>
      </c>
      <c r="Y123" t="n">
        <v>1</v>
      </c>
      <c r="Z123" t="n">
        <v>10</v>
      </c>
    </row>
    <row r="124">
      <c r="A124" t="n">
        <v>9</v>
      </c>
      <c r="B124" t="n">
        <v>70</v>
      </c>
      <c r="C124" t="inlineStr">
        <is>
          <t xml:space="preserve">CONCLUIDO	</t>
        </is>
      </c>
      <c r="D124" t="n">
        <v>4.6714</v>
      </c>
      <c r="E124" t="n">
        <v>21.41</v>
      </c>
      <c r="F124" t="n">
        <v>18.08</v>
      </c>
      <c r="G124" t="n">
        <v>28.55</v>
      </c>
      <c r="H124" t="n">
        <v>0.4</v>
      </c>
      <c r="I124" t="n">
        <v>38</v>
      </c>
      <c r="J124" t="n">
        <v>144.89</v>
      </c>
      <c r="K124" t="n">
        <v>47.83</v>
      </c>
      <c r="L124" t="n">
        <v>3.25</v>
      </c>
      <c r="M124" t="n">
        <v>30</v>
      </c>
      <c r="N124" t="n">
        <v>23.81</v>
      </c>
      <c r="O124" t="n">
        <v>18103.18</v>
      </c>
      <c r="P124" t="n">
        <v>162.98</v>
      </c>
      <c r="Q124" t="n">
        <v>2196.74</v>
      </c>
      <c r="R124" t="n">
        <v>93.37</v>
      </c>
      <c r="S124" t="n">
        <v>53.93</v>
      </c>
      <c r="T124" t="n">
        <v>17578.83</v>
      </c>
      <c r="U124" t="n">
        <v>0.58</v>
      </c>
      <c r="V124" t="n">
        <v>0.84</v>
      </c>
      <c r="W124" t="n">
        <v>2.54</v>
      </c>
      <c r="X124" t="n">
        <v>1.07</v>
      </c>
      <c r="Y124" t="n">
        <v>1</v>
      </c>
      <c r="Z124" t="n">
        <v>10</v>
      </c>
    </row>
    <row r="125">
      <c r="A125" t="n">
        <v>10</v>
      </c>
      <c r="B125" t="n">
        <v>70</v>
      </c>
      <c r="C125" t="inlineStr">
        <is>
          <t xml:space="preserve">CONCLUIDO	</t>
        </is>
      </c>
      <c r="D125" t="n">
        <v>4.705</v>
      </c>
      <c r="E125" t="n">
        <v>21.25</v>
      </c>
      <c r="F125" t="n">
        <v>18.01</v>
      </c>
      <c r="G125" t="n">
        <v>30.88</v>
      </c>
      <c r="H125" t="n">
        <v>0.43</v>
      </c>
      <c r="I125" t="n">
        <v>35</v>
      </c>
      <c r="J125" t="n">
        <v>145.23</v>
      </c>
      <c r="K125" t="n">
        <v>47.83</v>
      </c>
      <c r="L125" t="n">
        <v>3.5</v>
      </c>
      <c r="M125" t="n">
        <v>19</v>
      </c>
      <c r="N125" t="n">
        <v>23.9</v>
      </c>
      <c r="O125" t="n">
        <v>18145.54</v>
      </c>
      <c r="P125" t="n">
        <v>157.93</v>
      </c>
      <c r="Q125" t="n">
        <v>2196.76</v>
      </c>
      <c r="R125" t="n">
        <v>90.62</v>
      </c>
      <c r="S125" t="n">
        <v>53.93</v>
      </c>
      <c r="T125" t="n">
        <v>16220.33</v>
      </c>
      <c r="U125" t="n">
        <v>0.6</v>
      </c>
      <c r="V125" t="n">
        <v>0.85</v>
      </c>
      <c r="W125" t="n">
        <v>2.55</v>
      </c>
      <c r="X125" t="n">
        <v>1.01</v>
      </c>
      <c r="Y125" t="n">
        <v>1</v>
      </c>
      <c r="Z125" t="n">
        <v>10</v>
      </c>
    </row>
    <row r="126">
      <c r="A126" t="n">
        <v>11</v>
      </c>
      <c r="B126" t="n">
        <v>70</v>
      </c>
      <c r="C126" t="inlineStr">
        <is>
          <t xml:space="preserve">CONCLUIDO	</t>
        </is>
      </c>
      <c r="D126" t="n">
        <v>4.7352</v>
      </c>
      <c r="E126" t="n">
        <v>21.12</v>
      </c>
      <c r="F126" t="n">
        <v>17.94</v>
      </c>
      <c r="G126" t="n">
        <v>32.61</v>
      </c>
      <c r="H126" t="n">
        <v>0.46</v>
      </c>
      <c r="I126" t="n">
        <v>33</v>
      </c>
      <c r="J126" t="n">
        <v>145.57</v>
      </c>
      <c r="K126" t="n">
        <v>47.83</v>
      </c>
      <c r="L126" t="n">
        <v>3.75</v>
      </c>
      <c r="M126" t="n">
        <v>7</v>
      </c>
      <c r="N126" t="n">
        <v>23.99</v>
      </c>
      <c r="O126" t="n">
        <v>18187.93</v>
      </c>
      <c r="P126" t="n">
        <v>155.46</v>
      </c>
      <c r="Q126" t="n">
        <v>2196.75</v>
      </c>
      <c r="R126" t="n">
        <v>87.81999999999999</v>
      </c>
      <c r="S126" t="n">
        <v>53.93</v>
      </c>
      <c r="T126" t="n">
        <v>14827.62</v>
      </c>
      <c r="U126" t="n">
        <v>0.61</v>
      </c>
      <c r="V126" t="n">
        <v>0.85</v>
      </c>
      <c r="W126" t="n">
        <v>2.56</v>
      </c>
      <c r="X126" t="n">
        <v>0.93</v>
      </c>
      <c r="Y126" t="n">
        <v>1</v>
      </c>
      <c r="Z126" t="n">
        <v>10</v>
      </c>
    </row>
    <row r="127">
      <c r="A127" t="n">
        <v>12</v>
      </c>
      <c r="B127" t="n">
        <v>70</v>
      </c>
      <c r="C127" t="inlineStr">
        <is>
          <t xml:space="preserve">CONCLUIDO	</t>
        </is>
      </c>
      <c r="D127" t="n">
        <v>4.7286</v>
      </c>
      <c r="E127" t="n">
        <v>21.15</v>
      </c>
      <c r="F127" t="n">
        <v>17.97</v>
      </c>
      <c r="G127" t="n">
        <v>32.67</v>
      </c>
      <c r="H127" t="n">
        <v>0.49</v>
      </c>
      <c r="I127" t="n">
        <v>33</v>
      </c>
      <c r="J127" t="n">
        <v>145.92</v>
      </c>
      <c r="K127" t="n">
        <v>47.83</v>
      </c>
      <c r="L127" t="n">
        <v>4</v>
      </c>
      <c r="M127" t="n">
        <v>1</v>
      </c>
      <c r="N127" t="n">
        <v>24.09</v>
      </c>
      <c r="O127" t="n">
        <v>18230.35</v>
      </c>
      <c r="P127" t="n">
        <v>155.76</v>
      </c>
      <c r="Q127" t="n">
        <v>2196.9</v>
      </c>
      <c r="R127" t="n">
        <v>88.47</v>
      </c>
      <c r="S127" t="n">
        <v>53.93</v>
      </c>
      <c r="T127" t="n">
        <v>15157.16</v>
      </c>
      <c r="U127" t="n">
        <v>0.61</v>
      </c>
      <c r="V127" t="n">
        <v>0.85</v>
      </c>
      <c r="W127" t="n">
        <v>2.57</v>
      </c>
      <c r="X127" t="n">
        <v>0.96</v>
      </c>
      <c r="Y127" t="n">
        <v>1</v>
      </c>
      <c r="Z127" t="n">
        <v>10</v>
      </c>
    </row>
    <row r="128">
      <c r="A128" t="n">
        <v>13</v>
      </c>
      <c r="B128" t="n">
        <v>70</v>
      </c>
      <c r="C128" t="inlineStr">
        <is>
          <t xml:space="preserve">CONCLUIDO	</t>
        </is>
      </c>
      <c r="D128" t="n">
        <v>4.7274</v>
      </c>
      <c r="E128" t="n">
        <v>21.15</v>
      </c>
      <c r="F128" t="n">
        <v>17.97</v>
      </c>
      <c r="G128" t="n">
        <v>32.68</v>
      </c>
      <c r="H128" t="n">
        <v>0.51</v>
      </c>
      <c r="I128" t="n">
        <v>33</v>
      </c>
      <c r="J128" t="n">
        <v>146.26</v>
      </c>
      <c r="K128" t="n">
        <v>47.83</v>
      </c>
      <c r="L128" t="n">
        <v>4.25</v>
      </c>
      <c r="M128" t="n">
        <v>0</v>
      </c>
      <c r="N128" t="n">
        <v>24.18</v>
      </c>
      <c r="O128" t="n">
        <v>18272.81</v>
      </c>
      <c r="P128" t="n">
        <v>156.09</v>
      </c>
      <c r="Q128" t="n">
        <v>2196.73</v>
      </c>
      <c r="R128" t="n">
        <v>88.44</v>
      </c>
      <c r="S128" t="n">
        <v>53.93</v>
      </c>
      <c r="T128" t="n">
        <v>15137.99</v>
      </c>
      <c r="U128" t="n">
        <v>0.61</v>
      </c>
      <c r="V128" t="n">
        <v>0.85</v>
      </c>
      <c r="W128" t="n">
        <v>2.57</v>
      </c>
      <c r="X128" t="n">
        <v>0.97</v>
      </c>
      <c r="Y128" t="n">
        <v>1</v>
      </c>
      <c r="Z128" t="n">
        <v>10</v>
      </c>
    </row>
    <row r="129">
      <c r="A129" t="n">
        <v>0</v>
      </c>
      <c r="B129" t="n">
        <v>90</v>
      </c>
      <c r="C129" t="inlineStr">
        <is>
          <t xml:space="preserve">CONCLUIDO	</t>
        </is>
      </c>
      <c r="D129" t="n">
        <v>2.9646</v>
      </c>
      <c r="E129" t="n">
        <v>33.73</v>
      </c>
      <c r="F129" t="n">
        <v>23.52</v>
      </c>
      <c r="G129" t="n">
        <v>6.45</v>
      </c>
      <c r="H129" t="n">
        <v>0.1</v>
      </c>
      <c r="I129" t="n">
        <v>219</v>
      </c>
      <c r="J129" t="n">
        <v>176.73</v>
      </c>
      <c r="K129" t="n">
        <v>52.44</v>
      </c>
      <c r="L129" t="n">
        <v>1</v>
      </c>
      <c r="M129" t="n">
        <v>217</v>
      </c>
      <c r="N129" t="n">
        <v>33.29</v>
      </c>
      <c r="O129" t="n">
        <v>22031.19</v>
      </c>
      <c r="P129" t="n">
        <v>301.36</v>
      </c>
      <c r="Q129" t="n">
        <v>2197.28</v>
      </c>
      <c r="R129" t="n">
        <v>270.84</v>
      </c>
      <c r="S129" t="n">
        <v>53.93</v>
      </c>
      <c r="T129" t="n">
        <v>105408.22</v>
      </c>
      <c r="U129" t="n">
        <v>0.2</v>
      </c>
      <c r="V129" t="n">
        <v>0.65</v>
      </c>
      <c r="W129" t="n">
        <v>2.85</v>
      </c>
      <c r="X129" t="n">
        <v>6.51</v>
      </c>
      <c r="Y129" t="n">
        <v>1</v>
      </c>
      <c r="Z129" t="n">
        <v>10</v>
      </c>
    </row>
    <row r="130">
      <c r="A130" t="n">
        <v>1</v>
      </c>
      <c r="B130" t="n">
        <v>90</v>
      </c>
      <c r="C130" t="inlineStr">
        <is>
          <t xml:space="preserve">CONCLUIDO	</t>
        </is>
      </c>
      <c r="D130" t="n">
        <v>3.3546</v>
      </c>
      <c r="E130" t="n">
        <v>29.81</v>
      </c>
      <c r="F130" t="n">
        <v>21.7</v>
      </c>
      <c r="G130" t="n">
        <v>8.140000000000001</v>
      </c>
      <c r="H130" t="n">
        <v>0.13</v>
      </c>
      <c r="I130" t="n">
        <v>160</v>
      </c>
      <c r="J130" t="n">
        <v>177.1</v>
      </c>
      <c r="K130" t="n">
        <v>52.44</v>
      </c>
      <c r="L130" t="n">
        <v>1.25</v>
      </c>
      <c r="M130" t="n">
        <v>158</v>
      </c>
      <c r="N130" t="n">
        <v>33.41</v>
      </c>
      <c r="O130" t="n">
        <v>22076.81</v>
      </c>
      <c r="P130" t="n">
        <v>274.9</v>
      </c>
      <c r="Q130" t="n">
        <v>2196.78</v>
      </c>
      <c r="R130" t="n">
        <v>211</v>
      </c>
      <c r="S130" t="n">
        <v>53.93</v>
      </c>
      <c r="T130" t="n">
        <v>75786.45</v>
      </c>
      <c r="U130" t="n">
        <v>0.26</v>
      </c>
      <c r="V130" t="n">
        <v>0.7</v>
      </c>
      <c r="W130" t="n">
        <v>2.75</v>
      </c>
      <c r="X130" t="n">
        <v>4.69</v>
      </c>
      <c r="Y130" t="n">
        <v>1</v>
      </c>
      <c r="Z130" t="n">
        <v>10</v>
      </c>
    </row>
    <row r="131">
      <c r="A131" t="n">
        <v>2</v>
      </c>
      <c r="B131" t="n">
        <v>90</v>
      </c>
      <c r="C131" t="inlineStr">
        <is>
          <t xml:space="preserve">CONCLUIDO	</t>
        </is>
      </c>
      <c r="D131" t="n">
        <v>3.6371</v>
      </c>
      <c r="E131" t="n">
        <v>27.49</v>
      </c>
      <c r="F131" t="n">
        <v>20.63</v>
      </c>
      <c r="G131" t="n">
        <v>9.9</v>
      </c>
      <c r="H131" t="n">
        <v>0.15</v>
      </c>
      <c r="I131" t="n">
        <v>125</v>
      </c>
      <c r="J131" t="n">
        <v>177.47</v>
      </c>
      <c r="K131" t="n">
        <v>52.44</v>
      </c>
      <c r="L131" t="n">
        <v>1.5</v>
      </c>
      <c r="M131" t="n">
        <v>123</v>
      </c>
      <c r="N131" t="n">
        <v>33.53</v>
      </c>
      <c r="O131" t="n">
        <v>22122.46</v>
      </c>
      <c r="P131" t="n">
        <v>258.16</v>
      </c>
      <c r="Q131" t="n">
        <v>2196.96</v>
      </c>
      <c r="R131" t="n">
        <v>176.49</v>
      </c>
      <c r="S131" t="n">
        <v>53.93</v>
      </c>
      <c r="T131" t="n">
        <v>58702.64</v>
      </c>
      <c r="U131" t="n">
        <v>0.31</v>
      </c>
      <c r="V131" t="n">
        <v>0.74</v>
      </c>
      <c r="W131" t="n">
        <v>2.68</v>
      </c>
      <c r="X131" t="n">
        <v>3.62</v>
      </c>
      <c r="Y131" t="n">
        <v>1</v>
      </c>
      <c r="Z131" t="n">
        <v>10</v>
      </c>
    </row>
    <row r="132">
      <c r="A132" t="n">
        <v>3</v>
      </c>
      <c r="B132" t="n">
        <v>90</v>
      </c>
      <c r="C132" t="inlineStr">
        <is>
          <t xml:space="preserve">CONCLUIDO	</t>
        </is>
      </c>
      <c r="D132" t="n">
        <v>3.8381</v>
      </c>
      <c r="E132" t="n">
        <v>26.05</v>
      </c>
      <c r="F132" t="n">
        <v>19.97</v>
      </c>
      <c r="G132" t="n">
        <v>11.63</v>
      </c>
      <c r="H132" t="n">
        <v>0.17</v>
      </c>
      <c r="I132" t="n">
        <v>103</v>
      </c>
      <c r="J132" t="n">
        <v>177.84</v>
      </c>
      <c r="K132" t="n">
        <v>52.44</v>
      </c>
      <c r="L132" t="n">
        <v>1.75</v>
      </c>
      <c r="M132" t="n">
        <v>101</v>
      </c>
      <c r="N132" t="n">
        <v>33.65</v>
      </c>
      <c r="O132" t="n">
        <v>22168.15</v>
      </c>
      <c r="P132" t="n">
        <v>246.91</v>
      </c>
      <c r="Q132" t="n">
        <v>2196.89</v>
      </c>
      <c r="R132" t="n">
        <v>155.06</v>
      </c>
      <c r="S132" t="n">
        <v>53.93</v>
      </c>
      <c r="T132" t="n">
        <v>48102.27</v>
      </c>
      <c r="U132" t="n">
        <v>0.35</v>
      </c>
      <c r="V132" t="n">
        <v>0.76</v>
      </c>
      <c r="W132" t="n">
        <v>2.64</v>
      </c>
      <c r="X132" t="n">
        <v>2.96</v>
      </c>
      <c r="Y132" t="n">
        <v>1</v>
      </c>
      <c r="Z132" t="n">
        <v>10</v>
      </c>
    </row>
    <row r="133">
      <c r="A133" t="n">
        <v>4</v>
      </c>
      <c r="B133" t="n">
        <v>90</v>
      </c>
      <c r="C133" t="inlineStr">
        <is>
          <t xml:space="preserve">CONCLUIDO	</t>
        </is>
      </c>
      <c r="D133" t="n">
        <v>3.9948</v>
      </c>
      <c r="E133" t="n">
        <v>25.03</v>
      </c>
      <c r="F133" t="n">
        <v>19.52</v>
      </c>
      <c r="G133" t="n">
        <v>13.46</v>
      </c>
      <c r="H133" t="n">
        <v>0.2</v>
      </c>
      <c r="I133" t="n">
        <v>87</v>
      </c>
      <c r="J133" t="n">
        <v>178.21</v>
      </c>
      <c r="K133" t="n">
        <v>52.44</v>
      </c>
      <c r="L133" t="n">
        <v>2</v>
      </c>
      <c r="M133" t="n">
        <v>85</v>
      </c>
      <c r="N133" t="n">
        <v>33.77</v>
      </c>
      <c r="O133" t="n">
        <v>22213.89</v>
      </c>
      <c r="P133" t="n">
        <v>238.49</v>
      </c>
      <c r="Q133" t="n">
        <v>2196.95</v>
      </c>
      <c r="R133" t="n">
        <v>140.06</v>
      </c>
      <c r="S133" t="n">
        <v>53.93</v>
      </c>
      <c r="T133" t="n">
        <v>40681.98</v>
      </c>
      <c r="U133" t="n">
        <v>0.39</v>
      </c>
      <c r="V133" t="n">
        <v>0.78</v>
      </c>
      <c r="W133" t="n">
        <v>2.62</v>
      </c>
      <c r="X133" t="n">
        <v>2.51</v>
      </c>
      <c r="Y133" t="n">
        <v>1</v>
      </c>
      <c r="Z133" t="n">
        <v>10</v>
      </c>
    </row>
    <row r="134">
      <c r="A134" t="n">
        <v>5</v>
      </c>
      <c r="B134" t="n">
        <v>90</v>
      </c>
      <c r="C134" t="inlineStr">
        <is>
          <t xml:space="preserve">CONCLUIDO	</t>
        </is>
      </c>
      <c r="D134" t="n">
        <v>4.1233</v>
      </c>
      <c r="E134" t="n">
        <v>24.25</v>
      </c>
      <c r="F134" t="n">
        <v>19.17</v>
      </c>
      <c r="G134" t="n">
        <v>15.33</v>
      </c>
      <c r="H134" t="n">
        <v>0.22</v>
      </c>
      <c r="I134" t="n">
        <v>75</v>
      </c>
      <c r="J134" t="n">
        <v>178.59</v>
      </c>
      <c r="K134" t="n">
        <v>52.44</v>
      </c>
      <c r="L134" t="n">
        <v>2.25</v>
      </c>
      <c r="M134" t="n">
        <v>73</v>
      </c>
      <c r="N134" t="n">
        <v>33.89</v>
      </c>
      <c r="O134" t="n">
        <v>22259.66</v>
      </c>
      <c r="P134" t="n">
        <v>231.11</v>
      </c>
      <c r="Q134" t="n">
        <v>2196.81</v>
      </c>
      <c r="R134" t="n">
        <v>128.45</v>
      </c>
      <c r="S134" t="n">
        <v>53.93</v>
      </c>
      <c r="T134" t="n">
        <v>34934.99</v>
      </c>
      <c r="U134" t="n">
        <v>0.42</v>
      </c>
      <c r="V134" t="n">
        <v>0.8</v>
      </c>
      <c r="W134" t="n">
        <v>2.61</v>
      </c>
      <c r="X134" t="n">
        <v>2.16</v>
      </c>
      <c r="Y134" t="n">
        <v>1</v>
      </c>
      <c r="Z134" t="n">
        <v>10</v>
      </c>
    </row>
    <row r="135">
      <c r="A135" t="n">
        <v>6</v>
      </c>
      <c r="B135" t="n">
        <v>90</v>
      </c>
      <c r="C135" t="inlineStr">
        <is>
          <t xml:space="preserve">CONCLUIDO	</t>
        </is>
      </c>
      <c r="D135" t="n">
        <v>4.2294</v>
      </c>
      <c r="E135" t="n">
        <v>23.64</v>
      </c>
      <c r="F135" t="n">
        <v>18.88</v>
      </c>
      <c r="G135" t="n">
        <v>17.16</v>
      </c>
      <c r="H135" t="n">
        <v>0.25</v>
      </c>
      <c r="I135" t="n">
        <v>66</v>
      </c>
      <c r="J135" t="n">
        <v>178.96</v>
      </c>
      <c r="K135" t="n">
        <v>52.44</v>
      </c>
      <c r="L135" t="n">
        <v>2.5</v>
      </c>
      <c r="M135" t="n">
        <v>64</v>
      </c>
      <c r="N135" t="n">
        <v>34.02</v>
      </c>
      <c r="O135" t="n">
        <v>22305.48</v>
      </c>
      <c r="P135" t="n">
        <v>224.84</v>
      </c>
      <c r="Q135" t="n">
        <v>2196.69</v>
      </c>
      <c r="R135" t="n">
        <v>119.3</v>
      </c>
      <c r="S135" t="n">
        <v>53.93</v>
      </c>
      <c r="T135" t="n">
        <v>30405.35</v>
      </c>
      <c r="U135" t="n">
        <v>0.45</v>
      </c>
      <c r="V135" t="n">
        <v>0.8100000000000001</v>
      </c>
      <c r="W135" t="n">
        <v>2.58</v>
      </c>
      <c r="X135" t="n">
        <v>1.87</v>
      </c>
      <c r="Y135" t="n">
        <v>1</v>
      </c>
      <c r="Z135" t="n">
        <v>10</v>
      </c>
    </row>
    <row r="136">
      <c r="A136" t="n">
        <v>7</v>
      </c>
      <c r="B136" t="n">
        <v>90</v>
      </c>
      <c r="C136" t="inlineStr">
        <is>
          <t xml:space="preserve">CONCLUIDO	</t>
        </is>
      </c>
      <c r="D136" t="n">
        <v>4.3109</v>
      </c>
      <c r="E136" t="n">
        <v>23.2</v>
      </c>
      <c r="F136" t="n">
        <v>18.68</v>
      </c>
      <c r="G136" t="n">
        <v>19</v>
      </c>
      <c r="H136" t="n">
        <v>0.27</v>
      </c>
      <c r="I136" t="n">
        <v>59</v>
      </c>
      <c r="J136" t="n">
        <v>179.33</v>
      </c>
      <c r="K136" t="n">
        <v>52.44</v>
      </c>
      <c r="L136" t="n">
        <v>2.75</v>
      </c>
      <c r="M136" t="n">
        <v>57</v>
      </c>
      <c r="N136" t="n">
        <v>34.14</v>
      </c>
      <c r="O136" t="n">
        <v>22351.34</v>
      </c>
      <c r="P136" t="n">
        <v>219.44</v>
      </c>
      <c r="Q136" t="n">
        <v>2196.67</v>
      </c>
      <c r="R136" t="n">
        <v>112.56</v>
      </c>
      <c r="S136" t="n">
        <v>53.93</v>
      </c>
      <c r="T136" t="n">
        <v>27069.85</v>
      </c>
      <c r="U136" t="n">
        <v>0.48</v>
      </c>
      <c r="V136" t="n">
        <v>0.82</v>
      </c>
      <c r="W136" t="n">
        <v>2.58</v>
      </c>
      <c r="X136" t="n">
        <v>1.67</v>
      </c>
      <c r="Y136" t="n">
        <v>1</v>
      </c>
      <c r="Z136" t="n">
        <v>10</v>
      </c>
    </row>
    <row r="137">
      <c r="A137" t="n">
        <v>8</v>
      </c>
      <c r="B137" t="n">
        <v>90</v>
      </c>
      <c r="C137" t="inlineStr">
        <is>
          <t xml:space="preserve">CONCLUIDO	</t>
        </is>
      </c>
      <c r="D137" t="n">
        <v>4.3863</v>
      </c>
      <c r="E137" t="n">
        <v>22.8</v>
      </c>
      <c r="F137" t="n">
        <v>18.49</v>
      </c>
      <c r="G137" t="n">
        <v>20.94</v>
      </c>
      <c r="H137" t="n">
        <v>0.3</v>
      </c>
      <c r="I137" t="n">
        <v>53</v>
      </c>
      <c r="J137" t="n">
        <v>179.7</v>
      </c>
      <c r="K137" t="n">
        <v>52.44</v>
      </c>
      <c r="L137" t="n">
        <v>3</v>
      </c>
      <c r="M137" t="n">
        <v>51</v>
      </c>
      <c r="N137" t="n">
        <v>34.26</v>
      </c>
      <c r="O137" t="n">
        <v>22397.24</v>
      </c>
      <c r="P137" t="n">
        <v>214.21</v>
      </c>
      <c r="Q137" t="n">
        <v>2196.72</v>
      </c>
      <c r="R137" t="n">
        <v>106.83</v>
      </c>
      <c r="S137" t="n">
        <v>53.93</v>
      </c>
      <c r="T137" t="n">
        <v>24237.14</v>
      </c>
      <c r="U137" t="n">
        <v>0.5</v>
      </c>
      <c r="V137" t="n">
        <v>0.83</v>
      </c>
      <c r="W137" t="n">
        <v>2.56</v>
      </c>
      <c r="X137" t="n">
        <v>1.49</v>
      </c>
      <c r="Y137" t="n">
        <v>1</v>
      </c>
      <c r="Z137" t="n">
        <v>10</v>
      </c>
    </row>
    <row r="138">
      <c r="A138" t="n">
        <v>9</v>
      </c>
      <c r="B138" t="n">
        <v>90</v>
      </c>
      <c r="C138" t="inlineStr">
        <is>
          <t xml:space="preserve">CONCLUIDO	</t>
        </is>
      </c>
      <c r="D138" t="n">
        <v>4.4448</v>
      </c>
      <c r="E138" t="n">
        <v>22.5</v>
      </c>
      <c r="F138" t="n">
        <v>18.37</v>
      </c>
      <c r="G138" t="n">
        <v>22.96</v>
      </c>
      <c r="H138" t="n">
        <v>0.32</v>
      </c>
      <c r="I138" t="n">
        <v>48</v>
      </c>
      <c r="J138" t="n">
        <v>180.07</v>
      </c>
      <c r="K138" t="n">
        <v>52.44</v>
      </c>
      <c r="L138" t="n">
        <v>3.25</v>
      </c>
      <c r="M138" t="n">
        <v>46</v>
      </c>
      <c r="N138" t="n">
        <v>34.38</v>
      </c>
      <c r="O138" t="n">
        <v>22443.18</v>
      </c>
      <c r="P138" t="n">
        <v>209.17</v>
      </c>
      <c r="Q138" t="n">
        <v>2196.69</v>
      </c>
      <c r="R138" t="n">
        <v>102.7</v>
      </c>
      <c r="S138" t="n">
        <v>53.93</v>
      </c>
      <c r="T138" t="n">
        <v>22195.62</v>
      </c>
      <c r="U138" t="n">
        <v>0.53</v>
      </c>
      <c r="V138" t="n">
        <v>0.83</v>
      </c>
      <c r="W138" t="n">
        <v>2.56</v>
      </c>
      <c r="X138" t="n">
        <v>1.36</v>
      </c>
      <c r="Y138" t="n">
        <v>1</v>
      </c>
      <c r="Z138" t="n">
        <v>10</v>
      </c>
    </row>
    <row r="139">
      <c r="A139" t="n">
        <v>10</v>
      </c>
      <c r="B139" t="n">
        <v>90</v>
      </c>
      <c r="C139" t="inlineStr">
        <is>
          <t xml:space="preserve">CONCLUIDO	</t>
        </is>
      </c>
      <c r="D139" t="n">
        <v>4.5172</v>
      </c>
      <c r="E139" t="n">
        <v>22.14</v>
      </c>
      <c r="F139" t="n">
        <v>18.19</v>
      </c>
      <c r="G139" t="n">
        <v>25.38</v>
      </c>
      <c r="H139" t="n">
        <v>0.34</v>
      </c>
      <c r="I139" t="n">
        <v>43</v>
      </c>
      <c r="J139" t="n">
        <v>180.45</v>
      </c>
      <c r="K139" t="n">
        <v>52.44</v>
      </c>
      <c r="L139" t="n">
        <v>3.5</v>
      </c>
      <c r="M139" t="n">
        <v>41</v>
      </c>
      <c r="N139" t="n">
        <v>34.51</v>
      </c>
      <c r="O139" t="n">
        <v>22489.16</v>
      </c>
      <c r="P139" t="n">
        <v>203.62</v>
      </c>
      <c r="Q139" t="n">
        <v>2196.76</v>
      </c>
      <c r="R139" t="n">
        <v>97.23999999999999</v>
      </c>
      <c r="S139" t="n">
        <v>53.93</v>
      </c>
      <c r="T139" t="n">
        <v>19489.41</v>
      </c>
      <c r="U139" t="n">
        <v>0.55</v>
      </c>
      <c r="V139" t="n">
        <v>0.84</v>
      </c>
      <c r="W139" t="n">
        <v>2.53</v>
      </c>
      <c r="X139" t="n">
        <v>1.18</v>
      </c>
      <c r="Y139" t="n">
        <v>1</v>
      </c>
      <c r="Z139" t="n">
        <v>10</v>
      </c>
    </row>
    <row r="140">
      <c r="A140" t="n">
        <v>11</v>
      </c>
      <c r="B140" t="n">
        <v>90</v>
      </c>
      <c r="C140" t="inlineStr">
        <is>
          <t xml:space="preserve">CONCLUIDO	</t>
        </is>
      </c>
      <c r="D140" t="n">
        <v>4.5697</v>
      </c>
      <c r="E140" t="n">
        <v>21.88</v>
      </c>
      <c r="F140" t="n">
        <v>18.08</v>
      </c>
      <c r="G140" t="n">
        <v>27.81</v>
      </c>
      <c r="H140" t="n">
        <v>0.37</v>
      </c>
      <c r="I140" t="n">
        <v>39</v>
      </c>
      <c r="J140" t="n">
        <v>180.82</v>
      </c>
      <c r="K140" t="n">
        <v>52.44</v>
      </c>
      <c r="L140" t="n">
        <v>3.75</v>
      </c>
      <c r="M140" t="n">
        <v>37</v>
      </c>
      <c r="N140" t="n">
        <v>34.63</v>
      </c>
      <c r="O140" t="n">
        <v>22535.19</v>
      </c>
      <c r="P140" t="n">
        <v>198.58</v>
      </c>
      <c r="Q140" t="n">
        <v>2196.76</v>
      </c>
      <c r="R140" t="n">
        <v>93.04000000000001</v>
      </c>
      <c r="S140" t="n">
        <v>53.93</v>
      </c>
      <c r="T140" t="n">
        <v>17410.09</v>
      </c>
      <c r="U140" t="n">
        <v>0.58</v>
      </c>
      <c r="V140" t="n">
        <v>0.84</v>
      </c>
      <c r="W140" t="n">
        <v>2.54</v>
      </c>
      <c r="X140" t="n">
        <v>1.07</v>
      </c>
      <c r="Y140" t="n">
        <v>1</v>
      </c>
      <c r="Z140" t="n">
        <v>10</v>
      </c>
    </row>
    <row r="141">
      <c r="A141" t="n">
        <v>12</v>
      </c>
      <c r="B141" t="n">
        <v>90</v>
      </c>
      <c r="C141" t="inlineStr">
        <is>
          <t xml:space="preserve">CONCLUIDO	</t>
        </is>
      </c>
      <c r="D141" t="n">
        <v>4.6048</v>
      </c>
      <c r="E141" t="n">
        <v>21.72</v>
      </c>
      <c r="F141" t="n">
        <v>18.02</v>
      </c>
      <c r="G141" t="n">
        <v>30.03</v>
      </c>
      <c r="H141" t="n">
        <v>0.39</v>
      </c>
      <c r="I141" t="n">
        <v>36</v>
      </c>
      <c r="J141" t="n">
        <v>181.19</v>
      </c>
      <c r="K141" t="n">
        <v>52.44</v>
      </c>
      <c r="L141" t="n">
        <v>4</v>
      </c>
      <c r="M141" t="n">
        <v>34</v>
      </c>
      <c r="N141" t="n">
        <v>34.75</v>
      </c>
      <c r="O141" t="n">
        <v>22581.25</v>
      </c>
      <c r="P141" t="n">
        <v>194.86</v>
      </c>
      <c r="Q141" t="n">
        <v>2196.67</v>
      </c>
      <c r="R141" t="n">
        <v>91.13</v>
      </c>
      <c r="S141" t="n">
        <v>53.93</v>
      </c>
      <c r="T141" t="n">
        <v>16470.2</v>
      </c>
      <c r="U141" t="n">
        <v>0.59</v>
      </c>
      <c r="V141" t="n">
        <v>0.85</v>
      </c>
      <c r="W141" t="n">
        <v>2.54</v>
      </c>
      <c r="X141" t="n">
        <v>1.01</v>
      </c>
      <c r="Y141" t="n">
        <v>1</v>
      </c>
      <c r="Z141" t="n">
        <v>10</v>
      </c>
    </row>
    <row r="142">
      <c r="A142" t="n">
        <v>13</v>
      </c>
      <c r="B142" t="n">
        <v>90</v>
      </c>
      <c r="C142" t="inlineStr">
        <is>
          <t xml:space="preserve">CONCLUIDO	</t>
        </is>
      </c>
      <c r="D142" t="n">
        <v>4.6483</v>
      </c>
      <c r="E142" t="n">
        <v>21.51</v>
      </c>
      <c r="F142" t="n">
        <v>17.92</v>
      </c>
      <c r="G142" t="n">
        <v>32.58</v>
      </c>
      <c r="H142" t="n">
        <v>0.42</v>
      </c>
      <c r="I142" t="n">
        <v>33</v>
      </c>
      <c r="J142" t="n">
        <v>181.57</v>
      </c>
      <c r="K142" t="n">
        <v>52.44</v>
      </c>
      <c r="L142" t="n">
        <v>4.25</v>
      </c>
      <c r="M142" t="n">
        <v>31</v>
      </c>
      <c r="N142" t="n">
        <v>34.88</v>
      </c>
      <c r="O142" t="n">
        <v>22627.36</v>
      </c>
      <c r="P142" t="n">
        <v>189.75</v>
      </c>
      <c r="Q142" t="n">
        <v>2196.56</v>
      </c>
      <c r="R142" t="n">
        <v>88.2</v>
      </c>
      <c r="S142" t="n">
        <v>53.93</v>
      </c>
      <c r="T142" t="n">
        <v>15019.4</v>
      </c>
      <c r="U142" t="n">
        <v>0.61</v>
      </c>
      <c r="V142" t="n">
        <v>0.85</v>
      </c>
      <c r="W142" t="n">
        <v>2.53</v>
      </c>
      <c r="X142" t="n">
        <v>0.91</v>
      </c>
      <c r="Y142" t="n">
        <v>1</v>
      </c>
      <c r="Z142" t="n">
        <v>10</v>
      </c>
    </row>
    <row r="143">
      <c r="A143" t="n">
        <v>14</v>
      </c>
      <c r="B143" t="n">
        <v>90</v>
      </c>
      <c r="C143" t="inlineStr">
        <is>
          <t xml:space="preserve">CONCLUIDO	</t>
        </is>
      </c>
      <c r="D143" t="n">
        <v>4.6783</v>
      </c>
      <c r="E143" t="n">
        <v>21.38</v>
      </c>
      <c r="F143" t="n">
        <v>17.85</v>
      </c>
      <c r="G143" t="n">
        <v>34.55</v>
      </c>
      <c r="H143" t="n">
        <v>0.44</v>
      </c>
      <c r="I143" t="n">
        <v>31</v>
      </c>
      <c r="J143" t="n">
        <v>181.94</v>
      </c>
      <c r="K143" t="n">
        <v>52.44</v>
      </c>
      <c r="L143" t="n">
        <v>4.5</v>
      </c>
      <c r="M143" t="n">
        <v>27</v>
      </c>
      <c r="N143" t="n">
        <v>35</v>
      </c>
      <c r="O143" t="n">
        <v>22673.63</v>
      </c>
      <c r="P143" t="n">
        <v>186.32</v>
      </c>
      <c r="Q143" t="n">
        <v>2196.67</v>
      </c>
      <c r="R143" t="n">
        <v>86.11</v>
      </c>
      <c r="S143" t="n">
        <v>53.93</v>
      </c>
      <c r="T143" t="n">
        <v>13982.74</v>
      </c>
      <c r="U143" t="n">
        <v>0.63</v>
      </c>
      <c r="V143" t="n">
        <v>0.86</v>
      </c>
      <c r="W143" t="n">
        <v>2.52</v>
      </c>
      <c r="X143" t="n">
        <v>0.85</v>
      </c>
      <c r="Y143" t="n">
        <v>1</v>
      </c>
      <c r="Z143" t="n">
        <v>10</v>
      </c>
    </row>
    <row r="144">
      <c r="A144" t="n">
        <v>15</v>
      </c>
      <c r="B144" t="n">
        <v>90</v>
      </c>
      <c r="C144" t="inlineStr">
        <is>
          <t xml:space="preserve">CONCLUIDO	</t>
        </is>
      </c>
      <c r="D144" t="n">
        <v>4.7011</v>
      </c>
      <c r="E144" t="n">
        <v>21.27</v>
      </c>
      <c r="F144" t="n">
        <v>17.82</v>
      </c>
      <c r="G144" t="n">
        <v>36.87</v>
      </c>
      <c r="H144" t="n">
        <v>0.46</v>
      </c>
      <c r="I144" t="n">
        <v>29</v>
      </c>
      <c r="J144" t="n">
        <v>182.32</v>
      </c>
      <c r="K144" t="n">
        <v>52.44</v>
      </c>
      <c r="L144" t="n">
        <v>4.75</v>
      </c>
      <c r="M144" t="n">
        <v>23</v>
      </c>
      <c r="N144" t="n">
        <v>35.12</v>
      </c>
      <c r="O144" t="n">
        <v>22719.83</v>
      </c>
      <c r="P144" t="n">
        <v>183.69</v>
      </c>
      <c r="Q144" t="n">
        <v>2196.68</v>
      </c>
      <c r="R144" t="n">
        <v>84.47</v>
      </c>
      <c r="S144" t="n">
        <v>53.93</v>
      </c>
      <c r="T144" t="n">
        <v>13172.67</v>
      </c>
      <c r="U144" t="n">
        <v>0.64</v>
      </c>
      <c r="V144" t="n">
        <v>0.86</v>
      </c>
      <c r="W144" t="n">
        <v>2.54</v>
      </c>
      <c r="X144" t="n">
        <v>0.8100000000000001</v>
      </c>
      <c r="Y144" t="n">
        <v>1</v>
      </c>
      <c r="Z144" t="n">
        <v>10</v>
      </c>
    </row>
    <row r="145">
      <c r="A145" t="n">
        <v>16</v>
      </c>
      <c r="B145" t="n">
        <v>90</v>
      </c>
      <c r="C145" t="inlineStr">
        <is>
          <t xml:space="preserve">CONCLUIDO	</t>
        </is>
      </c>
      <c r="D145" t="n">
        <v>4.7135</v>
      </c>
      <c r="E145" t="n">
        <v>21.22</v>
      </c>
      <c r="F145" t="n">
        <v>17.8</v>
      </c>
      <c r="G145" t="n">
        <v>38.14</v>
      </c>
      <c r="H145" t="n">
        <v>0.49</v>
      </c>
      <c r="I145" t="n">
        <v>28</v>
      </c>
      <c r="J145" t="n">
        <v>182.69</v>
      </c>
      <c r="K145" t="n">
        <v>52.44</v>
      </c>
      <c r="L145" t="n">
        <v>5</v>
      </c>
      <c r="M145" t="n">
        <v>16</v>
      </c>
      <c r="N145" t="n">
        <v>35.25</v>
      </c>
      <c r="O145" t="n">
        <v>22766.06</v>
      </c>
      <c r="P145" t="n">
        <v>179.45</v>
      </c>
      <c r="Q145" t="n">
        <v>2196.63</v>
      </c>
      <c r="R145" t="n">
        <v>83.86</v>
      </c>
      <c r="S145" t="n">
        <v>53.93</v>
      </c>
      <c r="T145" t="n">
        <v>12876.2</v>
      </c>
      <c r="U145" t="n">
        <v>0.64</v>
      </c>
      <c r="V145" t="n">
        <v>0.86</v>
      </c>
      <c r="W145" t="n">
        <v>2.53</v>
      </c>
      <c r="X145" t="n">
        <v>0.79</v>
      </c>
      <c r="Y145" t="n">
        <v>1</v>
      </c>
      <c r="Z145" t="n">
        <v>10</v>
      </c>
    </row>
    <row r="146">
      <c r="A146" t="n">
        <v>17</v>
      </c>
      <c r="B146" t="n">
        <v>90</v>
      </c>
      <c r="C146" t="inlineStr">
        <is>
          <t xml:space="preserve">CONCLUIDO	</t>
        </is>
      </c>
      <c r="D146" t="n">
        <v>4.725</v>
      </c>
      <c r="E146" t="n">
        <v>21.16</v>
      </c>
      <c r="F146" t="n">
        <v>17.78</v>
      </c>
      <c r="G146" t="n">
        <v>39.52</v>
      </c>
      <c r="H146" t="n">
        <v>0.51</v>
      </c>
      <c r="I146" t="n">
        <v>27</v>
      </c>
      <c r="J146" t="n">
        <v>183.07</v>
      </c>
      <c r="K146" t="n">
        <v>52.44</v>
      </c>
      <c r="L146" t="n">
        <v>5.25</v>
      </c>
      <c r="M146" t="n">
        <v>10</v>
      </c>
      <c r="N146" t="n">
        <v>35.37</v>
      </c>
      <c r="O146" t="n">
        <v>22812.34</v>
      </c>
      <c r="P146" t="n">
        <v>177.6</v>
      </c>
      <c r="Q146" t="n">
        <v>2196.82</v>
      </c>
      <c r="R146" t="n">
        <v>82.97</v>
      </c>
      <c r="S146" t="n">
        <v>53.93</v>
      </c>
      <c r="T146" t="n">
        <v>12434.91</v>
      </c>
      <c r="U146" t="n">
        <v>0.65</v>
      </c>
      <c r="V146" t="n">
        <v>0.86</v>
      </c>
      <c r="W146" t="n">
        <v>2.54</v>
      </c>
      <c r="X146" t="n">
        <v>0.78</v>
      </c>
      <c r="Y146" t="n">
        <v>1</v>
      </c>
      <c r="Z146" t="n">
        <v>10</v>
      </c>
    </row>
    <row r="147">
      <c r="A147" t="n">
        <v>18</v>
      </c>
      <c r="B147" t="n">
        <v>90</v>
      </c>
      <c r="C147" t="inlineStr">
        <is>
          <t xml:space="preserve">CONCLUIDO	</t>
        </is>
      </c>
      <c r="D147" t="n">
        <v>4.7448</v>
      </c>
      <c r="E147" t="n">
        <v>21.08</v>
      </c>
      <c r="F147" t="n">
        <v>17.73</v>
      </c>
      <c r="G147" t="n">
        <v>40.92</v>
      </c>
      <c r="H147" t="n">
        <v>0.53</v>
      </c>
      <c r="I147" t="n">
        <v>26</v>
      </c>
      <c r="J147" t="n">
        <v>183.44</v>
      </c>
      <c r="K147" t="n">
        <v>52.44</v>
      </c>
      <c r="L147" t="n">
        <v>5.5</v>
      </c>
      <c r="M147" t="n">
        <v>2</v>
      </c>
      <c r="N147" t="n">
        <v>35.5</v>
      </c>
      <c r="O147" t="n">
        <v>22858.66</v>
      </c>
      <c r="P147" t="n">
        <v>175.81</v>
      </c>
      <c r="Q147" t="n">
        <v>2196.83</v>
      </c>
      <c r="R147" t="n">
        <v>81.13</v>
      </c>
      <c r="S147" t="n">
        <v>53.93</v>
      </c>
      <c r="T147" t="n">
        <v>11518.26</v>
      </c>
      <c r="U147" t="n">
        <v>0.66</v>
      </c>
      <c r="V147" t="n">
        <v>0.86</v>
      </c>
      <c r="W147" t="n">
        <v>2.54</v>
      </c>
      <c r="X147" t="n">
        <v>0.72</v>
      </c>
      <c r="Y147" t="n">
        <v>1</v>
      </c>
      <c r="Z147" t="n">
        <v>10</v>
      </c>
    </row>
    <row r="148">
      <c r="A148" t="n">
        <v>19</v>
      </c>
      <c r="B148" t="n">
        <v>90</v>
      </c>
      <c r="C148" t="inlineStr">
        <is>
          <t xml:space="preserve">CONCLUIDO	</t>
        </is>
      </c>
      <c r="D148" t="n">
        <v>4.7383</v>
      </c>
      <c r="E148" t="n">
        <v>21.1</v>
      </c>
      <c r="F148" t="n">
        <v>17.76</v>
      </c>
      <c r="G148" t="n">
        <v>40.98</v>
      </c>
      <c r="H148" t="n">
        <v>0.55</v>
      </c>
      <c r="I148" t="n">
        <v>26</v>
      </c>
      <c r="J148" t="n">
        <v>183.82</v>
      </c>
      <c r="K148" t="n">
        <v>52.44</v>
      </c>
      <c r="L148" t="n">
        <v>5.75</v>
      </c>
      <c r="M148" t="n">
        <v>0</v>
      </c>
      <c r="N148" t="n">
        <v>35.63</v>
      </c>
      <c r="O148" t="n">
        <v>22905.03</v>
      </c>
      <c r="P148" t="n">
        <v>176.39</v>
      </c>
      <c r="Q148" t="n">
        <v>2196.82</v>
      </c>
      <c r="R148" t="n">
        <v>81.8</v>
      </c>
      <c r="S148" t="n">
        <v>53.93</v>
      </c>
      <c r="T148" t="n">
        <v>11853.09</v>
      </c>
      <c r="U148" t="n">
        <v>0.66</v>
      </c>
      <c r="V148" t="n">
        <v>0.86</v>
      </c>
      <c r="W148" t="n">
        <v>2.55</v>
      </c>
      <c r="X148" t="n">
        <v>0.75</v>
      </c>
      <c r="Y148" t="n">
        <v>1</v>
      </c>
      <c r="Z148" t="n">
        <v>10</v>
      </c>
    </row>
    <row r="149">
      <c r="A149" t="n">
        <v>0</v>
      </c>
      <c r="B149" t="n">
        <v>110</v>
      </c>
      <c r="C149" t="inlineStr">
        <is>
          <t xml:space="preserve">CONCLUIDO	</t>
        </is>
      </c>
      <c r="D149" t="n">
        <v>2.5911</v>
      </c>
      <c r="E149" t="n">
        <v>38.59</v>
      </c>
      <c r="F149" t="n">
        <v>24.88</v>
      </c>
      <c r="G149" t="n">
        <v>5.68</v>
      </c>
      <c r="H149" t="n">
        <v>0.08</v>
      </c>
      <c r="I149" t="n">
        <v>263</v>
      </c>
      <c r="J149" t="n">
        <v>213.37</v>
      </c>
      <c r="K149" t="n">
        <v>56.13</v>
      </c>
      <c r="L149" t="n">
        <v>1</v>
      </c>
      <c r="M149" t="n">
        <v>261</v>
      </c>
      <c r="N149" t="n">
        <v>46.25</v>
      </c>
      <c r="O149" t="n">
        <v>26550.29</v>
      </c>
      <c r="P149" t="n">
        <v>362.33</v>
      </c>
      <c r="Q149" t="n">
        <v>2197.42</v>
      </c>
      <c r="R149" t="n">
        <v>315.52</v>
      </c>
      <c r="S149" t="n">
        <v>53.93</v>
      </c>
      <c r="T149" t="n">
        <v>127528.28</v>
      </c>
      <c r="U149" t="n">
        <v>0.17</v>
      </c>
      <c r="V149" t="n">
        <v>0.61</v>
      </c>
      <c r="W149" t="n">
        <v>2.91</v>
      </c>
      <c r="X149" t="n">
        <v>7.86</v>
      </c>
      <c r="Y149" t="n">
        <v>1</v>
      </c>
      <c r="Z149" t="n">
        <v>10</v>
      </c>
    </row>
    <row r="150">
      <c r="A150" t="n">
        <v>1</v>
      </c>
      <c r="B150" t="n">
        <v>110</v>
      </c>
      <c r="C150" t="inlineStr">
        <is>
          <t xml:space="preserve">CONCLUIDO	</t>
        </is>
      </c>
      <c r="D150" t="n">
        <v>3.0075</v>
      </c>
      <c r="E150" t="n">
        <v>33.25</v>
      </c>
      <c r="F150" t="n">
        <v>22.62</v>
      </c>
      <c r="G150" t="n">
        <v>7.14</v>
      </c>
      <c r="H150" t="n">
        <v>0.1</v>
      </c>
      <c r="I150" t="n">
        <v>190</v>
      </c>
      <c r="J150" t="n">
        <v>213.78</v>
      </c>
      <c r="K150" t="n">
        <v>56.13</v>
      </c>
      <c r="L150" t="n">
        <v>1.25</v>
      </c>
      <c r="M150" t="n">
        <v>188</v>
      </c>
      <c r="N150" t="n">
        <v>46.4</v>
      </c>
      <c r="O150" t="n">
        <v>26600.32</v>
      </c>
      <c r="P150" t="n">
        <v>326.87</v>
      </c>
      <c r="Q150" t="n">
        <v>2197.51</v>
      </c>
      <c r="R150" t="n">
        <v>241.39</v>
      </c>
      <c r="S150" t="n">
        <v>53.93</v>
      </c>
      <c r="T150" t="n">
        <v>90829.84</v>
      </c>
      <c r="U150" t="n">
        <v>0.22</v>
      </c>
      <c r="V150" t="n">
        <v>0.68</v>
      </c>
      <c r="W150" t="n">
        <v>2.79</v>
      </c>
      <c r="X150" t="n">
        <v>5.6</v>
      </c>
      <c r="Y150" t="n">
        <v>1</v>
      </c>
      <c r="Z150" t="n">
        <v>10</v>
      </c>
    </row>
    <row r="151">
      <c r="A151" t="n">
        <v>2</v>
      </c>
      <c r="B151" t="n">
        <v>110</v>
      </c>
      <c r="C151" t="inlineStr">
        <is>
          <t xml:space="preserve">CONCLUIDO	</t>
        </is>
      </c>
      <c r="D151" t="n">
        <v>3.31</v>
      </c>
      <c r="E151" t="n">
        <v>30.21</v>
      </c>
      <c r="F151" t="n">
        <v>21.35</v>
      </c>
      <c r="G151" t="n">
        <v>8.66</v>
      </c>
      <c r="H151" t="n">
        <v>0.12</v>
      </c>
      <c r="I151" t="n">
        <v>148</v>
      </c>
      <c r="J151" t="n">
        <v>214.19</v>
      </c>
      <c r="K151" t="n">
        <v>56.13</v>
      </c>
      <c r="L151" t="n">
        <v>1.5</v>
      </c>
      <c r="M151" t="n">
        <v>146</v>
      </c>
      <c r="N151" t="n">
        <v>46.56</v>
      </c>
      <c r="O151" t="n">
        <v>26650.41</v>
      </c>
      <c r="P151" t="n">
        <v>306.16</v>
      </c>
      <c r="Q151" t="n">
        <v>2197.17</v>
      </c>
      <c r="R151" t="n">
        <v>200.21</v>
      </c>
      <c r="S151" t="n">
        <v>53.93</v>
      </c>
      <c r="T151" t="n">
        <v>70448.50999999999</v>
      </c>
      <c r="U151" t="n">
        <v>0.27</v>
      </c>
      <c r="V151" t="n">
        <v>0.72</v>
      </c>
      <c r="W151" t="n">
        <v>2.72</v>
      </c>
      <c r="X151" t="n">
        <v>4.34</v>
      </c>
      <c r="Y151" t="n">
        <v>1</v>
      </c>
      <c r="Z151" t="n">
        <v>10</v>
      </c>
    </row>
    <row r="152">
      <c r="A152" t="n">
        <v>3</v>
      </c>
      <c r="B152" t="n">
        <v>110</v>
      </c>
      <c r="C152" t="inlineStr">
        <is>
          <t xml:space="preserve">CONCLUIDO	</t>
        </is>
      </c>
      <c r="D152" t="n">
        <v>3.5405</v>
      </c>
      <c r="E152" t="n">
        <v>28.24</v>
      </c>
      <c r="F152" t="n">
        <v>20.52</v>
      </c>
      <c r="G152" t="n">
        <v>10.18</v>
      </c>
      <c r="H152" t="n">
        <v>0.14</v>
      </c>
      <c r="I152" t="n">
        <v>121</v>
      </c>
      <c r="J152" t="n">
        <v>214.59</v>
      </c>
      <c r="K152" t="n">
        <v>56.13</v>
      </c>
      <c r="L152" t="n">
        <v>1.75</v>
      </c>
      <c r="M152" t="n">
        <v>119</v>
      </c>
      <c r="N152" t="n">
        <v>46.72</v>
      </c>
      <c r="O152" t="n">
        <v>26700.55</v>
      </c>
      <c r="P152" t="n">
        <v>291.95</v>
      </c>
      <c r="Q152" t="n">
        <v>2197.07</v>
      </c>
      <c r="R152" t="n">
        <v>172.58</v>
      </c>
      <c r="S152" t="n">
        <v>53.93</v>
      </c>
      <c r="T152" t="n">
        <v>56768.85</v>
      </c>
      <c r="U152" t="n">
        <v>0.31</v>
      </c>
      <c r="V152" t="n">
        <v>0.74</v>
      </c>
      <c r="W152" t="n">
        <v>2.68</v>
      </c>
      <c r="X152" t="n">
        <v>3.51</v>
      </c>
      <c r="Y152" t="n">
        <v>1</v>
      </c>
      <c r="Z152" t="n">
        <v>10</v>
      </c>
    </row>
    <row r="153">
      <c r="A153" t="n">
        <v>4</v>
      </c>
      <c r="B153" t="n">
        <v>110</v>
      </c>
      <c r="C153" t="inlineStr">
        <is>
          <t xml:space="preserve">CONCLUIDO	</t>
        </is>
      </c>
      <c r="D153" t="n">
        <v>3.7267</v>
      </c>
      <c r="E153" t="n">
        <v>26.83</v>
      </c>
      <c r="F153" t="n">
        <v>19.91</v>
      </c>
      <c r="G153" t="n">
        <v>11.71</v>
      </c>
      <c r="H153" t="n">
        <v>0.17</v>
      </c>
      <c r="I153" t="n">
        <v>102</v>
      </c>
      <c r="J153" t="n">
        <v>215</v>
      </c>
      <c r="K153" t="n">
        <v>56.13</v>
      </c>
      <c r="L153" t="n">
        <v>2</v>
      </c>
      <c r="M153" t="n">
        <v>100</v>
      </c>
      <c r="N153" t="n">
        <v>46.87</v>
      </c>
      <c r="O153" t="n">
        <v>26750.75</v>
      </c>
      <c r="P153" t="n">
        <v>280.87</v>
      </c>
      <c r="Q153" t="n">
        <v>2196.94</v>
      </c>
      <c r="R153" t="n">
        <v>153.31</v>
      </c>
      <c r="S153" t="n">
        <v>53.93</v>
      </c>
      <c r="T153" t="n">
        <v>47228.34</v>
      </c>
      <c r="U153" t="n">
        <v>0.35</v>
      </c>
      <c r="V153" t="n">
        <v>0.77</v>
      </c>
      <c r="W153" t="n">
        <v>2.63</v>
      </c>
      <c r="X153" t="n">
        <v>2.91</v>
      </c>
      <c r="Y153" t="n">
        <v>1</v>
      </c>
      <c r="Z153" t="n">
        <v>10</v>
      </c>
    </row>
    <row r="154">
      <c r="A154" t="n">
        <v>5</v>
      </c>
      <c r="B154" t="n">
        <v>110</v>
      </c>
      <c r="C154" t="inlineStr">
        <is>
          <t xml:space="preserve">CONCLUIDO	</t>
        </is>
      </c>
      <c r="D154" t="n">
        <v>3.8579</v>
      </c>
      <c r="E154" t="n">
        <v>25.92</v>
      </c>
      <c r="F154" t="n">
        <v>19.55</v>
      </c>
      <c r="G154" t="n">
        <v>13.18</v>
      </c>
      <c r="H154" t="n">
        <v>0.19</v>
      </c>
      <c r="I154" t="n">
        <v>89</v>
      </c>
      <c r="J154" t="n">
        <v>215.41</v>
      </c>
      <c r="K154" t="n">
        <v>56.13</v>
      </c>
      <c r="L154" t="n">
        <v>2.25</v>
      </c>
      <c r="M154" t="n">
        <v>87</v>
      </c>
      <c r="N154" t="n">
        <v>47.03</v>
      </c>
      <c r="O154" t="n">
        <v>26801</v>
      </c>
      <c r="P154" t="n">
        <v>273.25</v>
      </c>
      <c r="Q154" t="n">
        <v>2196.86</v>
      </c>
      <c r="R154" t="n">
        <v>141.36</v>
      </c>
      <c r="S154" t="n">
        <v>53.93</v>
      </c>
      <c r="T154" t="n">
        <v>41318.35</v>
      </c>
      <c r="U154" t="n">
        <v>0.38</v>
      </c>
      <c r="V154" t="n">
        <v>0.78</v>
      </c>
      <c r="W154" t="n">
        <v>2.62</v>
      </c>
      <c r="X154" t="n">
        <v>2.54</v>
      </c>
      <c r="Y154" t="n">
        <v>1</v>
      </c>
      <c r="Z154" t="n">
        <v>10</v>
      </c>
    </row>
    <row r="155">
      <c r="A155" t="n">
        <v>6</v>
      </c>
      <c r="B155" t="n">
        <v>110</v>
      </c>
      <c r="C155" t="inlineStr">
        <is>
          <t xml:space="preserve">CONCLUIDO	</t>
        </is>
      </c>
      <c r="D155" t="n">
        <v>3.9782</v>
      </c>
      <c r="E155" t="n">
        <v>25.14</v>
      </c>
      <c r="F155" t="n">
        <v>19.23</v>
      </c>
      <c r="G155" t="n">
        <v>14.79</v>
      </c>
      <c r="H155" t="n">
        <v>0.21</v>
      </c>
      <c r="I155" t="n">
        <v>78</v>
      </c>
      <c r="J155" t="n">
        <v>215.82</v>
      </c>
      <c r="K155" t="n">
        <v>56.13</v>
      </c>
      <c r="L155" t="n">
        <v>2.5</v>
      </c>
      <c r="M155" t="n">
        <v>76</v>
      </c>
      <c r="N155" t="n">
        <v>47.19</v>
      </c>
      <c r="O155" t="n">
        <v>26851.31</v>
      </c>
      <c r="P155" t="n">
        <v>266.18</v>
      </c>
      <c r="Q155" t="n">
        <v>2196.77</v>
      </c>
      <c r="R155" t="n">
        <v>131.08</v>
      </c>
      <c r="S155" t="n">
        <v>53.93</v>
      </c>
      <c r="T155" t="n">
        <v>36237.05</v>
      </c>
      <c r="U155" t="n">
        <v>0.41</v>
      </c>
      <c r="V155" t="n">
        <v>0.79</v>
      </c>
      <c r="W155" t="n">
        <v>2.6</v>
      </c>
      <c r="X155" t="n">
        <v>2.22</v>
      </c>
      <c r="Y155" t="n">
        <v>1</v>
      </c>
      <c r="Z155" t="n">
        <v>10</v>
      </c>
    </row>
    <row r="156">
      <c r="A156" t="n">
        <v>7</v>
      </c>
      <c r="B156" t="n">
        <v>110</v>
      </c>
      <c r="C156" t="inlineStr">
        <is>
          <t xml:space="preserve">CONCLUIDO	</t>
        </is>
      </c>
      <c r="D156" t="n">
        <v>4.0848</v>
      </c>
      <c r="E156" t="n">
        <v>24.48</v>
      </c>
      <c r="F156" t="n">
        <v>18.95</v>
      </c>
      <c r="G156" t="n">
        <v>16.48</v>
      </c>
      <c r="H156" t="n">
        <v>0.23</v>
      </c>
      <c r="I156" t="n">
        <v>69</v>
      </c>
      <c r="J156" t="n">
        <v>216.22</v>
      </c>
      <c r="K156" t="n">
        <v>56.13</v>
      </c>
      <c r="L156" t="n">
        <v>2.75</v>
      </c>
      <c r="M156" t="n">
        <v>67</v>
      </c>
      <c r="N156" t="n">
        <v>47.35</v>
      </c>
      <c r="O156" t="n">
        <v>26901.66</v>
      </c>
      <c r="P156" t="n">
        <v>260.37</v>
      </c>
      <c r="Q156" t="n">
        <v>2196.63</v>
      </c>
      <c r="R156" t="n">
        <v>122.01</v>
      </c>
      <c r="S156" t="n">
        <v>53.93</v>
      </c>
      <c r="T156" t="n">
        <v>31745.14</v>
      </c>
      <c r="U156" t="n">
        <v>0.44</v>
      </c>
      <c r="V156" t="n">
        <v>0.8100000000000001</v>
      </c>
      <c r="W156" t="n">
        <v>2.58</v>
      </c>
      <c r="X156" t="n">
        <v>1.95</v>
      </c>
      <c r="Y156" t="n">
        <v>1</v>
      </c>
      <c r="Z156" t="n">
        <v>10</v>
      </c>
    </row>
    <row r="157">
      <c r="A157" t="n">
        <v>8</v>
      </c>
      <c r="B157" t="n">
        <v>110</v>
      </c>
      <c r="C157" t="inlineStr">
        <is>
          <t xml:space="preserve">CONCLUIDO	</t>
        </is>
      </c>
      <c r="D157" t="n">
        <v>4.1531</v>
      </c>
      <c r="E157" t="n">
        <v>24.08</v>
      </c>
      <c r="F157" t="n">
        <v>18.81</v>
      </c>
      <c r="G157" t="n">
        <v>17.91</v>
      </c>
      <c r="H157" t="n">
        <v>0.25</v>
      </c>
      <c r="I157" t="n">
        <v>63</v>
      </c>
      <c r="J157" t="n">
        <v>216.63</v>
      </c>
      <c r="K157" t="n">
        <v>56.13</v>
      </c>
      <c r="L157" t="n">
        <v>3</v>
      </c>
      <c r="M157" t="n">
        <v>61</v>
      </c>
      <c r="N157" t="n">
        <v>47.51</v>
      </c>
      <c r="O157" t="n">
        <v>26952.08</v>
      </c>
      <c r="P157" t="n">
        <v>256.11</v>
      </c>
      <c r="Q157" t="n">
        <v>2196.96</v>
      </c>
      <c r="R157" t="n">
        <v>116.91</v>
      </c>
      <c r="S157" t="n">
        <v>53.93</v>
      </c>
      <c r="T157" t="n">
        <v>29225.63</v>
      </c>
      <c r="U157" t="n">
        <v>0.46</v>
      </c>
      <c r="V157" t="n">
        <v>0.8100000000000001</v>
      </c>
      <c r="W157" t="n">
        <v>2.58</v>
      </c>
      <c r="X157" t="n">
        <v>1.8</v>
      </c>
      <c r="Y157" t="n">
        <v>1</v>
      </c>
      <c r="Z157" t="n">
        <v>10</v>
      </c>
    </row>
    <row r="158">
      <c r="A158" t="n">
        <v>9</v>
      </c>
      <c r="B158" t="n">
        <v>110</v>
      </c>
      <c r="C158" t="inlineStr">
        <is>
          <t xml:space="preserve">CONCLUIDO	</t>
        </is>
      </c>
      <c r="D158" t="n">
        <v>4.2275</v>
      </c>
      <c r="E158" t="n">
        <v>23.65</v>
      </c>
      <c r="F158" t="n">
        <v>18.64</v>
      </c>
      <c r="G158" t="n">
        <v>19.62</v>
      </c>
      <c r="H158" t="n">
        <v>0.27</v>
      </c>
      <c r="I158" t="n">
        <v>57</v>
      </c>
      <c r="J158" t="n">
        <v>217.04</v>
      </c>
      <c r="K158" t="n">
        <v>56.13</v>
      </c>
      <c r="L158" t="n">
        <v>3.25</v>
      </c>
      <c r="M158" t="n">
        <v>55</v>
      </c>
      <c r="N158" t="n">
        <v>47.66</v>
      </c>
      <c r="O158" t="n">
        <v>27002.55</v>
      </c>
      <c r="P158" t="n">
        <v>251.55</v>
      </c>
      <c r="Q158" t="n">
        <v>2196.67</v>
      </c>
      <c r="R158" t="n">
        <v>111.44</v>
      </c>
      <c r="S158" t="n">
        <v>53.93</v>
      </c>
      <c r="T158" t="n">
        <v>26517.89</v>
      </c>
      <c r="U158" t="n">
        <v>0.48</v>
      </c>
      <c r="V158" t="n">
        <v>0.82</v>
      </c>
      <c r="W158" t="n">
        <v>2.57</v>
      </c>
      <c r="X158" t="n">
        <v>1.63</v>
      </c>
      <c r="Y158" t="n">
        <v>1</v>
      </c>
      <c r="Z158" t="n">
        <v>10</v>
      </c>
    </row>
    <row r="159">
      <c r="A159" t="n">
        <v>10</v>
      </c>
      <c r="B159" t="n">
        <v>110</v>
      </c>
      <c r="C159" t="inlineStr">
        <is>
          <t xml:space="preserve">CONCLUIDO	</t>
        </is>
      </c>
      <c r="D159" t="n">
        <v>4.2953</v>
      </c>
      <c r="E159" t="n">
        <v>23.28</v>
      </c>
      <c r="F159" t="n">
        <v>18.47</v>
      </c>
      <c r="G159" t="n">
        <v>21.32</v>
      </c>
      <c r="H159" t="n">
        <v>0.29</v>
      </c>
      <c r="I159" t="n">
        <v>52</v>
      </c>
      <c r="J159" t="n">
        <v>217.45</v>
      </c>
      <c r="K159" t="n">
        <v>56.13</v>
      </c>
      <c r="L159" t="n">
        <v>3.5</v>
      </c>
      <c r="M159" t="n">
        <v>50</v>
      </c>
      <c r="N159" t="n">
        <v>47.82</v>
      </c>
      <c r="O159" t="n">
        <v>27053.07</v>
      </c>
      <c r="P159" t="n">
        <v>246.52</v>
      </c>
      <c r="Q159" t="n">
        <v>2196.85</v>
      </c>
      <c r="R159" t="n">
        <v>106.33</v>
      </c>
      <c r="S159" t="n">
        <v>53.93</v>
      </c>
      <c r="T159" t="n">
        <v>23988.08</v>
      </c>
      <c r="U159" t="n">
        <v>0.51</v>
      </c>
      <c r="V159" t="n">
        <v>0.83</v>
      </c>
      <c r="W159" t="n">
        <v>2.56</v>
      </c>
      <c r="X159" t="n">
        <v>1.47</v>
      </c>
      <c r="Y159" t="n">
        <v>1</v>
      </c>
      <c r="Z159" t="n">
        <v>10</v>
      </c>
    </row>
    <row r="160">
      <c r="A160" t="n">
        <v>11</v>
      </c>
      <c r="B160" t="n">
        <v>110</v>
      </c>
      <c r="C160" t="inlineStr">
        <is>
          <t xml:space="preserve">CONCLUIDO	</t>
        </is>
      </c>
      <c r="D160" t="n">
        <v>4.3504</v>
      </c>
      <c r="E160" t="n">
        <v>22.99</v>
      </c>
      <c r="F160" t="n">
        <v>18.35</v>
      </c>
      <c r="G160" t="n">
        <v>22.93</v>
      </c>
      <c r="H160" t="n">
        <v>0.31</v>
      </c>
      <c r="I160" t="n">
        <v>48</v>
      </c>
      <c r="J160" t="n">
        <v>217.86</v>
      </c>
      <c r="K160" t="n">
        <v>56.13</v>
      </c>
      <c r="L160" t="n">
        <v>3.75</v>
      </c>
      <c r="M160" t="n">
        <v>46</v>
      </c>
      <c r="N160" t="n">
        <v>47.98</v>
      </c>
      <c r="O160" t="n">
        <v>27103.65</v>
      </c>
      <c r="P160" t="n">
        <v>242.77</v>
      </c>
      <c r="Q160" t="n">
        <v>2196.62</v>
      </c>
      <c r="R160" t="n">
        <v>102.31</v>
      </c>
      <c r="S160" t="n">
        <v>53.93</v>
      </c>
      <c r="T160" t="n">
        <v>21999.66</v>
      </c>
      <c r="U160" t="n">
        <v>0.53</v>
      </c>
      <c r="V160" t="n">
        <v>0.83</v>
      </c>
      <c r="W160" t="n">
        <v>2.55</v>
      </c>
      <c r="X160" t="n">
        <v>1.34</v>
      </c>
      <c r="Y160" t="n">
        <v>1</v>
      </c>
      <c r="Z160" t="n">
        <v>10</v>
      </c>
    </row>
    <row r="161">
      <c r="A161" t="n">
        <v>12</v>
      </c>
      <c r="B161" t="n">
        <v>110</v>
      </c>
      <c r="C161" t="inlineStr">
        <is>
          <t xml:space="preserve">CONCLUIDO	</t>
        </is>
      </c>
      <c r="D161" t="n">
        <v>4.4046</v>
      </c>
      <c r="E161" t="n">
        <v>22.7</v>
      </c>
      <c r="F161" t="n">
        <v>18.23</v>
      </c>
      <c r="G161" t="n">
        <v>24.86</v>
      </c>
      <c r="H161" t="n">
        <v>0.33</v>
      </c>
      <c r="I161" t="n">
        <v>44</v>
      </c>
      <c r="J161" t="n">
        <v>218.27</v>
      </c>
      <c r="K161" t="n">
        <v>56.13</v>
      </c>
      <c r="L161" t="n">
        <v>4</v>
      </c>
      <c r="M161" t="n">
        <v>42</v>
      </c>
      <c r="N161" t="n">
        <v>48.15</v>
      </c>
      <c r="O161" t="n">
        <v>27154.29</v>
      </c>
      <c r="P161" t="n">
        <v>238.47</v>
      </c>
      <c r="Q161" t="n">
        <v>2196.76</v>
      </c>
      <c r="R161" t="n">
        <v>98.12</v>
      </c>
      <c r="S161" t="n">
        <v>53.93</v>
      </c>
      <c r="T161" t="n">
        <v>19925.5</v>
      </c>
      <c r="U161" t="n">
        <v>0.55</v>
      </c>
      <c r="V161" t="n">
        <v>0.84</v>
      </c>
      <c r="W161" t="n">
        <v>2.55</v>
      </c>
      <c r="X161" t="n">
        <v>1.23</v>
      </c>
      <c r="Y161" t="n">
        <v>1</v>
      </c>
      <c r="Z161" t="n">
        <v>10</v>
      </c>
    </row>
    <row r="162">
      <c r="A162" t="n">
        <v>13</v>
      </c>
      <c r="B162" t="n">
        <v>110</v>
      </c>
      <c r="C162" t="inlineStr">
        <is>
          <t xml:space="preserve">CONCLUIDO	</t>
        </is>
      </c>
      <c r="D162" t="n">
        <v>4.4413</v>
      </c>
      <c r="E162" t="n">
        <v>22.52</v>
      </c>
      <c r="F162" t="n">
        <v>18.17</v>
      </c>
      <c r="G162" t="n">
        <v>26.59</v>
      </c>
      <c r="H162" t="n">
        <v>0.35</v>
      </c>
      <c r="I162" t="n">
        <v>41</v>
      </c>
      <c r="J162" t="n">
        <v>218.68</v>
      </c>
      <c r="K162" t="n">
        <v>56.13</v>
      </c>
      <c r="L162" t="n">
        <v>4.25</v>
      </c>
      <c r="M162" t="n">
        <v>39</v>
      </c>
      <c r="N162" t="n">
        <v>48.31</v>
      </c>
      <c r="O162" t="n">
        <v>27204.98</v>
      </c>
      <c r="P162" t="n">
        <v>235.1</v>
      </c>
      <c r="Q162" t="n">
        <v>2196.56</v>
      </c>
      <c r="R162" t="n">
        <v>95.95999999999999</v>
      </c>
      <c r="S162" t="n">
        <v>53.93</v>
      </c>
      <c r="T162" t="n">
        <v>18859.14</v>
      </c>
      <c r="U162" t="n">
        <v>0.5600000000000001</v>
      </c>
      <c r="V162" t="n">
        <v>0.84</v>
      </c>
      <c r="W162" t="n">
        <v>2.56</v>
      </c>
      <c r="X162" t="n">
        <v>1.17</v>
      </c>
      <c r="Y162" t="n">
        <v>1</v>
      </c>
      <c r="Z162" t="n">
        <v>10</v>
      </c>
    </row>
    <row r="163">
      <c r="A163" t="n">
        <v>14</v>
      </c>
      <c r="B163" t="n">
        <v>110</v>
      </c>
      <c r="C163" t="inlineStr">
        <is>
          <t xml:space="preserve">CONCLUIDO	</t>
        </is>
      </c>
      <c r="D163" t="n">
        <v>4.4863</v>
      </c>
      <c r="E163" t="n">
        <v>22.29</v>
      </c>
      <c r="F163" t="n">
        <v>18.07</v>
      </c>
      <c r="G163" t="n">
        <v>28.54</v>
      </c>
      <c r="H163" t="n">
        <v>0.36</v>
      </c>
      <c r="I163" t="n">
        <v>38</v>
      </c>
      <c r="J163" t="n">
        <v>219.09</v>
      </c>
      <c r="K163" t="n">
        <v>56.13</v>
      </c>
      <c r="L163" t="n">
        <v>4.5</v>
      </c>
      <c r="M163" t="n">
        <v>36</v>
      </c>
      <c r="N163" t="n">
        <v>48.47</v>
      </c>
      <c r="O163" t="n">
        <v>27255.72</v>
      </c>
      <c r="P163" t="n">
        <v>230.15</v>
      </c>
      <c r="Q163" t="n">
        <v>2196.6</v>
      </c>
      <c r="R163" t="n">
        <v>92.84</v>
      </c>
      <c r="S163" t="n">
        <v>53.93</v>
      </c>
      <c r="T163" t="n">
        <v>17313.71</v>
      </c>
      <c r="U163" t="n">
        <v>0.58</v>
      </c>
      <c r="V163" t="n">
        <v>0.85</v>
      </c>
      <c r="W163" t="n">
        <v>2.55</v>
      </c>
      <c r="X163" t="n">
        <v>1.07</v>
      </c>
      <c r="Y163" t="n">
        <v>1</v>
      </c>
      <c r="Z163" t="n">
        <v>10</v>
      </c>
    </row>
    <row r="164">
      <c r="A164" t="n">
        <v>15</v>
      </c>
      <c r="B164" t="n">
        <v>110</v>
      </c>
      <c r="C164" t="inlineStr">
        <is>
          <t xml:space="preserve">CONCLUIDO	</t>
        </is>
      </c>
      <c r="D164" t="n">
        <v>4.512</v>
      </c>
      <c r="E164" t="n">
        <v>22.16</v>
      </c>
      <c r="F164" t="n">
        <v>18.03</v>
      </c>
      <c r="G164" t="n">
        <v>30.05</v>
      </c>
      <c r="H164" t="n">
        <v>0.38</v>
      </c>
      <c r="I164" t="n">
        <v>36</v>
      </c>
      <c r="J164" t="n">
        <v>219.51</v>
      </c>
      <c r="K164" t="n">
        <v>56.13</v>
      </c>
      <c r="L164" t="n">
        <v>4.75</v>
      </c>
      <c r="M164" t="n">
        <v>34</v>
      </c>
      <c r="N164" t="n">
        <v>48.63</v>
      </c>
      <c r="O164" t="n">
        <v>27306.53</v>
      </c>
      <c r="P164" t="n">
        <v>228.17</v>
      </c>
      <c r="Q164" t="n">
        <v>2196.57</v>
      </c>
      <c r="R164" t="n">
        <v>91.97</v>
      </c>
      <c r="S164" t="n">
        <v>53.93</v>
      </c>
      <c r="T164" t="n">
        <v>16887.53</v>
      </c>
      <c r="U164" t="n">
        <v>0.59</v>
      </c>
      <c r="V164" t="n">
        <v>0.85</v>
      </c>
      <c r="W164" t="n">
        <v>2.53</v>
      </c>
      <c r="X164" t="n">
        <v>1.02</v>
      </c>
      <c r="Y164" t="n">
        <v>1</v>
      </c>
      <c r="Z164" t="n">
        <v>10</v>
      </c>
    </row>
    <row r="165">
      <c r="A165" t="n">
        <v>16</v>
      </c>
      <c r="B165" t="n">
        <v>110</v>
      </c>
      <c r="C165" t="inlineStr">
        <is>
          <t xml:space="preserve">CONCLUIDO	</t>
        </is>
      </c>
      <c r="D165" t="n">
        <v>4.5607</v>
      </c>
      <c r="E165" t="n">
        <v>21.93</v>
      </c>
      <c r="F165" t="n">
        <v>17.92</v>
      </c>
      <c r="G165" t="n">
        <v>32.58</v>
      </c>
      <c r="H165" t="n">
        <v>0.4</v>
      </c>
      <c r="I165" t="n">
        <v>33</v>
      </c>
      <c r="J165" t="n">
        <v>219.92</v>
      </c>
      <c r="K165" t="n">
        <v>56.13</v>
      </c>
      <c r="L165" t="n">
        <v>5</v>
      </c>
      <c r="M165" t="n">
        <v>31</v>
      </c>
      <c r="N165" t="n">
        <v>48.79</v>
      </c>
      <c r="O165" t="n">
        <v>27357.39</v>
      </c>
      <c r="P165" t="n">
        <v>223.41</v>
      </c>
      <c r="Q165" t="n">
        <v>2196.6</v>
      </c>
      <c r="R165" t="n">
        <v>88.19</v>
      </c>
      <c r="S165" t="n">
        <v>53.93</v>
      </c>
      <c r="T165" t="n">
        <v>15013.86</v>
      </c>
      <c r="U165" t="n">
        <v>0.61</v>
      </c>
      <c r="V165" t="n">
        <v>0.85</v>
      </c>
      <c r="W165" t="n">
        <v>2.53</v>
      </c>
      <c r="X165" t="n">
        <v>0.92</v>
      </c>
      <c r="Y165" t="n">
        <v>1</v>
      </c>
      <c r="Z165" t="n">
        <v>10</v>
      </c>
    </row>
    <row r="166">
      <c r="A166" t="n">
        <v>17</v>
      </c>
      <c r="B166" t="n">
        <v>110</v>
      </c>
      <c r="C166" t="inlineStr">
        <is>
          <t xml:space="preserve">CONCLUIDO	</t>
        </is>
      </c>
      <c r="D166" t="n">
        <v>4.5721</v>
      </c>
      <c r="E166" t="n">
        <v>21.87</v>
      </c>
      <c r="F166" t="n">
        <v>17.91</v>
      </c>
      <c r="G166" t="n">
        <v>33.58</v>
      </c>
      <c r="H166" t="n">
        <v>0.42</v>
      </c>
      <c r="I166" t="n">
        <v>32</v>
      </c>
      <c r="J166" t="n">
        <v>220.33</v>
      </c>
      <c r="K166" t="n">
        <v>56.13</v>
      </c>
      <c r="L166" t="n">
        <v>5.25</v>
      </c>
      <c r="M166" t="n">
        <v>30</v>
      </c>
      <c r="N166" t="n">
        <v>48.95</v>
      </c>
      <c r="O166" t="n">
        <v>27408.3</v>
      </c>
      <c r="P166" t="n">
        <v>220.74</v>
      </c>
      <c r="Q166" t="n">
        <v>2196.63</v>
      </c>
      <c r="R166" t="n">
        <v>87.47</v>
      </c>
      <c r="S166" t="n">
        <v>53.93</v>
      </c>
      <c r="T166" t="n">
        <v>14658.08</v>
      </c>
      <c r="U166" t="n">
        <v>0.62</v>
      </c>
      <c r="V166" t="n">
        <v>0.85</v>
      </c>
      <c r="W166" t="n">
        <v>2.54</v>
      </c>
      <c r="X166" t="n">
        <v>0.9</v>
      </c>
      <c r="Y166" t="n">
        <v>1</v>
      </c>
      <c r="Z166" t="n">
        <v>10</v>
      </c>
    </row>
    <row r="167">
      <c r="A167" t="n">
        <v>18</v>
      </c>
      <c r="B167" t="n">
        <v>110</v>
      </c>
      <c r="C167" t="inlineStr">
        <is>
          <t xml:space="preserve">CONCLUIDO	</t>
        </is>
      </c>
      <c r="D167" t="n">
        <v>4.6031</v>
      </c>
      <c r="E167" t="n">
        <v>21.72</v>
      </c>
      <c r="F167" t="n">
        <v>17.84</v>
      </c>
      <c r="G167" t="n">
        <v>35.69</v>
      </c>
      <c r="H167" t="n">
        <v>0.44</v>
      </c>
      <c r="I167" t="n">
        <v>30</v>
      </c>
      <c r="J167" t="n">
        <v>220.74</v>
      </c>
      <c r="K167" t="n">
        <v>56.13</v>
      </c>
      <c r="L167" t="n">
        <v>5.5</v>
      </c>
      <c r="M167" t="n">
        <v>28</v>
      </c>
      <c r="N167" t="n">
        <v>49.12</v>
      </c>
      <c r="O167" t="n">
        <v>27459.27</v>
      </c>
      <c r="P167" t="n">
        <v>217.51</v>
      </c>
      <c r="Q167" t="n">
        <v>2196.8</v>
      </c>
      <c r="R167" t="n">
        <v>85.79000000000001</v>
      </c>
      <c r="S167" t="n">
        <v>53.93</v>
      </c>
      <c r="T167" t="n">
        <v>13828.67</v>
      </c>
      <c r="U167" t="n">
        <v>0.63</v>
      </c>
      <c r="V167" t="n">
        <v>0.86</v>
      </c>
      <c r="W167" t="n">
        <v>2.52</v>
      </c>
      <c r="X167" t="n">
        <v>0.84</v>
      </c>
      <c r="Y167" t="n">
        <v>1</v>
      </c>
      <c r="Z167" t="n">
        <v>10</v>
      </c>
    </row>
    <row r="168">
      <c r="A168" t="n">
        <v>19</v>
      </c>
      <c r="B168" t="n">
        <v>110</v>
      </c>
      <c r="C168" t="inlineStr">
        <is>
          <t xml:space="preserve">CONCLUIDO	</t>
        </is>
      </c>
      <c r="D168" t="n">
        <v>4.6354</v>
      </c>
      <c r="E168" t="n">
        <v>21.57</v>
      </c>
      <c r="F168" t="n">
        <v>17.78</v>
      </c>
      <c r="G168" t="n">
        <v>38.1</v>
      </c>
      <c r="H168" t="n">
        <v>0.46</v>
      </c>
      <c r="I168" t="n">
        <v>28</v>
      </c>
      <c r="J168" t="n">
        <v>221.16</v>
      </c>
      <c r="K168" t="n">
        <v>56.13</v>
      </c>
      <c r="L168" t="n">
        <v>5.75</v>
      </c>
      <c r="M168" t="n">
        <v>26</v>
      </c>
      <c r="N168" t="n">
        <v>49.28</v>
      </c>
      <c r="O168" t="n">
        <v>27510.3</v>
      </c>
      <c r="P168" t="n">
        <v>215.28</v>
      </c>
      <c r="Q168" t="n">
        <v>2196.64</v>
      </c>
      <c r="R168" t="n">
        <v>83.34</v>
      </c>
      <c r="S168" t="n">
        <v>53.93</v>
      </c>
      <c r="T168" t="n">
        <v>12612.48</v>
      </c>
      <c r="U168" t="n">
        <v>0.65</v>
      </c>
      <c r="V168" t="n">
        <v>0.86</v>
      </c>
      <c r="W168" t="n">
        <v>2.53</v>
      </c>
      <c r="X168" t="n">
        <v>0.77</v>
      </c>
      <c r="Y168" t="n">
        <v>1</v>
      </c>
      <c r="Z168" t="n">
        <v>10</v>
      </c>
    </row>
    <row r="169">
      <c r="A169" t="n">
        <v>20</v>
      </c>
      <c r="B169" t="n">
        <v>110</v>
      </c>
      <c r="C169" t="inlineStr">
        <is>
          <t xml:space="preserve">CONCLUIDO	</t>
        </is>
      </c>
      <c r="D169" t="n">
        <v>4.6495</v>
      </c>
      <c r="E169" t="n">
        <v>21.51</v>
      </c>
      <c r="F169" t="n">
        <v>17.75</v>
      </c>
      <c r="G169" t="n">
        <v>39.45</v>
      </c>
      <c r="H169" t="n">
        <v>0.48</v>
      </c>
      <c r="I169" t="n">
        <v>27</v>
      </c>
      <c r="J169" t="n">
        <v>221.57</v>
      </c>
      <c r="K169" t="n">
        <v>56.13</v>
      </c>
      <c r="L169" t="n">
        <v>6</v>
      </c>
      <c r="M169" t="n">
        <v>24</v>
      </c>
      <c r="N169" t="n">
        <v>49.45</v>
      </c>
      <c r="O169" t="n">
        <v>27561.39</v>
      </c>
      <c r="P169" t="n">
        <v>210.22</v>
      </c>
      <c r="Q169" t="n">
        <v>2196.58</v>
      </c>
      <c r="R169" t="n">
        <v>82.95</v>
      </c>
      <c r="S169" t="n">
        <v>53.93</v>
      </c>
      <c r="T169" t="n">
        <v>12426.68</v>
      </c>
      <c r="U169" t="n">
        <v>0.65</v>
      </c>
      <c r="V169" t="n">
        <v>0.86</v>
      </c>
      <c r="W169" t="n">
        <v>2.52</v>
      </c>
      <c r="X169" t="n">
        <v>0.75</v>
      </c>
      <c r="Y169" t="n">
        <v>1</v>
      </c>
      <c r="Z169" t="n">
        <v>10</v>
      </c>
    </row>
    <row r="170">
      <c r="A170" t="n">
        <v>21</v>
      </c>
      <c r="B170" t="n">
        <v>110</v>
      </c>
      <c r="C170" t="inlineStr">
        <is>
          <t xml:space="preserve">CONCLUIDO	</t>
        </is>
      </c>
      <c r="D170" t="n">
        <v>4.6798</v>
      </c>
      <c r="E170" t="n">
        <v>21.37</v>
      </c>
      <c r="F170" t="n">
        <v>17.7</v>
      </c>
      <c r="G170" t="n">
        <v>42.48</v>
      </c>
      <c r="H170" t="n">
        <v>0.5</v>
      </c>
      <c r="I170" t="n">
        <v>25</v>
      </c>
      <c r="J170" t="n">
        <v>221.99</v>
      </c>
      <c r="K170" t="n">
        <v>56.13</v>
      </c>
      <c r="L170" t="n">
        <v>6.25</v>
      </c>
      <c r="M170" t="n">
        <v>21</v>
      </c>
      <c r="N170" t="n">
        <v>49.61</v>
      </c>
      <c r="O170" t="n">
        <v>27612.53</v>
      </c>
      <c r="P170" t="n">
        <v>208.13</v>
      </c>
      <c r="Q170" t="n">
        <v>2196.64</v>
      </c>
      <c r="R170" t="n">
        <v>80.81999999999999</v>
      </c>
      <c r="S170" t="n">
        <v>53.93</v>
      </c>
      <c r="T170" t="n">
        <v>11369.01</v>
      </c>
      <c r="U170" t="n">
        <v>0.67</v>
      </c>
      <c r="V170" t="n">
        <v>0.86</v>
      </c>
      <c r="W170" t="n">
        <v>2.52</v>
      </c>
      <c r="X170" t="n">
        <v>0.6899999999999999</v>
      </c>
      <c r="Y170" t="n">
        <v>1</v>
      </c>
      <c r="Z170" t="n">
        <v>10</v>
      </c>
    </row>
    <row r="171">
      <c r="A171" t="n">
        <v>22</v>
      </c>
      <c r="B171" t="n">
        <v>110</v>
      </c>
      <c r="C171" t="inlineStr">
        <is>
          <t xml:space="preserve">CONCLUIDO	</t>
        </is>
      </c>
      <c r="D171" t="n">
        <v>4.6989</v>
      </c>
      <c r="E171" t="n">
        <v>21.28</v>
      </c>
      <c r="F171" t="n">
        <v>17.66</v>
      </c>
      <c r="G171" t="n">
        <v>44.14</v>
      </c>
      <c r="H171" t="n">
        <v>0.52</v>
      </c>
      <c r="I171" t="n">
        <v>24</v>
      </c>
      <c r="J171" t="n">
        <v>222.4</v>
      </c>
      <c r="K171" t="n">
        <v>56.13</v>
      </c>
      <c r="L171" t="n">
        <v>6.5</v>
      </c>
      <c r="M171" t="n">
        <v>18</v>
      </c>
      <c r="N171" t="n">
        <v>49.78</v>
      </c>
      <c r="O171" t="n">
        <v>27663.85</v>
      </c>
      <c r="P171" t="n">
        <v>203.99</v>
      </c>
      <c r="Q171" t="n">
        <v>2196.66</v>
      </c>
      <c r="R171" t="n">
        <v>79.41</v>
      </c>
      <c r="S171" t="n">
        <v>53.93</v>
      </c>
      <c r="T171" t="n">
        <v>10667.82</v>
      </c>
      <c r="U171" t="n">
        <v>0.68</v>
      </c>
      <c r="V171" t="n">
        <v>0.87</v>
      </c>
      <c r="W171" t="n">
        <v>2.52</v>
      </c>
      <c r="X171" t="n">
        <v>0.65</v>
      </c>
      <c r="Y171" t="n">
        <v>1</v>
      </c>
      <c r="Z171" t="n">
        <v>10</v>
      </c>
    </row>
    <row r="172">
      <c r="A172" t="n">
        <v>23</v>
      </c>
      <c r="B172" t="n">
        <v>110</v>
      </c>
      <c r="C172" t="inlineStr">
        <is>
          <t xml:space="preserve">CONCLUIDO	</t>
        </is>
      </c>
      <c r="D172" t="n">
        <v>4.7125</v>
      </c>
      <c r="E172" t="n">
        <v>21.22</v>
      </c>
      <c r="F172" t="n">
        <v>17.64</v>
      </c>
      <c r="G172" t="n">
        <v>46.01</v>
      </c>
      <c r="H172" t="n">
        <v>0.54</v>
      </c>
      <c r="I172" t="n">
        <v>23</v>
      </c>
      <c r="J172" t="n">
        <v>222.82</v>
      </c>
      <c r="K172" t="n">
        <v>56.13</v>
      </c>
      <c r="L172" t="n">
        <v>6.75</v>
      </c>
      <c r="M172" t="n">
        <v>16</v>
      </c>
      <c r="N172" t="n">
        <v>49.94</v>
      </c>
      <c r="O172" t="n">
        <v>27715.11</v>
      </c>
      <c r="P172" t="n">
        <v>201.28</v>
      </c>
      <c r="Q172" t="n">
        <v>2196.66</v>
      </c>
      <c r="R172" t="n">
        <v>78.70999999999999</v>
      </c>
      <c r="S172" t="n">
        <v>53.93</v>
      </c>
      <c r="T172" t="n">
        <v>10326.3</v>
      </c>
      <c r="U172" t="n">
        <v>0.6899999999999999</v>
      </c>
      <c r="V172" t="n">
        <v>0.87</v>
      </c>
      <c r="W172" t="n">
        <v>2.52</v>
      </c>
      <c r="X172" t="n">
        <v>0.63</v>
      </c>
      <c r="Y172" t="n">
        <v>1</v>
      </c>
      <c r="Z172" t="n">
        <v>10</v>
      </c>
    </row>
    <row r="173">
      <c r="A173" t="n">
        <v>24</v>
      </c>
      <c r="B173" t="n">
        <v>110</v>
      </c>
      <c r="C173" t="inlineStr">
        <is>
          <t xml:space="preserve">CONCLUIDO	</t>
        </is>
      </c>
      <c r="D173" t="n">
        <v>4.723</v>
      </c>
      <c r="E173" t="n">
        <v>21.17</v>
      </c>
      <c r="F173" t="n">
        <v>17.63</v>
      </c>
      <c r="G173" t="n">
        <v>48.08</v>
      </c>
      <c r="H173" t="n">
        <v>0.5600000000000001</v>
      </c>
      <c r="I173" t="n">
        <v>22</v>
      </c>
      <c r="J173" t="n">
        <v>223.23</v>
      </c>
      <c r="K173" t="n">
        <v>56.13</v>
      </c>
      <c r="L173" t="n">
        <v>7</v>
      </c>
      <c r="M173" t="n">
        <v>10</v>
      </c>
      <c r="N173" t="n">
        <v>50.11</v>
      </c>
      <c r="O173" t="n">
        <v>27766.43</v>
      </c>
      <c r="P173" t="n">
        <v>198.57</v>
      </c>
      <c r="Q173" t="n">
        <v>2196.77</v>
      </c>
      <c r="R173" t="n">
        <v>78.13</v>
      </c>
      <c r="S173" t="n">
        <v>53.93</v>
      </c>
      <c r="T173" t="n">
        <v>10041.87</v>
      </c>
      <c r="U173" t="n">
        <v>0.6899999999999999</v>
      </c>
      <c r="V173" t="n">
        <v>0.87</v>
      </c>
      <c r="W173" t="n">
        <v>2.53</v>
      </c>
      <c r="X173" t="n">
        <v>0.62</v>
      </c>
      <c r="Y173" t="n">
        <v>1</v>
      </c>
      <c r="Z173" t="n">
        <v>10</v>
      </c>
    </row>
    <row r="174">
      <c r="A174" t="n">
        <v>25</v>
      </c>
      <c r="B174" t="n">
        <v>110</v>
      </c>
      <c r="C174" t="inlineStr">
        <is>
          <t xml:space="preserve">CONCLUIDO	</t>
        </is>
      </c>
      <c r="D174" t="n">
        <v>4.7229</v>
      </c>
      <c r="E174" t="n">
        <v>21.17</v>
      </c>
      <c r="F174" t="n">
        <v>17.63</v>
      </c>
      <c r="G174" t="n">
        <v>48.09</v>
      </c>
      <c r="H174" t="n">
        <v>0.58</v>
      </c>
      <c r="I174" t="n">
        <v>22</v>
      </c>
      <c r="J174" t="n">
        <v>223.65</v>
      </c>
      <c r="K174" t="n">
        <v>56.13</v>
      </c>
      <c r="L174" t="n">
        <v>7.25</v>
      </c>
      <c r="M174" t="n">
        <v>6</v>
      </c>
      <c r="N174" t="n">
        <v>50.27</v>
      </c>
      <c r="O174" t="n">
        <v>27817.81</v>
      </c>
      <c r="P174" t="n">
        <v>198.51</v>
      </c>
      <c r="Q174" t="n">
        <v>2196.74</v>
      </c>
      <c r="R174" t="n">
        <v>78.11</v>
      </c>
      <c r="S174" t="n">
        <v>53.93</v>
      </c>
      <c r="T174" t="n">
        <v>10030.43</v>
      </c>
      <c r="U174" t="n">
        <v>0.6899999999999999</v>
      </c>
      <c r="V174" t="n">
        <v>0.87</v>
      </c>
      <c r="W174" t="n">
        <v>2.53</v>
      </c>
      <c r="X174" t="n">
        <v>0.63</v>
      </c>
      <c r="Y174" t="n">
        <v>1</v>
      </c>
      <c r="Z174" t="n">
        <v>10</v>
      </c>
    </row>
    <row r="175">
      <c r="A175" t="n">
        <v>26</v>
      </c>
      <c r="B175" t="n">
        <v>110</v>
      </c>
      <c r="C175" t="inlineStr">
        <is>
          <t xml:space="preserve">CONCLUIDO	</t>
        </is>
      </c>
      <c r="D175" t="n">
        <v>4.7211</v>
      </c>
      <c r="E175" t="n">
        <v>21.18</v>
      </c>
      <c r="F175" t="n">
        <v>17.64</v>
      </c>
      <c r="G175" t="n">
        <v>48.11</v>
      </c>
      <c r="H175" t="n">
        <v>0.59</v>
      </c>
      <c r="I175" t="n">
        <v>22</v>
      </c>
      <c r="J175" t="n">
        <v>224.07</v>
      </c>
      <c r="K175" t="n">
        <v>56.13</v>
      </c>
      <c r="L175" t="n">
        <v>7.5</v>
      </c>
      <c r="M175" t="n">
        <v>3</v>
      </c>
      <c r="N175" t="n">
        <v>50.44</v>
      </c>
      <c r="O175" t="n">
        <v>27869.24</v>
      </c>
      <c r="P175" t="n">
        <v>197.32</v>
      </c>
      <c r="Q175" t="n">
        <v>2196.68</v>
      </c>
      <c r="R175" t="n">
        <v>78.27</v>
      </c>
      <c r="S175" t="n">
        <v>53.93</v>
      </c>
      <c r="T175" t="n">
        <v>10109.77</v>
      </c>
      <c r="U175" t="n">
        <v>0.6899999999999999</v>
      </c>
      <c r="V175" t="n">
        <v>0.87</v>
      </c>
      <c r="W175" t="n">
        <v>2.54</v>
      </c>
      <c r="X175" t="n">
        <v>0.63</v>
      </c>
      <c r="Y175" t="n">
        <v>1</v>
      </c>
      <c r="Z175" t="n">
        <v>10</v>
      </c>
    </row>
    <row r="176">
      <c r="A176" t="n">
        <v>27</v>
      </c>
      <c r="B176" t="n">
        <v>110</v>
      </c>
      <c r="C176" t="inlineStr">
        <is>
          <t xml:space="preserve">CONCLUIDO	</t>
        </is>
      </c>
      <c r="D176" t="n">
        <v>4.7364</v>
      </c>
      <c r="E176" t="n">
        <v>21.11</v>
      </c>
      <c r="F176" t="n">
        <v>17.61</v>
      </c>
      <c r="G176" t="n">
        <v>50.32</v>
      </c>
      <c r="H176" t="n">
        <v>0.61</v>
      </c>
      <c r="I176" t="n">
        <v>21</v>
      </c>
      <c r="J176" t="n">
        <v>224.49</v>
      </c>
      <c r="K176" t="n">
        <v>56.13</v>
      </c>
      <c r="L176" t="n">
        <v>7.75</v>
      </c>
      <c r="M176" t="n">
        <v>0</v>
      </c>
      <c r="N176" t="n">
        <v>50.61</v>
      </c>
      <c r="O176" t="n">
        <v>27920.73</v>
      </c>
      <c r="P176" t="n">
        <v>197.03</v>
      </c>
      <c r="Q176" t="n">
        <v>2196.77</v>
      </c>
      <c r="R176" t="n">
        <v>77.33</v>
      </c>
      <c r="S176" t="n">
        <v>53.93</v>
      </c>
      <c r="T176" t="n">
        <v>9646.959999999999</v>
      </c>
      <c r="U176" t="n">
        <v>0.7</v>
      </c>
      <c r="V176" t="n">
        <v>0.87</v>
      </c>
      <c r="W176" t="n">
        <v>2.54</v>
      </c>
      <c r="X176" t="n">
        <v>0.61</v>
      </c>
      <c r="Y176" t="n">
        <v>1</v>
      </c>
      <c r="Z176" t="n">
        <v>10</v>
      </c>
    </row>
    <row r="177">
      <c r="A177" t="n">
        <v>0</v>
      </c>
      <c r="B177" t="n">
        <v>150</v>
      </c>
      <c r="C177" t="inlineStr">
        <is>
          <t xml:space="preserve">CONCLUIDO	</t>
        </is>
      </c>
      <c r="D177" t="n">
        <v>1.9118</v>
      </c>
      <c r="E177" t="n">
        <v>52.31</v>
      </c>
      <c r="F177" t="n">
        <v>28.48</v>
      </c>
      <c r="G177" t="n">
        <v>4.56</v>
      </c>
      <c r="H177" t="n">
        <v>0.06</v>
      </c>
      <c r="I177" t="n">
        <v>375</v>
      </c>
      <c r="J177" t="n">
        <v>296.65</v>
      </c>
      <c r="K177" t="n">
        <v>61.82</v>
      </c>
      <c r="L177" t="n">
        <v>1</v>
      </c>
      <c r="M177" t="n">
        <v>373</v>
      </c>
      <c r="N177" t="n">
        <v>83.83</v>
      </c>
      <c r="O177" t="n">
        <v>36821.52</v>
      </c>
      <c r="P177" t="n">
        <v>514.8099999999999</v>
      </c>
      <c r="Q177" t="n">
        <v>2197.66</v>
      </c>
      <c r="R177" t="n">
        <v>433.93</v>
      </c>
      <c r="S177" t="n">
        <v>53.93</v>
      </c>
      <c r="T177" t="n">
        <v>186175.3</v>
      </c>
      <c r="U177" t="n">
        <v>0.12</v>
      </c>
      <c r="V177" t="n">
        <v>0.54</v>
      </c>
      <c r="W177" t="n">
        <v>3.09</v>
      </c>
      <c r="X177" t="n">
        <v>11.46</v>
      </c>
      <c r="Y177" t="n">
        <v>1</v>
      </c>
      <c r="Z177" t="n">
        <v>10</v>
      </c>
    </row>
    <row r="178">
      <c r="A178" t="n">
        <v>1</v>
      </c>
      <c r="B178" t="n">
        <v>150</v>
      </c>
      <c r="C178" t="inlineStr">
        <is>
          <t xml:space="preserve">CONCLUIDO	</t>
        </is>
      </c>
      <c r="D178" t="n">
        <v>2.3722</v>
      </c>
      <c r="E178" t="n">
        <v>42.16</v>
      </c>
      <c r="F178" t="n">
        <v>24.77</v>
      </c>
      <c r="G178" t="n">
        <v>5.74</v>
      </c>
      <c r="H178" t="n">
        <v>0.07000000000000001</v>
      </c>
      <c r="I178" t="n">
        <v>259</v>
      </c>
      <c r="J178" t="n">
        <v>297.17</v>
      </c>
      <c r="K178" t="n">
        <v>61.82</v>
      </c>
      <c r="L178" t="n">
        <v>1.25</v>
      </c>
      <c r="M178" t="n">
        <v>257</v>
      </c>
      <c r="N178" t="n">
        <v>84.09999999999999</v>
      </c>
      <c r="O178" t="n">
        <v>36885.7</v>
      </c>
      <c r="P178" t="n">
        <v>445.96</v>
      </c>
      <c r="Q178" t="n">
        <v>2197.44</v>
      </c>
      <c r="R178" t="n">
        <v>311.59</v>
      </c>
      <c r="S178" t="n">
        <v>53.93</v>
      </c>
      <c r="T178" t="n">
        <v>125585.31</v>
      </c>
      <c r="U178" t="n">
        <v>0.17</v>
      </c>
      <c r="V178" t="n">
        <v>0.62</v>
      </c>
      <c r="W178" t="n">
        <v>2.91</v>
      </c>
      <c r="X178" t="n">
        <v>7.76</v>
      </c>
      <c r="Y178" t="n">
        <v>1</v>
      </c>
      <c r="Z178" t="n">
        <v>10</v>
      </c>
    </row>
    <row r="179">
      <c r="A179" t="n">
        <v>2</v>
      </c>
      <c r="B179" t="n">
        <v>150</v>
      </c>
      <c r="C179" t="inlineStr">
        <is>
          <t xml:space="preserve">CONCLUIDO	</t>
        </is>
      </c>
      <c r="D179" t="n">
        <v>2.7148</v>
      </c>
      <c r="E179" t="n">
        <v>36.84</v>
      </c>
      <c r="F179" t="n">
        <v>22.84</v>
      </c>
      <c r="G179" t="n">
        <v>6.92</v>
      </c>
      <c r="H179" t="n">
        <v>0.09</v>
      </c>
      <c r="I179" t="n">
        <v>198</v>
      </c>
      <c r="J179" t="n">
        <v>297.7</v>
      </c>
      <c r="K179" t="n">
        <v>61.82</v>
      </c>
      <c r="L179" t="n">
        <v>1.5</v>
      </c>
      <c r="M179" t="n">
        <v>196</v>
      </c>
      <c r="N179" t="n">
        <v>84.37</v>
      </c>
      <c r="O179" t="n">
        <v>36949.99</v>
      </c>
      <c r="P179" t="n">
        <v>409.44</v>
      </c>
      <c r="Q179" t="n">
        <v>2197.31</v>
      </c>
      <c r="R179" t="n">
        <v>248.59</v>
      </c>
      <c r="S179" t="n">
        <v>53.93</v>
      </c>
      <c r="T179" t="n">
        <v>94388.39999999999</v>
      </c>
      <c r="U179" t="n">
        <v>0.22</v>
      </c>
      <c r="V179" t="n">
        <v>0.67</v>
      </c>
      <c r="W179" t="n">
        <v>2.8</v>
      </c>
      <c r="X179" t="n">
        <v>5.83</v>
      </c>
      <c r="Y179" t="n">
        <v>1</v>
      </c>
      <c r="Z179" t="n">
        <v>10</v>
      </c>
    </row>
    <row r="180">
      <c r="A180" t="n">
        <v>3</v>
      </c>
      <c r="B180" t="n">
        <v>150</v>
      </c>
      <c r="C180" t="inlineStr">
        <is>
          <t xml:space="preserve">CONCLUIDO	</t>
        </is>
      </c>
      <c r="D180" t="n">
        <v>2.9736</v>
      </c>
      <c r="E180" t="n">
        <v>33.63</v>
      </c>
      <c r="F180" t="n">
        <v>21.69</v>
      </c>
      <c r="G180" t="n">
        <v>8.08</v>
      </c>
      <c r="H180" t="n">
        <v>0.1</v>
      </c>
      <c r="I180" t="n">
        <v>161</v>
      </c>
      <c r="J180" t="n">
        <v>298.22</v>
      </c>
      <c r="K180" t="n">
        <v>61.82</v>
      </c>
      <c r="L180" t="n">
        <v>1.75</v>
      </c>
      <c r="M180" t="n">
        <v>159</v>
      </c>
      <c r="N180" t="n">
        <v>84.65000000000001</v>
      </c>
      <c r="O180" t="n">
        <v>37014.39</v>
      </c>
      <c r="P180" t="n">
        <v>387.29</v>
      </c>
      <c r="Q180" t="n">
        <v>2197.03</v>
      </c>
      <c r="R180" t="n">
        <v>211.24</v>
      </c>
      <c r="S180" t="n">
        <v>53.93</v>
      </c>
      <c r="T180" t="n">
        <v>75901.77</v>
      </c>
      <c r="U180" t="n">
        <v>0.26</v>
      </c>
      <c r="V180" t="n">
        <v>0.7</v>
      </c>
      <c r="W180" t="n">
        <v>2.73</v>
      </c>
      <c r="X180" t="n">
        <v>4.68</v>
      </c>
      <c r="Y180" t="n">
        <v>1</v>
      </c>
      <c r="Z180" t="n">
        <v>10</v>
      </c>
    </row>
    <row r="181">
      <c r="A181" t="n">
        <v>4</v>
      </c>
      <c r="B181" t="n">
        <v>150</v>
      </c>
      <c r="C181" t="inlineStr">
        <is>
          <t xml:space="preserve">CONCLUIDO	</t>
        </is>
      </c>
      <c r="D181" t="n">
        <v>3.1828</v>
      </c>
      <c r="E181" t="n">
        <v>31.42</v>
      </c>
      <c r="F181" t="n">
        <v>20.92</v>
      </c>
      <c r="G181" t="n">
        <v>9.300000000000001</v>
      </c>
      <c r="H181" t="n">
        <v>0.12</v>
      </c>
      <c r="I181" t="n">
        <v>135</v>
      </c>
      <c r="J181" t="n">
        <v>298.74</v>
      </c>
      <c r="K181" t="n">
        <v>61.82</v>
      </c>
      <c r="L181" t="n">
        <v>2</v>
      </c>
      <c r="M181" t="n">
        <v>133</v>
      </c>
      <c r="N181" t="n">
        <v>84.92</v>
      </c>
      <c r="O181" t="n">
        <v>37078.91</v>
      </c>
      <c r="P181" t="n">
        <v>372.09</v>
      </c>
      <c r="Q181" t="n">
        <v>2197.03</v>
      </c>
      <c r="R181" t="n">
        <v>185.85</v>
      </c>
      <c r="S181" t="n">
        <v>53.93</v>
      </c>
      <c r="T181" t="n">
        <v>63335.48</v>
      </c>
      <c r="U181" t="n">
        <v>0.29</v>
      </c>
      <c r="V181" t="n">
        <v>0.73</v>
      </c>
      <c r="W181" t="n">
        <v>2.7</v>
      </c>
      <c r="X181" t="n">
        <v>3.91</v>
      </c>
      <c r="Y181" t="n">
        <v>1</v>
      </c>
      <c r="Z181" t="n">
        <v>10</v>
      </c>
    </row>
    <row r="182">
      <c r="A182" t="n">
        <v>5</v>
      </c>
      <c r="B182" t="n">
        <v>150</v>
      </c>
      <c r="C182" t="inlineStr">
        <is>
          <t xml:space="preserve">CONCLUIDO	</t>
        </is>
      </c>
      <c r="D182" t="n">
        <v>3.3482</v>
      </c>
      <c r="E182" t="n">
        <v>29.87</v>
      </c>
      <c r="F182" t="n">
        <v>20.37</v>
      </c>
      <c r="G182" t="n">
        <v>10.45</v>
      </c>
      <c r="H182" t="n">
        <v>0.13</v>
      </c>
      <c r="I182" t="n">
        <v>117</v>
      </c>
      <c r="J182" t="n">
        <v>299.26</v>
      </c>
      <c r="K182" t="n">
        <v>61.82</v>
      </c>
      <c r="L182" t="n">
        <v>2.25</v>
      </c>
      <c r="M182" t="n">
        <v>115</v>
      </c>
      <c r="N182" t="n">
        <v>85.19</v>
      </c>
      <c r="O182" t="n">
        <v>37143.54</v>
      </c>
      <c r="P182" t="n">
        <v>360.72</v>
      </c>
      <c r="Q182" t="n">
        <v>2196.77</v>
      </c>
      <c r="R182" t="n">
        <v>168.01</v>
      </c>
      <c r="S182" t="n">
        <v>53.93</v>
      </c>
      <c r="T182" t="n">
        <v>54503.83</v>
      </c>
      <c r="U182" t="n">
        <v>0.32</v>
      </c>
      <c r="V182" t="n">
        <v>0.75</v>
      </c>
      <c r="W182" t="n">
        <v>2.67</v>
      </c>
      <c r="X182" t="n">
        <v>3.36</v>
      </c>
      <c r="Y182" t="n">
        <v>1</v>
      </c>
      <c r="Z182" t="n">
        <v>10</v>
      </c>
    </row>
    <row r="183">
      <c r="A183" t="n">
        <v>6</v>
      </c>
      <c r="B183" t="n">
        <v>150</v>
      </c>
      <c r="C183" t="inlineStr">
        <is>
          <t xml:space="preserve">CONCLUIDO	</t>
        </is>
      </c>
      <c r="D183" t="n">
        <v>3.4963</v>
      </c>
      <c r="E183" t="n">
        <v>28.6</v>
      </c>
      <c r="F183" t="n">
        <v>19.94</v>
      </c>
      <c r="G183" t="n">
        <v>11.73</v>
      </c>
      <c r="H183" t="n">
        <v>0.15</v>
      </c>
      <c r="I183" t="n">
        <v>102</v>
      </c>
      <c r="J183" t="n">
        <v>299.79</v>
      </c>
      <c r="K183" t="n">
        <v>61.82</v>
      </c>
      <c r="L183" t="n">
        <v>2.5</v>
      </c>
      <c r="M183" t="n">
        <v>100</v>
      </c>
      <c r="N183" t="n">
        <v>85.47</v>
      </c>
      <c r="O183" t="n">
        <v>37208.42</v>
      </c>
      <c r="P183" t="n">
        <v>351.34</v>
      </c>
      <c r="Q183" t="n">
        <v>2197.07</v>
      </c>
      <c r="R183" t="n">
        <v>153.57</v>
      </c>
      <c r="S183" t="n">
        <v>53.93</v>
      </c>
      <c r="T183" t="n">
        <v>47359.43</v>
      </c>
      <c r="U183" t="n">
        <v>0.35</v>
      </c>
      <c r="V183" t="n">
        <v>0.77</v>
      </c>
      <c r="W183" t="n">
        <v>2.65</v>
      </c>
      <c r="X183" t="n">
        <v>2.93</v>
      </c>
      <c r="Y183" t="n">
        <v>1</v>
      </c>
      <c r="Z183" t="n">
        <v>10</v>
      </c>
    </row>
    <row r="184">
      <c r="A184" t="n">
        <v>7</v>
      </c>
      <c r="B184" t="n">
        <v>150</v>
      </c>
      <c r="C184" t="inlineStr">
        <is>
          <t xml:space="preserve">CONCLUIDO	</t>
        </is>
      </c>
      <c r="D184" t="n">
        <v>3.6132</v>
      </c>
      <c r="E184" t="n">
        <v>27.68</v>
      </c>
      <c r="F184" t="n">
        <v>19.62</v>
      </c>
      <c r="G184" t="n">
        <v>12.94</v>
      </c>
      <c r="H184" t="n">
        <v>0.16</v>
      </c>
      <c r="I184" t="n">
        <v>91</v>
      </c>
      <c r="J184" t="n">
        <v>300.32</v>
      </c>
      <c r="K184" t="n">
        <v>61.82</v>
      </c>
      <c r="L184" t="n">
        <v>2.75</v>
      </c>
      <c r="M184" t="n">
        <v>89</v>
      </c>
      <c r="N184" t="n">
        <v>85.73999999999999</v>
      </c>
      <c r="O184" t="n">
        <v>37273.29</v>
      </c>
      <c r="P184" t="n">
        <v>344.58</v>
      </c>
      <c r="Q184" t="n">
        <v>2196.73</v>
      </c>
      <c r="R184" t="n">
        <v>143.48</v>
      </c>
      <c r="S184" t="n">
        <v>53.93</v>
      </c>
      <c r="T184" t="n">
        <v>42370.47</v>
      </c>
      <c r="U184" t="n">
        <v>0.38</v>
      </c>
      <c r="V184" t="n">
        <v>0.78</v>
      </c>
      <c r="W184" t="n">
        <v>2.63</v>
      </c>
      <c r="X184" t="n">
        <v>2.62</v>
      </c>
      <c r="Y184" t="n">
        <v>1</v>
      </c>
      <c r="Z184" t="n">
        <v>10</v>
      </c>
    </row>
    <row r="185">
      <c r="A185" t="n">
        <v>8</v>
      </c>
      <c r="B185" t="n">
        <v>150</v>
      </c>
      <c r="C185" t="inlineStr">
        <is>
          <t xml:space="preserve">CONCLUIDO	</t>
        </is>
      </c>
      <c r="D185" t="n">
        <v>3.7169</v>
      </c>
      <c r="E185" t="n">
        <v>26.9</v>
      </c>
      <c r="F185" t="n">
        <v>19.35</v>
      </c>
      <c r="G185" t="n">
        <v>14.16</v>
      </c>
      <c r="H185" t="n">
        <v>0.18</v>
      </c>
      <c r="I185" t="n">
        <v>82</v>
      </c>
      <c r="J185" t="n">
        <v>300.84</v>
      </c>
      <c r="K185" t="n">
        <v>61.82</v>
      </c>
      <c r="L185" t="n">
        <v>3</v>
      </c>
      <c r="M185" t="n">
        <v>80</v>
      </c>
      <c r="N185" t="n">
        <v>86.02</v>
      </c>
      <c r="O185" t="n">
        <v>37338.27</v>
      </c>
      <c r="P185" t="n">
        <v>337.93</v>
      </c>
      <c r="Q185" t="n">
        <v>2196.63</v>
      </c>
      <c r="R185" t="n">
        <v>134.54</v>
      </c>
      <c r="S185" t="n">
        <v>53.93</v>
      </c>
      <c r="T185" t="n">
        <v>37945.49</v>
      </c>
      <c r="U185" t="n">
        <v>0.4</v>
      </c>
      <c r="V185" t="n">
        <v>0.79</v>
      </c>
      <c r="W185" t="n">
        <v>2.61</v>
      </c>
      <c r="X185" t="n">
        <v>2.34</v>
      </c>
      <c r="Y185" t="n">
        <v>1</v>
      </c>
      <c r="Z185" t="n">
        <v>10</v>
      </c>
    </row>
    <row r="186">
      <c r="A186" t="n">
        <v>9</v>
      </c>
      <c r="B186" t="n">
        <v>150</v>
      </c>
      <c r="C186" t="inlineStr">
        <is>
          <t xml:space="preserve">CONCLUIDO	</t>
        </is>
      </c>
      <c r="D186" t="n">
        <v>3.7965</v>
      </c>
      <c r="E186" t="n">
        <v>26.34</v>
      </c>
      <c r="F186" t="n">
        <v>19.18</v>
      </c>
      <c r="G186" t="n">
        <v>15.34</v>
      </c>
      <c r="H186" t="n">
        <v>0.19</v>
      </c>
      <c r="I186" t="n">
        <v>75</v>
      </c>
      <c r="J186" t="n">
        <v>301.37</v>
      </c>
      <c r="K186" t="n">
        <v>61.82</v>
      </c>
      <c r="L186" t="n">
        <v>3.25</v>
      </c>
      <c r="M186" t="n">
        <v>73</v>
      </c>
      <c r="N186" t="n">
        <v>86.3</v>
      </c>
      <c r="O186" t="n">
        <v>37403.38</v>
      </c>
      <c r="P186" t="n">
        <v>333.52</v>
      </c>
      <c r="Q186" t="n">
        <v>2196.89</v>
      </c>
      <c r="R186" t="n">
        <v>128.57</v>
      </c>
      <c r="S186" t="n">
        <v>53.93</v>
      </c>
      <c r="T186" t="n">
        <v>34992.96</v>
      </c>
      <c r="U186" t="n">
        <v>0.42</v>
      </c>
      <c r="V186" t="n">
        <v>0.8</v>
      </c>
      <c r="W186" t="n">
        <v>2.61</v>
      </c>
      <c r="X186" t="n">
        <v>2.17</v>
      </c>
      <c r="Y186" t="n">
        <v>1</v>
      </c>
      <c r="Z186" t="n">
        <v>10</v>
      </c>
    </row>
    <row r="187">
      <c r="A187" t="n">
        <v>10</v>
      </c>
      <c r="B187" t="n">
        <v>150</v>
      </c>
      <c r="C187" t="inlineStr">
        <is>
          <t xml:space="preserve">CONCLUIDO	</t>
        </is>
      </c>
      <c r="D187" t="n">
        <v>3.8739</v>
      </c>
      <c r="E187" t="n">
        <v>25.81</v>
      </c>
      <c r="F187" t="n">
        <v>18.98</v>
      </c>
      <c r="G187" t="n">
        <v>16.51</v>
      </c>
      <c r="H187" t="n">
        <v>0.21</v>
      </c>
      <c r="I187" t="n">
        <v>69</v>
      </c>
      <c r="J187" t="n">
        <v>301.9</v>
      </c>
      <c r="K187" t="n">
        <v>61.82</v>
      </c>
      <c r="L187" t="n">
        <v>3.5</v>
      </c>
      <c r="M187" t="n">
        <v>67</v>
      </c>
      <c r="N187" t="n">
        <v>86.58</v>
      </c>
      <c r="O187" t="n">
        <v>37468.6</v>
      </c>
      <c r="P187" t="n">
        <v>328.84</v>
      </c>
      <c r="Q187" t="n">
        <v>2196.86</v>
      </c>
      <c r="R187" t="n">
        <v>123.04</v>
      </c>
      <c r="S187" t="n">
        <v>53.93</v>
      </c>
      <c r="T187" t="n">
        <v>32261.84</v>
      </c>
      <c r="U187" t="n">
        <v>0.44</v>
      </c>
      <c r="V187" t="n">
        <v>0.8</v>
      </c>
      <c r="W187" t="n">
        <v>2.58</v>
      </c>
      <c r="X187" t="n">
        <v>1.98</v>
      </c>
      <c r="Y187" t="n">
        <v>1</v>
      </c>
      <c r="Z187" t="n">
        <v>10</v>
      </c>
    </row>
    <row r="188">
      <c r="A188" t="n">
        <v>11</v>
      </c>
      <c r="B188" t="n">
        <v>150</v>
      </c>
      <c r="C188" t="inlineStr">
        <is>
          <t xml:space="preserve">CONCLUIDO	</t>
        </is>
      </c>
      <c r="D188" t="n">
        <v>3.9551</v>
      </c>
      <c r="E188" t="n">
        <v>25.28</v>
      </c>
      <c r="F188" t="n">
        <v>18.79</v>
      </c>
      <c r="G188" t="n">
        <v>17.89</v>
      </c>
      <c r="H188" t="n">
        <v>0.22</v>
      </c>
      <c r="I188" t="n">
        <v>63</v>
      </c>
      <c r="J188" t="n">
        <v>302.43</v>
      </c>
      <c r="K188" t="n">
        <v>61.82</v>
      </c>
      <c r="L188" t="n">
        <v>3.75</v>
      </c>
      <c r="M188" t="n">
        <v>61</v>
      </c>
      <c r="N188" t="n">
        <v>86.86</v>
      </c>
      <c r="O188" t="n">
        <v>37533.94</v>
      </c>
      <c r="P188" t="n">
        <v>323.58</v>
      </c>
      <c r="Q188" t="n">
        <v>2196.84</v>
      </c>
      <c r="R188" t="n">
        <v>116.18</v>
      </c>
      <c r="S188" t="n">
        <v>53.93</v>
      </c>
      <c r="T188" t="n">
        <v>28861.77</v>
      </c>
      <c r="U188" t="n">
        <v>0.46</v>
      </c>
      <c r="V188" t="n">
        <v>0.8100000000000001</v>
      </c>
      <c r="W188" t="n">
        <v>2.58</v>
      </c>
      <c r="X188" t="n">
        <v>1.78</v>
      </c>
      <c r="Y188" t="n">
        <v>1</v>
      </c>
      <c r="Z188" t="n">
        <v>10</v>
      </c>
    </row>
    <row r="189">
      <c r="A189" t="n">
        <v>12</v>
      </c>
      <c r="B189" t="n">
        <v>150</v>
      </c>
      <c r="C189" t="inlineStr">
        <is>
          <t xml:space="preserve">CONCLUIDO	</t>
        </is>
      </c>
      <c r="D189" t="n">
        <v>4.0081</v>
      </c>
      <c r="E189" t="n">
        <v>24.95</v>
      </c>
      <c r="F189" t="n">
        <v>18.67</v>
      </c>
      <c r="G189" t="n">
        <v>18.99</v>
      </c>
      <c r="H189" t="n">
        <v>0.24</v>
      </c>
      <c r="I189" t="n">
        <v>59</v>
      </c>
      <c r="J189" t="n">
        <v>302.96</v>
      </c>
      <c r="K189" t="n">
        <v>61.82</v>
      </c>
      <c r="L189" t="n">
        <v>4</v>
      </c>
      <c r="M189" t="n">
        <v>57</v>
      </c>
      <c r="N189" t="n">
        <v>87.14</v>
      </c>
      <c r="O189" t="n">
        <v>37599.4</v>
      </c>
      <c r="P189" t="n">
        <v>320.47</v>
      </c>
      <c r="Q189" t="n">
        <v>2196.77</v>
      </c>
      <c r="R189" t="n">
        <v>112.59</v>
      </c>
      <c r="S189" t="n">
        <v>53.93</v>
      </c>
      <c r="T189" t="n">
        <v>27082.87</v>
      </c>
      <c r="U189" t="n">
        <v>0.48</v>
      </c>
      <c r="V189" t="n">
        <v>0.82</v>
      </c>
      <c r="W189" t="n">
        <v>2.57</v>
      </c>
      <c r="X189" t="n">
        <v>1.67</v>
      </c>
      <c r="Y189" t="n">
        <v>1</v>
      </c>
      <c r="Z189" t="n">
        <v>10</v>
      </c>
    </row>
    <row r="190">
      <c r="A190" t="n">
        <v>13</v>
      </c>
      <c r="B190" t="n">
        <v>150</v>
      </c>
      <c r="C190" t="inlineStr">
        <is>
          <t xml:space="preserve">CONCLUIDO	</t>
        </is>
      </c>
      <c r="D190" t="n">
        <v>4.0639</v>
      </c>
      <c r="E190" t="n">
        <v>24.61</v>
      </c>
      <c r="F190" t="n">
        <v>18.55</v>
      </c>
      <c r="G190" t="n">
        <v>20.24</v>
      </c>
      <c r="H190" t="n">
        <v>0.25</v>
      </c>
      <c r="I190" t="n">
        <v>55</v>
      </c>
      <c r="J190" t="n">
        <v>303.49</v>
      </c>
      <c r="K190" t="n">
        <v>61.82</v>
      </c>
      <c r="L190" t="n">
        <v>4.25</v>
      </c>
      <c r="M190" t="n">
        <v>53</v>
      </c>
      <c r="N190" t="n">
        <v>87.42</v>
      </c>
      <c r="O190" t="n">
        <v>37664.98</v>
      </c>
      <c r="P190" t="n">
        <v>316.87</v>
      </c>
      <c r="Q190" t="n">
        <v>2196.7</v>
      </c>
      <c r="R190" t="n">
        <v>108.48</v>
      </c>
      <c r="S190" t="n">
        <v>53.93</v>
      </c>
      <c r="T190" t="n">
        <v>25048.72</v>
      </c>
      <c r="U190" t="n">
        <v>0.5</v>
      </c>
      <c r="V190" t="n">
        <v>0.82</v>
      </c>
      <c r="W190" t="n">
        <v>2.57</v>
      </c>
      <c r="X190" t="n">
        <v>1.55</v>
      </c>
      <c r="Y190" t="n">
        <v>1</v>
      </c>
      <c r="Z190" t="n">
        <v>10</v>
      </c>
    </row>
    <row r="191">
      <c r="A191" t="n">
        <v>14</v>
      </c>
      <c r="B191" t="n">
        <v>150</v>
      </c>
      <c r="C191" t="inlineStr">
        <is>
          <t xml:space="preserve">CONCLUIDO	</t>
        </is>
      </c>
      <c r="D191" t="n">
        <v>4.1173</v>
      </c>
      <c r="E191" t="n">
        <v>24.29</v>
      </c>
      <c r="F191" t="n">
        <v>18.46</v>
      </c>
      <c r="G191" t="n">
        <v>21.71</v>
      </c>
      <c r="H191" t="n">
        <v>0.26</v>
      </c>
      <c r="I191" t="n">
        <v>51</v>
      </c>
      <c r="J191" t="n">
        <v>304.03</v>
      </c>
      <c r="K191" t="n">
        <v>61.82</v>
      </c>
      <c r="L191" t="n">
        <v>4.5</v>
      </c>
      <c r="M191" t="n">
        <v>49</v>
      </c>
      <c r="N191" t="n">
        <v>87.7</v>
      </c>
      <c r="O191" t="n">
        <v>37730.68</v>
      </c>
      <c r="P191" t="n">
        <v>313.47</v>
      </c>
      <c r="Q191" t="n">
        <v>2196.59</v>
      </c>
      <c r="R191" t="n">
        <v>105.66</v>
      </c>
      <c r="S191" t="n">
        <v>53.93</v>
      </c>
      <c r="T191" t="n">
        <v>23657.87</v>
      </c>
      <c r="U191" t="n">
        <v>0.51</v>
      </c>
      <c r="V191" t="n">
        <v>0.83</v>
      </c>
      <c r="W191" t="n">
        <v>2.56</v>
      </c>
      <c r="X191" t="n">
        <v>1.45</v>
      </c>
      <c r="Y191" t="n">
        <v>1</v>
      </c>
      <c r="Z191" t="n">
        <v>10</v>
      </c>
    </row>
    <row r="192">
      <c r="A192" t="n">
        <v>15</v>
      </c>
      <c r="B192" t="n">
        <v>150</v>
      </c>
      <c r="C192" t="inlineStr">
        <is>
          <t xml:space="preserve">CONCLUIDO	</t>
        </is>
      </c>
      <c r="D192" t="n">
        <v>4.1608</v>
      </c>
      <c r="E192" t="n">
        <v>24.03</v>
      </c>
      <c r="F192" t="n">
        <v>18.37</v>
      </c>
      <c r="G192" t="n">
        <v>22.96</v>
      </c>
      <c r="H192" t="n">
        <v>0.28</v>
      </c>
      <c r="I192" t="n">
        <v>48</v>
      </c>
      <c r="J192" t="n">
        <v>304.56</v>
      </c>
      <c r="K192" t="n">
        <v>61.82</v>
      </c>
      <c r="L192" t="n">
        <v>4.75</v>
      </c>
      <c r="M192" t="n">
        <v>46</v>
      </c>
      <c r="N192" t="n">
        <v>87.98999999999999</v>
      </c>
      <c r="O192" t="n">
        <v>37796.51</v>
      </c>
      <c r="P192" t="n">
        <v>310.35</v>
      </c>
      <c r="Q192" t="n">
        <v>2196.73</v>
      </c>
      <c r="R192" t="n">
        <v>102.68</v>
      </c>
      <c r="S192" t="n">
        <v>53.93</v>
      </c>
      <c r="T192" t="n">
        <v>22187.3</v>
      </c>
      <c r="U192" t="n">
        <v>0.53</v>
      </c>
      <c r="V192" t="n">
        <v>0.83</v>
      </c>
      <c r="W192" t="n">
        <v>2.56</v>
      </c>
      <c r="X192" t="n">
        <v>1.36</v>
      </c>
      <c r="Y192" t="n">
        <v>1</v>
      </c>
      <c r="Z192" t="n">
        <v>10</v>
      </c>
    </row>
    <row r="193">
      <c r="A193" t="n">
        <v>16</v>
      </c>
      <c r="B193" t="n">
        <v>150</v>
      </c>
      <c r="C193" t="inlineStr">
        <is>
          <t xml:space="preserve">CONCLUIDO	</t>
        </is>
      </c>
      <c r="D193" t="n">
        <v>4.1962</v>
      </c>
      <c r="E193" t="n">
        <v>23.83</v>
      </c>
      <c r="F193" t="n">
        <v>18.28</v>
      </c>
      <c r="G193" t="n">
        <v>23.84</v>
      </c>
      <c r="H193" t="n">
        <v>0.29</v>
      </c>
      <c r="I193" t="n">
        <v>46</v>
      </c>
      <c r="J193" t="n">
        <v>305.09</v>
      </c>
      <c r="K193" t="n">
        <v>61.82</v>
      </c>
      <c r="L193" t="n">
        <v>5</v>
      </c>
      <c r="M193" t="n">
        <v>44</v>
      </c>
      <c r="N193" t="n">
        <v>88.27</v>
      </c>
      <c r="O193" t="n">
        <v>37862.45</v>
      </c>
      <c r="P193" t="n">
        <v>308.07</v>
      </c>
      <c r="Q193" t="n">
        <v>2196.8</v>
      </c>
      <c r="R193" t="n">
        <v>99.75</v>
      </c>
      <c r="S193" t="n">
        <v>53.93</v>
      </c>
      <c r="T193" t="n">
        <v>20727.53</v>
      </c>
      <c r="U193" t="n">
        <v>0.54</v>
      </c>
      <c r="V193" t="n">
        <v>0.84</v>
      </c>
      <c r="W193" t="n">
        <v>2.55</v>
      </c>
      <c r="X193" t="n">
        <v>1.27</v>
      </c>
      <c r="Y193" t="n">
        <v>1</v>
      </c>
      <c r="Z193" t="n">
        <v>10</v>
      </c>
    </row>
    <row r="194">
      <c r="A194" t="n">
        <v>17</v>
      </c>
      <c r="B194" t="n">
        <v>150</v>
      </c>
      <c r="C194" t="inlineStr">
        <is>
          <t xml:space="preserve">CONCLUIDO	</t>
        </is>
      </c>
      <c r="D194" t="n">
        <v>4.2394</v>
      </c>
      <c r="E194" t="n">
        <v>23.59</v>
      </c>
      <c r="F194" t="n">
        <v>18.2</v>
      </c>
      <c r="G194" t="n">
        <v>25.4</v>
      </c>
      <c r="H194" t="n">
        <v>0.31</v>
      </c>
      <c r="I194" t="n">
        <v>43</v>
      </c>
      <c r="J194" t="n">
        <v>305.63</v>
      </c>
      <c r="K194" t="n">
        <v>61.82</v>
      </c>
      <c r="L194" t="n">
        <v>5.25</v>
      </c>
      <c r="M194" t="n">
        <v>41</v>
      </c>
      <c r="N194" t="n">
        <v>88.56</v>
      </c>
      <c r="O194" t="n">
        <v>37928.52</v>
      </c>
      <c r="P194" t="n">
        <v>304.78</v>
      </c>
      <c r="Q194" t="n">
        <v>2196.66</v>
      </c>
      <c r="R194" t="n">
        <v>97.43000000000001</v>
      </c>
      <c r="S194" t="n">
        <v>53.93</v>
      </c>
      <c r="T194" t="n">
        <v>19587.08</v>
      </c>
      <c r="U194" t="n">
        <v>0.55</v>
      </c>
      <c r="V194" t="n">
        <v>0.84</v>
      </c>
      <c r="W194" t="n">
        <v>2.54</v>
      </c>
      <c r="X194" t="n">
        <v>1.2</v>
      </c>
      <c r="Y194" t="n">
        <v>1</v>
      </c>
      <c r="Z194" t="n">
        <v>10</v>
      </c>
    </row>
    <row r="195">
      <c r="A195" t="n">
        <v>18</v>
      </c>
      <c r="B195" t="n">
        <v>150</v>
      </c>
      <c r="C195" t="inlineStr">
        <is>
          <t xml:space="preserve">CONCLUIDO	</t>
        </is>
      </c>
      <c r="D195" t="n">
        <v>4.2682</v>
      </c>
      <c r="E195" t="n">
        <v>23.43</v>
      </c>
      <c r="F195" t="n">
        <v>18.15</v>
      </c>
      <c r="G195" t="n">
        <v>26.57</v>
      </c>
      <c r="H195" t="n">
        <v>0.32</v>
      </c>
      <c r="I195" t="n">
        <v>41</v>
      </c>
      <c r="J195" t="n">
        <v>306.17</v>
      </c>
      <c r="K195" t="n">
        <v>61.82</v>
      </c>
      <c r="L195" t="n">
        <v>5.5</v>
      </c>
      <c r="M195" t="n">
        <v>39</v>
      </c>
      <c r="N195" t="n">
        <v>88.84</v>
      </c>
      <c r="O195" t="n">
        <v>37994.72</v>
      </c>
      <c r="P195" t="n">
        <v>302.44</v>
      </c>
      <c r="Q195" t="n">
        <v>2196.89</v>
      </c>
      <c r="R195" t="n">
        <v>95.61</v>
      </c>
      <c r="S195" t="n">
        <v>53.93</v>
      </c>
      <c r="T195" t="n">
        <v>18687.25</v>
      </c>
      <c r="U195" t="n">
        <v>0.5600000000000001</v>
      </c>
      <c r="V195" t="n">
        <v>0.84</v>
      </c>
      <c r="W195" t="n">
        <v>2.55</v>
      </c>
      <c r="X195" t="n">
        <v>1.15</v>
      </c>
      <c r="Y195" t="n">
        <v>1</v>
      </c>
      <c r="Z195" t="n">
        <v>10</v>
      </c>
    </row>
    <row r="196">
      <c r="A196" t="n">
        <v>19</v>
      </c>
      <c r="B196" t="n">
        <v>150</v>
      </c>
      <c r="C196" t="inlineStr">
        <is>
          <t xml:space="preserve">CONCLUIDO	</t>
        </is>
      </c>
      <c r="D196" t="n">
        <v>4.2999</v>
      </c>
      <c r="E196" t="n">
        <v>23.26</v>
      </c>
      <c r="F196" t="n">
        <v>18.09</v>
      </c>
      <c r="G196" t="n">
        <v>27.83</v>
      </c>
      <c r="H196" t="n">
        <v>0.33</v>
      </c>
      <c r="I196" t="n">
        <v>39</v>
      </c>
      <c r="J196" t="n">
        <v>306.7</v>
      </c>
      <c r="K196" t="n">
        <v>61.82</v>
      </c>
      <c r="L196" t="n">
        <v>5.75</v>
      </c>
      <c r="M196" t="n">
        <v>37</v>
      </c>
      <c r="N196" t="n">
        <v>89.13</v>
      </c>
      <c r="O196" t="n">
        <v>38061.04</v>
      </c>
      <c r="P196" t="n">
        <v>299.54</v>
      </c>
      <c r="Q196" t="n">
        <v>2196.82</v>
      </c>
      <c r="R196" t="n">
        <v>93.75</v>
      </c>
      <c r="S196" t="n">
        <v>53.93</v>
      </c>
      <c r="T196" t="n">
        <v>17765.29</v>
      </c>
      <c r="U196" t="n">
        <v>0.58</v>
      </c>
      <c r="V196" t="n">
        <v>0.84</v>
      </c>
      <c r="W196" t="n">
        <v>2.54</v>
      </c>
      <c r="X196" t="n">
        <v>1.09</v>
      </c>
      <c r="Y196" t="n">
        <v>1</v>
      </c>
      <c r="Z196" t="n">
        <v>10</v>
      </c>
    </row>
    <row r="197">
      <c r="A197" t="n">
        <v>20</v>
      </c>
      <c r="B197" t="n">
        <v>150</v>
      </c>
      <c r="C197" t="inlineStr">
        <is>
          <t xml:space="preserve">CONCLUIDO	</t>
        </is>
      </c>
      <c r="D197" t="n">
        <v>4.3275</v>
      </c>
      <c r="E197" t="n">
        <v>23.11</v>
      </c>
      <c r="F197" t="n">
        <v>18.06</v>
      </c>
      <c r="G197" t="n">
        <v>29.28</v>
      </c>
      <c r="H197" t="n">
        <v>0.35</v>
      </c>
      <c r="I197" t="n">
        <v>37</v>
      </c>
      <c r="J197" t="n">
        <v>307.24</v>
      </c>
      <c r="K197" t="n">
        <v>61.82</v>
      </c>
      <c r="L197" t="n">
        <v>6</v>
      </c>
      <c r="M197" t="n">
        <v>35</v>
      </c>
      <c r="N197" t="n">
        <v>89.42</v>
      </c>
      <c r="O197" t="n">
        <v>38127.48</v>
      </c>
      <c r="P197" t="n">
        <v>298.79</v>
      </c>
      <c r="Q197" t="n">
        <v>2196.63</v>
      </c>
      <c r="R197" t="n">
        <v>92.59</v>
      </c>
      <c r="S197" t="n">
        <v>53.93</v>
      </c>
      <c r="T197" t="n">
        <v>17193.28</v>
      </c>
      <c r="U197" t="n">
        <v>0.58</v>
      </c>
      <c r="V197" t="n">
        <v>0.85</v>
      </c>
      <c r="W197" t="n">
        <v>2.54</v>
      </c>
      <c r="X197" t="n">
        <v>1.05</v>
      </c>
      <c r="Y197" t="n">
        <v>1</v>
      </c>
      <c r="Z197" t="n">
        <v>10</v>
      </c>
    </row>
    <row r="198">
      <c r="A198" t="n">
        <v>21</v>
      </c>
      <c r="B198" t="n">
        <v>150</v>
      </c>
      <c r="C198" t="inlineStr">
        <is>
          <t xml:space="preserve">CONCLUIDO	</t>
        </is>
      </c>
      <c r="D198" t="n">
        <v>4.3619</v>
      </c>
      <c r="E198" t="n">
        <v>22.93</v>
      </c>
      <c r="F198" t="n">
        <v>17.98</v>
      </c>
      <c r="G198" t="n">
        <v>30.83</v>
      </c>
      <c r="H198" t="n">
        <v>0.36</v>
      </c>
      <c r="I198" t="n">
        <v>35</v>
      </c>
      <c r="J198" t="n">
        <v>307.78</v>
      </c>
      <c r="K198" t="n">
        <v>61.82</v>
      </c>
      <c r="L198" t="n">
        <v>6.25</v>
      </c>
      <c r="M198" t="n">
        <v>33</v>
      </c>
      <c r="N198" t="n">
        <v>89.70999999999999</v>
      </c>
      <c r="O198" t="n">
        <v>38194.05</v>
      </c>
      <c r="P198" t="n">
        <v>294.68</v>
      </c>
      <c r="Q198" t="n">
        <v>2196.72</v>
      </c>
      <c r="R198" t="n">
        <v>90.26000000000001</v>
      </c>
      <c r="S198" t="n">
        <v>53.93</v>
      </c>
      <c r="T198" t="n">
        <v>16041.35</v>
      </c>
      <c r="U198" t="n">
        <v>0.6</v>
      </c>
      <c r="V198" t="n">
        <v>0.85</v>
      </c>
      <c r="W198" t="n">
        <v>2.53</v>
      </c>
      <c r="X198" t="n">
        <v>0.98</v>
      </c>
      <c r="Y198" t="n">
        <v>1</v>
      </c>
      <c r="Z198" t="n">
        <v>10</v>
      </c>
    </row>
    <row r="199">
      <c r="A199" t="n">
        <v>22</v>
      </c>
      <c r="B199" t="n">
        <v>150</v>
      </c>
      <c r="C199" t="inlineStr">
        <is>
          <t xml:space="preserve">CONCLUIDO	</t>
        </is>
      </c>
      <c r="D199" t="n">
        <v>4.3807</v>
      </c>
      <c r="E199" t="n">
        <v>22.83</v>
      </c>
      <c r="F199" t="n">
        <v>17.94</v>
      </c>
      <c r="G199" t="n">
        <v>31.66</v>
      </c>
      <c r="H199" t="n">
        <v>0.38</v>
      </c>
      <c r="I199" t="n">
        <v>34</v>
      </c>
      <c r="J199" t="n">
        <v>308.32</v>
      </c>
      <c r="K199" t="n">
        <v>61.82</v>
      </c>
      <c r="L199" t="n">
        <v>6.5</v>
      </c>
      <c r="M199" t="n">
        <v>32</v>
      </c>
      <c r="N199" t="n">
        <v>90</v>
      </c>
      <c r="O199" t="n">
        <v>38260.74</v>
      </c>
      <c r="P199" t="n">
        <v>292.67</v>
      </c>
      <c r="Q199" t="n">
        <v>2196.88</v>
      </c>
      <c r="R199" t="n">
        <v>88.97</v>
      </c>
      <c r="S199" t="n">
        <v>53.93</v>
      </c>
      <c r="T199" t="n">
        <v>15398.16</v>
      </c>
      <c r="U199" t="n">
        <v>0.61</v>
      </c>
      <c r="V199" t="n">
        <v>0.85</v>
      </c>
      <c r="W199" t="n">
        <v>2.53</v>
      </c>
      <c r="X199" t="n">
        <v>0.9399999999999999</v>
      </c>
      <c r="Y199" t="n">
        <v>1</v>
      </c>
      <c r="Z199" t="n">
        <v>10</v>
      </c>
    </row>
    <row r="200">
      <c r="A200" t="n">
        <v>23</v>
      </c>
      <c r="B200" t="n">
        <v>150</v>
      </c>
      <c r="C200" t="inlineStr">
        <is>
          <t xml:space="preserve">CONCLUIDO	</t>
        </is>
      </c>
      <c r="D200" t="n">
        <v>4.4153</v>
      </c>
      <c r="E200" t="n">
        <v>22.65</v>
      </c>
      <c r="F200" t="n">
        <v>17.87</v>
      </c>
      <c r="G200" t="n">
        <v>33.51</v>
      </c>
      <c r="H200" t="n">
        <v>0.39</v>
      </c>
      <c r="I200" t="n">
        <v>32</v>
      </c>
      <c r="J200" t="n">
        <v>308.86</v>
      </c>
      <c r="K200" t="n">
        <v>61.82</v>
      </c>
      <c r="L200" t="n">
        <v>6.75</v>
      </c>
      <c r="M200" t="n">
        <v>30</v>
      </c>
      <c r="N200" t="n">
        <v>90.29000000000001</v>
      </c>
      <c r="O200" t="n">
        <v>38327.57</v>
      </c>
      <c r="P200" t="n">
        <v>290.24</v>
      </c>
      <c r="Q200" t="n">
        <v>2196.62</v>
      </c>
      <c r="R200" t="n">
        <v>86.64</v>
      </c>
      <c r="S200" t="n">
        <v>53.93</v>
      </c>
      <c r="T200" t="n">
        <v>14245.94</v>
      </c>
      <c r="U200" t="n">
        <v>0.62</v>
      </c>
      <c r="V200" t="n">
        <v>0.85</v>
      </c>
      <c r="W200" t="n">
        <v>2.52</v>
      </c>
      <c r="X200" t="n">
        <v>0.87</v>
      </c>
      <c r="Y200" t="n">
        <v>1</v>
      </c>
      <c r="Z200" t="n">
        <v>10</v>
      </c>
    </row>
    <row r="201">
      <c r="A201" t="n">
        <v>24</v>
      </c>
      <c r="B201" t="n">
        <v>150</v>
      </c>
      <c r="C201" t="inlineStr">
        <is>
          <t xml:space="preserve">CONCLUIDO	</t>
        </is>
      </c>
      <c r="D201" t="n">
        <v>4.428</v>
      </c>
      <c r="E201" t="n">
        <v>22.58</v>
      </c>
      <c r="F201" t="n">
        <v>17.86</v>
      </c>
      <c r="G201" t="n">
        <v>34.58</v>
      </c>
      <c r="H201" t="n">
        <v>0.4</v>
      </c>
      <c r="I201" t="n">
        <v>31</v>
      </c>
      <c r="J201" t="n">
        <v>309.41</v>
      </c>
      <c r="K201" t="n">
        <v>61.82</v>
      </c>
      <c r="L201" t="n">
        <v>7</v>
      </c>
      <c r="M201" t="n">
        <v>29</v>
      </c>
      <c r="N201" t="n">
        <v>90.59</v>
      </c>
      <c r="O201" t="n">
        <v>38394.52</v>
      </c>
      <c r="P201" t="n">
        <v>288.32</v>
      </c>
      <c r="Q201" t="n">
        <v>2196.63</v>
      </c>
      <c r="R201" t="n">
        <v>86.38</v>
      </c>
      <c r="S201" t="n">
        <v>53.93</v>
      </c>
      <c r="T201" t="n">
        <v>14118.66</v>
      </c>
      <c r="U201" t="n">
        <v>0.62</v>
      </c>
      <c r="V201" t="n">
        <v>0.85</v>
      </c>
      <c r="W201" t="n">
        <v>2.52</v>
      </c>
      <c r="X201" t="n">
        <v>0.86</v>
      </c>
      <c r="Y201" t="n">
        <v>1</v>
      </c>
      <c r="Z201" t="n">
        <v>10</v>
      </c>
    </row>
    <row r="202">
      <c r="A202" t="n">
        <v>25</v>
      </c>
      <c r="B202" t="n">
        <v>150</v>
      </c>
      <c r="C202" t="inlineStr">
        <is>
          <t xml:space="preserve">CONCLUIDO	</t>
        </is>
      </c>
      <c r="D202" t="n">
        <v>4.4407</v>
      </c>
      <c r="E202" t="n">
        <v>22.52</v>
      </c>
      <c r="F202" t="n">
        <v>17.86</v>
      </c>
      <c r="G202" t="n">
        <v>35.71</v>
      </c>
      <c r="H202" t="n">
        <v>0.42</v>
      </c>
      <c r="I202" t="n">
        <v>30</v>
      </c>
      <c r="J202" t="n">
        <v>309.95</v>
      </c>
      <c r="K202" t="n">
        <v>61.82</v>
      </c>
      <c r="L202" t="n">
        <v>7.25</v>
      </c>
      <c r="M202" t="n">
        <v>28</v>
      </c>
      <c r="N202" t="n">
        <v>90.88</v>
      </c>
      <c r="O202" t="n">
        <v>38461.6</v>
      </c>
      <c r="P202" t="n">
        <v>286.42</v>
      </c>
      <c r="Q202" t="n">
        <v>2196.83</v>
      </c>
      <c r="R202" t="n">
        <v>85.84999999999999</v>
      </c>
      <c r="S202" t="n">
        <v>53.93</v>
      </c>
      <c r="T202" t="n">
        <v>13858.76</v>
      </c>
      <c r="U202" t="n">
        <v>0.63</v>
      </c>
      <c r="V202" t="n">
        <v>0.86</v>
      </c>
      <c r="W202" t="n">
        <v>2.53</v>
      </c>
      <c r="X202" t="n">
        <v>0.85</v>
      </c>
      <c r="Y202" t="n">
        <v>1</v>
      </c>
      <c r="Z202" t="n">
        <v>10</v>
      </c>
    </row>
    <row r="203">
      <c r="A203" t="n">
        <v>26</v>
      </c>
      <c r="B203" t="n">
        <v>150</v>
      </c>
      <c r="C203" t="inlineStr">
        <is>
          <t xml:space="preserve">CONCLUIDO	</t>
        </is>
      </c>
      <c r="D203" t="n">
        <v>4.4607</v>
      </c>
      <c r="E203" t="n">
        <v>22.42</v>
      </c>
      <c r="F203" t="n">
        <v>17.81</v>
      </c>
      <c r="G203" t="n">
        <v>36.85</v>
      </c>
      <c r="H203" t="n">
        <v>0.43</v>
      </c>
      <c r="I203" t="n">
        <v>29</v>
      </c>
      <c r="J203" t="n">
        <v>310.5</v>
      </c>
      <c r="K203" t="n">
        <v>61.82</v>
      </c>
      <c r="L203" t="n">
        <v>7.5</v>
      </c>
      <c r="M203" t="n">
        <v>27</v>
      </c>
      <c r="N203" t="n">
        <v>91.18000000000001</v>
      </c>
      <c r="O203" t="n">
        <v>38528.81</v>
      </c>
      <c r="P203" t="n">
        <v>283.61</v>
      </c>
      <c r="Q203" t="n">
        <v>2196.69</v>
      </c>
      <c r="R203" t="n">
        <v>84.43000000000001</v>
      </c>
      <c r="S203" t="n">
        <v>53.93</v>
      </c>
      <c r="T203" t="n">
        <v>13155.85</v>
      </c>
      <c r="U203" t="n">
        <v>0.64</v>
      </c>
      <c r="V203" t="n">
        <v>0.86</v>
      </c>
      <c r="W203" t="n">
        <v>2.53</v>
      </c>
      <c r="X203" t="n">
        <v>0.8</v>
      </c>
      <c r="Y203" t="n">
        <v>1</v>
      </c>
      <c r="Z203" t="n">
        <v>10</v>
      </c>
    </row>
    <row r="204">
      <c r="A204" t="n">
        <v>27</v>
      </c>
      <c r="B204" t="n">
        <v>150</v>
      </c>
      <c r="C204" t="inlineStr">
        <is>
          <t xml:space="preserve">CONCLUIDO	</t>
        </is>
      </c>
      <c r="D204" t="n">
        <v>4.4975</v>
      </c>
      <c r="E204" t="n">
        <v>22.23</v>
      </c>
      <c r="F204" t="n">
        <v>17.74</v>
      </c>
      <c r="G204" t="n">
        <v>39.42</v>
      </c>
      <c r="H204" t="n">
        <v>0.44</v>
      </c>
      <c r="I204" t="n">
        <v>27</v>
      </c>
      <c r="J204" t="n">
        <v>311.04</v>
      </c>
      <c r="K204" t="n">
        <v>61.82</v>
      </c>
      <c r="L204" t="n">
        <v>7.75</v>
      </c>
      <c r="M204" t="n">
        <v>25</v>
      </c>
      <c r="N204" t="n">
        <v>91.47</v>
      </c>
      <c r="O204" t="n">
        <v>38596.15</v>
      </c>
      <c r="P204" t="n">
        <v>280.85</v>
      </c>
      <c r="Q204" t="n">
        <v>2196.67</v>
      </c>
      <c r="R204" t="n">
        <v>81.95999999999999</v>
      </c>
      <c r="S204" t="n">
        <v>53.93</v>
      </c>
      <c r="T204" t="n">
        <v>11931.31</v>
      </c>
      <c r="U204" t="n">
        <v>0.66</v>
      </c>
      <c r="V204" t="n">
        <v>0.86</v>
      </c>
      <c r="W204" t="n">
        <v>2.53</v>
      </c>
      <c r="X204" t="n">
        <v>0.73</v>
      </c>
      <c r="Y204" t="n">
        <v>1</v>
      </c>
      <c r="Z204" t="n">
        <v>10</v>
      </c>
    </row>
    <row r="205">
      <c r="A205" t="n">
        <v>28</v>
      </c>
      <c r="B205" t="n">
        <v>150</v>
      </c>
      <c r="C205" t="inlineStr">
        <is>
          <t xml:space="preserve">CONCLUIDO	</t>
        </is>
      </c>
      <c r="D205" t="n">
        <v>4.5134</v>
      </c>
      <c r="E205" t="n">
        <v>22.16</v>
      </c>
      <c r="F205" t="n">
        <v>17.71</v>
      </c>
      <c r="G205" t="n">
        <v>40.88</v>
      </c>
      <c r="H205" t="n">
        <v>0.46</v>
      </c>
      <c r="I205" t="n">
        <v>26</v>
      </c>
      <c r="J205" t="n">
        <v>311.59</v>
      </c>
      <c r="K205" t="n">
        <v>61.82</v>
      </c>
      <c r="L205" t="n">
        <v>8</v>
      </c>
      <c r="M205" t="n">
        <v>24</v>
      </c>
      <c r="N205" t="n">
        <v>91.77</v>
      </c>
      <c r="O205" t="n">
        <v>38663.62</v>
      </c>
      <c r="P205" t="n">
        <v>278.36</v>
      </c>
      <c r="Q205" t="n">
        <v>2196.73</v>
      </c>
      <c r="R205" t="n">
        <v>81.39</v>
      </c>
      <c r="S205" t="n">
        <v>53.93</v>
      </c>
      <c r="T205" t="n">
        <v>11649.05</v>
      </c>
      <c r="U205" t="n">
        <v>0.66</v>
      </c>
      <c r="V205" t="n">
        <v>0.86</v>
      </c>
      <c r="W205" t="n">
        <v>2.52</v>
      </c>
      <c r="X205" t="n">
        <v>0.71</v>
      </c>
      <c r="Y205" t="n">
        <v>1</v>
      </c>
      <c r="Z205" t="n">
        <v>10</v>
      </c>
    </row>
    <row r="206">
      <c r="A206" t="n">
        <v>29</v>
      </c>
      <c r="B206" t="n">
        <v>150</v>
      </c>
      <c r="C206" t="inlineStr">
        <is>
          <t xml:space="preserve">CONCLUIDO	</t>
        </is>
      </c>
      <c r="D206" t="n">
        <v>4.5093</v>
      </c>
      <c r="E206" t="n">
        <v>22.18</v>
      </c>
      <c r="F206" t="n">
        <v>17.73</v>
      </c>
      <c r="G206" t="n">
        <v>40.93</v>
      </c>
      <c r="H206" t="n">
        <v>0.47</v>
      </c>
      <c r="I206" t="n">
        <v>26</v>
      </c>
      <c r="J206" t="n">
        <v>312.14</v>
      </c>
      <c r="K206" t="n">
        <v>61.82</v>
      </c>
      <c r="L206" t="n">
        <v>8.25</v>
      </c>
      <c r="M206" t="n">
        <v>24</v>
      </c>
      <c r="N206" t="n">
        <v>92.06999999999999</v>
      </c>
      <c r="O206" t="n">
        <v>38731.35</v>
      </c>
      <c r="P206" t="n">
        <v>277.86</v>
      </c>
      <c r="Q206" t="n">
        <v>2196.82</v>
      </c>
      <c r="R206" t="n">
        <v>82.23999999999999</v>
      </c>
      <c r="S206" t="n">
        <v>53.93</v>
      </c>
      <c r="T206" t="n">
        <v>12076.07</v>
      </c>
      <c r="U206" t="n">
        <v>0.66</v>
      </c>
      <c r="V206" t="n">
        <v>0.86</v>
      </c>
      <c r="W206" t="n">
        <v>2.52</v>
      </c>
      <c r="X206" t="n">
        <v>0.73</v>
      </c>
      <c r="Y206" t="n">
        <v>1</v>
      </c>
      <c r="Z206" t="n">
        <v>10</v>
      </c>
    </row>
    <row r="207">
      <c r="A207" t="n">
        <v>30</v>
      </c>
      <c r="B207" t="n">
        <v>150</v>
      </c>
      <c r="C207" t="inlineStr">
        <is>
          <t xml:space="preserve">CONCLUIDO	</t>
        </is>
      </c>
      <c r="D207" t="n">
        <v>4.5304</v>
      </c>
      <c r="E207" t="n">
        <v>22.07</v>
      </c>
      <c r="F207" t="n">
        <v>17.69</v>
      </c>
      <c r="G207" t="n">
        <v>42.45</v>
      </c>
      <c r="H207" t="n">
        <v>0.48</v>
      </c>
      <c r="I207" t="n">
        <v>25</v>
      </c>
      <c r="J207" t="n">
        <v>312.69</v>
      </c>
      <c r="K207" t="n">
        <v>61.82</v>
      </c>
      <c r="L207" t="n">
        <v>8.5</v>
      </c>
      <c r="M207" t="n">
        <v>23</v>
      </c>
      <c r="N207" t="n">
        <v>92.37</v>
      </c>
      <c r="O207" t="n">
        <v>38799.09</v>
      </c>
      <c r="P207" t="n">
        <v>275.67</v>
      </c>
      <c r="Q207" t="n">
        <v>2196.66</v>
      </c>
      <c r="R207" t="n">
        <v>80.54000000000001</v>
      </c>
      <c r="S207" t="n">
        <v>53.93</v>
      </c>
      <c r="T207" t="n">
        <v>11227.62</v>
      </c>
      <c r="U207" t="n">
        <v>0.67</v>
      </c>
      <c r="V207" t="n">
        <v>0.86</v>
      </c>
      <c r="W207" t="n">
        <v>2.52</v>
      </c>
      <c r="X207" t="n">
        <v>0.68</v>
      </c>
      <c r="Y207" t="n">
        <v>1</v>
      </c>
      <c r="Z207" t="n">
        <v>10</v>
      </c>
    </row>
    <row r="208">
      <c r="A208" t="n">
        <v>31</v>
      </c>
      <c r="B208" t="n">
        <v>150</v>
      </c>
      <c r="C208" t="inlineStr">
        <is>
          <t xml:space="preserve">CONCLUIDO	</t>
        </is>
      </c>
      <c r="D208" t="n">
        <v>4.5428</v>
      </c>
      <c r="E208" t="n">
        <v>22.01</v>
      </c>
      <c r="F208" t="n">
        <v>17.68</v>
      </c>
      <c r="G208" t="n">
        <v>44.21</v>
      </c>
      <c r="H208" t="n">
        <v>0.5</v>
      </c>
      <c r="I208" t="n">
        <v>24</v>
      </c>
      <c r="J208" t="n">
        <v>313.24</v>
      </c>
      <c r="K208" t="n">
        <v>61.82</v>
      </c>
      <c r="L208" t="n">
        <v>8.75</v>
      </c>
      <c r="M208" t="n">
        <v>22</v>
      </c>
      <c r="N208" t="n">
        <v>92.67</v>
      </c>
      <c r="O208" t="n">
        <v>38866.96</v>
      </c>
      <c r="P208" t="n">
        <v>273.6</v>
      </c>
      <c r="Q208" t="n">
        <v>2196.81</v>
      </c>
      <c r="R208" t="n">
        <v>80.36</v>
      </c>
      <c r="S208" t="n">
        <v>53.93</v>
      </c>
      <c r="T208" t="n">
        <v>11146.21</v>
      </c>
      <c r="U208" t="n">
        <v>0.67</v>
      </c>
      <c r="V208" t="n">
        <v>0.86</v>
      </c>
      <c r="W208" t="n">
        <v>2.52</v>
      </c>
      <c r="X208" t="n">
        <v>0.68</v>
      </c>
      <c r="Y208" t="n">
        <v>1</v>
      </c>
      <c r="Z208" t="n">
        <v>10</v>
      </c>
    </row>
    <row r="209">
      <c r="A209" t="n">
        <v>32</v>
      </c>
      <c r="B209" t="n">
        <v>150</v>
      </c>
      <c r="C209" t="inlineStr">
        <is>
          <t xml:space="preserve">CONCLUIDO	</t>
        </is>
      </c>
      <c r="D209" t="n">
        <v>4.5651</v>
      </c>
      <c r="E209" t="n">
        <v>21.91</v>
      </c>
      <c r="F209" t="n">
        <v>17.63</v>
      </c>
      <c r="G209" t="n">
        <v>45.99</v>
      </c>
      <c r="H209" t="n">
        <v>0.51</v>
      </c>
      <c r="I209" t="n">
        <v>23</v>
      </c>
      <c r="J209" t="n">
        <v>313.79</v>
      </c>
      <c r="K209" t="n">
        <v>61.82</v>
      </c>
      <c r="L209" t="n">
        <v>9</v>
      </c>
      <c r="M209" t="n">
        <v>21</v>
      </c>
      <c r="N209" t="n">
        <v>92.97</v>
      </c>
      <c r="O209" t="n">
        <v>38934.97</v>
      </c>
      <c r="P209" t="n">
        <v>271.31</v>
      </c>
      <c r="Q209" t="n">
        <v>2196.56</v>
      </c>
      <c r="R209" t="n">
        <v>78.86</v>
      </c>
      <c r="S209" t="n">
        <v>53.93</v>
      </c>
      <c r="T209" t="n">
        <v>10401.54</v>
      </c>
      <c r="U209" t="n">
        <v>0.68</v>
      </c>
      <c r="V209" t="n">
        <v>0.87</v>
      </c>
      <c r="W209" t="n">
        <v>2.51</v>
      </c>
      <c r="X209" t="n">
        <v>0.63</v>
      </c>
      <c r="Y209" t="n">
        <v>1</v>
      </c>
      <c r="Z209" t="n">
        <v>10</v>
      </c>
    </row>
    <row r="210">
      <c r="A210" t="n">
        <v>33</v>
      </c>
      <c r="B210" t="n">
        <v>150</v>
      </c>
      <c r="C210" t="inlineStr">
        <is>
          <t xml:space="preserve">CONCLUIDO	</t>
        </is>
      </c>
      <c r="D210" t="n">
        <v>4.5818</v>
      </c>
      <c r="E210" t="n">
        <v>21.83</v>
      </c>
      <c r="F210" t="n">
        <v>17.61</v>
      </c>
      <c r="G210" t="n">
        <v>48.02</v>
      </c>
      <c r="H210" t="n">
        <v>0.52</v>
      </c>
      <c r="I210" t="n">
        <v>22</v>
      </c>
      <c r="J210" t="n">
        <v>314.34</v>
      </c>
      <c r="K210" t="n">
        <v>61.82</v>
      </c>
      <c r="L210" t="n">
        <v>9.25</v>
      </c>
      <c r="M210" t="n">
        <v>20</v>
      </c>
      <c r="N210" t="n">
        <v>93.27</v>
      </c>
      <c r="O210" t="n">
        <v>39003.11</v>
      </c>
      <c r="P210" t="n">
        <v>268.62</v>
      </c>
      <c r="Q210" t="n">
        <v>2196.59</v>
      </c>
      <c r="R210" t="n">
        <v>77.78</v>
      </c>
      <c r="S210" t="n">
        <v>53.93</v>
      </c>
      <c r="T210" t="n">
        <v>9865.059999999999</v>
      </c>
      <c r="U210" t="n">
        <v>0.6899999999999999</v>
      </c>
      <c r="V210" t="n">
        <v>0.87</v>
      </c>
      <c r="W210" t="n">
        <v>2.52</v>
      </c>
      <c r="X210" t="n">
        <v>0.6</v>
      </c>
      <c r="Y210" t="n">
        <v>1</v>
      </c>
      <c r="Z210" t="n">
        <v>10</v>
      </c>
    </row>
    <row r="211">
      <c r="A211" t="n">
        <v>34</v>
      </c>
      <c r="B211" t="n">
        <v>150</v>
      </c>
      <c r="C211" t="inlineStr">
        <is>
          <t xml:space="preserve">CONCLUIDO	</t>
        </is>
      </c>
      <c r="D211" t="n">
        <v>4.5837</v>
      </c>
      <c r="E211" t="n">
        <v>21.82</v>
      </c>
      <c r="F211" t="n">
        <v>17.6</v>
      </c>
      <c r="G211" t="n">
        <v>47.99</v>
      </c>
      <c r="H211" t="n">
        <v>0.54</v>
      </c>
      <c r="I211" t="n">
        <v>22</v>
      </c>
      <c r="J211" t="n">
        <v>314.9</v>
      </c>
      <c r="K211" t="n">
        <v>61.82</v>
      </c>
      <c r="L211" t="n">
        <v>9.5</v>
      </c>
      <c r="M211" t="n">
        <v>20</v>
      </c>
      <c r="N211" t="n">
        <v>93.56999999999999</v>
      </c>
      <c r="O211" t="n">
        <v>39071.38</v>
      </c>
      <c r="P211" t="n">
        <v>267.96</v>
      </c>
      <c r="Q211" t="n">
        <v>2196.61</v>
      </c>
      <c r="R211" t="n">
        <v>77.8</v>
      </c>
      <c r="S211" t="n">
        <v>53.93</v>
      </c>
      <c r="T211" t="n">
        <v>9875.76</v>
      </c>
      <c r="U211" t="n">
        <v>0.6899999999999999</v>
      </c>
      <c r="V211" t="n">
        <v>0.87</v>
      </c>
      <c r="W211" t="n">
        <v>2.51</v>
      </c>
      <c r="X211" t="n">
        <v>0.59</v>
      </c>
      <c r="Y211" t="n">
        <v>1</v>
      </c>
      <c r="Z211" t="n">
        <v>10</v>
      </c>
    </row>
    <row r="212">
      <c r="A212" t="n">
        <v>35</v>
      </c>
      <c r="B212" t="n">
        <v>150</v>
      </c>
      <c r="C212" t="inlineStr">
        <is>
          <t xml:space="preserve">CONCLUIDO	</t>
        </is>
      </c>
      <c r="D212" t="n">
        <v>4.6005</v>
      </c>
      <c r="E212" t="n">
        <v>21.74</v>
      </c>
      <c r="F212" t="n">
        <v>17.57</v>
      </c>
      <c r="G212" t="n">
        <v>50.21</v>
      </c>
      <c r="H212" t="n">
        <v>0.55</v>
      </c>
      <c r="I212" t="n">
        <v>21</v>
      </c>
      <c r="J212" t="n">
        <v>315.45</v>
      </c>
      <c r="K212" t="n">
        <v>61.82</v>
      </c>
      <c r="L212" t="n">
        <v>9.75</v>
      </c>
      <c r="M212" t="n">
        <v>19</v>
      </c>
      <c r="N212" t="n">
        <v>93.88</v>
      </c>
      <c r="O212" t="n">
        <v>39139.8</v>
      </c>
      <c r="P212" t="n">
        <v>264.33</v>
      </c>
      <c r="Q212" t="n">
        <v>2196.56</v>
      </c>
      <c r="R212" t="n">
        <v>76.92</v>
      </c>
      <c r="S212" t="n">
        <v>53.93</v>
      </c>
      <c r="T212" t="n">
        <v>9440.530000000001</v>
      </c>
      <c r="U212" t="n">
        <v>0.7</v>
      </c>
      <c r="V212" t="n">
        <v>0.87</v>
      </c>
      <c r="W212" t="n">
        <v>2.51</v>
      </c>
      <c r="X212" t="n">
        <v>0.57</v>
      </c>
      <c r="Y212" t="n">
        <v>1</v>
      </c>
      <c r="Z212" t="n">
        <v>10</v>
      </c>
    </row>
    <row r="213">
      <c r="A213" t="n">
        <v>36</v>
      </c>
      <c r="B213" t="n">
        <v>150</v>
      </c>
      <c r="C213" t="inlineStr">
        <is>
          <t xml:space="preserve">CONCLUIDO	</t>
        </is>
      </c>
      <c r="D213" t="n">
        <v>4.6189</v>
      </c>
      <c r="E213" t="n">
        <v>21.65</v>
      </c>
      <c r="F213" t="n">
        <v>17.54</v>
      </c>
      <c r="G213" t="n">
        <v>52.62</v>
      </c>
      <c r="H213" t="n">
        <v>0.5600000000000001</v>
      </c>
      <c r="I213" t="n">
        <v>20</v>
      </c>
      <c r="J213" t="n">
        <v>316.01</v>
      </c>
      <c r="K213" t="n">
        <v>61.82</v>
      </c>
      <c r="L213" t="n">
        <v>10</v>
      </c>
      <c r="M213" t="n">
        <v>18</v>
      </c>
      <c r="N213" t="n">
        <v>94.18000000000001</v>
      </c>
      <c r="O213" t="n">
        <v>39208.35</v>
      </c>
      <c r="P213" t="n">
        <v>261.57</v>
      </c>
      <c r="Q213" t="n">
        <v>2196.6</v>
      </c>
      <c r="R213" t="n">
        <v>75.81999999999999</v>
      </c>
      <c r="S213" t="n">
        <v>53.93</v>
      </c>
      <c r="T213" t="n">
        <v>8892.73</v>
      </c>
      <c r="U213" t="n">
        <v>0.71</v>
      </c>
      <c r="V213" t="n">
        <v>0.87</v>
      </c>
      <c r="W213" t="n">
        <v>2.51</v>
      </c>
      <c r="X213" t="n">
        <v>0.54</v>
      </c>
      <c r="Y213" t="n">
        <v>1</v>
      </c>
      <c r="Z213" t="n">
        <v>10</v>
      </c>
    </row>
    <row r="214">
      <c r="A214" t="n">
        <v>37</v>
      </c>
      <c r="B214" t="n">
        <v>150</v>
      </c>
      <c r="C214" t="inlineStr">
        <is>
          <t xml:space="preserve">CONCLUIDO	</t>
        </is>
      </c>
      <c r="D214" t="n">
        <v>4.6146</v>
      </c>
      <c r="E214" t="n">
        <v>21.67</v>
      </c>
      <c r="F214" t="n">
        <v>17.56</v>
      </c>
      <c r="G214" t="n">
        <v>52.69</v>
      </c>
      <c r="H214" t="n">
        <v>0.58</v>
      </c>
      <c r="I214" t="n">
        <v>20</v>
      </c>
      <c r="J214" t="n">
        <v>316.56</v>
      </c>
      <c r="K214" t="n">
        <v>61.82</v>
      </c>
      <c r="L214" t="n">
        <v>10.25</v>
      </c>
      <c r="M214" t="n">
        <v>18</v>
      </c>
      <c r="N214" t="n">
        <v>94.48999999999999</v>
      </c>
      <c r="O214" t="n">
        <v>39277.04</v>
      </c>
      <c r="P214" t="n">
        <v>259.65</v>
      </c>
      <c r="Q214" t="n">
        <v>2196.8</v>
      </c>
      <c r="R214" t="n">
        <v>76.54000000000001</v>
      </c>
      <c r="S214" t="n">
        <v>53.93</v>
      </c>
      <c r="T214" t="n">
        <v>9253.26</v>
      </c>
      <c r="U214" t="n">
        <v>0.7</v>
      </c>
      <c r="V214" t="n">
        <v>0.87</v>
      </c>
      <c r="W214" t="n">
        <v>2.51</v>
      </c>
      <c r="X214" t="n">
        <v>0.5600000000000001</v>
      </c>
      <c r="Y214" t="n">
        <v>1</v>
      </c>
      <c r="Z214" t="n">
        <v>10</v>
      </c>
    </row>
    <row r="215">
      <c r="A215" t="n">
        <v>38</v>
      </c>
      <c r="B215" t="n">
        <v>150</v>
      </c>
      <c r="C215" t="inlineStr">
        <is>
          <t xml:space="preserve">CONCLUIDO	</t>
        </is>
      </c>
      <c r="D215" t="n">
        <v>4.638</v>
      </c>
      <c r="E215" t="n">
        <v>21.56</v>
      </c>
      <c r="F215" t="n">
        <v>17.51</v>
      </c>
      <c r="G215" t="n">
        <v>55.29</v>
      </c>
      <c r="H215" t="n">
        <v>0.59</v>
      </c>
      <c r="I215" t="n">
        <v>19</v>
      </c>
      <c r="J215" t="n">
        <v>317.12</v>
      </c>
      <c r="K215" t="n">
        <v>61.82</v>
      </c>
      <c r="L215" t="n">
        <v>10.5</v>
      </c>
      <c r="M215" t="n">
        <v>17</v>
      </c>
      <c r="N215" t="n">
        <v>94.8</v>
      </c>
      <c r="O215" t="n">
        <v>39345.87</v>
      </c>
      <c r="P215" t="n">
        <v>258.03</v>
      </c>
      <c r="Q215" t="n">
        <v>2196.59</v>
      </c>
      <c r="R215" t="n">
        <v>74.89</v>
      </c>
      <c r="S215" t="n">
        <v>53.93</v>
      </c>
      <c r="T215" t="n">
        <v>8434.700000000001</v>
      </c>
      <c r="U215" t="n">
        <v>0.72</v>
      </c>
      <c r="V215" t="n">
        <v>0.87</v>
      </c>
      <c r="W215" t="n">
        <v>2.5</v>
      </c>
      <c r="X215" t="n">
        <v>0.5</v>
      </c>
      <c r="Y215" t="n">
        <v>1</v>
      </c>
      <c r="Z215" t="n">
        <v>10</v>
      </c>
    </row>
    <row r="216">
      <c r="A216" t="n">
        <v>39</v>
      </c>
      <c r="B216" t="n">
        <v>150</v>
      </c>
      <c r="C216" t="inlineStr">
        <is>
          <t xml:space="preserve">CONCLUIDO	</t>
        </is>
      </c>
      <c r="D216" t="n">
        <v>4.6562</v>
      </c>
      <c r="E216" t="n">
        <v>21.48</v>
      </c>
      <c r="F216" t="n">
        <v>17.48</v>
      </c>
      <c r="G216" t="n">
        <v>58.27</v>
      </c>
      <c r="H216" t="n">
        <v>0.6</v>
      </c>
      <c r="I216" t="n">
        <v>18</v>
      </c>
      <c r="J216" t="n">
        <v>317.68</v>
      </c>
      <c r="K216" t="n">
        <v>61.82</v>
      </c>
      <c r="L216" t="n">
        <v>10.75</v>
      </c>
      <c r="M216" t="n">
        <v>16</v>
      </c>
      <c r="N216" t="n">
        <v>95.11</v>
      </c>
      <c r="O216" t="n">
        <v>39414.84</v>
      </c>
      <c r="P216" t="n">
        <v>254.49</v>
      </c>
      <c r="Q216" t="n">
        <v>2196.61</v>
      </c>
      <c r="R216" t="n">
        <v>73.73999999999999</v>
      </c>
      <c r="S216" t="n">
        <v>53.93</v>
      </c>
      <c r="T216" t="n">
        <v>7863.36</v>
      </c>
      <c r="U216" t="n">
        <v>0.73</v>
      </c>
      <c r="V216" t="n">
        <v>0.87</v>
      </c>
      <c r="W216" t="n">
        <v>2.51</v>
      </c>
      <c r="X216" t="n">
        <v>0.47</v>
      </c>
      <c r="Y216" t="n">
        <v>1</v>
      </c>
      <c r="Z216" t="n">
        <v>10</v>
      </c>
    </row>
    <row r="217">
      <c r="A217" t="n">
        <v>40</v>
      </c>
      <c r="B217" t="n">
        <v>150</v>
      </c>
      <c r="C217" t="inlineStr">
        <is>
          <t xml:space="preserve">CONCLUIDO	</t>
        </is>
      </c>
      <c r="D217" t="n">
        <v>4.655</v>
      </c>
      <c r="E217" t="n">
        <v>21.48</v>
      </c>
      <c r="F217" t="n">
        <v>17.49</v>
      </c>
      <c r="G217" t="n">
        <v>58.28</v>
      </c>
      <c r="H217" t="n">
        <v>0.62</v>
      </c>
      <c r="I217" t="n">
        <v>18</v>
      </c>
      <c r="J217" t="n">
        <v>318.24</v>
      </c>
      <c r="K217" t="n">
        <v>61.82</v>
      </c>
      <c r="L217" t="n">
        <v>11</v>
      </c>
      <c r="M217" t="n">
        <v>16</v>
      </c>
      <c r="N217" t="n">
        <v>95.42</v>
      </c>
      <c r="O217" t="n">
        <v>39483.95</v>
      </c>
      <c r="P217" t="n">
        <v>254.56</v>
      </c>
      <c r="Q217" t="n">
        <v>2196.56</v>
      </c>
      <c r="R217" t="n">
        <v>73.86</v>
      </c>
      <c r="S217" t="n">
        <v>53.93</v>
      </c>
      <c r="T217" t="n">
        <v>7924.08</v>
      </c>
      <c r="U217" t="n">
        <v>0.73</v>
      </c>
      <c r="V217" t="n">
        <v>0.87</v>
      </c>
      <c r="W217" t="n">
        <v>2.51</v>
      </c>
      <c r="X217" t="n">
        <v>0.48</v>
      </c>
      <c r="Y217" t="n">
        <v>1</v>
      </c>
      <c r="Z217" t="n">
        <v>10</v>
      </c>
    </row>
    <row r="218">
      <c r="A218" t="n">
        <v>41</v>
      </c>
      <c r="B218" t="n">
        <v>150</v>
      </c>
      <c r="C218" t="inlineStr">
        <is>
          <t xml:space="preserve">CONCLUIDO	</t>
        </is>
      </c>
      <c r="D218" t="n">
        <v>4.655</v>
      </c>
      <c r="E218" t="n">
        <v>21.48</v>
      </c>
      <c r="F218" t="n">
        <v>17.49</v>
      </c>
      <c r="G218" t="n">
        <v>58.28</v>
      </c>
      <c r="H218" t="n">
        <v>0.63</v>
      </c>
      <c r="I218" t="n">
        <v>18</v>
      </c>
      <c r="J218" t="n">
        <v>318.8</v>
      </c>
      <c r="K218" t="n">
        <v>61.82</v>
      </c>
      <c r="L218" t="n">
        <v>11.25</v>
      </c>
      <c r="M218" t="n">
        <v>13</v>
      </c>
      <c r="N218" t="n">
        <v>95.73</v>
      </c>
      <c r="O218" t="n">
        <v>39553.2</v>
      </c>
      <c r="P218" t="n">
        <v>251.26</v>
      </c>
      <c r="Q218" t="n">
        <v>2196.73</v>
      </c>
      <c r="R218" t="n">
        <v>73.84999999999999</v>
      </c>
      <c r="S218" t="n">
        <v>53.93</v>
      </c>
      <c r="T218" t="n">
        <v>7921.05</v>
      </c>
      <c r="U218" t="n">
        <v>0.73</v>
      </c>
      <c r="V218" t="n">
        <v>0.87</v>
      </c>
      <c r="W218" t="n">
        <v>2.51</v>
      </c>
      <c r="X218" t="n">
        <v>0.48</v>
      </c>
      <c r="Y218" t="n">
        <v>1</v>
      </c>
      <c r="Z218" t="n">
        <v>10</v>
      </c>
    </row>
    <row r="219">
      <c r="A219" t="n">
        <v>42</v>
      </c>
      <c r="B219" t="n">
        <v>150</v>
      </c>
      <c r="C219" t="inlineStr">
        <is>
          <t xml:space="preserve">CONCLUIDO	</t>
        </is>
      </c>
      <c r="D219" t="n">
        <v>4.6693</v>
      </c>
      <c r="E219" t="n">
        <v>21.42</v>
      </c>
      <c r="F219" t="n">
        <v>17.48</v>
      </c>
      <c r="G219" t="n">
        <v>61.68</v>
      </c>
      <c r="H219" t="n">
        <v>0.64</v>
      </c>
      <c r="I219" t="n">
        <v>17</v>
      </c>
      <c r="J219" t="n">
        <v>319.36</v>
      </c>
      <c r="K219" t="n">
        <v>61.82</v>
      </c>
      <c r="L219" t="n">
        <v>11.5</v>
      </c>
      <c r="M219" t="n">
        <v>10</v>
      </c>
      <c r="N219" t="n">
        <v>96.04000000000001</v>
      </c>
      <c r="O219" t="n">
        <v>39622.59</v>
      </c>
      <c r="P219" t="n">
        <v>251.28</v>
      </c>
      <c r="Q219" t="n">
        <v>2196.58</v>
      </c>
      <c r="R219" t="n">
        <v>73.47</v>
      </c>
      <c r="S219" t="n">
        <v>53.93</v>
      </c>
      <c r="T219" t="n">
        <v>7735.07</v>
      </c>
      <c r="U219" t="n">
        <v>0.73</v>
      </c>
      <c r="V219" t="n">
        <v>0.87</v>
      </c>
      <c r="W219" t="n">
        <v>2.51</v>
      </c>
      <c r="X219" t="n">
        <v>0.47</v>
      </c>
      <c r="Y219" t="n">
        <v>1</v>
      </c>
      <c r="Z219" t="n">
        <v>10</v>
      </c>
    </row>
    <row r="220">
      <c r="A220" t="n">
        <v>43</v>
      </c>
      <c r="B220" t="n">
        <v>150</v>
      </c>
      <c r="C220" t="inlineStr">
        <is>
          <t xml:space="preserve">CONCLUIDO	</t>
        </is>
      </c>
      <c r="D220" t="n">
        <v>4.6679</v>
      </c>
      <c r="E220" t="n">
        <v>21.42</v>
      </c>
      <c r="F220" t="n">
        <v>17.48</v>
      </c>
      <c r="G220" t="n">
        <v>61.7</v>
      </c>
      <c r="H220" t="n">
        <v>0.65</v>
      </c>
      <c r="I220" t="n">
        <v>17</v>
      </c>
      <c r="J220" t="n">
        <v>319.93</v>
      </c>
      <c r="K220" t="n">
        <v>61.82</v>
      </c>
      <c r="L220" t="n">
        <v>11.75</v>
      </c>
      <c r="M220" t="n">
        <v>9</v>
      </c>
      <c r="N220" t="n">
        <v>96.36</v>
      </c>
      <c r="O220" t="n">
        <v>39692.13</v>
      </c>
      <c r="P220" t="n">
        <v>252.07</v>
      </c>
      <c r="Q220" t="n">
        <v>2196.58</v>
      </c>
      <c r="R220" t="n">
        <v>73.53</v>
      </c>
      <c r="S220" t="n">
        <v>53.93</v>
      </c>
      <c r="T220" t="n">
        <v>7763.33</v>
      </c>
      <c r="U220" t="n">
        <v>0.73</v>
      </c>
      <c r="V220" t="n">
        <v>0.87</v>
      </c>
      <c r="W220" t="n">
        <v>2.52</v>
      </c>
      <c r="X220" t="n">
        <v>0.48</v>
      </c>
      <c r="Y220" t="n">
        <v>1</v>
      </c>
      <c r="Z220" t="n">
        <v>10</v>
      </c>
    </row>
    <row r="221">
      <c r="A221" t="n">
        <v>44</v>
      </c>
      <c r="B221" t="n">
        <v>150</v>
      </c>
      <c r="C221" t="inlineStr">
        <is>
          <t xml:space="preserve">CONCLUIDO	</t>
        </is>
      </c>
      <c r="D221" t="n">
        <v>4.6704</v>
      </c>
      <c r="E221" t="n">
        <v>21.41</v>
      </c>
      <c r="F221" t="n">
        <v>17.47</v>
      </c>
      <c r="G221" t="n">
        <v>61.66</v>
      </c>
      <c r="H221" t="n">
        <v>0.67</v>
      </c>
      <c r="I221" t="n">
        <v>17</v>
      </c>
      <c r="J221" t="n">
        <v>320.49</v>
      </c>
      <c r="K221" t="n">
        <v>61.82</v>
      </c>
      <c r="L221" t="n">
        <v>12</v>
      </c>
      <c r="M221" t="n">
        <v>7</v>
      </c>
      <c r="N221" t="n">
        <v>96.67</v>
      </c>
      <c r="O221" t="n">
        <v>39761.81</v>
      </c>
      <c r="P221" t="n">
        <v>250.84</v>
      </c>
      <c r="Q221" t="n">
        <v>2196.6</v>
      </c>
      <c r="R221" t="n">
        <v>73.13</v>
      </c>
      <c r="S221" t="n">
        <v>53.93</v>
      </c>
      <c r="T221" t="n">
        <v>7564.24</v>
      </c>
      <c r="U221" t="n">
        <v>0.74</v>
      </c>
      <c r="V221" t="n">
        <v>0.87</v>
      </c>
      <c r="W221" t="n">
        <v>2.51</v>
      </c>
      <c r="X221" t="n">
        <v>0.46</v>
      </c>
      <c r="Y221" t="n">
        <v>1</v>
      </c>
      <c r="Z221" t="n">
        <v>10</v>
      </c>
    </row>
    <row r="222">
      <c r="A222" t="n">
        <v>45</v>
      </c>
      <c r="B222" t="n">
        <v>150</v>
      </c>
      <c r="C222" t="inlineStr">
        <is>
          <t xml:space="preserve">CONCLUIDO	</t>
        </is>
      </c>
      <c r="D222" t="n">
        <v>4.6894</v>
      </c>
      <c r="E222" t="n">
        <v>21.32</v>
      </c>
      <c r="F222" t="n">
        <v>17.44</v>
      </c>
      <c r="G222" t="n">
        <v>65.39</v>
      </c>
      <c r="H222" t="n">
        <v>0.68</v>
      </c>
      <c r="I222" t="n">
        <v>16</v>
      </c>
      <c r="J222" t="n">
        <v>321.06</v>
      </c>
      <c r="K222" t="n">
        <v>61.82</v>
      </c>
      <c r="L222" t="n">
        <v>12.25</v>
      </c>
      <c r="M222" t="n">
        <v>5</v>
      </c>
      <c r="N222" t="n">
        <v>96.98999999999999</v>
      </c>
      <c r="O222" t="n">
        <v>39831.64</v>
      </c>
      <c r="P222" t="n">
        <v>247.57</v>
      </c>
      <c r="Q222" t="n">
        <v>2196.56</v>
      </c>
      <c r="R222" t="n">
        <v>72.03</v>
      </c>
      <c r="S222" t="n">
        <v>53.93</v>
      </c>
      <c r="T222" t="n">
        <v>7020.21</v>
      </c>
      <c r="U222" t="n">
        <v>0.75</v>
      </c>
      <c r="V222" t="n">
        <v>0.88</v>
      </c>
      <c r="W222" t="n">
        <v>2.52</v>
      </c>
      <c r="X222" t="n">
        <v>0.43</v>
      </c>
      <c r="Y222" t="n">
        <v>1</v>
      </c>
      <c r="Z222" t="n">
        <v>10</v>
      </c>
    </row>
    <row r="223">
      <c r="A223" t="n">
        <v>46</v>
      </c>
      <c r="B223" t="n">
        <v>150</v>
      </c>
      <c r="C223" t="inlineStr">
        <is>
          <t xml:space="preserve">CONCLUIDO	</t>
        </is>
      </c>
      <c r="D223" t="n">
        <v>4.6888</v>
      </c>
      <c r="E223" t="n">
        <v>21.33</v>
      </c>
      <c r="F223" t="n">
        <v>17.44</v>
      </c>
      <c r="G223" t="n">
        <v>65.40000000000001</v>
      </c>
      <c r="H223" t="n">
        <v>0.6899999999999999</v>
      </c>
      <c r="I223" t="n">
        <v>16</v>
      </c>
      <c r="J223" t="n">
        <v>321.63</v>
      </c>
      <c r="K223" t="n">
        <v>61.82</v>
      </c>
      <c r="L223" t="n">
        <v>12.5</v>
      </c>
      <c r="M223" t="n">
        <v>6</v>
      </c>
      <c r="N223" t="n">
        <v>97.31</v>
      </c>
      <c r="O223" t="n">
        <v>39901.61</v>
      </c>
      <c r="P223" t="n">
        <v>247.71</v>
      </c>
      <c r="Q223" t="n">
        <v>2196.6</v>
      </c>
      <c r="R223" t="n">
        <v>72.23999999999999</v>
      </c>
      <c r="S223" t="n">
        <v>53.93</v>
      </c>
      <c r="T223" t="n">
        <v>7126.59</v>
      </c>
      <c r="U223" t="n">
        <v>0.75</v>
      </c>
      <c r="V223" t="n">
        <v>0.88</v>
      </c>
      <c r="W223" t="n">
        <v>2.51</v>
      </c>
      <c r="X223" t="n">
        <v>0.44</v>
      </c>
      <c r="Y223" t="n">
        <v>1</v>
      </c>
      <c r="Z223" t="n">
        <v>10</v>
      </c>
    </row>
    <row r="224">
      <c r="A224" t="n">
        <v>47</v>
      </c>
      <c r="B224" t="n">
        <v>150</v>
      </c>
      <c r="C224" t="inlineStr">
        <is>
          <t xml:space="preserve">CONCLUIDO	</t>
        </is>
      </c>
      <c r="D224" t="n">
        <v>4.688</v>
      </c>
      <c r="E224" t="n">
        <v>21.33</v>
      </c>
      <c r="F224" t="n">
        <v>17.44</v>
      </c>
      <c r="G224" t="n">
        <v>65.42</v>
      </c>
      <c r="H224" t="n">
        <v>0.71</v>
      </c>
      <c r="I224" t="n">
        <v>16</v>
      </c>
      <c r="J224" t="n">
        <v>322.2</v>
      </c>
      <c r="K224" t="n">
        <v>61.82</v>
      </c>
      <c r="L224" t="n">
        <v>12.75</v>
      </c>
      <c r="M224" t="n">
        <v>1</v>
      </c>
      <c r="N224" t="n">
        <v>97.62</v>
      </c>
      <c r="O224" t="n">
        <v>39971.73</v>
      </c>
      <c r="P224" t="n">
        <v>247.7</v>
      </c>
      <c r="Q224" t="n">
        <v>2196.56</v>
      </c>
      <c r="R224" t="n">
        <v>72.37</v>
      </c>
      <c r="S224" t="n">
        <v>53.93</v>
      </c>
      <c r="T224" t="n">
        <v>7188.22</v>
      </c>
      <c r="U224" t="n">
        <v>0.75</v>
      </c>
      <c r="V224" t="n">
        <v>0.88</v>
      </c>
      <c r="W224" t="n">
        <v>2.51</v>
      </c>
      <c r="X224" t="n">
        <v>0.44</v>
      </c>
      <c r="Y224" t="n">
        <v>1</v>
      </c>
      <c r="Z224" t="n">
        <v>10</v>
      </c>
    </row>
    <row r="225">
      <c r="A225" t="n">
        <v>48</v>
      </c>
      <c r="B225" t="n">
        <v>150</v>
      </c>
      <c r="C225" t="inlineStr">
        <is>
          <t xml:space="preserve">CONCLUIDO	</t>
        </is>
      </c>
      <c r="D225" t="n">
        <v>4.6874</v>
      </c>
      <c r="E225" t="n">
        <v>21.33</v>
      </c>
      <c r="F225" t="n">
        <v>17.45</v>
      </c>
      <c r="G225" t="n">
        <v>65.43000000000001</v>
      </c>
      <c r="H225" t="n">
        <v>0.72</v>
      </c>
      <c r="I225" t="n">
        <v>16</v>
      </c>
      <c r="J225" t="n">
        <v>322.77</v>
      </c>
      <c r="K225" t="n">
        <v>61.82</v>
      </c>
      <c r="L225" t="n">
        <v>13</v>
      </c>
      <c r="M225" t="n">
        <v>0</v>
      </c>
      <c r="N225" t="n">
        <v>97.94</v>
      </c>
      <c r="O225" t="n">
        <v>40042</v>
      </c>
      <c r="P225" t="n">
        <v>248.52</v>
      </c>
      <c r="Q225" t="n">
        <v>2196.56</v>
      </c>
      <c r="R225" t="n">
        <v>72.38</v>
      </c>
      <c r="S225" t="n">
        <v>53.93</v>
      </c>
      <c r="T225" t="n">
        <v>7192.73</v>
      </c>
      <c r="U225" t="n">
        <v>0.75</v>
      </c>
      <c r="V225" t="n">
        <v>0.88</v>
      </c>
      <c r="W225" t="n">
        <v>2.52</v>
      </c>
      <c r="X225" t="n">
        <v>0.44</v>
      </c>
      <c r="Y225" t="n">
        <v>1</v>
      </c>
      <c r="Z225" t="n">
        <v>10</v>
      </c>
    </row>
    <row r="226">
      <c r="A226" t="n">
        <v>0</v>
      </c>
      <c r="B226" t="n">
        <v>10</v>
      </c>
      <c r="C226" t="inlineStr">
        <is>
          <t xml:space="preserve">CONCLUIDO	</t>
        </is>
      </c>
      <c r="D226" t="n">
        <v>3.6103</v>
      </c>
      <c r="E226" t="n">
        <v>27.7</v>
      </c>
      <c r="F226" t="n">
        <v>23.61</v>
      </c>
      <c r="G226" t="n">
        <v>6.44</v>
      </c>
      <c r="H226" t="n">
        <v>0.64</v>
      </c>
      <c r="I226" t="n">
        <v>220</v>
      </c>
      <c r="J226" t="n">
        <v>26.11</v>
      </c>
      <c r="K226" t="n">
        <v>12.1</v>
      </c>
      <c r="L226" t="n">
        <v>1</v>
      </c>
      <c r="M226" t="n">
        <v>0</v>
      </c>
      <c r="N226" t="n">
        <v>3.01</v>
      </c>
      <c r="O226" t="n">
        <v>3454.41</v>
      </c>
      <c r="P226" t="n">
        <v>68.76000000000001</v>
      </c>
      <c r="Q226" t="n">
        <v>2198.02</v>
      </c>
      <c r="R226" t="n">
        <v>263.59</v>
      </c>
      <c r="S226" t="n">
        <v>53.93</v>
      </c>
      <c r="T226" t="n">
        <v>101780.97</v>
      </c>
      <c r="U226" t="n">
        <v>0.2</v>
      </c>
      <c r="V226" t="n">
        <v>0.65</v>
      </c>
      <c r="W226" t="n">
        <v>3.13</v>
      </c>
      <c r="X226" t="n">
        <v>6.6</v>
      </c>
      <c r="Y226" t="n">
        <v>1</v>
      </c>
      <c r="Z226" t="n">
        <v>10</v>
      </c>
    </row>
    <row r="227">
      <c r="A227" t="n">
        <v>0</v>
      </c>
      <c r="B227" t="n">
        <v>45</v>
      </c>
      <c r="C227" t="inlineStr">
        <is>
          <t xml:space="preserve">CONCLUIDO	</t>
        </is>
      </c>
      <c r="D227" t="n">
        <v>3.9898</v>
      </c>
      <c r="E227" t="n">
        <v>25.06</v>
      </c>
      <c r="F227" t="n">
        <v>20.57</v>
      </c>
      <c r="G227" t="n">
        <v>10.12</v>
      </c>
      <c r="H227" t="n">
        <v>0.18</v>
      </c>
      <c r="I227" t="n">
        <v>122</v>
      </c>
      <c r="J227" t="n">
        <v>98.70999999999999</v>
      </c>
      <c r="K227" t="n">
        <v>39.72</v>
      </c>
      <c r="L227" t="n">
        <v>1</v>
      </c>
      <c r="M227" t="n">
        <v>120</v>
      </c>
      <c r="N227" t="n">
        <v>12.99</v>
      </c>
      <c r="O227" t="n">
        <v>12407.75</v>
      </c>
      <c r="P227" t="n">
        <v>167.9</v>
      </c>
      <c r="Q227" t="n">
        <v>2197.11</v>
      </c>
      <c r="R227" t="n">
        <v>174.38</v>
      </c>
      <c r="S227" t="n">
        <v>53.93</v>
      </c>
      <c r="T227" t="n">
        <v>57664.57</v>
      </c>
      <c r="U227" t="n">
        <v>0.31</v>
      </c>
      <c r="V227" t="n">
        <v>0.74</v>
      </c>
      <c r="W227" t="n">
        <v>2.68</v>
      </c>
      <c r="X227" t="n">
        <v>3.56</v>
      </c>
      <c r="Y227" t="n">
        <v>1</v>
      </c>
      <c r="Z227" t="n">
        <v>10</v>
      </c>
    </row>
    <row r="228">
      <c r="A228" t="n">
        <v>1</v>
      </c>
      <c r="B228" t="n">
        <v>45</v>
      </c>
      <c r="C228" t="inlineStr">
        <is>
          <t xml:space="preserve">CONCLUIDO	</t>
        </is>
      </c>
      <c r="D228" t="n">
        <v>4.2691</v>
      </c>
      <c r="E228" t="n">
        <v>23.42</v>
      </c>
      <c r="F228" t="n">
        <v>19.59</v>
      </c>
      <c r="G228" t="n">
        <v>13.06</v>
      </c>
      <c r="H228" t="n">
        <v>0.22</v>
      </c>
      <c r="I228" t="n">
        <v>90</v>
      </c>
      <c r="J228" t="n">
        <v>99.02</v>
      </c>
      <c r="K228" t="n">
        <v>39.72</v>
      </c>
      <c r="L228" t="n">
        <v>1.25</v>
      </c>
      <c r="M228" t="n">
        <v>88</v>
      </c>
      <c r="N228" t="n">
        <v>13.05</v>
      </c>
      <c r="O228" t="n">
        <v>12446.14</v>
      </c>
      <c r="P228" t="n">
        <v>153.72</v>
      </c>
      <c r="Q228" t="n">
        <v>2196.77</v>
      </c>
      <c r="R228" t="n">
        <v>142.41</v>
      </c>
      <c r="S228" t="n">
        <v>53.93</v>
      </c>
      <c r="T228" t="n">
        <v>41838</v>
      </c>
      <c r="U228" t="n">
        <v>0.38</v>
      </c>
      <c r="V228" t="n">
        <v>0.78</v>
      </c>
      <c r="W228" t="n">
        <v>2.62</v>
      </c>
      <c r="X228" t="n">
        <v>2.58</v>
      </c>
      <c r="Y228" t="n">
        <v>1</v>
      </c>
      <c r="Z228" t="n">
        <v>10</v>
      </c>
    </row>
    <row r="229">
      <c r="A229" t="n">
        <v>2</v>
      </c>
      <c r="B229" t="n">
        <v>45</v>
      </c>
      <c r="C229" t="inlineStr">
        <is>
          <t xml:space="preserve">CONCLUIDO	</t>
        </is>
      </c>
      <c r="D229" t="n">
        <v>4.4596</v>
      </c>
      <c r="E229" t="n">
        <v>22.42</v>
      </c>
      <c r="F229" t="n">
        <v>19</v>
      </c>
      <c r="G229" t="n">
        <v>16.28</v>
      </c>
      <c r="H229" t="n">
        <v>0.27</v>
      </c>
      <c r="I229" t="n">
        <v>70</v>
      </c>
      <c r="J229" t="n">
        <v>99.33</v>
      </c>
      <c r="K229" t="n">
        <v>39.72</v>
      </c>
      <c r="L229" t="n">
        <v>1.5</v>
      </c>
      <c r="M229" t="n">
        <v>67</v>
      </c>
      <c r="N229" t="n">
        <v>13.11</v>
      </c>
      <c r="O229" t="n">
        <v>12484.55</v>
      </c>
      <c r="P229" t="n">
        <v>142.68</v>
      </c>
      <c r="Q229" t="n">
        <v>2196.73</v>
      </c>
      <c r="R229" t="n">
        <v>123.17</v>
      </c>
      <c r="S229" t="n">
        <v>53.93</v>
      </c>
      <c r="T229" t="n">
        <v>32320.1</v>
      </c>
      <c r="U229" t="n">
        <v>0.44</v>
      </c>
      <c r="V229" t="n">
        <v>0.8</v>
      </c>
      <c r="W229" t="n">
        <v>2.59</v>
      </c>
      <c r="X229" t="n">
        <v>1.99</v>
      </c>
      <c r="Y229" t="n">
        <v>1</v>
      </c>
      <c r="Z229" t="n">
        <v>10</v>
      </c>
    </row>
    <row r="230">
      <c r="A230" t="n">
        <v>3</v>
      </c>
      <c r="B230" t="n">
        <v>45</v>
      </c>
      <c r="C230" t="inlineStr">
        <is>
          <t xml:space="preserve">CONCLUIDO	</t>
        </is>
      </c>
      <c r="D230" t="n">
        <v>4.5841</v>
      </c>
      <c r="E230" t="n">
        <v>21.81</v>
      </c>
      <c r="F230" t="n">
        <v>18.65</v>
      </c>
      <c r="G230" t="n">
        <v>19.64</v>
      </c>
      <c r="H230" t="n">
        <v>0.31</v>
      </c>
      <c r="I230" t="n">
        <v>57</v>
      </c>
      <c r="J230" t="n">
        <v>99.64</v>
      </c>
      <c r="K230" t="n">
        <v>39.72</v>
      </c>
      <c r="L230" t="n">
        <v>1.75</v>
      </c>
      <c r="M230" t="n">
        <v>43</v>
      </c>
      <c r="N230" t="n">
        <v>13.18</v>
      </c>
      <c r="O230" t="n">
        <v>12522.99</v>
      </c>
      <c r="P230" t="n">
        <v>134.18</v>
      </c>
      <c r="Q230" t="n">
        <v>2196.85</v>
      </c>
      <c r="R230" t="n">
        <v>111.33</v>
      </c>
      <c r="S230" t="n">
        <v>53.93</v>
      </c>
      <c r="T230" t="n">
        <v>26463.52</v>
      </c>
      <c r="U230" t="n">
        <v>0.48</v>
      </c>
      <c r="V230" t="n">
        <v>0.82</v>
      </c>
      <c r="W230" t="n">
        <v>2.59</v>
      </c>
      <c r="X230" t="n">
        <v>1.65</v>
      </c>
      <c r="Y230" t="n">
        <v>1</v>
      </c>
      <c r="Z230" t="n">
        <v>10</v>
      </c>
    </row>
    <row r="231">
      <c r="A231" t="n">
        <v>4</v>
      </c>
      <c r="B231" t="n">
        <v>45</v>
      </c>
      <c r="C231" t="inlineStr">
        <is>
          <t xml:space="preserve">CONCLUIDO	</t>
        </is>
      </c>
      <c r="D231" t="n">
        <v>4.6447</v>
      </c>
      <c r="E231" t="n">
        <v>21.53</v>
      </c>
      <c r="F231" t="n">
        <v>18.49</v>
      </c>
      <c r="G231" t="n">
        <v>21.76</v>
      </c>
      <c r="H231" t="n">
        <v>0.35</v>
      </c>
      <c r="I231" t="n">
        <v>51</v>
      </c>
      <c r="J231" t="n">
        <v>99.95</v>
      </c>
      <c r="K231" t="n">
        <v>39.72</v>
      </c>
      <c r="L231" t="n">
        <v>2</v>
      </c>
      <c r="M231" t="n">
        <v>15</v>
      </c>
      <c r="N231" t="n">
        <v>13.24</v>
      </c>
      <c r="O231" t="n">
        <v>12561.45</v>
      </c>
      <c r="P231" t="n">
        <v>130.05</v>
      </c>
      <c r="Q231" t="n">
        <v>2196.71</v>
      </c>
      <c r="R231" t="n">
        <v>105.57</v>
      </c>
      <c r="S231" t="n">
        <v>53.93</v>
      </c>
      <c r="T231" t="n">
        <v>23616.92</v>
      </c>
      <c r="U231" t="n">
        <v>0.51</v>
      </c>
      <c r="V231" t="n">
        <v>0.83</v>
      </c>
      <c r="W231" t="n">
        <v>2.6</v>
      </c>
      <c r="X231" t="n">
        <v>1.49</v>
      </c>
      <c r="Y231" t="n">
        <v>1</v>
      </c>
      <c r="Z231" t="n">
        <v>10</v>
      </c>
    </row>
    <row r="232">
      <c r="A232" t="n">
        <v>5</v>
      </c>
      <c r="B232" t="n">
        <v>45</v>
      </c>
      <c r="C232" t="inlineStr">
        <is>
          <t xml:space="preserve">CONCLUIDO	</t>
        </is>
      </c>
      <c r="D232" t="n">
        <v>4.6548</v>
      </c>
      <c r="E232" t="n">
        <v>21.48</v>
      </c>
      <c r="F232" t="n">
        <v>18.47</v>
      </c>
      <c r="G232" t="n">
        <v>22.16</v>
      </c>
      <c r="H232" t="n">
        <v>0.39</v>
      </c>
      <c r="I232" t="n">
        <v>50</v>
      </c>
      <c r="J232" t="n">
        <v>100.27</v>
      </c>
      <c r="K232" t="n">
        <v>39.72</v>
      </c>
      <c r="L232" t="n">
        <v>2.25</v>
      </c>
      <c r="M232" t="n">
        <v>1</v>
      </c>
      <c r="N232" t="n">
        <v>13.3</v>
      </c>
      <c r="O232" t="n">
        <v>12599.94</v>
      </c>
      <c r="P232" t="n">
        <v>128.95</v>
      </c>
      <c r="Q232" t="n">
        <v>2196.94</v>
      </c>
      <c r="R232" t="n">
        <v>104.01</v>
      </c>
      <c r="S232" t="n">
        <v>53.93</v>
      </c>
      <c r="T232" t="n">
        <v>22839.53</v>
      </c>
      <c r="U232" t="n">
        <v>0.52</v>
      </c>
      <c r="V232" t="n">
        <v>0.83</v>
      </c>
      <c r="W232" t="n">
        <v>2.62</v>
      </c>
      <c r="X232" t="n">
        <v>1.46</v>
      </c>
      <c r="Y232" t="n">
        <v>1</v>
      </c>
      <c r="Z232" t="n">
        <v>10</v>
      </c>
    </row>
    <row r="233">
      <c r="A233" t="n">
        <v>6</v>
      </c>
      <c r="B233" t="n">
        <v>45</v>
      </c>
      <c r="C233" t="inlineStr">
        <is>
          <t xml:space="preserve">CONCLUIDO	</t>
        </is>
      </c>
      <c r="D233" t="n">
        <v>4.653</v>
      </c>
      <c r="E233" t="n">
        <v>21.49</v>
      </c>
      <c r="F233" t="n">
        <v>18.48</v>
      </c>
      <c r="G233" t="n">
        <v>22.17</v>
      </c>
      <c r="H233" t="n">
        <v>0.44</v>
      </c>
      <c r="I233" t="n">
        <v>50</v>
      </c>
      <c r="J233" t="n">
        <v>100.58</v>
      </c>
      <c r="K233" t="n">
        <v>39.72</v>
      </c>
      <c r="L233" t="n">
        <v>2.5</v>
      </c>
      <c r="M233" t="n">
        <v>0</v>
      </c>
      <c r="N233" t="n">
        <v>13.36</v>
      </c>
      <c r="O233" t="n">
        <v>12638.45</v>
      </c>
      <c r="P233" t="n">
        <v>129.51</v>
      </c>
      <c r="Q233" t="n">
        <v>2197.06</v>
      </c>
      <c r="R233" t="n">
        <v>104.14</v>
      </c>
      <c r="S233" t="n">
        <v>53.93</v>
      </c>
      <c r="T233" t="n">
        <v>22905.27</v>
      </c>
      <c r="U233" t="n">
        <v>0.52</v>
      </c>
      <c r="V233" t="n">
        <v>0.83</v>
      </c>
      <c r="W233" t="n">
        <v>2.62</v>
      </c>
      <c r="X233" t="n">
        <v>1.47</v>
      </c>
      <c r="Y233" t="n">
        <v>1</v>
      </c>
      <c r="Z233" t="n">
        <v>10</v>
      </c>
    </row>
    <row r="234">
      <c r="A234" t="n">
        <v>0</v>
      </c>
      <c r="B234" t="n">
        <v>105</v>
      </c>
      <c r="C234" t="inlineStr">
        <is>
          <t xml:space="preserve">CONCLUIDO	</t>
        </is>
      </c>
      <c r="D234" t="n">
        <v>2.6802</v>
      </c>
      <c r="E234" t="n">
        <v>37.31</v>
      </c>
      <c r="F234" t="n">
        <v>24.53</v>
      </c>
      <c r="G234" t="n">
        <v>5.84</v>
      </c>
      <c r="H234" t="n">
        <v>0.09</v>
      </c>
      <c r="I234" t="n">
        <v>252</v>
      </c>
      <c r="J234" t="n">
        <v>204</v>
      </c>
      <c r="K234" t="n">
        <v>55.27</v>
      </c>
      <c r="L234" t="n">
        <v>1</v>
      </c>
      <c r="M234" t="n">
        <v>250</v>
      </c>
      <c r="N234" t="n">
        <v>42.72</v>
      </c>
      <c r="O234" t="n">
        <v>25393.6</v>
      </c>
      <c r="P234" t="n">
        <v>346.57</v>
      </c>
      <c r="Q234" t="n">
        <v>2197.5</v>
      </c>
      <c r="R234" t="n">
        <v>304.05</v>
      </c>
      <c r="S234" t="n">
        <v>53.93</v>
      </c>
      <c r="T234" t="n">
        <v>121847.37</v>
      </c>
      <c r="U234" t="n">
        <v>0.18</v>
      </c>
      <c r="V234" t="n">
        <v>0.62</v>
      </c>
      <c r="W234" t="n">
        <v>2.88</v>
      </c>
      <c r="X234" t="n">
        <v>7.51</v>
      </c>
      <c r="Y234" t="n">
        <v>1</v>
      </c>
      <c r="Z234" t="n">
        <v>10</v>
      </c>
    </row>
    <row r="235">
      <c r="A235" t="n">
        <v>1</v>
      </c>
      <c r="B235" t="n">
        <v>105</v>
      </c>
      <c r="C235" t="inlineStr">
        <is>
          <t xml:space="preserve">CONCLUIDO	</t>
        </is>
      </c>
      <c r="D235" t="n">
        <v>3.0952</v>
      </c>
      <c r="E235" t="n">
        <v>32.31</v>
      </c>
      <c r="F235" t="n">
        <v>22.36</v>
      </c>
      <c r="G235" t="n">
        <v>7.37</v>
      </c>
      <c r="H235" t="n">
        <v>0.11</v>
      </c>
      <c r="I235" t="n">
        <v>182</v>
      </c>
      <c r="J235" t="n">
        <v>204.39</v>
      </c>
      <c r="K235" t="n">
        <v>55.27</v>
      </c>
      <c r="L235" t="n">
        <v>1.25</v>
      </c>
      <c r="M235" t="n">
        <v>180</v>
      </c>
      <c r="N235" t="n">
        <v>42.87</v>
      </c>
      <c r="O235" t="n">
        <v>25442.42</v>
      </c>
      <c r="P235" t="n">
        <v>313.49</v>
      </c>
      <c r="Q235" t="n">
        <v>2197.56</v>
      </c>
      <c r="R235" t="n">
        <v>232.84</v>
      </c>
      <c r="S235" t="n">
        <v>53.93</v>
      </c>
      <c r="T235" t="n">
        <v>86595.57000000001</v>
      </c>
      <c r="U235" t="n">
        <v>0.23</v>
      </c>
      <c r="V235" t="n">
        <v>0.68</v>
      </c>
      <c r="W235" t="n">
        <v>2.78</v>
      </c>
      <c r="X235" t="n">
        <v>5.35</v>
      </c>
      <c r="Y235" t="n">
        <v>1</v>
      </c>
      <c r="Z235" t="n">
        <v>10</v>
      </c>
    </row>
    <row r="236">
      <c r="A236" t="n">
        <v>2</v>
      </c>
      <c r="B236" t="n">
        <v>105</v>
      </c>
      <c r="C236" t="inlineStr">
        <is>
          <t xml:space="preserve">CONCLUIDO	</t>
        </is>
      </c>
      <c r="D236" t="n">
        <v>3.3824</v>
      </c>
      <c r="E236" t="n">
        <v>29.56</v>
      </c>
      <c r="F236" t="n">
        <v>21.2</v>
      </c>
      <c r="G236" t="n">
        <v>8.9</v>
      </c>
      <c r="H236" t="n">
        <v>0.13</v>
      </c>
      <c r="I236" t="n">
        <v>143</v>
      </c>
      <c r="J236" t="n">
        <v>204.79</v>
      </c>
      <c r="K236" t="n">
        <v>55.27</v>
      </c>
      <c r="L236" t="n">
        <v>1.5</v>
      </c>
      <c r="M236" t="n">
        <v>141</v>
      </c>
      <c r="N236" t="n">
        <v>43.02</v>
      </c>
      <c r="O236" t="n">
        <v>25491.3</v>
      </c>
      <c r="P236" t="n">
        <v>294.54</v>
      </c>
      <c r="Q236" t="n">
        <v>2197.3</v>
      </c>
      <c r="R236" t="n">
        <v>194.82</v>
      </c>
      <c r="S236" t="n">
        <v>53.93</v>
      </c>
      <c r="T236" t="n">
        <v>67777.41</v>
      </c>
      <c r="U236" t="n">
        <v>0.28</v>
      </c>
      <c r="V236" t="n">
        <v>0.72</v>
      </c>
      <c r="W236" t="n">
        <v>2.72</v>
      </c>
      <c r="X236" t="n">
        <v>4.19</v>
      </c>
      <c r="Y236" t="n">
        <v>1</v>
      </c>
      <c r="Z236" t="n">
        <v>10</v>
      </c>
    </row>
    <row r="237">
      <c r="A237" t="n">
        <v>3</v>
      </c>
      <c r="B237" t="n">
        <v>105</v>
      </c>
      <c r="C237" t="inlineStr">
        <is>
          <t xml:space="preserve">CONCLUIDO	</t>
        </is>
      </c>
      <c r="D237" t="n">
        <v>3.6118</v>
      </c>
      <c r="E237" t="n">
        <v>27.69</v>
      </c>
      <c r="F237" t="n">
        <v>20.38</v>
      </c>
      <c r="G237" t="n">
        <v>10.45</v>
      </c>
      <c r="H237" t="n">
        <v>0.15</v>
      </c>
      <c r="I237" t="n">
        <v>117</v>
      </c>
      <c r="J237" t="n">
        <v>205.18</v>
      </c>
      <c r="K237" t="n">
        <v>55.27</v>
      </c>
      <c r="L237" t="n">
        <v>1.75</v>
      </c>
      <c r="M237" t="n">
        <v>115</v>
      </c>
      <c r="N237" t="n">
        <v>43.16</v>
      </c>
      <c r="O237" t="n">
        <v>25540.22</v>
      </c>
      <c r="P237" t="n">
        <v>280.68</v>
      </c>
      <c r="Q237" t="n">
        <v>2196.83</v>
      </c>
      <c r="R237" t="n">
        <v>168.08</v>
      </c>
      <c r="S237" t="n">
        <v>53.93</v>
      </c>
      <c r="T237" t="n">
        <v>54542.21</v>
      </c>
      <c r="U237" t="n">
        <v>0.32</v>
      </c>
      <c r="V237" t="n">
        <v>0.75</v>
      </c>
      <c r="W237" t="n">
        <v>2.67</v>
      </c>
      <c r="X237" t="n">
        <v>3.37</v>
      </c>
      <c r="Y237" t="n">
        <v>1</v>
      </c>
      <c r="Z237" t="n">
        <v>10</v>
      </c>
    </row>
    <row r="238">
      <c r="A238" t="n">
        <v>4</v>
      </c>
      <c r="B238" t="n">
        <v>105</v>
      </c>
      <c r="C238" t="inlineStr">
        <is>
          <t xml:space="preserve">CONCLUIDO	</t>
        </is>
      </c>
      <c r="D238" t="n">
        <v>3.7812</v>
      </c>
      <c r="E238" t="n">
        <v>26.45</v>
      </c>
      <c r="F238" t="n">
        <v>19.87</v>
      </c>
      <c r="G238" t="n">
        <v>12.04</v>
      </c>
      <c r="H238" t="n">
        <v>0.17</v>
      </c>
      <c r="I238" t="n">
        <v>99</v>
      </c>
      <c r="J238" t="n">
        <v>205.58</v>
      </c>
      <c r="K238" t="n">
        <v>55.27</v>
      </c>
      <c r="L238" t="n">
        <v>2</v>
      </c>
      <c r="M238" t="n">
        <v>97</v>
      </c>
      <c r="N238" t="n">
        <v>43.31</v>
      </c>
      <c r="O238" t="n">
        <v>25589.2</v>
      </c>
      <c r="P238" t="n">
        <v>271.13</v>
      </c>
      <c r="Q238" t="n">
        <v>2196.94</v>
      </c>
      <c r="R238" t="n">
        <v>151.29</v>
      </c>
      <c r="S238" t="n">
        <v>53.93</v>
      </c>
      <c r="T238" t="n">
        <v>46234.87</v>
      </c>
      <c r="U238" t="n">
        <v>0.36</v>
      </c>
      <c r="V238" t="n">
        <v>0.77</v>
      </c>
      <c r="W238" t="n">
        <v>2.65</v>
      </c>
      <c r="X238" t="n">
        <v>2.86</v>
      </c>
      <c r="Y238" t="n">
        <v>1</v>
      </c>
      <c r="Z238" t="n">
        <v>10</v>
      </c>
    </row>
    <row r="239">
      <c r="A239" t="n">
        <v>5</v>
      </c>
      <c r="B239" t="n">
        <v>105</v>
      </c>
      <c r="C239" t="inlineStr">
        <is>
          <t xml:space="preserve">CONCLUIDO	</t>
        </is>
      </c>
      <c r="D239" t="n">
        <v>3.928</v>
      </c>
      <c r="E239" t="n">
        <v>25.46</v>
      </c>
      <c r="F239" t="n">
        <v>19.45</v>
      </c>
      <c r="G239" t="n">
        <v>13.73</v>
      </c>
      <c r="H239" t="n">
        <v>0.19</v>
      </c>
      <c r="I239" t="n">
        <v>85</v>
      </c>
      <c r="J239" t="n">
        <v>205.98</v>
      </c>
      <c r="K239" t="n">
        <v>55.27</v>
      </c>
      <c r="L239" t="n">
        <v>2.25</v>
      </c>
      <c r="M239" t="n">
        <v>83</v>
      </c>
      <c r="N239" t="n">
        <v>43.46</v>
      </c>
      <c r="O239" t="n">
        <v>25638.22</v>
      </c>
      <c r="P239" t="n">
        <v>262.98</v>
      </c>
      <c r="Q239" t="n">
        <v>2197.02</v>
      </c>
      <c r="R239" t="n">
        <v>137.44</v>
      </c>
      <c r="S239" t="n">
        <v>53.93</v>
      </c>
      <c r="T239" t="n">
        <v>39381.78</v>
      </c>
      <c r="U239" t="n">
        <v>0.39</v>
      </c>
      <c r="V239" t="n">
        <v>0.79</v>
      </c>
      <c r="W239" t="n">
        <v>2.63</v>
      </c>
      <c r="X239" t="n">
        <v>2.44</v>
      </c>
      <c r="Y239" t="n">
        <v>1</v>
      </c>
      <c r="Z239" t="n">
        <v>10</v>
      </c>
    </row>
    <row r="240">
      <c r="A240" t="n">
        <v>6</v>
      </c>
      <c r="B240" t="n">
        <v>105</v>
      </c>
      <c r="C240" t="inlineStr">
        <is>
          <t xml:space="preserve">CONCLUIDO	</t>
        </is>
      </c>
      <c r="D240" t="n">
        <v>4.0349</v>
      </c>
      <c r="E240" t="n">
        <v>24.78</v>
      </c>
      <c r="F240" t="n">
        <v>19.18</v>
      </c>
      <c r="G240" t="n">
        <v>15.34</v>
      </c>
      <c r="H240" t="n">
        <v>0.22</v>
      </c>
      <c r="I240" t="n">
        <v>75</v>
      </c>
      <c r="J240" t="n">
        <v>206.38</v>
      </c>
      <c r="K240" t="n">
        <v>55.27</v>
      </c>
      <c r="L240" t="n">
        <v>2.5</v>
      </c>
      <c r="M240" t="n">
        <v>73</v>
      </c>
      <c r="N240" t="n">
        <v>43.6</v>
      </c>
      <c r="O240" t="n">
        <v>25687.3</v>
      </c>
      <c r="P240" t="n">
        <v>256.7</v>
      </c>
      <c r="Q240" t="n">
        <v>2196.9</v>
      </c>
      <c r="R240" t="n">
        <v>128.89</v>
      </c>
      <c r="S240" t="n">
        <v>53.93</v>
      </c>
      <c r="T240" t="n">
        <v>35156.49</v>
      </c>
      <c r="U240" t="n">
        <v>0.42</v>
      </c>
      <c r="V240" t="n">
        <v>0.8</v>
      </c>
      <c r="W240" t="n">
        <v>2.61</v>
      </c>
      <c r="X240" t="n">
        <v>2.17</v>
      </c>
      <c r="Y240" t="n">
        <v>1</v>
      </c>
      <c r="Z240" t="n">
        <v>10</v>
      </c>
    </row>
    <row r="241">
      <c r="A241" t="n">
        <v>7</v>
      </c>
      <c r="B241" t="n">
        <v>105</v>
      </c>
      <c r="C241" t="inlineStr">
        <is>
          <t xml:space="preserve">CONCLUIDO	</t>
        </is>
      </c>
      <c r="D241" t="n">
        <v>4.1284</v>
      </c>
      <c r="E241" t="n">
        <v>24.22</v>
      </c>
      <c r="F241" t="n">
        <v>18.94</v>
      </c>
      <c r="G241" t="n">
        <v>16.96</v>
      </c>
      <c r="H241" t="n">
        <v>0.24</v>
      </c>
      <c r="I241" t="n">
        <v>67</v>
      </c>
      <c r="J241" t="n">
        <v>206.78</v>
      </c>
      <c r="K241" t="n">
        <v>55.27</v>
      </c>
      <c r="L241" t="n">
        <v>2.75</v>
      </c>
      <c r="M241" t="n">
        <v>65</v>
      </c>
      <c r="N241" t="n">
        <v>43.75</v>
      </c>
      <c r="O241" t="n">
        <v>25736.42</v>
      </c>
      <c r="P241" t="n">
        <v>250.99</v>
      </c>
      <c r="Q241" t="n">
        <v>2196.85</v>
      </c>
      <c r="R241" t="n">
        <v>121.32</v>
      </c>
      <c r="S241" t="n">
        <v>53.93</v>
      </c>
      <c r="T241" t="n">
        <v>31410.87</v>
      </c>
      <c r="U241" t="n">
        <v>0.44</v>
      </c>
      <c r="V241" t="n">
        <v>0.8100000000000001</v>
      </c>
      <c r="W241" t="n">
        <v>2.59</v>
      </c>
      <c r="X241" t="n">
        <v>1.93</v>
      </c>
      <c r="Y241" t="n">
        <v>1</v>
      </c>
      <c r="Z241" t="n">
        <v>10</v>
      </c>
    </row>
    <row r="242">
      <c r="A242" t="n">
        <v>8</v>
      </c>
      <c r="B242" t="n">
        <v>105</v>
      </c>
      <c r="C242" t="inlineStr">
        <is>
          <t xml:space="preserve">CONCLUIDO	</t>
        </is>
      </c>
      <c r="D242" t="n">
        <v>4.221</v>
      </c>
      <c r="E242" t="n">
        <v>23.69</v>
      </c>
      <c r="F242" t="n">
        <v>18.69</v>
      </c>
      <c r="G242" t="n">
        <v>18.69</v>
      </c>
      <c r="H242" t="n">
        <v>0.26</v>
      </c>
      <c r="I242" t="n">
        <v>60</v>
      </c>
      <c r="J242" t="n">
        <v>207.17</v>
      </c>
      <c r="K242" t="n">
        <v>55.27</v>
      </c>
      <c r="L242" t="n">
        <v>3</v>
      </c>
      <c r="M242" t="n">
        <v>58</v>
      </c>
      <c r="N242" t="n">
        <v>43.9</v>
      </c>
      <c r="O242" t="n">
        <v>25785.6</v>
      </c>
      <c r="P242" t="n">
        <v>245.43</v>
      </c>
      <c r="Q242" t="n">
        <v>2196.81</v>
      </c>
      <c r="R242" t="n">
        <v>113.27</v>
      </c>
      <c r="S242" t="n">
        <v>53.93</v>
      </c>
      <c r="T242" t="n">
        <v>27420.45</v>
      </c>
      <c r="U242" t="n">
        <v>0.48</v>
      </c>
      <c r="V242" t="n">
        <v>0.82</v>
      </c>
      <c r="W242" t="n">
        <v>2.57</v>
      </c>
      <c r="X242" t="n">
        <v>1.69</v>
      </c>
      <c r="Y242" t="n">
        <v>1</v>
      </c>
      <c r="Z242" t="n">
        <v>10</v>
      </c>
    </row>
    <row r="243">
      <c r="A243" t="n">
        <v>9</v>
      </c>
      <c r="B243" t="n">
        <v>105</v>
      </c>
      <c r="C243" t="inlineStr">
        <is>
          <t xml:space="preserve">CONCLUIDO	</t>
        </is>
      </c>
      <c r="D243" t="n">
        <v>4.2801</v>
      </c>
      <c r="E243" t="n">
        <v>23.36</v>
      </c>
      <c r="F243" t="n">
        <v>18.57</v>
      </c>
      <c r="G243" t="n">
        <v>20.26</v>
      </c>
      <c r="H243" t="n">
        <v>0.28</v>
      </c>
      <c r="I243" t="n">
        <v>55</v>
      </c>
      <c r="J243" t="n">
        <v>207.57</v>
      </c>
      <c r="K243" t="n">
        <v>55.27</v>
      </c>
      <c r="L243" t="n">
        <v>3.25</v>
      </c>
      <c r="M243" t="n">
        <v>53</v>
      </c>
      <c r="N243" t="n">
        <v>44.05</v>
      </c>
      <c r="O243" t="n">
        <v>25834.83</v>
      </c>
      <c r="P243" t="n">
        <v>240.94</v>
      </c>
      <c r="Q243" t="n">
        <v>2196.59</v>
      </c>
      <c r="R243" t="n">
        <v>108.96</v>
      </c>
      <c r="S243" t="n">
        <v>53.93</v>
      </c>
      <c r="T243" t="n">
        <v>25289.18</v>
      </c>
      <c r="U243" t="n">
        <v>0.49</v>
      </c>
      <c r="V243" t="n">
        <v>0.82</v>
      </c>
      <c r="W243" t="n">
        <v>2.57</v>
      </c>
      <c r="X243" t="n">
        <v>1.56</v>
      </c>
      <c r="Y243" t="n">
        <v>1</v>
      </c>
      <c r="Z243" t="n">
        <v>10</v>
      </c>
    </row>
    <row r="244">
      <c r="A244" t="n">
        <v>10</v>
      </c>
      <c r="B244" t="n">
        <v>105</v>
      </c>
      <c r="C244" t="inlineStr">
        <is>
          <t xml:space="preserve">CONCLUIDO	</t>
        </is>
      </c>
      <c r="D244" t="n">
        <v>4.3494</v>
      </c>
      <c r="E244" t="n">
        <v>22.99</v>
      </c>
      <c r="F244" t="n">
        <v>18.4</v>
      </c>
      <c r="G244" t="n">
        <v>22.08</v>
      </c>
      <c r="H244" t="n">
        <v>0.3</v>
      </c>
      <c r="I244" t="n">
        <v>50</v>
      </c>
      <c r="J244" t="n">
        <v>207.97</v>
      </c>
      <c r="K244" t="n">
        <v>55.27</v>
      </c>
      <c r="L244" t="n">
        <v>3.5</v>
      </c>
      <c r="M244" t="n">
        <v>48</v>
      </c>
      <c r="N244" t="n">
        <v>44.2</v>
      </c>
      <c r="O244" t="n">
        <v>25884.1</v>
      </c>
      <c r="P244" t="n">
        <v>236.19</v>
      </c>
      <c r="Q244" t="n">
        <v>2196.66</v>
      </c>
      <c r="R244" t="n">
        <v>103.83</v>
      </c>
      <c r="S244" t="n">
        <v>53.93</v>
      </c>
      <c r="T244" t="n">
        <v>22750.56</v>
      </c>
      <c r="U244" t="n">
        <v>0.52</v>
      </c>
      <c r="V244" t="n">
        <v>0.83</v>
      </c>
      <c r="W244" t="n">
        <v>2.55</v>
      </c>
      <c r="X244" t="n">
        <v>1.39</v>
      </c>
      <c r="Y244" t="n">
        <v>1</v>
      </c>
      <c r="Z244" t="n">
        <v>10</v>
      </c>
    </row>
    <row r="245">
      <c r="A245" t="n">
        <v>11</v>
      </c>
      <c r="B245" t="n">
        <v>105</v>
      </c>
      <c r="C245" t="inlineStr">
        <is>
          <t xml:space="preserve">CONCLUIDO	</t>
        </is>
      </c>
      <c r="D245" t="n">
        <v>4.3967</v>
      </c>
      <c r="E245" t="n">
        <v>22.74</v>
      </c>
      <c r="F245" t="n">
        <v>18.31</v>
      </c>
      <c r="G245" t="n">
        <v>23.89</v>
      </c>
      <c r="H245" t="n">
        <v>0.32</v>
      </c>
      <c r="I245" t="n">
        <v>46</v>
      </c>
      <c r="J245" t="n">
        <v>208.37</v>
      </c>
      <c r="K245" t="n">
        <v>55.27</v>
      </c>
      <c r="L245" t="n">
        <v>3.75</v>
      </c>
      <c r="M245" t="n">
        <v>44</v>
      </c>
      <c r="N245" t="n">
        <v>44.35</v>
      </c>
      <c r="O245" t="n">
        <v>25933.43</v>
      </c>
      <c r="P245" t="n">
        <v>233.34</v>
      </c>
      <c r="Q245" t="n">
        <v>2196.59</v>
      </c>
      <c r="R245" t="n">
        <v>101.18</v>
      </c>
      <c r="S245" t="n">
        <v>53.93</v>
      </c>
      <c r="T245" t="n">
        <v>21445.82</v>
      </c>
      <c r="U245" t="n">
        <v>0.53</v>
      </c>
      <c r="V245" t="n">
        <v>0.83</v>
      </c>
      <c r="W245" t="n">
        <v>2.55</v>
      </c>
      <c r="X245" t="n">
        <v>1.31</v>
      </c>
      <c r="Y245" t="n">
        <v>1</v>
      </c>
      <c r="Z245" t="n">
        <v>10</v>
      </c>
    </row>
    <row r="246">
      <c r="A246" t="n">
        <v>12</v>
      </c>
      <c r="B246" t="n">
        <v>105</v>
      </c>
      <c r="C246" t="inlineStr">
        <is>
          <t xml:space="preserve">CONCLUIDO	</t>
        </is>
      </c>
      <c r="D246" t="n">
        <v>4.457</v>
      </c>
      <c r="E246" t="n">
        <v>22.44</v>
      </c>
      <c r="F246" t="n">
        <v>18.17</v>
      </c>
      <c r="G246" t="n">
        <v>25.96</v>
      </c>
      <c r="H246" t="n">
        <v>0.34</v>
      </c>
      <c r="I246" t="n">
        <v>42</v>
      </c>
      <c r="J246" t="n">
        <v>208.77</v>
      </c>
      <c r="K246" t="n">
        <v>55.27</v>
      </c>
      <c r="L246" t="n">
        <v>4</v>
      </c>
      <c r="M246" t="n">
        <v>40</v>
      </c>
      <c r="N246" t="n">
        <v>44.5</v>
      </c>
      <c r="O246" t="n">
        <v>25982.82</v>
      </c>
      <c r="P246" t="n">
        <v>228.38</v>
      </c>
      <c r="Q246" t="n">
        <v>2196.67</v>
      </c>
      <c r="R246" t="n">
        <v>95.98999999999999</v>
      </c>
      <c r="S246" t="n">
        <v>53.93</v>
      </c>
      <c r="T246" t="n">
        <v>18867.59</v>
      </c>
      <c r="U246" t="n">
        <v>0.5600000000000001</v>
      </c>
      <c r="V246" t="n">
        <v>0.84</v>
      </c>
      <c r="W246" t="n">
        <v>2.55</v>
      </c>
      <c r="X246" t="n">
        <v>1.16</v>
      </c>
      <c r="Y246" t="n">
        <v>1</v>
      </c>
      <c r="Z246" t="n">
        <v>10</v>
      </c>
    </row>
    <row r="247">
      <c r="A247" t="n">
        <v>13</v>
      </c>
      <c r="B247" t="n">
        <v>105</v>
      </c>
      <c r="C247" t="inlineStr">
        <is>
          <t xml:space="preserve">CONCLUIDO	</t>
        </is>
      </c>
      <c r="D247" t="n">
        <v>4.4964</v>
      </c>
      <c r="E247" t="n">
        <v>22.24</v>
      </c>
      <c r="F247" t="n">
        <v>18.09</v>
      </c>
      <c r="G247" t="n">
        <v>27.84</v>
      </c>
      <c r="H247" t="n">
        <v>0.36</v>
      </c>
      <c r="I247" t="n">
        <v>39</v>
      </c>
      <c r="J247" t="n">
        <v>209.17</v>
      </c>
      <c r="K247" t="n">
        <v>55.27</v>
      </c>
      <c r="L247" t="n">
        <v>4.25</v>
      </c>
      <c r="M247" t="n">
        <v>37</v>
      </c>
      <c r="N247" t="n">
        <v>44.65</v>
      </c>
      <c r="O247" t="n">
        <v>26032.25</v>
      </c>
      <c r="P247" t="n">
        <v>223.54</v>
      </c>
      <c r="Q247" t="n">
        <v>2196.64</v>
      </c>
      <c r="R247" t="n">
        <v>93.64</v>
      </c>
      <c r="S247" t="n">
        <v>53.93</v>
      </c>
      <c r="T247" t="n">
        <v>17707.81</v>
      </c>
      <c r="U247" t="n">
        <v>0.58</v>
      </c>
      <c r="V247" t="n">
        <v>0.84</v>
      </c>
      <c r="W247" t="n">
        <v>2.54</v>
      </c>
      <c r="X247" t="n">
        <v>1.09</v>
      </c>
      <c r="Y247" t="n">
        <v>1</v>
      </c>
      <c r="Z247" t="n">
        <v>10</v>
      </c>
    </row>
    <row r="248">
      <c r="A248" t="n">
        <v>14</v>
      </c>
      <c r="B248" t="n">
        <v>105</v>
      </c>
      <c r="C248" t="inlineStr">
        <is>
          <t xml:space="preserve">CONCLUIDO	</t>
        </is>
      </c>
      <c r="D248" t="n">
        <v>4.5385</v>
      </c>
      <c r="E248" t="n">
        <v>22.03</v>
      </c>
      <c r="F248" t="n">
        <v>18.01</v>
      </c>
      <c r="G248" t="n">
        <v>30.01</v>
      </c>
      <c r="H248" t="n">
        <v>0.38</v>
      </c>
      <c r="I248" t="n">
        <v>36</v>
      </c>
      <c r="J248" t="n">
        <v>209.58</v>
      </c>
      <c r="K248" t="n">
        <v>55.27</v>
      </c>
      <c r="L248" t="n">
        <v>4.5</v>
      </c>
      <c r="M248" t="n">
        <v>34</v>
      </c>
      <c r="N248" t="n">
        <v>44.8</v>
      </c>
      <c r="O248" t="n">
        <v>26081.73</v>
      </c>
      <c r="P248" t="n">
        <v>219.97</v>
      </c>
      <c r="Q248" t="n">
        <v>2196.66</v>
      </c>
      <c r="R248" t="n">
        <v>90.97</v>
      </c>
      <c r="S248" t="n">
        <v>53.93</v>
      </c>
      <c r="T248" t="n">
        <v>16392.35</v>
      </c>
      <c r="U248" t="n">
        <v>0.59</v>
      </c>
      <c r="V248" t="n">
        <v>0.85</v>
      </c>
      <c r="W248" t="n">
        <v>2.53</v>
      </c>
      <c r="X248" t="n">
        <v>1</v>
      </c>
      <c r="Y248" t="n">
        <v>1</v>
      </c>
      <c r="Z248" t="n">
        <v>10</v>
      </c>
    </row>
    <row r="249">
      <c r="A249" t="n">
        <v>15</v>
      </c>
      <c r="B249" t="n">
        <v>105</v>
      </c>
      <c r="C249" t="inlineStr">
        <is>
          <t xml:space="preserve">CONCLUIDO	</t>
        </is>
      </c>
      <c r="D249" t="n">
        <v>4.571</v>
      </c>
      <c r="E249" t="n">
        <v>21.88</v>
      </c>
      <c r="F249" t="n">
        <v>17.93</v>
      </c>
      <c r="G249" t="n">
        <v>31.65</v>
      </c>
      <c r="H249" t="n">
        <v>0.4</v>
      </c>
      <c r="I249" t="n">
        <v>34</v>
      </c>
      <c r="J249" t="n">
        <v>209.98</v>
      </c>
      <c r="K249" t="n">
        <v>55.27</v>
      </c>
      <c r="L249" t="n">
        <v>4.75</v>
      </c>
      <c r="M249" t="n">
        <v>32</v>
      </c>
      <c r="N249" t="n">
        <v>44.95</v>
      </c>
      <c r="O249" t="n">
        <v>26131.27</v>
      </c>
      <c r="P249" t="n">
        <v>217.81</v>
      </c>
      <c r="Q249" t="n">
        <v>2196.81</v>
      </c>
      <c r="R249" t="n">
        <v>88.59</v>
      </c>
      <c r="S249" t="n">
        <v>53.93</v>
      </c>
      <c r="T249" t="n">
        <v>15209.18</v>
      </c>
      <c r="U249" t="n">
        <v>0.61</v>
      </c>
      <c r="V249" t="n">
        <v>0.85</v>
      </c>
      <c r="W249" t="n">
        <v>2.53</v>
      </c>
      <c r="X249" t="n">
        <v>0.93</v>
      </c>
      <c r="Y249" t="n">
        <v>1</v>
      </c>
      <c r="Z249" t="n">
        <v>10</v>
      </c>
    </row>
    <row r="250">
      <c r="A250" t="n">
        <v>16</v>
      </c>
      <c r="B250" t="n">
        <v>105</v>
      </c>
      <c r="C250" t="inlineStr">
        <is>
          <t xml:space="preserve">CONCLUIDO	</t>
        </is>
      </c>
      <c r="D250" t="n">
        <v>4.5953</v>
      </c>
      <c r="E250" t="n">
        <v>21.76</v>
      </c>
      <c r="F250" t="n">
        <v>17.9</v>
      </c>
      <c r="G250" t="n">
        <v>33.56</v>
      </c>
      <c r="H250" t="n">
        <v>0.42</v>
      </c>
      <c r="I250" t="n">
        <v>32</v>
      </c>
      <c r="J250" t="n">
        <v>210.38</v>
      </c>
      <c r="K250" t="n">
        <v>55.27</v>
      </c>
      <c r="L250" t="n">
        <v>5</v>
      </c>
      <c r="M250" t="n">
        <v>30</v>
      </c>
      <c r="N250" t="n">
        <v>45.11</v>
      </c>
      <c r="O250" t="n">
        <v>26180.86</v>
      </c>
      <c r="P250" t="n">
        <v>213.8</v>
      </c>
      <c r="Q250" t="n">
        <v>2196.61</v>
      </c>
      <c r="R250" t="n">
        <v>87.23</v>
      </c>
      <c r="S250" t="n">
        <v>53.93</v>
      </c>
      <c r="T250" t="n">
        <v>14542.07</v>
      </c>
      <c r="U250" t="n">
        <v>0.62</v>
      </c>
      <c r="V250" t="n">
        <v>0.85</v>
      </c>
      <c r="W250" t="n">
        <v>2.54</v>
      </c>
      <c r="X250" t="n">
        <v>0.89</v>
      </c>
      <c r="Y250" t="n">
        <v>1</v>
      </c>
      <c r="Z250" t="n">
        <v>10</v>
      </c>
    </row>
    <row r="251">
      <c r="A251" t="n">
        <v>17</v>
      </c>
      <c r="B251" t="n">
        <v>105</v>
      </c>
      <c r="C251" t="inlineStr">
        <is>
          <t xml:space="preserve">CONCLUIDO	</t>
        </is>
      </c>
      <c r="D251" t="n">
        <v>4.6258</v>
      </c>
      <c r="E251" t="n">
        <v>21.62</v>
      </c>
      <c r="F251" t="n">
        <v>17.84</v>
      </c>
      <c r="G251" t="n">
        <v>35.67</v>
      </c>
      <c r="H251" t="n">
        <v>0.44</v>
      </c>
      <c r="I251" t="n">
        <v>30</v>
      </c>
      <c r="J251" t="n">
        <v>210.78</v>
      </c>
      <c r="K251" t="n">
        <v>55.27</v>
      </c>
      <c r="L251" t="n">
        <v>5.25</v>
      </c>
      <c r="M251" t="n">
        <v>28</v>
      </c>
      <c r="N251" t="n">
        <v>45.26</v>
      </c>
      <c r="O251" t="n">
        <v>26230.5</v>
      </c>
      <c r="P251" t="n">
        <v>209.66</v>
      </c>
      <c r="Q251" t="n">
        <v>2196.65</v>
      </c>
      <c r="R251" t="n">
        <v>85.23999999999999</v>
      </c>
      <c r="S251" t="n">
        <v>53.93</v>
      </c>
      <c r="T251" t="n">
        <v>13556.55</v>
      </c>
      <c r="U251" t="n">
        <v>0.63</v>
      </c>
      <c r="V251" t="n">
        <v>0.86</v>
      </c>
      <c r="W251" t="n">
        <v>2.53</v>
      </c>
      <c r="X251" t="n">
        <v>0.83</v>
      </c>
      <c r="Y251" t="n">
        <v>1</v>
      </c>
      <c r="Z251" t="n">
        <v>10</v>
      </c>
    </row>
    <row r="252">
      <c r="A252" t="n">
        <v>18</v>
      </c>
      <c r="B252" t="n">
        <v>105</v>
      </c>
      <c r="C252" t="inlineStr">
        <is>
          <t xml:space="preserve">CONCLUIDO	</t>
        </is>
      </c>
      <c r="D252" t="n">
        <v>4.6523</v>
      </c>
      <c r="E252" t="n">
        <v>21.49</v>
      </c>
      <c r="F252" t="n">
        <v>17.79</v>
      </c>
      <c r="G252" t="n">
        <v>38.13</v>
      </c>
      <c r="H252" t="n">
        <v>0.46</v>
      </c>
      <c r="I252" t="n">
        <v>28</v>
      </c>
      <c r="J252" t="n">
        <v>211.18</v>
      </c>
      <c r="K252" t="n">
        <v>55.27</v>
      </c>
      <c r="L252" t="n">
        <v>5.5</v>
      </c>
      <c r="M252" t="n">
        <v>26</v>
      </c>
      <c r="N252" t="n">
        <v>45.41</v>
      </c>
      <c r="O252" t="n">
        <v>26280.2</v>
      </c>
      <c r="P252" t="n">
        <v>206.66</v>
      </c>
      <c r="Q252" t="n">
        <v>2196.68</v>
      </c>
      <c r="R252" t="n">
        <v>83.95999999999999</v>
      </c>
      <c r="S252" t="n">
        <v>53.93</v>
      </c>
      <c r="T252" t="n">
        <v>12924.04</v>
      </c>
      <c r="U252" t="n">
        <v>0.64</v>
      </c>
      <c r="V252" t="n">
        <v>0.86</v>
      </c>
      <c r="W252" t="n">
        <v>2.53</v>
      </c>
      <c r="X252" t="n">
        <v>0.79</v>
      </c>
      <c r="Y252" t="n">
        <v>1</v>
      </c>
      <c r="Z252" t="n">
        <v>10</v>
      </c>
    </row>
    <row r="253">
      <c r="A253" t="n">
        <v>19</v>
      </c>
      <c r="B253" t="n">
        <v>105</v>
      </c>
      <c r="C253" t="inlineStr">
        <is>
          <t xml:space="preserve">CONCLUIDO	</t>
        </is>
      </c>
      <c r="D253" t="n">
        <v>4.6674</v>
      </c>
      <c r="E253" t="n">
        <v>21.43</v>
      </c>
      <c r="F253" t="n">
        <v>17.77</v>
      </c>
      <c r="G253" t="n">
        <v>39.48</v>
      </c>
      <c r="H253" t="n">
        <v>0.48</v>
      </c>
      <c r="I253" t="n">
        <v>27</v>
      </c>
      <c r="J253" t="n">
        <v>211.59</v>
      </c>
      <c r="K253" t="n">
        <v>55.27</v>
      </c>
      <c r="L253" t="n">
        <v>5.75</v>
      </c>
      <c r="M253" t="n">
        <v>24</v>
      </c>
      <c r="N253" t="n">
        <v>45.57</v>
      </c>
      <c r="O253" t="n">
        <v>26329.94</v>
      </c>
      <c r="P253" t="n">
        <v>202</v>
      </c>
      <c r="Q253" t="n">
        <v>2196.6</v>
      </c>
      <c r="R253" t="n">
        <v>83.04000000000001</v>
      </c>
      <c r="S253" t="n">
        <v>53.93</v>
      </c>
      <c r="T253" t="n">
        <v>12470.77</v>
      </c>
      <c r="U253" t="n">
        <v>0.65</v>
      </c>
      <c r="V253" t="n">
        <v>0.86</v>
      </c>
      <c r="W253" t="n">
        <v>2.52</v>
      </c>
      <c r="X253" t="n">
        <v>0.76</v>
      </c>
      <c r="Y253" t="n">
        <v>1</v>
      </c>
      <c r="Z253" t="n">
        <v>10</v>
      </c>
    </row>
    <row r="254">
      <c r="A254" t="n">
        <v>20</v>
      </c>
      <c r="B254" t="n">
        <v>105</v>
      </c>
      <c r="C254" t="inlineStr">
        <is>
          <t xml:space="preserve">CONCLUIDO	</t>
        </is>
      </c>
      <c r="D254" t="n">
        <v>4.6997</v>
      </c>
      <c r="E254" t="n">
        <v>21.28</v>
      </c>
      <c r="F254" t="n">
        <v>17.7</v>
      </c>
      <c r="G254" t="n">
        <v>42.48</v>
      </c>
      <c r="H254" t="n">
        <v>0.5</v>
      </c>
      <c r="I254" t="n">
        <v>25</v>
      </c>
      <c r="J254" t="n">
        <v>211.99</v>
      </c>
      <c r="K254" t="n">
        <v>55.27</v>
      </c>
      <c r="L254" t="n">
        <v>6</v>
      </c>
      <c r="M254" t="n">
        <v>19</v>
      </c>
      <c r="N254" t="n">
        <v>45.72</v>
      </c>
      <c r="O254" t="n">
        <v>26379.74</v>
      </c>
      <c r="P254" t="n">
        <v>199.42</v>
      </c>
      <c r="Q254" t="n">
        <v>2196.56</v>
      </c>
      <c r="R254" t="n">
        <v>80.95999999999999</v>
      </c>
      <c r="S254" t="n">
        <v>53.93</v>
      </c>
      <c r="T254" t="n">
        <v>11438.96</v>
      </c>
      <c r="U254" t="n">
        <v>0.67</v>
      </c>
      <c r="V254" t="n">
        <v>0.86</v>
      </c>
      <c r="W254" t="n">
        <v>2.52</v>
      </c>
      <c r="X254" t="n">
        <v>0.6899999999999999</v>
      </c>
      <c r="Y254" t="n">
        <v>1</v>
      </c>
      <c r="Z254" t="n">
        <v>10</v>
      </c>
    </row>
    <row r="255">
      <c r="A255" t="n">
        <v>21</v>
      </c>
      <c r="B255" t="n">
        <v>105</v>
      </c>
      <c r="C255" t="inlineStr">
        <is>
          <t xml:space="preserve">CONCLUIDO	</t>
        </is>
      </c>
      <c r="D255" t="n">
        <v>4.7151</v>
      </c>
      <c r="E255" t="n">
        <v>21.21</v>
      </c>
      <c r="F255" t="n">
        <v>17.67</v>
      </c>
      <c r="G255" t="n">
        <v>44.18</v>
      </c>
      <c r="H255" t="n">
        <v>0.52</v>
      </c>
      <c r="I255" t="n">
        <v>24</v>
      </c>
      <c r="J255" t="n">
        <v>212.4</v>
      </c>
      <c r="K255" t="n">
        <v>55.27</v>
      </c>
      <c r="L255" t="n">
        <v>6.25</v>
      </c>
      <c r="M255" t="n">
        <v>16</v>
      </c>
      <c r="N255" t="n">
        <v>45.87</v>
      </c>
      <c r="O255" t="n">
        <v>26429.59</v>
      </c>
      <c r="P255" t="n">
        <v>196.85</v>
      </c>
      <c r="Q255" t="n">
        <v>2196.88</v>
      </c>
      <c r="R255" t="n">
        <v>79.79000000000001</v>
      </c>
      <c r="S255" t="n">
        <v>53.93</v>
      </c>
      <c r="T255" t="n">
        <v>10862.28</v>
      </c>
      <c r="U255" t="n">
        <v>0.68</v>
      </c>
      <c r="V255" t="n">
        <v>0.86</v>
      </c>
      <c r="W255" t="n">
        <v>2.52</v>
      </c>
      <c r="X255" t="n">
        <v>0.66</v>
      </c>
      <c r="Y255" t="n">
        <v>1</v>
      </c>
      <c r="Z255" t="n">
        <v>10</v>
      </c>
    </row>
    <row r="256">
      <c r="A256" t="n">
        <v>22</v>
      </c>
      <c r="B256" t="n">
        <v>105</v>
      </c>
      <c r="C256" t="inlineStr">
        <is>
          <t xml:space="preserve">CONCLUIDO	</t>
        </is>
      </c>
      <c r="D256" t="n">
        <v>4.7288</v>
      </c>
      <c r="E256" t="n">
        <v>21.15</v>
      </c>
      <c r="F256" t="n">
        <v>17.65</v>
      </c>
      <c r="G256" t="n">
        <v>46.04</v>
      </c>
      <c r="H256" t="n">
        <v>0.54</v>
      </c>
      <c r="I256" t="n">
        <v>23</v>
      </c>
      <c r="J256" t="n">
        <v>212.8</v>
      </c>
      <c r="K256" t="n">
        <v>55.27</v>
      </c>
      <c r="L256" t="n">
        <v>6.5</v>
      </c>
      <c r="M256" t="n">
        <v>9</v>
      </c>
      <c r="N256" t="n">
        <v>46.03</v>
      </c>
      <c r="O256" t="n">
        <v>26479.5</v>
      </c>
      <c r="P256" t="n">
        <v>194.54</v>
      </c>
      <c r="Q256" t="n">
        <v>2196.63</v>
      </c>
      <c r="R256" t="n">
        <v>78.62</v>
      </c>
      <c r="S256" t="n">
        <v>53.93</v>
      </c>
      <c r="T256" t="n">
        <v>10279.3</v>
      </c>
      <c r="U256" t="n">
        <v>0.6899999999999999</v>
      </c>
      <c r="V256" t="n">
        <v>0.87</v>
      </c>
      <c r="W256" t="n">
        <v>2.53</v>
      </c>
      <c r="X256" t="n">
        <v>0.64</v>
      </c>
      <c r="Y256" t="n">
        <v>1</v>
      </c>
      <c r="Z256" t="n">
        <v>10</v>
      </c>
    </row>
    <row r="257">
      <c r="A257" t="n">
        <v>23</v>
      </c>
      <c r="B257" t="n">
        <v>105</v>
      </c>
      <c r="C257" t="inlineStr">
        <is>
          <t xml:space="preserve">CONCLUIDO	</t>
        </is>
      </c>
      <c r="D257" t="n">
        <v>4.7266</v>
      </c>
      <c r="E257" t="n">
        <v>21.16</v>
      </c>
      <c r="F257" t="n">
        <v>17.66</v>
      </c>
      <c r="G257" t="n">
        <v>46.07</v>
      </c>
      <c r="H257" t="n">
        <v>0.5600000000000001</v>
      </c>
      <c r="I257" t="n">
        <v>23</v>
      </c>
      <c r="J257" t="n">
        <v>213.21</v>
      </c>
      <c r="K257" t="n">
        <v>55.27</v>
      </c>
      <c r="L257" t="n">
        <v>6.75</v>
      </c>
      <c r="M257" t="n">
        <v>6</v>
      </c>
      <c r="N257" t="n">
        <v>46.18</v>
      </c>
      <c r="O257" t="n">
        <v>26529.46</v>
      </c>
      <c r="P257" t="n">
        <v>192.67</v>
      </c>
      <c r="Q257" t="n">
        <v>2196.8</v>
      </c>
      <c r="R257" t="n">
        <v>79.05</v>
      </c>
      <c r="S257" t="n">
        <v>53.93</v>
      </c>
      <c r="T257" t="n">
        <v>10495.72</v>
      </c>
      <c r="U257" t="n">
        <v>0.68</v>
      </c>
      <c r="V257" t="n">
        <v>0.86</v>
      </c>
      <c r="W257" t="n">
        <v>2.53</v>
      </c>
      <c r="X257" t="n">
        <v>0.65</v>
      </c>
      <c r="Y257" t="n">
        <v>1</v>
      </c>
      <c r="Z257" t="n">
        <v>10</v>
      </c>
    </row>
    <row r="258">
      <c r="A258" t="n">
        <v>24</v>
      </c>
      <c r="B258" t="n">
        <v>105</v>
      </c>
      <c r="C258" t="inlineStr">
        <is>
          <t xml:space="preserve">CONCLUIDO	</t>
        </is>
      </c>
      <c r="D258" t="n">
        <v>4.7252</v>
      </c>
      <c r="E258" t="n">
        <v>21.16</v>
      </c>
      <c r="F258" t="n">
        <v>17.67</v>
      </c>
      <c r="G258" t="n">
        <v>46.08</v>
      </c>
      <c r="H258" t="n">
        <v>0.58</v>
      </c>
      <c r="I258" t="n">
        <v>23</v>
      </c>
      <c r="J258" t="n">
        <v>213.61</v>
      </c>
      <c r="K258" t="n">
        <v>55.27</v>
      </c>
      <c r="L258" t="n">
        <v>7</v>
      </c>
      <c r="M258" t="n">
        <v>2</v>
      </c>
      <c r="N258" t="n">
        <v>46.34</v>
      </c>
      <c r="O258" t="n">
        <v>26579.47</v>
      </c>
      <c r="P258" t="n">
        <v>192.09</v>
      </c>
      <c r="Q258" t="n">
        <v>2196.82</v>
      </c>
      <c r="R258" t="n">
        <v>78.94</v>
      </c>
      <c r="S258" t="n">
        <v>53.93</v>
      </c>
      <c r="T258" t="n">
        <v>10442.36</v>
      </c>
      <c r="U258" t="n">
        <v>0.68</v>
      </c>
      <c r="V258" t="n">
        <v>0.86</v>
      </c>
      <c r="W258" t="n">
        <v>2.54</v>
      </c>
      <c r="X258" t="n">
        <v>0.66</v>
      </c>
      <c r="Y258" t="n">
        <v>1</v>
      </c>
      <c r="Z258" t="n">
        <v>10</v>
      </c>
    </row>
    <row r="259">
      <c r="A259" t="n">
        <v>25</v>
      </c>
      <c r="B259" t="n">
        <v>105</v>
      </c>
      <c r="C259" t="inlineStr">
        <is>
          <t xml:space="preserve">CONCLUIDO	</t>
        </is>
      </c>
      <c r="D259" t="n">
        <v>4.723</v>
      </c>
      <c r="E259" t="n">
        <v>21.17</v>
      </c>
      <c r="F259" t="n">
        <v>17.68</v>
      </c>
      <c r="G259" t="n">
        <v>46.11</v>
      </c>
      <c r="H259" t="n">
        <v>0.6</v>
      </c>
      <c r="I259" t="n">
        <v>23</v>
      </c>
      <c r="J259" t="n">
        <v>214.02</v>
      </c>
      <c r="K259" t="n">
        <v>55.27</v>
      </c>
      <c r="L259" t="n">
        <v>7.25</v>
      </c>
      <c r="M259" t="n">
        <v>1</v>
      </c>
      <c r="N259" t="n">
        <v>46.49</v>
      </c>
      <c r="O259" t="n">
        <v>26629.54</v>
      </c>
      <c r="P259" t="n">
        <v>192.26</v>
      </c>
      <c r="Q259" t="n">
        <v>2196.66</v>
      </c>
      <c r="R259" t="n">
        <v>79.23</v>
      </c>
      <c r="S259" t="n">
        <v>53.93</v>
      </c>
      <c r="T259" t="n">
        <v>10586.43</v>
      </c>
      <c r="U259" t="n">
        <v>0.68</v>
      </c>
      <c r="V259" t="n">
        <v>0.86</v>
      </c>
      <c r="W259" t="n">
        <v>2.54</v>
      </c>
      <c r="X259" t="n">
        <v>0.67</v>
      </c>
      <c r="Y259" t="n">
        <v>1</v>
      </c>
      <c r="Z259" t="n">
        <v>10</v>
      </c>
    </row>
    <row r="260">
      <c r="A260" t="n">
        <v>26</v>
      </c>
      <c r="B260" t="n">
        <v>105</v>
      </c>
      <c r="C260" t="inlineStr">
        <is>
          <t xml:space="preserve">CONCLUIDO	</t>
        </is>
      </c>
      <c r="D260" t="n">
        <v>4.7378</v>
      </c>
      <c r="E260" t="n">
        <v>21.11</v>
      </c>
      <c r="F260" t="n">
        <v>17.65</v>
      </c>
      <c r="G260" t="n">
        <v>48.14</v>
      </c>
      <c r="H260" t="n">
        <v>0.62</v>
      </c>
      <c r="I260" t="n">
        <v>22</v>
      </c>
      <c r="J260" t="n">
        <v>214.42</v>
      </c>
      <c r="K260" t="n">
        <v>55.27</v>
      </c>
      <c r="L260" t="n">
        <v>7.5</v>
      </c>
      <c r="M260" t="n">
        <v>1</v>
      </c>
      <c r="N260" t="n">
        <v>46.65</v>
      </c>
      <c r="O260" t="n">
        <v>26679.66</v>
      </c>
      <c r="P260" t="n">
        <v>192.06</v>
      </c>
      <c r="Q260" t="n">
        <v>2196.77</v>
      </c>
      <c r="R260" t="n">
        <v>78.41</v>
      </c>
      <c r="S260" t="n">
        <v>53.93</v>
      </c>
      <c r="T260" t="n">
        <v>10177.78</v>
      </c>
      <c r="U260" t="n">
        <v>0.6899999999999999</v>
      </c>
      <c r="V260" t="n">
        <v>0.87</v>
      </c>
      <c r="W260" t="n">
        <v>2.54</v>
      </c>
      <c r="X260" t="n">
        <v>0.64</v>
      </c>
      <c r="Y260" t="n">
        <v>1</v>
      </c>
      <c r="Z260" t="n">
        <v>10</v>
      </c>
    </row>
    <row r="261">
      <c r="A261" t="n">
        <v>27</v>
      </c>
      <c r="B261" t="n">
        <v>105</v>
      </c>
      <c r="C261" t="inlineStr">
        <is>
          <t xml:space="preserve">CONCLUIDO	</t>
        </is>
      </c>
      <c r="D261" t="n">
        <v>4.7357</v>
      </c>
      <c r="E261" t="n">
        <v>21.12</v>
      </c>
      <c r="F261" t="n">
        <v>17.66</v>
      </c>
      <c r="G261" t="n">
        <v>48.16</v>
      </c>
      <c r="H261" t="n">
        <v>0.64</v>
      </c>
      <c r="I261" t="n">
        <v>22</v>
      </c>
      <c r="J261" t="n">
        <v>214.83</v>
      </c>
      <c r="K261" t="n">
        <v>55.27</v>
      </c>
      <c r="L261" t="n">
        <v>7.75</v>
      </c>
      <c r="M261" t="n">
        <v>0</v>
      </c>
      <c r="N261" t="n">
        <v>46.81</v>
      </c>
      <c r="O261" t="n">
        <v>26729.83</v>
      </c>
      <c r="P261" t="n">
        <v>192.48</v>
      </c>
      <c r="Q261" t="n">
        <v>2196.78</v>
      </c>
      <c r="R261" t="n">
        <v>78.59</v>
      </c>
      <c r="S261" t="n">
        <v>53.93</v>
      </c>
      <c r="T261" t="n">
        <v>10271.02</v>
      </c>
      <c r="U261" t="n">
        <v>0.6899999999999999</v>
      </c>
      <c r="V261" t="n">
        <v>0.86</v>
      </c>
      <c r="W261" t="n">
        <v>2.54</v>
      </c>
      <c r="X261" t="n">
        <v>0.65</v>
      </c>
      <c r="Y261" t="n">
        <v>1</v>
      </c>
      <c r="Z261" t="n">
        <v>10</v>
      </c>
    </row>
    <row r="262">
      <c r="A262" t="n">
        <v>0</v>
      </c>
      <c r="B262" t="n">
        <v>60</v>
      </c>
      <c r="C262" t="inlineStr">
        <is>
          <t xml:space="preserve">CONCLUIDO	</t>
        </is>
      </c>
      <c r="D262" t="n">
        <v>3.6169</v>
      </c>
      <c r="E262" t="n">
        <v>27.65</v>
      </c>
      <c r="F262" t="n">
        <v>21.55</v>
      </c>
      <c r="G262" t="n">
        <v>8.34</v>
      </c>
      <c r="H262" t="n">
        <v>0.14</v>
      </c>
      <c r="I262" t="n">
        <v>155</v>
      </c>
      <c r="J262" t="n">
        <v>124.63</v>
      </c>
      <c r="K262" t="n">
        <v>45</v>
      </c>
      <c r="L262" t="n">
        <v>1</v>
      </c>
      <c r="M262" t="n">
        <v>153</v>
      </c>
      <c r="N262" t="n">
        <v>18.64</v>
      </c>
      <c r="O262" t="n">
        <v>15605.44</v>
      </c>
      <c r="P262" t="n">
        <v>213.73</v>
      </c>
      <c r="Q262" t="n">
        <v>2196.99</v>
      </c>
      <c r="R262" t="n">
        <v>206.46</v>
      </c>
      <c r="S262" t="n">
        <v>53.93</v>
      </c>
      <c r="T262" t="n">
        <v>73537.42</v>
      </c>
      <c r="U262" t="n">
        <v>0.26</v>
      </c>
      <c r="V262" t="n">
        <v>0.71</v>
      </c>
      <c r="W262" t="n">
        <v>2.74</v>
      </c>
      <c r="X262" t="n">
        <v>4.54</v>
      </c>
      <c r="Y262" t="n">
        <v>1</v>
      </c>
      <c r="Z262" t="n">
        <v>10</v>
      </c>
    </row>
    <row r="263">
      <c r="A263" t="n">
        <v>1</v>
      </c>
      <c r="B263" t="n">
        <v>60</v>
      </c>
      <c r="C263" t="inlineStr">
        <is>
          <t xml:space="preserve">CONCLUIDO	</t>
        </is>
      </c>
      <c r="D263" t="n">
        <v>3.9359</v>
      </c>
      <c r="E263" t="n">
        <v>25.41</v>
      </c>
      <c r="F263" t="n">
        <v>20.34</v>
      </c>
      <c r="G263" t="n">
        <v>10.61</v>
      </c>
      <c r="H263" t="n">
        <v>0.18</v>
      </c>
      <c r="I263" t="n">
        <v>115</v>
      </c>
      <c r="J263" t="n">
        <v>124.96</v>
      </c>
      <c r="K263" t="n">
        <v>45</v>
      </c>
      <c r="L263" t="n">
        <v>1.25</v>
      </c>
      <c r="M263" t="n">
        <v>113</v>
      </c>
      <c r="N263" t="n">
        <v>18.71</v>
      </c>
      <c r="O263" t="n">
        <v>15645.96</v>
      </c>
      <c r="P263" t="n">
        <v>197.55</v>
      </c>
      <c r="Q263" t="n">
        <v>2196.95</v>
      </c>
      <c r="R263" t="n">
        <v>166.79</v>
      </c>
      <c r="S263" t="n">
        <v>53.93</v>
      </c>
      <c r="T263" t="n">
        <v>53904.4</v>
      </c>
      <c r="U263" t="n">
        <v>0.32</v>
      </c>
      <c r="V263" t="n">
        <v>0.75</v>
      </c>
      <c r="W263" t="n">
        <v>2.67</v>
      </c>
      <c r="X263" t="n">
        <v>3.33</v>
      </c>
      <c r="Y263" t="n">
        <v>1</v>
      </c>
      <c r="Z263" t="n">
        <v>10</v>
      </c>
    </row>
    <row r="264">
      <c r="A264" t="n">
        <v>2</v>
      </c>
      <c r="B264" t="n">
        <v>60</v>
      </c>
      <c r="C264" t="inlineStr">
        <is>
          <t xml:space="preserve">CONCLUIDO	</t>
        </is>
      </c>
      <c r="D264" t="n">
        <v>4.1617</v>
      </c>
      <c r="E264" t="n">
        <v>24.03</v>
      </c>
      <c r="F264" t="n">
        <v>19.6</v>
      </c>
      <c r="G264" t="n">
        <v>13.06</v>
      </c>
      <c r="H264" t="n">
        <v>0.21</v>
      </c>
      <c r="I264" t="n">
        <v>90</v>
      </c>
      <c r="J264" t="n">
        <v>125.29</v>
      </c>
      <c r="K264" t="n">
        <v>45</v>
      </c>
      <c r="L264" t="n">
        <v>1.5</v>
      </c>
      <c r="M264" t="n">
        <v>88</v>
      </c>
      <c r="N264" t="n">
        <v>18.79</v>
      </c>
      <c r="O264" t="n">
        <v>15686.51</v>
      </c>
      <c r="P264" t="n">
        <v>185.32</v>
      </c>
      <c r="Q264" t="n">
        <v>2197.05</v>
      </c>
      <c r="R264" t="n">
        <v>142.77</v>
      </c>
      <c r="S264" t="n">
        <v>53.93</v>
      </c>
      <c r="T264" t="n">
        <v>42021.17</v>
      </c>
      <c r="U264" t="n">
        <v>0.38</v>
      </c>
      <c r="V264" t="n">
        <v>0.78</v>
      </c>
      <c r="W264" t="n">
        <v>2.62</v>
      </c>
      <c r="X264" t="n">
        <v>2.59</v>
      </c>
      <c r="Y264" t="n">
        <v>1</v>
      </c>
      <c r="Z264" t="n">
        <v>10</v>
      </c>
    </row>
    <row r="265">
      <c r="A265" t="n">
        <v>3</v>
      </c>
      <c r="B265" t="n">
        <v>60</v>
      </c>
      <c r="C265" t="inlineStr">
        <is>
          <t xml:space="preserve">CONCLUIDO	</t>
        </is>
      </c>
      <c r="D265" t="n">
        <v>4.3213</v>
      </c>
      <c r="E265" t="n">
        <v>23.14</v>
      </c>
      <c r="F265" t="n">
        <v>19.12</v>
      </c>
      <c r="G265" t="n">
        <v>15.5</v>
      </c>
      <c r="H265" t="n">
        <v>0.25</v>
      </c>
      <c r="I265" t="n">
        <v>74</v>
      </c>
      <c r="J265" t="n">
        <v>125.62</v>
      </c>
      <c r="K265" t="n">
        <v>45</v>
      </c>
      <c r="L265" t="n">
        <v>1.75</v>
      </c>
      <c r="M265" t="n">
        <v>72</v>
      </c>
      <c r="N265" t="n">
        <v>18.87</v>
      </c>
      <c r="O265" t="n">
        <v>15727.09</v>
      </c>
      <c r="P265" t="n">
        <v>176.22</v>
      </c>
      <c r="Q265" t="n">
        <v>2196.79</v>
      </c>
      <c r="R265" t="n">
        <v>127.59</v>
      </c>
      <c r="S265" t="n">
        <v>53.93</v>
      </c>
      <c r="T265" t="n">
        <v>34511.27</v>
      </c>
      <c r="U265" t="n">
        <v>0.42</v>
      </c>
      <c r="V265" t="n">
        <v>0.8</v>
      </c>
      <c r="W265" t="n">
        <v>2.59</v>
      </c>
      <c r="X265" t="n">
        <v>2.11</v>
      </c>
      <c r="Y265" t="n">
        <v>1</v>
      </c>
      <c r="Z265" t="n">
        <v>10</v>
      </c>
    </row>
    <row r="266">
      <c r="A266" t="n">
        <v>4</v>
      </c>
      <c r="B266" t="n">
        <v>60</v>
      </c>
      <c r="C266" t="inlineStr">
        <is>
          <t xml:space="preserve">CONCLUIDO	</t>
        </is>
      </c>
      <c r="D266" t="n">
        <v>4.4494</v>
      </c>
      <c r="E266" t="n">
        <v>22.47</v>
      </c>
      <c r="F266" t="n">
        <v>18.76</v>
      </c>
      <c r="G266" t="n">
        <v>18.15</v>
      </c>
      <c r="H266" t="n">
        <v>0.28</v>
      </c>
      <c r="I266" t="n">
        <v>62</v>
      </c>
      <c r="J266" t="n">
        <v>125.95</v>
      </c>
      <c r="K266" t="n">
        <v>45</v>
      </c>
      <c r="L266" t="n">
        <v>2</v>
      </c>
      <c r="M266" t="n">
        <v>60</v>
      </c>
      <c r="N266" t="n">
        <v>18.95</v>
      </c>
      <c r="O266" t="n">
        <v>15767.7</v>
      </c>
      <c r="P266" t="n">
        <v>168.07</v>
      </c>
      <c r="Q266" t="n">
        <v>2196.57</v>
      </c>
      <c r="R266" t="n">
        <v>115.4</v>
      </c>
      <c r="S266" t="n">
        <v>53.93</v>
      </c>
      <c r="T266" t="n">
        <v>28477.26</v>
      </c>
      <c r="U266" t="n">
        <v>0.47</v>
      </c>
      <c r="V266" t="n">
        <v>0.8100000000000001</v>
      </c>
      <c r="W266" t="n">
        <v>2.58</v>
      </c>
      <c r="X266" t="n">
        <v>1.75</v>
      </c>
      <c r="Y266" t="n">
        <v>1</v>
      </c>
      <c r="Z266" t="n">
        <v>10</v>
      </c>
    </row>
    <row r="267">
      <c r="A267" t="n">
        <v>5</v>
      </c>
      <c r="B267" t="n">
        <v>60</v>
      </c>
      <c r="C267" t="inlineStr">
        <is>
          <t xml:space="preserve">CONCLUIDO	</t>
        </is>
      </c>
      <c r="D267" t="n">
        <v>4.563</v>
      </c>
      <c r="E267" t="n">
        <v>21.92</v>
      </c>
      <c r="F267" t="n">
        <v>18.45</v>
      </c>
      <c r="G267" t="n">
        <v>21.29</v>
      </c>
      <c r="H267" t="n">
        <v>0.31</v>
      </c>
      <c r="I267" t="n">
        <v>52</v>
      </c>
      <c r="J267" t="n">
        <v>126.28</v>
      </c>
      <c r="K267" t="n">
        <v>45</v>
      </c>
      <c r="L267" t="n">
        <v>2.25</v>
      </c>
      <c r="M267" t="n">
        <v>49</v>
      </c>
      <c r="N267" t="n">
        <v>19.03</v>
      </c>
      <c r="O267" t="n">
        <v>15808.34</v>
      </c>
      <c r="P267" t="n">
        <v>159.66</v>
      </c>
      <c r="Q267" t="n">
        <v>2196.85</v>
      </c>
      <c r="R267" t="n">
        <v>105.35</v>
      </c>
      <c r="S267" t="n">
        <v>53.93</v>
      </c>
      <c r="T267" t="n">
        <v>23500.68</v>
      </c>
      <c r="U267" t="n">
        <v>0.51</v>
      </c>
      <c r="V267" t="n">
        <v>0.83</v>
      </c>
      <c r="W267" t="n">
        <v>2.56</v>
      </c>
      <c r="X267" t="n">
        <v>1.45</v>
      </c>
      <c r="Y267" t="n">
        <v>1</v>
      </c>
      <c r="Z267" t="n">
        <v>10</v>
      </c>
    </row>
    <row r="268">
      <c r="A268" t="n">
        <v>6</v>
      </c>
      <c r="B268" t="n">
        <v>60</v>
      </c>
      <c r="C268" t="inlineStr">
        <is>
          <t xml:space="preserve">CONCLUIDO	</t>
        </is>
      </c>
      <c r="D268" t="n">
        <v>4.6234</v>
      </c>
      <c r="E268" t="n">
        <v>21.63</v>
      </c>
      <c r="F268" t="n">
        <v>18.32</v>
      </c>
      <c r="G268" t="n">
        <v>23.9</v>
      </c>
      <c r="H268" t="n">
        <v>0.35</v>
      </c>
      <c r="I268" t="n">
        <v>46</v>
      </c>
      <c r="J268" t="n">
        <v>126.61</v>
      </c>
      <c r="K268" t="n">
        <v>45</v>
      </c>
      <c r="L268" t="n">
        <v>2.5</v>
      </c>
      <c r="M268" t="n">
        <v>41</v>
      </c>
      <c r="N268" t="n">
        <v>19.11</v>
      </c>
      <c r="O268" t="n">
        <v>15849</v>
      </c>
      <c r="P268" t="n">
        <v>154.98</v>
      </c>
      <c r="Q268" t="n">
        <v>2196.7</v>
      </c>
      <c r="R268" t="n">
        <v>100.67</v>
      </c>
      <c r="S268" t="n">
        <v>53.93</v>
      </c>
      <c r="T268" t="n">
        <v>21190.79</v>
      </c>
      <c r="U268" t="n">
        <v>0.54</v>
      </c>
      <c r="V268" t="n">
        <v>0.83</v>
      </c>
      <c r="W268" t="n">
        <v>2.57</v>
      </c>
      <c r="X268" t="n">
        <v>1.31</v>
      </c>
      <c r="Y268" t="n">
        <v>1</v>
      </c>
      <c r="Z268" t="n">
        <v>10</v>
      </c>
    </row>
    <row r="269">
      <c r="A269" t="n">
        <v>7</v>
      </c>
      <c r="B269" t="n">
        <v>60</v>
      </c>
      <c r="C269" t="inlineStr">
        <is>
          <t xml:space="preserve">CONCLUIDO	</t>
        </is>
      </c>
      <c r="D269" t="n">
        <v>4.6827</v>
      </c>
      <c r="E269" t="n">
        <v>21.36</v>
      </c>
      <c r="F269" t="n">
        <v>18.18</v>
      </c>
      <c r="G269" t="n">
        <v>26.6</v>
      </c>
      <c r="H269" t="n">
        <v>0.38</v>
      </c>
      <c r="I269" t="n">
        <v>41</v>
      </c>
      <c r="J269" t="n">
        <v>126.94</v>
      </c>
      <c r="K269" t="n">
        <v>45</v>
      </c>
      <c r="L269" t="n">
        <v>2.75</v>
      </c>
      <c r="M269" t="n">
        <v>27</v>
      </c>
      <c r="N269" t="n">
        <v>19.19</v>
      </c>
      <c r="O269" t="n">
        <v>15889.69</v>
      </c>
      <c r="P269" t="n">
        <v>148.8</v>
      </c>
      <c r="Q269" t="n">
        <v>2196.77</v>
      </c>
      <c r="R269" t="n">
        <v>95.92</v>
      </c>
      <c r="S269" t="n">
        <v>53.93</v>
      </c>
      <c r="T269" t="n">
        <v>18838.93</v>
      </c>
      <c r="U269" t="n">
        <v>0.5600000000000001</v>
      </c>
      <c r="V269" t="n">
        <v>0.84</v>
      </c>
      <c r="W269" t="n">
        <v>2.56</v>
      </c>
      <c r="X269" t="n">
        <v>1.17</v>
      </c>
      <c r="Y269" t="n">
        <v>1</v>
      </c>
      <c r="Z269" t="n">
        <v>10</v>
      </c>
    </row>
    <row r="270">
      <c r="A270" t="n">
        <v>8</v>
      </c>
      <c r="B270" t="n">
        <v>60</v>
      </c>
      <c r="C270" t="inlineStr">
        <is>
          <t xml:space="preserve">CONCLUIDO	</t>
        </is>
      </c>
      <c r="D270" t="n">
        <v>4.7027</v>
      </c>
      <c r="E270" t="n">
        <v>21.26</v>
      </c>
      <c r="F270" t="n">
        <v>18.14</v>
      </c>
      <c r="G270" t="n">
        <v>27.9</v>
      </c>
      <c r="H270" t="n">
        <v>0.42</v>
      </c>
      <c r="I270" t="n">
        <v>39</v>
      </c>
      <c r="J270" t="n">
        <v>127.27</v>
      </c>
      <c r="K270" t="n">
        <v>45</v>
      </c>
      <c r="L270" t="n">
        <v>3</v>
      </c>
      <c r="M270" t="n">
        <v>9</v>
      </c>
      <c r="N270" t="n">
        <v>19.27</v>
      </c>
      <c r="O270" t="n">
        <v>15930.42</v>
      </c>
      <c r="P270" t="n">
        <v>146.24</v>
      </c>
      <c r="Q270" t="n">
        <v>2196.67</v>
      </c>
      <c r="R270" t="n">
        <v>94.01000000000001</v>
      </c>
      <c r="S270" t="n">
        <v>53.93</v>
      </c>
      <c r="T270" t="n">
        <v>17895.58</v>
      </c>
      <c r="U270" t="n">
        <v>0.57</v>
      </c>
      <c r="V270" t="n">
        <v>0.84</v>
      </c>
      <c r="W270" t="n">
        <v>2.58</v>
      </c>
      <c r="X270" t="n">
        <v>1.13</v>
      </c>
      <c r="Y270" t="n">
        <v>1</v>
      </c>
      <c r="Z270" t="n">
        <v>10</v>
      </c>
    </row>
    <row r="271">
      <c r="A271" t="n">
        <v>9</v>
      </c>
      <c r="B271" t="n">
        <v>60</v>
      </c>
      <c r="C271" t="inlineStr">
        <is>
          <t xml:space="preserve">CONCLUIDO	</t>
        </is>
      </c>
      <c r="D271" t="n">
        <v>4.7124</v>
      </c>
      <c r="E271" t="n">
        <v>21.22</v>
      </c>
      <c r="F271" t="n">
        <v>18.12</v>
      </c>
      <c r="G271" t="n">
        <v>28.61</v>
      </c>
      <c r="H271" t="n">
        <v>0.45</v>
      </c>
      <c r="I271" t="n">
        <v>38</v>
      </c>
      <c r="J271" t="n">
        <v>127.6</v>
      </c>
      <c r="K271" t="n">
        <v>45</v>
      </c>
      <c r="L271" t="n">
        <v>3.25</v>
      </c>
      <c r="M271" t="n">
        <v>1</v>
      </c>
      <c r="N271" t="n">
        <v>19.35</v>
      </c>
      <c r="O271" t="n">
        <v>15971.17</v>
      </c>
      <c r="P271" t="n">
        <v>147.28</v>
      </c>
      <c r="Q271" t="n">
        <v>2196.87</v>
      </c>
      <c r="R271" t="n">
        <v>93.03</v>
      </c>
      <c r="S271" t="n">
        <v>53.93</v>
      </c>
      <c r="T271" t="n">
        <v>17410.4</v>
      </c>
      <c r="U271" t="n">
        <v>0.58</v>
      </c>
      <c r="V271" t="n">
        <v>0.84</v>
      </c>
      <c r="W271" t="n">
        <v>2.59</v>
      </c>
      <c r="X271" t="n">
        <v>1.11</v>
      </c>
      <c r="Y271" t="n">
        <v>1</v>
      </c>
      <c r="Z271" t="n">
        <v>10</v>
      </c>
    </row>
    <row r="272">
      <c r="A272" t="n">
        <v>10</v>
      </c>
      <c r="B272" t="n">
        <v>60</v>
      </c>
      <c r="C272" t="inlineStr">
        <is>
          <t xml:space="preserve">CONCLUIDO	</t>
        </is>
      </c>
      <c r="D272" t="n">
        <v>4.7122</v>
      </c>
      <c r="E272" t="n">
        <v>21.22</v>
      </c>
      <c r="F272" t="n">
        <v>18.12</v>
      </c>
      <c r="G272" t="n">
        <v>28.61</v>
      </c>
      <c r="H272" t="n">
        <v>0.48</v>
      </c>
      <c r="I272" t="n">
        <v>38</v>
      </c>
      <c r="J272" t="n">
        <v>127.93</v>
      </c>
      <c r="K272" t="n">
        <v>45</v>
      </c>
      <c r="L272" t="n">
        <v>3.5</v>
      </c>
      <c r="M272" t="n">
        <v>0</v>
      </c>
      <c r="N272" t="n">
        <v>19.43</v>
      </c>
      <c r="O272" t="n">
        <v>16011.95</v>
      </c>
      <c r="P272" t="n">
        <v>147.63</v>
      </c>
      <c r="Q272" t="n">
        <v>2196.85</v>
      </c>
      <c r="R272" t="n">
        <v>93.06</v>
      </c>
      <c r="S272" t="n">
        <v>53.93</v>
      </c>
      <c r="T272" t="n">
        <v>17424.71</v>
      </c>
      <c r="U272" t="n">
        <v>0.58</v>
      </c>
      <c r="V272" t="n">
        <v>0.84</v>
      </c>
      <c r="W272" t="n">
        <v>2.59</v>
      </c>
      <c r="X272" t="n">
        <v>1.11</v>
      </c>
      <c r="Y272" t="n">
        <v>1</v>
      </c>
      <c r="Z272" t="n">
        <v>10</v>
      </c>
    </row>
    <row r="273">
      <c r="A273" t="n">
        <v>0</v>
      </c>
      <c r="B273" t="n">
        <v>135</v>
      </c>
      <c r="C273" t="inlineStr">
        <is>
          <t xml:space="preserve">CONCLUIDO	</t>
        </is>
      </c>
      <c r="D273" t="n">
        <v>2.1553</v>
      </c>
      <c r="E273" t="n">
        <v>46.4</v>
      </c>
      <c r="F273" t="n">
        <v>26.96</v>
      </c>
      <c r="G273" t="n">
        <v>4.93</v>
      </c>
      <c r="H273" t="n">
        <v>0.07000000000000001</v>
      </c>
      <c r="I273" t="n">
        <v>328</v>
      </c>
      <c r="J273" t="n">
        <v>263.32</v>
      </c>
      <c r="K273" t="n">
        <v>59.89</v>
      </c>
      <c r="L273" t="n">
        <v>1</v>
      </c>
      <c r="M273" t="n">
        <v>326</v>
      </c>
      <c r="N273" t="n">
        <v>67.43000000000001</v>
      </c>
      <c r="O273" t="n">
        <v>32710.1</v>
      </c>
      <c r="P273" t="n">
        <v>451.26</v>
      </c>
      <c r="Q273" t="n">
        <v>2198.21</v>
      </c>
      <c r="R273" t="n">
        <v>383.68</v>
      </c>
      <c r="S273" t="n">
        <v>53.93</v>
      </c>
      <c r="T273" t="n">
        <v>161286.26</v>
      </c>
      <c r="U273" t="n">
        <v>0.14</v>
      </c>
      <c r="V273" t="n">
        <v>0.57</v>
      </c>
      <c r="W273" t="n">
        <v>3.02</v>
      </c>
      <c r="X273" t="n">
        <v>9.94</v>
      </c>
      <c r="Y273" t="n">
        <v>1</v>
      </c>
      <c r="Z273" t="n">
        <v>10</v>
      </c>
    </row>
    <row r="274">
      <c r="A274" t="n">
        <v>1</v>
      </c>
      <c r="B274" t="n">
        <v>135</v>
      </c>
      <c r="C274" t="inlineStr">
        <is>
          <t xml:space="preserve">CONCLUIDO	</t>
        </is>
      </c>
      <c r="D274" t="n">
        <v>2.6026</v>
      </c>
      <c r="E274" t="n">
        <v>38.42</v>
      </c>
      <c r="F274" t="n">
        <v>23.89</v>
      </c>
      <c r="G274" t="n">
        <v>6.21</v>
      </c>
      <c r="H274" t="n">
        <v>0.08</v>
      </c>
      <c r="I274" t="n">
        <v>231</v>
      </c>
      <c r="J274" t="n">
        <v>263.79</v>
      </c>
      <c r="K274" t="n">
        <v>59.89</v>
      </c>
      <c r="L274" t="n">
        <v>1.25</v>
      </c>
      <c r="M274" t="n">
        <v>229</v>
      </c>
      <c r="N274" t="n">
        <v>67.65000000000001</v>
      </c>
      <c r="O274" t="n">
        <v>32767.75</v>
      </c>
      <c r="P274" t="n">
        <v>397.75</v>
      </c>
      <c r="Q274" t="n">
        <v>2197.48</v>
      </c>
      <c r="R274" t="n">
        <v>283.15</v>
      </c>
      <c r="S274" t="n">
        <v>53.93</v>
      </c>
      <c r="T274" t="n">
        <v>111504.75</v>
      </c>
      <c r="U274" t="n">
        <v>0.19</v>
      </c>
      <c r="V274" t="n">
        <v>0.64</v>
      </c>
      <c r="W274" t="n">
        <v>2.86</v>
      </c>
      <c r="X274" t="n">
        <v>6.88</v>
      </c>
      <c r="Y274" t="n">
        <v>1</v>
      </c>
      <c r="Z274" t="n">
        <v>10</v>
      </c>
    </row>
    <row r="275">
      <c r="A275" t="n">
        <v>2</v>
      </c>
      <c r="B275" t="n">
        <v>135</v>
      </c>
      <c r="C275" t="inlineStr">
        <is>
          <t xml:space="preserve">CONCLUIDO	</t>
        </is>
      </c>
      <c r="D275" t="n">
        <v>2.9254</v>
      </c>
      <c r="E275" t="n">
        <v>34.18</v>
      </c>
      <c r="F275" t="n">
        <v>22.28</v>
      </c>
      <c r="G275" t="n">
        <v>7.47</v>
      </c>
      <c r="H275" t="n">
        <v>0.1</v>
      </c>
      <c r="I275" t="n">
        <v>179</v>
      </c>
      <c r="J275" t="n">
        <v>264.25</v>
      </c>
      <c r="K275" t="n">
        <v>59.89</v>
      </c>
      <c r="L275" t="n">
        <v>1.5</v>
      </c>
      <c r="M275" t="n">
        <v>177</v>
      </c>
      <c r="N275" t="n">
        <v>67.87</v>
      </c>
      <c r="O275" t="n">
        <v>32825.49</v>
      </c>
      <c r="P275" t="n">
        <v>368.98</v>
      </c>
      <c r="Q275" t="n">
        <v>2196.95</v>
      </c>
      <c r="R275" t="n">
        <v>230.44</v>
      </c>
      <c r="S275" t="n">
        <v>53.93</v>
      </c>
      <c r="T275" t="n">
        <v>85410.8</v>
      </c>
      <c r="U275" t="n">
        <v>0.23</v>
      </c>
      <c r="V275" t="n">
        <v>0.6899999999999999</v>
      </c>
      <c r="W275" t="n">
        <v>2.77</v>
      </c>
      <c r="X275" t="n">
        <v>5.27</v>
      </c>
      <c r="Y275" t="n">
        <v>1</v>
      </c>
      <c r="Z275" t="n">
        <v>10</v>
      </c>
    </row>
    <row r="276">
      <c r="A276" t="n">
        <v>3</v>
      </c>
      <c r="B276" t="n">
        <v>135</v>
      </c>
      <c r="C276" t="inlineStr">
        <is>
          <t xml:space="preserve">CONCLUIDO	</t>
        </is>
      </c>
      <c r="D276" t="n">
        <v>3.1835</v>
      </c>
      <c r="E276" t="n">
        <v>31.41</v>
      </c>
      <c r="F276" t="n">
        <v>21.23</v>
      </c>
      <c r="G276" t="n">
        <v>8.779999999999999</v>
      </c>
      <c r="H276" t="n">
        <v>0.12</v>
      </c>
      <c r="I276" t="n">
        <v>145</v>
      </c>
      <c r="J276" t="n">
        <v>264.72</v>
      </c>
      <c r="K276" t="n">
        <v>59.89</v>
      </c>
      <c r="L276" t="n">
        <v>1.75</v>
      </c>
      <c r="M276" t="n">
        <v>143</v>
      </c>
      <c r="N276" t="n">
        <v>68.09</v>
      </c>
      <c r="O276" t="n">
        <v>32883.31</v>
      </c>
      <c r="P276" t="n">
        <v>349.72</v>
      </c>
      <c r="Q276" t="n">
        <v>2196.98</v>
      </c>
      <c r="R276" t="n">
        <v>196.11</v>
      </c>
      <c r="S276" t="n">
        <v>53.93</v>
      </c>
      <c r="T276" t="n">
        <v>68417.16</v>
      </c>
      <c r="U276" t="n">
        <v>0.27</v>
      </c>
      <c r="V276" t="n">
        <v>0.72</v>
      </c>
      <c r="W276" t="n">
        <v>2.71</v>
      </c>
      <c r="X276" t="n">
        <v>4.22</v>
      </c>
      <c r="Y276" t="n">
        <v>1</v>
      </c>
      <c r="Z276" t="n">
        <v>10</v>
      </c>
    </row>
    <row r="277">
      <c r="A277" t="n">
        <v>4</v>
      </c>
      <c r="B277" t="n">
        <v>135</v>
      </c>
      <c r="C277" t="inlineStr">
        <is>
          <t xml:space="preserve">CONCLUIDO	</t>
        </is>
      </c>
      <c r="D277" t="n">
        <v>3.3725</v>
      </c>
      <c r="E277" t="n">
        <v>29.65</v>
      </c>
      <c r="F277" t="n">
        <v>20.58</v>
      </c>
      <c r="G277" t="n">
        <v>10.04</v>
      </c>
      <c r="H277" t="n">
        <v>0.13</v>
      </c>
      <c r="I277" t="n">
        <v>123</v>
      </c>
      <c r="J277" t="n">
        <v>265.19</v>
      </c>
      <c r="K277" t="n">
        <v>59.89</v>
      </c>
      <c r="L277" t="n">
        <v>2</v>
      </c>
      <c r="M277" t="n">
        <v>121</v>
      </c>
      <c r="N277" t="n">
        <v>68.31</v>
      </c>
      <c r="O277" t="n">
        <v>32941.21</v>
      </c>
      <c r="P277" t="n">
        <v>337.16</v>
      </c>
      <c r="Q277" t="n">
        <v>2196.93</v>
      </c>
      <c r="R277" t="n">
        <v>174.85</v>
      </c>
      <c r="S277" t="n">
        <v>53.93</v>
      </c>
      <c r="T277" t="n">
        <v>57895.75</v>
      </c>
      <c r="U277" t="n">
        <v>0.31</v>
      </c>
      <c r="V277" t="n">
        <v>0.74</v>
      </c>
      <c r="W277" t="n">
        <v>2.68</v>
      </c>
      <c r="X277" t="n">
        <v>3.57</v>
      </c>
      <c r="Y277" t="n">
        <v>1</v>
      </c>
      <c r="Z277" t="n">
        <v>10</v>
      </c>
    </row>
    <row r="278">
      <c r="A278" t="n">
        <v>5</v>
      </c>
      <c r="B278" t="n">
        <v>135</v>
      </c>
      <c r="C278" t="inlineStr">
        <is>
          <t xml:space="preserve">CONCLUIDO	</t>
        </is>
      </c>
      <c r="D278" t="n">
        <v>3.5367</v>
      </c>
      <c r="E278" t="n">
        <v>28.28</v>
      </c>
      <c r="F278" t="n">
        <v>20.06</v>
      </c>
      <c r="G278" t="n">
        <v>11.36</v>
      </c>
      <c r="H278" t="n">
        <v>0.15</v>
      </c>
      <c r="I278" t="n">
        <v>106</v>
      </c>
      <c r="J278" t="n">
        <v>265.66</v>
      </c>
      <c r="K278" t="n">
        <v>59.89</v>
      </c>
      <c r="L278" t="n">
        <v>2.25</v>
      </c>
      <c r="M278" t="n">
        <v>104</v>
      </c>
      <c r="N278" t="n">
        <v>68.53</v>
      </c>
      <c r="O278" t="n">
        <v>32999.19</v>
      </c>
      <c r="P278" t="n">
        <v>327.05</v>
      </c>
      <c r="Q278" t="n">
        <v>2196.89</v>
      </c>
      <c r="R278" t="n">
        <v>157.7</v>
      </c>
      <c r="S278" t="n">
        <v>53.93</v>
      </c>
      <c r="T278" t="n">
        <v>49407.2</v>
      </c>
      <c r="U278" t="n">
        <v>0.34</v>
      </c>
      <c r="V278" t="n">
        <v>0.76</v>
      </c>
      <c r="W278" t="n">
        <v>2.66</v>
      </c>
      <c r="X278" t="n">
        <v>3.06</v>
      </c>
      <c r="Y278" t="n">
        <v>1</v>
      </c>
      <c r="Z278" t="n">
        <v>10</v>
      </c>
    </row>
    <row r="279">
      <c r="A279" t="n">
        <v>6</v>
      </c>
      <c r="B279" t="n">
        <v>135</v>
      </c>
      <c r="C279" t="inlineStr">
        <is>
          <t xml:space="preserve">CONCLUIDO	</t>
        </is>
      </c>
      <c r="D279" t="n">
        <v>3.6729</v>
      </c>
      <c r="E279" t="n">
        <v>27.23</v>
      </c>
      <c r="F279" t="n">
        <v>19.67</v>
      </c>
      <c r="G279" t="n">
        <v>12.69</v>
      </c>
      <c r="H279" t="n">
        <v>0.17</v>
      </c>
      <c r="I279" t="n">
        <v>93</v>
      </c>
      <c r="J279" t="n">
        <v>266.13</v>
      </c>
      <c r="K279" t="n">
        <v>59.89</v>
      </c>
      <c r="L279" t="n">
        <v>2.5</v>
      </c>
      <c r="M279" t="n">
        <v>91</v>
      </c>
      <c r="N279" t="n">
        <v>68.75</v>
      </c>
      <c r="O279" t="n">
        <v>33057.26</v>
      </c>
      <c r="P279" t="n">
        <v>318.67</v>
      </c>
      <c r="Q279" t="n">
        <v>2196.72</v>
      </c>
      <c r="R279" t="n">
        <v>145.18</v>
      </c>
      <c r="S279" t="n">
        <v>53.93</v>
      </c>
      <c r="T279" t="n">
        <v>43212.3</v>
      </c>
      <c r="U279" t="n">
        <v>0.37</v>
      </c>
      <c r="V279" t="n">
        <v>0.78</v>
      </c>
      <c r="W279" t="n">
        <v>2.63</v>
      </c>
      <c r="X279" t="n">
        <v>2.66</v>
      </c>
      <c r="Y279" t="n">
        <v>1</v>
      </c>
      <c r="Z279" t="n">
        <v>10</v>
      </c>
    </row>
    <row r="280">
      <c r="A280" t="n">
        <v>7</v>
      </c>
      <c r="B280" t="n">
        <v>135</v>
      </c>
      <c r="C280" t="inlineStr">
        <is>
          <t xml:space="preserve">CONCLUIDO	</t>
        </is>
      </c>
      <c r="D280" t="n">
        <v>3.7815</v>
      </c>
      <c r="E280" t="n">
        <v>26.44</v>
      </c>
      <c r="F280" t="n">
        <v>19.4</v>
      </c>
      <c r="G280" t="n">
        <v>14.02</v>
      </c>
      <c r="H280" t="n">
        <v>0.18</v>
      </c>
      <c r="I280" t="n">
        <v>83</v>
      </c>
      <c r="J280" t="n">
        <v>266.6</v>
      </c>
      <c r="K280" t="n">
        <v>59.89</v>
      </c>
      <c r="L280" t="n">
        <v>2.75</v>
      </c>
      <c r="M280" t="n">
        <v>81</v>
      </c>
      <c r="N280" t="n">
        <v>68.97</v>
      </c>
      <c r="O280" t="n">
        <v>33115.41</v>
      </c>
      <c r="P280" t="n">
        <v>312.72</v>
      </c>
      <c r="Q280" t="n">
        <v>2196.91</v>
      </c>
      <c r="R280" t="n">
        <v>136.38</v>
      </c>
      <c r="S280" t="n">
        <v>53.93</v>
      </c>
      <c r="T280" t="n">
        <v>38860.67</v>
      </c>
      <c r="U280" t="n">
        <v>0.4</v>
      </c>
      <c r="V280" t="n">
        <v>0.79</v>
      </c>
      <c r="W280" t="n">
        <v>2.61</v>
      </c>
      <c r="X280" t="n">
        <v>2.39</v>
      </c>
      <c r="Y280" t="n">
        <v>1</v>
      </c>
      <c r="Z280" t="n">
        <v>10</v>
      </c>
    </row>
    <row r="281">
      <c r="A281" t="n">
        <v>8</v>
      </c>
      <c r="B281" t="n">
        <v>135</v>
      </c>
      <c r="C281" t="inlineStr">
        <is>
          <t xml:space="preserve">CONCLUIDO	</t>
        </is>
      </c>
      <c r="D281" t="n">
        <v>3.8728</v>
      </c>
      <c r="E281" t="n">
        <v>25.82</v>
      </c>
      <c r="F281" t="n">
        <v>19.18</v>
      </c>
      <c r="G281" t="n">
        <v>15.34</v>
      </c>
      <c r="H281" t="n">
        <v>0.2</v>
      </c>
      <c r="I281" t="n">
        <v>75</v>
      </c>
      <c r="J281" t="n">
        <v>267.08</v>
      </c>
      <c r="K281" t="n">
        <v>59.89</v>
      </c>
      <c r="L281" t="n">
        <v>3</v>
      </c>
      <c r="M281" t="n">
        <v>73</v>
      </c>
      <c r="N281" t="n">
        <v>69.19</v>
      </c>
      <c r="O281" t="n">
        <v>33173.65</v>
      </c>
      <c r="P281" t="n">
        <v>307.16</v>
      </c>
      <c r="Q281" t="n">
        <v>2196.81</v>
      </c>
      <c r="R281" t="n">
        <v>129.33</v>
      </c>
      <c r="S281" t="n">
        <v>53.93</v>
      </c>
      <c r="T281" t="n">
        <v>35374.01</v>
      </c>
      <c r="U281" t="n">
        <v>0.42</v>
      </c>
      <c r="V281" t="n">
        <v>0.8</v>
      </c>
      <c r="W281" t="n">
        <v>2.6</v>
      </c>
      <c r="X281" t="n">
        <v>2.17</v>
      </c>
      <c r="Y281" t="n">
        <v>1</v>
      </c>
      <c r="Z281" t="n">
        <v>10</v>
      </c>
    </row>
    <row r="282">
      <c r="A282" t="n">
        <v>9</v>
      </c>
      <c r="B282" t="n">
        <v>135</v>
      </c>
      <c r="C282" t="inlineStr">
        <is>
          <t xml:space="preserve">CONCLUIDO	</t>
        </is>
      </c>
      <c r="D282" t="n">
        <v>3.9653</v>
      </c>
      <c r="E282" t="n">
        <v>25.22</v>
      </c>
      <c r="F282" t="n">
        <v>18.93</v>
      </c>
      <c r="G282" t="n">
        <v>16.7</v>
      </c>
      <c r="H282" t="n">
        <v>0.22</v>
      </c>
      <c r="I282" t="n">
        <v>68</v>
      </c>
      <c r="J282" t="n">
        <v>267.55</v>
      </c>
      <c r="K282" t="n">
        <v>59.89</v>
      </c>
      <c r="L282" t="n">
        <v>3.25</v>
      </c>
      <c r="M282" t="n">
        <v>66</v>
      </c>
      <c r="N282" t="n">
        <v>69.41</v>
      </c>
      <c r="O282" t="n">
        <v>33231.97</v>
      </c>
      <c r="P282" t="n">
        <v>301.59</v>
      </c>
      <c r="Q282" t="n">
        <v>2197.04</v>
      </c>
      <c r="R282" t="n">
        <v>120.99</v>
      </c>
      <c r="S282" t="n">
        <v>53.93</v>
      </c>
      <c r="T282" t="n">
        <v>31239.8</v>
      </c>
      <c r="U282" t="n">
        <v>0.45</v>
      </c>
      <c r="V282" t="n">
        <v>0.8100000000000001</v>
      </c>
      <c r="W282" t="n">
        <v>2.59</v>
      </c>
      <c r="X282" t="n">
        <v>1.92</v>
      </c>
      <c r="Y282" t="n">
        <v>1</v>
      </c>
      <c r="Z282" t="n">
        <v>10</v>
      </c>
    </row>
    <row r="283">
      <c r="A283" t="n">
        <v>10</v>
      </c>
      <c r="B283" t="n">
        <v>135</v>
      </c>
      <c r="C283" t="inlineStr">
        <is>
          <t xml:space="preserve">CONCLUIDO	</t>
        </is>
      </c>
      <c r="D283" t="n">
        <v>4.0404</v>
      </c>
      <c r="E283" t="n">
        <v>24.75</v>
      </c>
      <c r="F283" t="n">
        <v>18.76</v>
      </c>
      <c r="G283" t="n">
        <v>18.16</v>
      </c>
      <c r="H283" t="n">
        <v>0.23</v>
      </c>
      <c r="I283" t="n">
        <v>62</v>
      </c>
      <c r="J283" t="n">
        <v>268.02</v>
      </c>
      <c r="K283" t="n">
        <v>59.89</v>
      </c>
      <c r="L283" t="n">
        <v>3.5</v>
      </c>
      <c r="M283" t="n">
        <v>60</v>
      </c>
      <c r="N283" t="n">
        <v>69.64</v>
      </c>
      <c r="O283" t="n">
        <v>33290.38</v>
      </c>
      <c r="P283" t="n">
        <v>296.85</v>
      </c>
      <c r="Q283" t="n">
        <v>2196.76</v>
      </c>
      <c r="R283" t="n">
        <v>115.44</v>
      </c>
      <c r="S283" t="n">
        <v>53.93</v>
      </c>
      <c r="T283" t="n">
        <v>28494.77</v>
      </c>
      <c r="U283" t="n">
        <v>0.47</v>
      </c>
      <c r="V283" t="n">
        <v>0.8100000000000001</v>
      </c>
      <c r="W283" t="n">
        <v>2.58</v>
      </c>
      <c r="X283" t="n">
        <v>1.76</v>
      </c>
      <c r="Y283" t="n">
        <v>1</v>
      </c>
      <c r="Z283" t="n">
        <v>10</v>
      </c>
    </row>
    <row r="284">
      <c r="A284" t="n">
        <v>11</v>
      </c>
      <c r="B284" t="n">
        <v>135</v>
      </c>
      <c r="C284" t="inlineStr">
        <is>
          <t xml:space="preserve">CONCLUIDO	</t>
        </is>
      </c>
      <c r="D284" t="n">
        <v>4.0939</v>
      </c>
      <c r="E284" t="n">
        <v>24.43</v>
      </c>
      <c r="F284" t="n">
        <v>18.64</v>
      </c>
      <c r="G284" t="n">
        <v>19.28</v>
      </c>
      <c r="H284" t="n">
        <v>0.25</v>
      </c>
      <c r="I284" t="n">
        <v>58</v>
      </c>
      <c r="J284" t="n">
        <v>268.5</v>
      </c>
      <c r="K284" t="n">
        <v>59.89</v>
      </c>
      <c r="L284" t="n">
        <v>3.75</v>
      </c>
      <c r="M284" t="n">
        <v>56</v>
      </c>
      <c r="N284" t="n">
        <v>69.86</v>
      </c>
      <c r="O284" t="n">
        <v>33348.87</v>
      </c>
      <c r="P284" t="n">
        <v>293.54</v>
      </c>
      <c r="Q284" t="n">
        <v>2196.97</v>
      </c>
      <c r="R284" t="n">
        <v>111.56</v>
      </c>
      <c r="S284" t="n">
        <v>53.93</v>
      </c>
      <c r="T284" t="n">
        <v>26573.36</v>
      </c>
      <c r="U284" t="n">
        <v>0.48</v>
      </c>
      <c r="V284" t="n">
        <v>0.82</v>
      </c>
      <c r="W284" t="n">
        <v>2.57</v>
      </c>
      <c r="X284" t="n">
        <v>1.63</v>
      </c>
      <c r="Y284" t="n">
        <v>1</v>
      </c>
      <c r="Z284" t="n">
        <v>10</v>
      </c>
    </row>
    <row r="285">
      <c r="A285" t="n">
        <v>12</v>
      </c>
      <c r="B285" t="n">
        <v>135</v>
      </c>
      <c r="C285" t="inlineStr">
        <is>
          <t xml:space="preserve">CONCLUIDO	</t>
        </is>
      </c>
      <c r="D285" t="n">
        <v>4.1588</v>
      </c>
      <c r="E285" t="n">
        <v>24.05</v>
      </c>
      <c r="F285" t="n">
        <v>18.51</v>
      </c>
      <c r="G285" t="n">
        <v>20.96</v>
      </c>
      <c r="H285" t="n">
        <v>0.26</v>
      </c>
      <c r="I285" t="n">
        <v>53</v>
      </c>
      <c r="J285" t="n">
        <v>268.97</v>
      </c>
      <c r="K285" t="n">
        <v>59.89</v>
      </c>
      <c r="L285" t="n">
        <v>4</v>
      </c>
      <c r="M285" t="n">
        <v>51</v>
      </c>
      <c r="N285" t="n">
        <v>70.09</v>
      </c>
      <c r="O285" t="n">
        <v>33407.45</v>
      </c>
      <c r="P285" t="n">
        <v>289.73</v>
      </c>
      <c r="Q285" t="n">
        <v>2196.8</v>
      </c>
      <c r="R285" t="n">
        <v>107.23</v>
      </c>
      <c r="S285" t="n">
        <v>53.93</v>
      </c>
      <c r="T285" t="n">
        <v>24433.57</v>
      </c>
      <c r="U285" t="n">
        <v>0.5</v>
      </c>
      <c r="V285" t="n">
        <v>0.82</v>
      </c>
      <c r="W285" t="n">
        <v>2.57</v>
      </c>
      <c r="X285" t="n">
        <v>1.51</v>
      </c>
      <c r="Y285" t="n">
        <v>1</v>
      </c>
      <c r="Z285" t="n">
        <v>10</v>
      </c>
    </row>
    <row r="286">
      <c r="A286" t="n">
        <v>13</v>
      </c>
      <c r="B286" t="n">
        <v>135</v>
      </c>
      <c r="C286" t="inlineStr">
        <is>
          <t xml:space="preserve">CONCLUIDO	</t>
        </is>
      </c>
      <c r="D286" t="n">
        <v>4.2031</v>
      </c>
      <c r="E286" t="n">
        <v>23.79</v>
      </c>
      <c r="F286" t="n">
        <v>18.41</v>
      </c>
      <c r="G286" t="n">
        <v>22.09</v>
      </c>
      <c r="H286" t="n">
        <v>0.28</v>
      </c>
      <c r="I286" t="n">
        <v>50</v>
      </c>
      <c r="J286" t="n">
        <v>269.45</v>
      </c>
      <c r="K286" t="n">
        <v>59.89</v>
      </c>
      <c r="L286" t="n">
        <v>4.25</v>
      </c>
      <c r="M286" t="n">
        <v>48</v>
      </c>
      <c r="N286" t="n">
        <v>70.31</v>
      </c>
      <c r="O286" t="n">
        <v>33466.11</v>
      </c>
      <c r="P286" t="n">
        <v>286.02</v>
      </c>
      <c r="Q286" t="n">
        <v>2196.77</v>
      </c>
      <c r="R286" t="n">
        <v>104.13</v>
      </c>
      <c r="S286" t="n">
        <v>53.93</v>
      </c>
      <c r="T286" t="n">
        <v>22898.8</v>
      </c>
      <c r="U286" t="n">
        <v>0.52</v>
      </c>
      <c r="V286" t="n">
        <v>0.83</v>
      </c>
      <c r="W286" t="n">
        <v>2.56</v>
      </c>
      <c r="X286" t="n">
        <v>1.4</v>
      </c>
      <c r="Y286" t="n">
        <v>1</v>
      </c>
      <c r="Z286" t="n">
        <v>10</v>
      </c>
    </row>
    <row r="287">
      <c r="A287" t="n">
        <v>14</v>
      </c>
      <c r="B287" t="n">
        <v>135</v>
      </c>
      <c r="C287" t="inlineStr">
        <is>
          <t xml:space="preserve">CONCLUIDO	</t>
        </is>
      </c>
      <c r="D287" t="n">
        <v>4.2596</v>
      </c>
      <c r="E287" t="n">
        <v>23.48</v>
      </c>
      <c r="F287" t="n">
        <v>18.3</v>
      </c>
      <c r="G287" t="n">
        <v>23.87</v>
      </c>
      <c r="H287" t="n">
        <v>0.3</v>
      </c>
      <c r="I287" t="n">
        <v>46</v>
      </c>
      <c r="J287" t="n">
        <v>269.92</v>
      </c>
      <c r="K287" t="n">
        <v>59.89</v>
      </c>
      <c r="L287" t="n">
        <v>4.5</v>
      </c>
      <c r="M287" t="n">
        <v>44</v>
      </c>
      <c r="N287" t="n">
        <v>70.54000000000001</v>
      </c>
      <c r="O287" t="n">
        <v>33524.86</v>
      </c>
      <c r="P287" t="n">
        <v>282.14</v>
      </c>
      <c r="Q287" t="n">
        <v>2196.72</v>
      </c>
      <c r="R287" t="n">
        <v>100.64</v>
      </c>
      <c r="S287" t="n">
        <v>53.93</v>
      </c>
      <c r="T287" t="n">
        <v>21176.54</v>
      </c>
      <c r="U287" t="n">
        <v>0.54</v>
      </c>
      <c r="V287" t="n">
        <v>0.83</v>
      </c>
      <c r="W287" t="n">
        <v>2.54</v>
      </c>
      <c r="X287" t="n">
        <v>1.29</v>
      </c>
      <c r="Y287" t="n">
        <v>1</v>
      </c>
      <c r="Z287" t="n">
        <v>10</v>
      </c>
    </row>
    <row r="288">
      <c r="A288" t="n">
        <v>15</v>
      </c>
      <c r="B288" t="n">
        <v>135</v>
      </c>
      <c r="C288" t="inlineStr">
        <is>
          <t xml:space="preserve">CONCLUIDO	</t>
        </is>
      </c>
      <c r="D288" t="n">
        <v>4.2902</v>
      </c>
      <c r="E288" t="n">
        <v>23.31</v>
      </c>
      <c r="F288" t="n">
        <v>18.23</v>
      </c>
      <c r="G288" t="n">
        <v>24.86</v>
      </c>
      <c r="H288" t="n">
        <v>0.31</v>
      </c>
      <c r="I288" t="n">
        <v>44</v>
      </c>
      <c r="J288" t="n">
        <v>270.4</v>
      </c>
      <c r="K288" t="n">
        <v>59.89</v>
      </c>
      <c r="L288" t="n">
        <v>4.75</v>
      </c>
      <c r="M288" t="n">
        <v>42</v>
      </c>
      <c r="N288" t="n">
        <v>70.76000000000001</v>
      </c>
      <c r="O288" t="n">
        <v>33583.7</v>
      </c>
      <c r="P288" t="n">
        <v>279.56</v>
      </c>
      <c r="Q288" t="n">
        <v>2196.77</v>
      </c>
      <c r="R288" t="n">
        <v>97.98</v>
      </c>
      <c r="S288" t="n">
        <v>53.93</v>
      </c>
      <c r="T288" t="n">
        <v>19854.4</v>
      </c>
      <c r="U288" t="n">
        <v>0.55</v>
      </c>
      <c r="V288" t="n">
        <v>0.84</v>
      </c>
      <c r="W288" t="n">
        <v>2.55</v>
      </c>
      <c r="X288" t="n">
        <v>1.22</v>
      </c>
      <c r="Y288" t="n">
        <v>1</v>
      </c>
      <c r="Z288" t="n">
        <v>10</v>
      </c>
    </row>
    <row r="289">
      <c r="A289" t="n">
        <v>16</v>
      </c>
      <c r="B289" t="n">
        <v>135</v>
      </c>
      <c r="C289" t="inlineStr">
        <is>
          <t xml:space="preserve">CONCLUIDO	</t>
        </is>
      </c>
      <c r="D289" t="n">
        <v>4.3318</v>
      </c>
      <c r="E289" t="n">
        <v>23.09</v>
      </c>
      <c r="F289" t="n">
        <v>18.16</v>
      </c>
      <c r="G289" t="n">
        <v>26.57</v>
      </c>
      <c r="H289" t="n">
        <v>0.33</v>
      </c>
      <c r="I289" t="n">
        <v>41</v>
      </c>
      <c r="J289" t="n">
        <v>270.88</v>
      </c>
      <c r="K289" t="n">
        <v>59.89</v>
      </c>
      <c r="L289" t="n">
        <v>5</v>
      </c>
      <c r="M289" t="n">
        <v>39</v>
      </c>
      <c r="N289" t="n">
        <v>70.98999999999999</v>
      </c>
      <c r="O289" t="n">
        <v>33642.62</v>
      </c>
      <c r="P289" t="n">
        <v>276.6</v>
      </c>
      <c r="Q289" t="n">
        <v>2196.62</v>
      </c>
      <c r="R289" t="n">
        <v>95.95999999999999</v>
      </c>
      <c r="S289" t="n">
        <v>53.93</v>
      </c>
      <c r="T289" t="n">
        <v>18859.67</v>
      </c>
      <c r="U289" t="n">
        <v>0.5600000000000001</v>
      </c>
      <c r="V289" t="n">
        <v>0.84</v>
      </c>
      <c r="W289" t="n">
        <v>2.54</v>
      </c>
      <c r="X289" t="n">
        <v>1.15</v>
      </c>
      <c r="Y289" t="n">
        <v>1</v>
      </c>
      <c r="Z289" t="n">
        <v>10</v>
      </c>
    </row>
    <row r="290">
      <c r="A290" t="n">
        <v>17</v>
      </c>
      <c r="B290" t="n">
        <v>135</v>
      </c>
      <c r="C290" t="inlineStr">
        <is>
          <t xml:space="preserve">CONCLUIDO	</t>
        </is>
      </c>
      <c r="D290" t="n">
        <v>4.3613</v>
      </c>
      <c r="E290" t="n">
        <v>22.93</v>
      </c>
      <c r="F290" t="n">
        <v>18.1</v>
      </c>
      <c r="G290" t="n">
        <v>27.85</v>
      </c>
      <c r="H290" t="n">
        <v>0.34</v>
      </c>
      <c r="I290" t="n">
        <v>39</v>
      </c>
      <c r="J290" t="n">
        <v>271.36</v>
      </c>
      <c r="K290" t="n">
        <v>59.89</v>
      </c>
      <c r="L290" t="n">
        <v>5.25</v>
      </c>
      <c r="M290" t="n">
        <v>37</v>
      </c>
      <c r="N290" t="n">
        <v>71.22</v>
      </c>
      <c r="O290" t="n">
        <v>33701.64</v>
      </c>
      <c r="P290" t="n">
        <v>273.64</v>
      </c>
      <c r="Q290" t="n">
        <v>2196.68</v>
      </c>
      <c r="R290" t="n">
        <v>93.89</v>
      </c>
      <c r="S290" t="n">
        <v>53.93</v>
      </c>
      <c r="T290" t="n">
        <v>17834.72</v>
      </c>
      <c r="U290" t="n">
        <v>0.57</v>
      </c>
      <c r="V290" t="n">
        <v>0.84</v>
      </c>
      <c r="W290" t="n">
        <v>2.55</v>
      </c>
      <c r="X290" t="n">
        <v>1.1</v>
      </c>
      <c r="Y290" t="n">
        <v>1</v>
      </c>
      <c r="Z290" t="n">
        <v>10</v>
      </c>
    </row>
    <row r="291">
      <c r="A291" t="n">
        <v>18</v>
      </c>
      <c r="B291" t="n">
        <v>135</v>
      </c>
      <c r="C291" t="inlineStr">
        <is>
          <t xml:space="preserve">CONCLUIDO	</t>
        </is>
      </c>
      <c r="D291" t="n">
        <v>4.391</v>
      </c>
      <c r="E291" t="n">
        <v>22.77</v>
      </c>
      <c r="F291" t="n">
        <v>18.05</v>
      </c>
      <c r="G291" t="n">
        <v>29.27</v>
      </c>
      <c r="H291" t="n">
        <v>0.36</v>
      </c>
      <c r="I291" t="n">
        <v>37</v>
      </c>
      <c r="J291" t="n">
        <v>271.84</v>
      </c>
      <c r="K291" t="n">
        <v>59.89</v>
      </c>
      <c r="L291" t="n">
        <v>5.5</v>
      </c>
      <c r="M291" t="n">
        <v>35</v>
      </c>
      <c r="N291" t="n">
        <v>71.45</v>
      </c>
      <c r="O291" t="n">
        <v>33760.74</v>
      </c>
      <c r="P291" t="n">
        <v>272.47</v>
      </c>
      <c r="Q291" t="n">
        <v>2196.74</v>
      </c>
      <c r="R291" t="n">
        <v>92.3</v>
      </c>
      <c r="S291" t="n">
        <v>53.93</v>
      </c>
      <c r="T291" t="n">
        <v>17047.94</v>
      </c>
      <c r="U291" t="n">
        <v>0.58</v>
      </c>
      <c r="V291" t="n">
        <v>0.85</v>
      </c>
      <c r="W291" t="n">
        <v>2.54</v>
      </c>
      <c r="X291" t="n">
        <v>1.04</v>
      </c>
      <c r="Y291" t="n">
        <v>1</v>
      </c>
      <c r="Z291" t="n">
        <v>10</v>
      </c>
    </row>
    <row r="292">
      <c r="A292" t="n">
        <v>19</v>
      </c>
      <c r="B292" t="n">
        <v>135</v>
      </c>
      <c r="C292" t="inlineStr">
        <is>
          <t xml:space="preserve">CONCLUIDO	</t>
        </is>
      </c>
      <c r="D292" t="n">
        <v>4.4223</v>
      </c>
      <c r="E292" t="n">
        <v>22.61</v>
      </c>
      <c r="F292" t="n">
        <v>17.99</v>
      </c>
      <c r="G292" t="n">
        <v>30.84</v>
      </c>
      <c r="H292" t="n">
        <v>0.38</v>
      </c>
      <c r="I292" t="n">
        <v>35</v>
      </c>
      <c r="J292" t="n">
        <v>272.32</v>
      </c>
      <c r="K292" t="n">
        <v>59.89</v>
      </c>
      <c r="L292" t="n">
        <v>5.75</v>
      </c>
      <c r="M292" t="n">
        <v>33</v>
      </c>
      <c r="N292" t="n">
        <v>71.68000000000001</v>
      </c>
      <c r="O292" t="n">
        <v>33820.05</v>
      </c>
      <c r="P292" t="n">
        <v>267.88</v>
      </c>
      <c r="Q292" t="n">
        <v>2196.66</v>
      </c>
      <c r="R292" t="n">
        <v>90.52</v>
      </c>
      <c r="S292" t="n">
        <v>53.93</v>
      </c>
      <c r="T292" t="n">
        <v>16170.6</v>
      </c>
      <c r="U292" t="n">
        <v>0.6</v>
      </c>
      <c r="V292" t="n">
        <v>0.85</v>
      </c>
      <c r="W292" t="n">
        <v>2.53</v>
      </c>
      <c r="X292" t="n">
        <v>0.98</v>
      </c>
      <c r="Y292" t="n">
        <v>1</v>
      </c>
      <c r="Z292" t="n">
        <v>10</v>
      </c>
    </row>
    <row r="293">
      <c r="A293" t="n">
        <v>20</v>
      </c>
      <c r="B293" t="n">
        <v>135</v>
      </c>
      <c r="C293" t="inlineStr">
        <is>
          <t xml:space="preserve">CONCLUIDO	</t>
        </is>
      </c>
      <c r="D293" t="n">
        <v>4.4524</v>
      </c>
      <c r="E293" t="n">
        <v>22.46</v>
      </c>
      <c r="F293" t="n">
        <v>17.94</v>
      </c>
      <c r="G293" t="n">
        <v>32.62</v>
      </c>
      <c r="H293" t="n">
        <v>0.39</v>
      </c>
      <c r="I293" t="n">
        <v>33</v>
      </c>
      <c r="J293" t="n">
        <v>272.8</v>
      </c>
      <c r="K293" t="n">
        <v>59.89</v>
      </c>
      <c r="L293" t="n">
        <v>6</v>
      </c>
      <c r="M293" t="n">
        <v>31</v>
      </c>
      <c r="N293" t="n">
        <v>71.91</v>
      </c>
      <c r="O293" t="n">
        <v>33879.33</v>
      </c>
      <c r="P293" t="n">
        <v>265.71</v>
      </c>
      <c r="Q293" t="n">
        <v>2196.67</v>
      </c>
      <c r="R293" t="n">
        <v>88.73</v>
      </c>
      <c r="S293" t="n">
        <v>53.93</v>
      </c>
      <c r="T293" t="n">
        <v>15284.11</v>
      </c>
      <c r="U293" t="n">
        <v>0.61</v>
      </c>
      <c r="V293" t="n">
        <v>0.85</v>
      </c>
      <c r="W293" t="n">
        <v>2.53</v>
      </c>
      <c r="X293" t="n">
        <v>0.93</v>
      </c>
      <c r="Y293" t="n">
        <v>1</v>
      </c>
      <c r="Z293" t="n">
        <v>10</v>
      </c>
    </row>
    <row r="294">
      <c r="A294" t="n">
        <v>21</v>
      </c>
      <c r="B294" t="n">
        <v>135</v>
      </c>
      <c r="C294" t="inlineStr">
        <is>
          <t xml:space="preserve">CONCLUIDO	</t>
        </is>
      </c>
      <c r="D294" t="n">
        <v>4.4702</v>
      </c>
      <c r="E294" t="n">
        <v>22.37</v>
      </c>
      <c r="F294" t="n">
        <v>17.9</v>
      </c>
      <c r="G294" t="n">
        <v>33.56</v>
      </c>
      <c r="H294" t="n">
        <v>0.41</v>
      </c>
      <c r="I294" t="n">
        <v>32</v>
      </c>
      <c r="J294" t="n">
        <v>273.28</v>
      </c>
      <c r="K294" t="n">
        <v>59.89</v>
      </c>
      <c r="L294" t="n">
        <v>6.25</v>
      </c>
      <c r="M294" t="n">
        <v>30</v>
      </c>
      <c r="N294" t="n">
        <v>72.14</v>
      </c>
      <c r="O294" t="n">
        <v>33938.7</v>
      </c>
      <c r="P294" t="n">
        <v>262.97</v>
      </c>
      <c r="Q294" t="n">
        <v>2196.67</v>
      </c>
      <c r="R294" t="n">
        <v>87.65000000000001</v>
      </c>
      <c r="S294" t="n">
        <v>53.93</v>
      </c>
      <c r="T294" t="n">
        <v>14751.86</v>
      </c>
      <c r="U294" t="n">
        <v>0.62</v>
      </c>
      <c r="V294" t="n">
        <v>0.85</v>
      </c>
      <c r="W294" t="n">
        <v>2.52</v>
      </c>
      <c r="X294" t="n">
        <v>0.89</v>
      </c>
      <c r="Y294" t="n">
        <v>1</v>
      </c>
      <c r="Z294" t="n">
        <v>10</v>
      </c>
    </row>
    <row r="295">
      <c r="A295" t="n">
        <v>22</v>
      </c>
      <c r="B295" t="n">
        <v>135</v>
      </c>
      <c r="C295" t="inlineStr">
        <is>
          <t xml:space="preserve">CONCLUIDO	</t>
        </is>
      </c>
      <c r="D295" t="n">
        <v>4.5044</v>
      </c>
      <c r="E295" t="n">
        <v>22.2</v>
      </c>
      <c r="F295" t="n">
        <v>17.83</v>
      </c>
      <c r="G295" t="n">
        <v>35.66</v>
      </c>
      <c r="H295" t="n">
        <v>0.42</v>
      </c>
      <c r="I295" t="n">
        <v>30</v>
      </c>
      <c r="J295" t="n">
        <v>273.76</v>
      </c>
      <c r="K295" t="n">
        <v>59.89</v>
      </c>
      <c r="L295" t="n">
        <v>6.5</v>
      </c>
      <c r="M295" t="n">
        <v>28</v>
      </c>
      <c r="N295" t="n">
        <v>72.37</v>
      </c>
      <c r="O295" t="n">
        <v>33998.16</v>
      </c>
      <c r="P295" t="n">
        <v>260.04</v>
      </c>
      <c r="Q295" t="n">
        <v>2196.74</v>
      </c>
      <c r="R295" t="n">
        <v>85.25</v>
      </c>
      <c r="S295" t="n">
        <v>53.93</v>
      </c>
      <c r="T295" t="n">
        <v>13560.35</v>
      </c>
      <c r="U295" t="n">
        <v>0.63</v>
      </c>
      <c r="V295" t="n">
        <v>0.86</v>
      </c>
      <c r="W295" t="n">
        <v>2.52</v>
      </c>
      <c r="X295" t="n">
        <v>0.82</v>
      </c>
      <c r="Y295" t="n">
        <v>1</v>
      </c>
      <c r="Z295" t="n">
        <v>10</v>
      </c>
    </row>
    <row r="296">
      <c r="A296" t="n">
        <v>23</v>
      </c>
      <c r="B296" t="n">
        <v>135</v>
      </c>
      <c r="C296" t="inlineStr">
        <is>
          <t xml:space="preserve">CONCLUIDO	</t>
        </is>
      </c>
      <c r="D296" t="n">
        <v>4.5185</v>
      </c>
      <c r="E296" t="n">
        <v>22.13</v>
      </c>
      <c r="F296" t="n">
        <v>17.81</v>
      </c>
      <c r="G296" t="n">
        <v>36.85</v>
      </c>
      <c r="H296" t="n">
        <v>0.44</v>
      </c>
      <c r="I296" t="n">
        <v>29</v>
      </c>
      <c r="J296" t="n">
        <v>274.24</v>
      </c>
      <c r="K296" t="n">
        <v>59.89</v>
      </c>
      <c r="L296" t="n">
        <v>6.75</v>
      </c>
      <c r="M296" t="n">
        <v>27</v>
      </c>
      <c r="N296" t="n">
        <v>72.61</v>
      </c>
      <c r="O296" t="n">
        <v>34057.71</v>
      </c>
      <c r="P296" t="n">
        <v>258.81</v>
      </c>
      <c r="Q296" t="n">
        <v>2196.63</v>
      </c>
      <c r="R296" t="n">
        <v>84.56999999999999</v>
      </c>
      <c r="S296" t="n">
        <v>53.93</v>
      </c>
      <c r="T296" t="n">
        <v>13226.55</v>
      </c>
      <c r="U296" t="n">
        <v>0.64</v>
      </c>
      <c r="V296" t="n">
        <v>0.86</v>
      </c>
      <c r="W296" t="n">
        <v>2.52</v>
      </c>
      <c r="X296" t="n">
        <v>0.8100000000000001</v>
      </c>
      <c r="Y296" t="n">
        <v>1</v>
      </c>
      <c r="Z296" t="n">
        <v>10</v>
      </c>
    </row>
    <row r="297">
      <c r="A297" t="n">
        <v>24</v>
      </c>
      <c r="B297" t="n">
        <v>135</v>
      </c>
      <c r="C297" t="inlineStr">
        <is>
          <t xml:space="preserve">CONCLUIDO	</t>
        </is>
      </c>
      <c r="D297" t="n">
        <v>4.5561</v>
      </c>
      <c r="E297" t="n">
        <v>21.95</v>
      </c>
      <c r="F297" t="n">
        <v>17.73</v>
      </c>
      <c r="G297" t="n">
        <v>39.4</v>
      </c>
      <c r="H297" t="n">
        <v>0.45</v>
      </c>
      <c r="I297" t="n">
        <v>27</v>
      </c>
      <c r="J297" t="n">
        <v>274.73</v>
      </c>
      <c r="K297" t="n">
        <v>59.89</v>
      </c>
      <c r="L297" t="n">
        <v>7</v>
      </c>
      <c r="M297" t="n">
        <v>25</v>
      </c>
      <c r="N297" t="n">
        <v>72.84</v>
      </c>
      <c r="O297" t="n">
        <v>34117.35</v>
      </c>
      <c r="P297" t="n">
        <v>254.23</v>
      </c>
      <c r="Q297" t="n">
        <v>2196.62</v>
      </c>
      <c r="R297" t="n">
        <v>81.98</v>
      </c>
      <c r="S297" t="n">
        <v>53.93</v>
      </c>
      <c r="T297" t="n">
        <v>11940.53</v>
      </c>
      <c r="U297" t="n">
        <v>0.66</v>
      </c>
      <c r="V297" t="n">
        <v>0.86</v>
      </c>
      <c r="W297" t="n">
        <v>2.52</v>
      </c>
      <c r="X297" t="n">
        <v>0.72</v>
      </c>
      <c r="Y297" t="n">
        <v>1</v>
      </c>
      <c r="Z297" t="n">
        <v>10</v>
      </c>
    </row>
    <row r="298">
      <c r="A298" t="n">
        <v>25</v>
      </c>
      <c r="B298" t="n">
        <v>135</v>
      </c>
      <c r="C298" t="inlineStr">
        <is>
          <t xml:space="preserve">CONCLUIDO	</t>
        </is>
      </c>
      <c r="D298" t="n">
        <v>4.5678</v>
      </c>
      <c r="E298" t="n">
        <v>21.89</v>
      </c>
      <c r="F298" t="n">
        <v>17.72</v>
      </c>
      <c r="G298" t="n">
        <v>40.9</v>
      </c>
      <c r="H298" t="n">
        <v>0.47</v>
      </c>
      <c r="I298" t="n">
        <v>26</v>
      </c>
      <c r="J298" t="n">
        <v>275.21</v>
      </c>
      <c r="K298" t="n">
        <v>59.89</v>
      </c>
      <c r="L298" t="n">
        <v>7.25</v>
      </c>
      <c r="M298" t="n">
        <v>24</v>
      </c>
      <c r="N298" t="n">
        <v>73.08</v>
      </c>
      <c r="O298" t="n">
        <v>34177.09</v>
      </c>
      <c r="P298" t="n">
        <v>251.61</v>
      </c>
      <c r="Q298" t="n">
        <v>2196.61</v>
      </c>
      <c r="R298" t="n">
        <v>81.75</v>
      </c>
      <c r="S298" t="n">
        <v>53.93</v>
      </c>
      <c r="T298" t="n">
        <v>11831.68</v>
      </c>
      <c r="U298" t="n">
        <v>0.66</v>
      </c>
      <c r="V298" t="n">
        <v>0.86</v>
      </c>
      <c r="W298" t="n">
        <v>2.52</v>
      </c>
      <c r="X298" t="n">
        <v>0.72</v>
      </c>
      <c r="Y298" t="n">
        <v>1</v>
      </c>
      <c r="Z298" t="n">
        <v>10</v>
      </c>
    </row>
    <row r="299">
      <c r="A299" t="n">
        <v>26</v>
      </c>
      <c r="B299" t="n">
        <v>135</v>
      </c>
      <c r="C299" t="inlineStr">
        <is>
          <t xml:space="preserve">CONCLUIDO	</t>
        </is>
      </c>
      <c r="D299" t="n">
        <v>4.585</v>
      </c>
      <c r="E299" t="n">
        <v>21.81</v>
      </c>
      <c r="F299" t="n">
        <v>17.69</v>
      </c>
      <c r="G299" t="n">
        <v>42.46</v>
      </c>
      <c r="H299" t="n">
        <v>0.48</v>
      </c>
      <c r="I299" t="n">
        <v>25</v>
      </c>
      <c r="J299" t="n">
        <v>275.7</v>
      </c>
      <c r="K299" t="n">
        <v>59.89</v>
      </c>
      <c r="L299" t="n">
        <v>7.5</v>
      </c>
      <c r="M299" t="n">
        <v>23</v>
      </c>
      <c r="N299" t="n">
        <v>73.31</v>
      </c>
      <c r="O299" t="n">
        <v>34236.91</v>
      </c>
      <c r="P299" t="n">
        <v>250.21</v>
      </c>
      <c r="Q299" t="n">
        <v>2196.65</v>
      </c>
      <c r="R299" t="n">
        <v>80.88</v>
      </c>
      <c r="S299" t="n">
        <v>53.93</v>
      </c>
      <c r="T299" t="n">
        <v>11401.21</v>
      </c>
      <c r="U299" t="n">
        <v>0.67</v>
      </c>
      <c r="V299" t="n">
        <v>0.86</v>
      </c>
      <c r="W299" t="n">
        <v>2.51</v>
      </c>
      <c r="X299" t="n">
        <v>0.6899999999999999</v>
      </c>
      <c r="Y299" t="n">
        <v>1</v>
      </c>
      <c r="Z299" t="n">
        <v>10</v>
      </c>
    </row>
    <row r="300">
      <c r="A300" t="n">
        <v>27</v>
      </c>
      <c r="B300" t="n">
        <v>135</v>
      </c>
      <c r="C300" t="inlineStr">
        <is>
          <t xml:space="preserve">CONCLUIDO	</t>
        </is>
      </c>
      <c r="D300" t="n">
        <v>4.5994</v>
      </c>
      <c r="E300" t="n">
        <v>21.74</v>
      </c>
      <c r="F300" t="n">
        <v>17.68</v>
      </c>
      <c r="G300" t="n">
        <v>44.19</v>
      </c>
      <c r="H300" t="n">
        <v>0.5</v>
      </c>
      <c r="I300" t="n">
        <v>24</v>
      </c>
      <c r="J300" t="n">
        <v>276.18</v>
      </c>
      <c r="K300" t="n">
        <v>59.89</v>
      </c>
      <c r="L300" t="n">
        <v>7.75</v>
      </c>
      <c r="M300" t="n">
        <v>22</v>
      </c>
      <c r="N300" t="n">
        <v>73.55</v>
      </c>
      <c r="O300" t="n">
        <v>34296.82</v>
      </c>
      <c r="P300" t="n">
        <v>248.16</v>
      </c>
      <c r="Q300" t="n">
        <v>2196.58</v>
      </c>
      <c r="R300" t="n">
        <v>80.01000000000001</v>
      </c>
      <c r="S300" t="n">
        <v>53.93</v>
      </c>
      <c r="T300" t="n">
        <v>10972.08</v>
      </c>
      <c r="U300" t="n">
        <v>0.67</v>
      </c>
      <c r="V300" t="n">
        <v>0.86</v>
      </c>
      <c r="W300" t="n">
        <v>2.52</v>
      </c>
      <c r="X300" t="n">
        <v>0.67</v>
      </c>
      <c r="Y300" t="n">
        <v>1</v>
      </c>
      <c r="Z300" t="n">
        <v>10</v>
      </c>
    </row>
    <row r="301">
      <c r="A301" t="n">
        <v>28</v>
      </c>
      <c r="B301" t="n">
        <v>135</v>
      </c>
      <c r="C301" t="inlineStr">
        <is>
          <t xml:space="preserve">CONCLUIDO	</t>
        </is>
      </c>
      <c r="D301" t="n">
        <v>4.6195</v>
      </c>
      <c r="E301" t="n">
        <v>21.65</v>
      </c>
      <c r="F301" t="n">
        <v>17.63</v>
      </c>
      <c r="G301" t="n">
        <v>45.99</v>
      </c>
      <c r="H301" t="n">
        <v>0.51</v>
      </c>
      <c r="I301" t="n">
        <v>23</v>
      </c>
      <c r="J301" t="n">
        <v>276.67</v>
      </c>
      <c r="K301" t="n">
        <v>59.89</v>
      </c>
      <c r="L301" t="n">
        <v>8</v>
      </c>
      <c r="M301" t="n">
        <v>21</v>
      </c>
      <c r="N301" t="n">
        <v>73.78</v>
      </c>
      <c r="O301" t="n">
        <v>34356.83</v>
      </c>
      <c r="P301" t="n">
        <v>245.27</v>
      </c>
      <c r="Q301" t="n">
        <v>2196.79</v>
      </c>
      <c r="R301" t="n">
        <v>78.64</v>
      </c>
      <c r="S301" t="n">
        <v>53.93</v>
      </c>
      <c r="T301" t="n">
        <v>10289.75</v>
      </c>
      <c r="U301" t="n">
        <v>0.6899999999999999</v>
      </c>
      <c r="V301" t="n">
        <v>0.87</v>
      </c>
      <c r="W301" t="n">
        <v>2.51</v>
      </c>
      <c r="X301" t="n">
        <v>0.62</v>
      </c>
      <c r="Y301" t="n">
        <v>1</v>
      </c>
      <c r="Z301" t="n">
        <v>10</v>
      </c>
    </row>
    <row r="302">
      <c r="A302" t="n">
        <v>29</v>
      </c>
      <c r="B302" t="n">
        <v>135</v>
      </c>
      <c r="C302" t="inlineStr">
        <is>
          <t xml:space="preserve">CONCLUIDO	</t>
        </is>
      </c>
      <c r="D302" t="n">
        <v>4.6367</v>
      </c>
      <c r="E302" t="n">
        <v>21.57</v>
      </c>
      <c r="F302" t="n">
        <v>17.6</v>
      </c>
      <c r="G302" t="n">
        <v>48</v>
      </c>
      <c r="H302" t="n">
        <v>0.53</v>
      </c>
      <c r="I302" t="n">
        <v>22</v>
      </c>
      <c r="J302" t="n">
        <v>277.16</v>
      </c>
      <c r="K302" t="n">
        <v>59.89</v>
      </c>
      <c r="L302" t="n">
        <v>8.25</v>
      </c>
      <c r="M302" t="n">
        <v>20</v>
      </c>
      <c r="N302" t="n">
        <v>74.02</v>
      </c>
      <c r="O302" t="n">
        <v>34416.93</v>
      </c>
      <c r="P302" t="n">
        <v>241.03</v>
      </c>
      <c r="Q302" t="n">
        <v>2196.75</v>
      </c>
      <c r="R302" t="n">
        <v>77.7</v>
      </c>
      <c r="S302" t="n">
        <v>53.93</v>
      </c>
      <c r="T302" t="n">
        <v>9823.709999999999</v>
      </c>
      <c r="U302" t="n">
        <v>0.6899999999999999</v>
      </c>
      <c r="V302" t="n">
        <v>0.87</v>
      </c>
      <c r="W302" t="n">
        <v>2.51</v>
      </c>
      <c r="X302" t="n">
        <v>0.6</v>
      </c>
      <c r="Y302" t="n">
        <v>1</v>
      </c>
      <c r="Z302" t="n">
        <v>10</v>
      </c>
    </row>
    <row r="303">
      <c r="A303" t="n">
        <v>30</v>
      </c>
      <c r="B303" t="n">
        <v>135</v>
      </c>
      <c r="C303" t="inlineStr">
        <is>
          <t xml:space="preserve">CONCLUIDO	</t>
        </is>
      </c>
      <c r="D303" t="n">
        <v>4.6362</v>
      </c>
      <c r="E303" t="n">
        <v>21.57</v>
      </c>
      <c r="F303" t="n">
        <v>17.6</v>
      </c>
      <c r="G303" t="n">
        <v>48.01</v>
      </c>
      <c r="H303" t="n">
        <v>0.55</v>
      </c>
      <c r="I303" t="n">
        <v>22</v>
      </c>
      <c r="J303" t="n">
        <v>277.65</v>
      </c>
      <c r="K303" t="n">
        <v>59.89</v>
      </c>
      <c r="L303" t="n">
        <v>8.5</v>
      </c>
      <c r="M303" t="n">
        <v>20</v>
      </c>
      <c r="N303" t="n">
        <v>74.26000000000001</v>
      </c>
      <c r="O303" t="n">
        <v>34477.13</v>
      </c>
      <c r="P303" t="n">
        <v>241.26</v>
      </c>
      <c r="Q303" t="n">
        <v>2196.7</v>
      </c>
      <c r="R303" t="n">
        <v>77.87</v>
      </c>
      <c r="S303" t="n">
        <v>53.93</v>
      </c>
      <c r="T303" t="n">
        <v>9909.799999999999</v>
      </c>
      <c r="U303" t="n">
        <v>0.6899999999999999</v>
      </c>
      <c r="V303" t="n">
        <v>0.87</v>
      </c>
      <c r="W303" t="n">
        <v>2.51</v>
      </c>
      <c r="X303" t="n">
        <v>0.6</v>
      </c>
      <c r="Y303" t="n">
        <v>1</v>
      </c>
      <c r="Z303" t="n">
        <v>10</v>
      </c>
    </row>
    <row r="304">
      <c r="A304" t="n">
        <v>31</v>
      </c>
      <c r="B304" t="n">
        <v>135</v>
      </c>
      <c r="C304" t="inlineStr">
        <is>
          <t xml:space="preserve">CONCLUIDO	</t>
        </is>
      </c>
      <c r="D304" t="n">
        <v>4.6537</v>
      </c>
      <c r="E304" t="n">
        <v>21.49</v>
      </c>
      <c r="F304" t="n">
        <v>17.57</v>
      </c>
      <c r="G304" t="n">
        <v>50.21</v>
      </c>
      <c r="H304" t="n">
        <v>0.5600000000000001</v>
      </c>
      <c r="I304" t="n">
        <v>21</v>
      </c>
      <c r="J304" t="n">
        <v>278.13</v>
      </c>
      <c r="K304" t="n">
        <v>59.89</v>
      </c>
      <c r="L304" t="n">
        <v>8.75</v>
      </c>
      <c r="M304" t="n">
        <v>19</v>
      </c>
      <c r="N304" t="n">
        <v>74.5</v>
      </c>
      <c r="O304" t="n">
        <v>34537.41</v>
      </c>
      <c r="P304" t="n">
        <v>235.98</v>
      </c>
      <c r="Q304" t="n">
        <v>2196.65</v>
      </c>
      <c r="R304" t="n">
        <v>76.81</v>
      </c>
      <c r="S304" t="n">
        <v>53.93</v>
      </c>
      <c r="T304" t="n">
        <v>9384.76</v>
      </c>
      <c r="U304" t="n">
        <v>0.7</v>
      </c>
      <c r="V304" t="n">
        <v>0.87</v>
      </c>
      <c r="W304" t="n">
        <v>2.51</v>
      </c>
      <c r="X304" t="n">
        <v>0.57</v>
      </c>
      <c r="Y304" t="n">
        <v>1</v>
      </c>
      <c r="Z304" t="n">
        <v>10</v>
      </c>
    </row>
    <row r="305">
      <c r="A305" t="n">
        <v>32</v>
      </c>
      <c r="B305" t="n">
        <v>135</v>
      </c>
      <c r="C305" t="inlineStr">
        <is>
          <t xml:space="preserve">CONCLUIDO	</t>
        </is>
      </c>
      <c r="D305" t="n">
        <v>4.6686</v>
      </c>
      <c r="E305" t="n">
        <v>21.42</v>
      </c>
      <c r="F305" t="n">
        <v>17.56</v>
      </c>
      <c r="G305" t="n">
        <v>52.67</v>
      </c>
      <c r="H305" t="n">
        <v>0.58</v>
      </c>
      <c r="I305" t="n">
        <v>20</v>
      </c>
      <c r="J305" t="n">
        <v>278.62</v>
      </c>
      <c r="K305" t="n">
        <v>59.89</v>
      </c>
      <c r="L305" t="n">
        <v>9</v>
      </c>
      <c r="M305" t="n">
        <v>17</v>
      </c>
      <c r="N305" t="n">
        <v>74.73999999999999</v>
      </c>
      <c r="O305" t="n">
        <v>34597.8</v>
      </c>
      <c r="P305" t="n">
        <v>234.07</v>
      </c>
      <c r="Q305" t="n">
        <v>2196.8</v>
      </c>
      <c r="R305" t="n">
        <v>76.31999999999999</v>
      </c>
      <c r="S305" t="n">
        <v>53.93</v>
      </c>
      <c r="T305" t="n">
        <v>9143.75</v>
      </c>
      <c r="U305" t="n">
        <v>0.71</v>
      </c>
      <c r="V305" t="n">
        <v>0.87</v>
      </c>
      <c r="W305" t="n">
        <v>2.51</v>
      </c>
      <c r="X305" t="n">
        <v>0.55</v>
      </c>
      <c r="Y305" t="n">
        <v>1</v>
      </c>
      <c r="Z305" t="n">
        <v>10</v>
      </c>
    </row>
    <row r="306">
      <c r="A306" t="n">
        <v>33</v>
      </c>
      <c r="B306" t="n">
        <v>135</v>
      </c>
      <c r="C306" t="inlineStr">
        <is>
          <t xml:space="preserve">CONCLUIDO	</t>
        </is>
      </c>
      <c r="D306" t="n">
        <v>4.6659</v>
      </c>
      <c r="E306" t="n">
        <v>21.43</v>
      </c>
      <c r="F306" t="n">
        <v>17.57</v>
      </c>
      <c r="G306" t="n">
        <v>52.7</v>
      </c>
      <c r="H306" t="n">
        <v>0.59</v>
      </c>
      <c r="I306" t="n">
        <v>20</v>
      </c>
      <c r="J306" t="n">
        <v>279.11</v>
      </c>
      <c r="K306" t="n">
        <v>59.89</v>
      </c>
      <c r="L306" t="n">
        <v>9.25</v>
      </c>
      <c r="M306" t="n">
        <v>14</v>
      </c>
      <c r="N306" t="n">
        <v>74.98</v>
      </c>
      <c r="O306" t="n">
        <v>34658.27</v>
      </c>
      <c r="P306" t="n">
        <v>232.44</v>
      </c>
      <c r="Q306" t="n">
        <v>2196.65</v>
      </c>
      <c r="R306" t="n">
        <v>76.59999999999999</v>
      </c>
      <c r="S306" t="n">
        <v>53.93</v>
      </c>
      <c r="T306" t="n">
        <v>9286.629999999999</v>
      </c>
      <c r="U306" t="n">
        <v>0.7</v>
      </c>
      <c r="V306" t="n">
        <v>0.87</v>
      </c>
      <c r="W306" t="n">
        <v>2.51</v>
      </c>
      <c r="X306" t="n">
        <v>0.5600000000000001</v>
      </c>
      <c r="Y306" t="n">
        <v>1</v>
      </c>
      <c r="Z306" t="n">
        <v>10</v>
      </c>
    </row>
    <row r="307">
      <c r="A307" t="n">
        <v>34</v>
      </c>
      <c r="B307" t="n">
        <v>135</v>
      </c>
      <c r="C307" t="inlineStr">
        <is>
          <t xml:space="preserve">CONCLUIDO	</t>
        </is>
      </c>
      <c r="D307" t="n">
        <v>4.6851</v>
      </c>
      <c r="E307" t="n">
        <v>21.34</v>
      </c>
      <c r="F307" t="n">
        <v>17.53</v>
      </c>
      <c r="G307" t="n">
        <v>55.36</v>
      </c>
      <c r="H307" t="n">
        <v>0.6</v>
      </c>
      <c r="I307" t="n">
        <v>19</v>
      </c>
      <c r="J307" t="n">
        <v>279.61</v>
      </c>
      <c r="K307" t="n">
        <v>59.89</v>
      </c>
      <c r="L307" t="n">
        <v>9.5</v>
      </c>
      <c r="M307" t="n">
        <v>10</v>
      </c>
      <c r="N307" t="n">
        <v>75.22</v>
      </c>
      <c r="O307" t="n">
        <v>34718.84</v>
      </c>
      <c r="P307" t="n">
        <v>230.14</v>
      </c>
      <c r="Q307" t="n">
        <v>2196.59</v>
      </c>
      <c r="R307" t="n">
        <v>75.12</v>
      </c>
      <c r="S307" t="n">
        <v>53.93</v>
      </c>
      <c r="T307" t="n">
        <v>8552.25</v>
      </c>
      <c r="U307" t="n">
        <v>0.72</v>
      </c>
      <c r="V307" t="n">
        <v>0.87</v>
      </c>
      <c r="W307" t="n">
        <v>2.52</v>
      </c>
      <c r="X307" t="n">
        <v>0.53</v>
      </c>
      <c r="Y307" t="n">
        <v>1</v>
      </c>
      <c r="Z307" t="n">
        <v>10</v>
      </c>
    </row>
    <row r="308">
      <c r="A308" t="n">
        <v>35</v>
      </c>
      <c r="B308" t="n">
        <v>135</v>
      </c>
      <c r="C308" t="inlineStr">
        <is>
          <t xml:space="preserve">CONCLUIDO	</t>
        </is>
      </c>
      <c r="D308" t="n">
        <v>4.6831</v>
      </c>
      <c r="E308" t="n">
        <v>21.35</v>
      </c>
      <c r="F308" t="n">
        <v>17.54</v>
      </c>
      <c r="G308" t="n">
        <v>55.39</v>
      </c>
      <c r="H308" t="n">
        <v>0.62</v>
      </c>
      <c r="I308" t="n">
        <v>19</v>
      </c>
      <c r="J308" t="n">
        <v>280.1</v>
      </c>
      <c r="K308" t="n">
        <v>59.89</v>
      </c>
      <c r="L308" t="n">
        <v>9.75</v>
      </c>
      <c r="M308" t="n">
        <v>10</v>
      </c>
      <c r="N308" t="n">
        <v>75.45999999999999</v>
      </c>
      <c r="O308" t="n">
        <v>34779.51</v>
      </c>
      <c r="P308" t="n">
        <v>228.47</v>
      </c>
      <c r="Q308" t="n">
        <v>2196.7</v>
      </c>
      <c r="R308" t="n">
        <v>75.56999999999999</v>
      </c>
      <c r="S308" t="n">
        <v>53.93</v>
      </c>
      <c r="T308" t="n">
        <v>8777.01</v>
      </c>
      <c r="U308" t="n">
        <v>0.71</v>
      </c>
      <c r="V308" t="n">
        <v>0.87</v>
      </c>
      <c r="W308" t="n">
        <v>2.51</v>
      </c>
      <c r="X308" t="n">
        <v>0.53</v>
      </c>
      <c r="Y308" t="n">
        <v>1</v>
      </c>
      <c r="Z308" t="n">
        <v>10</v>
      </c>
    </row>
    <row r="309">
      <c r="A309" t="n">
        <v>36</v>
      </c>
      <c r="B309" t="n">
        <v>135</v>
      </c>
      <c r="C309" t="inlineStr">
        <is>
          <t xml:space="preserve">CONCLUIDO	</t>
        </is>
      </c>
      <c r="D309" t="n">
        <v>4.7031</v>
      </c>
      <c r="E309" t="n">
        <v>21.26</v>
      </c>
      <c r="F309" t="n">
        <v>17.5</v>
      </c>
      <c r="G309" t="n">
        <v>58.33</v>
      </c>
      <c r="H309" t="n">
        <v>0.63</v>
      </c>
      <c r="I309" t="n">
        <v>18</v>
      </c>
      <c r="J309" t="n">
        <v>280.59</v>
      </c>
      <c r="K309" t="n">
        <v>59.89</v>
      </c>
      <c r="L309" t="n">
        <v>10</v>
      </c>
      <c r="M309" t="n">
        <v>8</v>
      </c>
      <c r="N309" t="n">
        <v>75.7</v>
      </c>
      <c r="O309" t="n">
        <v>34840.27</v>
      </c>
      <c r="P309" t="n">
        <v>227.94</v>
      </c>
      <c r="Q309" t="n">
        <v>2196.56</v>
      </c>
      <c r="R309" t="n">
        <v>74.3</v>
      </c>
      <c r="S309" t="n">
        <v>53.93</v>
      </c>
      <c r="T309" t="n">
        <v>8145.43</v>
      </c>
      <c r="U309" t="n">
        <v>0.73</v>
      </c>
      <c r="V309" t="n">
        <v>0.87</v>
      </c>
      <c r="W309" t="n">
        <v>2.51</v>
      </c>
      <c r="X309" t="n">
        <v>0.49</v>
      </c>
      <c r="Y309" t="n">
        <v>1</v>
      </c>
      <c r="Z309" t="n">
        <v>10</v>
      </c>
    </row>
    <row r="310">
      <c r="A310" t="n">
        <v>37</v>
      </c>
      <c r="B310" t="n">
        <v>135</v>
      </c>
      <c r="C310" t="inlineStr">
        <is>
          <t xml:space="preserve">CONCLUIDO	</t>
        </is>
      </c>
      <c r="D310" t="n">
        <v>4.7009</v>
      </c>
      <c r="E310" t="n">
        <v>21.27</v>
      </c>
      <c r="F310" t="n">
        <v>17.51</v>
      </c>
      <c r="G310" t="n">
        <v>58.36</v>
      </c>
      <c r="H310" t="n">
        <v>0.65</v>
      </c>
      <c r="I310" t="n">
        <v>18</v>
      </c>
      <c r="J310" t="n">
        <v>281.08</v>
      </c>
      <c r="K310" t="n">
        <v>59.89</v>
      </c>
      <c r="L310" t="n">
        <v>10.25</v>
      </c>
      <c r="M310" t="n">
        <v>4</v>
      </c>
      <c r="N310" t="n">
        <v>75.95</v>
      </c>
      <c r="O310" t="n">
        <v>34901.13</v>
      </c>
      <c r="P310" t="n">
        <v>226.53</v>
      </c>
      <c r="Q310" t="n">
        <v>2196.7</v>
      </c>
      <c r="R310" t="n">
        <v>74.16</v>
      </c>
      <c r="S310" t="n">
        <v>53.93</v>
      </c>
      <c r="T310" t="n">
        <v>8077.25</v>
      </c>
      <c r="U310" t="n">
        <v>0.73</v>
      </c>
      <c r="V310" t="n">
        <v>0.87</v>
      </c>
      <c r="W310" t="n">
        <v>2.52</v>
      </c>
      <c r="X310" t="n">
        <v>0.5</v>
      </c>
      <c r="Y310" t="n">
        <v>1</v>
      </c>
      <c r="Z310" t="n">
        <v>10</v>
      </c>
    </row>
    <row r="311">
      <c r="A311" t="n">
        <v>38</v>
      </c>
      <c r="B311" t="n">
        <v>135</v>
      </c>
      <c r="C311" t="inlineStr">
        <is>
          <t xml:space="preserve">CONCLUIDO	</t>
        </is>
      </c>
      <c r="D311" t="n">
        <v>4.6996</v>
      </c>
      <c r="E311" t="n">
        <v>21.28</v>
      </c>
      <c r="F311" t="n">
        <v>17.52</v>
      </c>
      <c r="G311" t="n">
        <v>58.38</v>
      </c>
      <c r="H311" t="n">
        <v>0.66</v>
      </c>
      <c r="I311" t="n">
        <v>18</v>
      </c>
      <c r="J311" t="n">
        <v>281.58</v>
      </c>
      <c r="K311" t="n">
        <v>59.89</v>
      </c>
      <c r="L311" t="n">
        <v>10.5</v>
      </c>
      <c r="M311" t="n">
        <v>2</v>
      </c>
      <c r="N311" t="n">
        <v>76.19</v>
      </c>
      <c r="O311" t="n">
        <v>34962.08</v>
      </c>
      <c r="P311" t="n">
        <v>226.71</v>
      </c>
      <c r="Q311" t="n">
        <v>2196.77</v>
      </c>
      <c r="R311" t="n">
        <v>74.37</v>
      </c>
      <c r="S311" t="n">
        <v>53.93</v>
      </c>
      <c r="T311" t="n">
        <v>8178.78</v>
      </c>
      <c r="U311" t="n">
        <v>0.73</v>
      </c>
      <c r="V311" t="n">
        <v>0.87</v>
      </c>
      <c r="W311" t="n">
        <v>2.52</v>
      </c>
      <c r="X311" t="n">
        <v>0.51</v>
      </c>
      <c r="Y311" t="n">
        <v>1</v>
      </c>
      <c r="Z311" t="n">
        <v>10</v>
      </c>
    </row>
    <row r="312">
      <c r="A312" t="n">
        <v>39</v>
      </c>
      <c r="B312" t="n">
        <v>135</v>
      </c>
      <c r="C312" t="inlineStr">
        <is>
          <t xml:space="preserve">CONCLUIDO	</t>
        </is>
      </c>
      <c r="D312" t="n">
        <v>4.6985</v>
      </c>
      <c r="E312" t="n">
        <v>21.28</v>
      </c>
      <c r="F312" t="n">
        <v>17.52</v>
      </c>
      <c r="G312" t="n">
        <v>58.4</v>
      </c>
      <c r="H312" t="n">
        <v>0.68</v>
      </c>
      <c r="I312" t="n">
        <v>18</v>
      </c>
      <c r="J312" t="n">
        <v>282.07</v>
      </c>
      <c r="K312" t="n">
        <v>59.89</v>
      </c>
      <c r="L312" t="n">
        <v>10.75</v>
      </c>
      <c r="M312" t="n">
        <v>0</v>
      </c>
      <c r="N312" t="n">
        <v>76.44</v>
      </c>
      <c r="O312" t="n">
        <v>35023.13</v>
      </c>
      <c r="P312" t="n">
        <v>226.86</v>
      </c>
      <c r="Q312" t="n">
        <v>2196.77</v>
      </c>
      <c r="R312" t="n">
        <v>74.55</v>
      </c>
      <c r="S312" t="n">
        <v>53.93</v>
      </c>
      <c r="T312" t="n">
        <v>8270.02</v>
      </c>
      <c r="U312" t="n">
        <v>0.72</v>
      </c>
      <c r="V312" t="n">
        <v>0.87</v>
      </c>
      <c r="W312" t="n">
        <v>2.52</v>
      </c>
      <c r="X312" t="n">
        <v>0.51</v>
      </c>
      <c r="Y312" t="n">
        <v>1</v>
      </c>
      <c r="Z312" t="n">
        <v>10</v>
      </c>
    </row>
    <row r="313">
      <c r="A313" t="n">
        <v>0</v>
      </c>
      <c r="B313" t="n">
        <v>80</v>
      </c>
      <c r="C313" t="inlineStr">
        <is>
          <t xml:space="preserve">CONCLUIDO	</t>
        </is>
      </c>
      <c r="D313" t="n">
        <v>3.174</v>
      </c>
      <c r="E313" t="n">
        <v>31.51</v>
      </c>
      <c r="F313" t="n">
        <v>22.83</v>
      </c>
      <c r="G313" t="n">
        <v>6.95</v>
      </c>
      <c r="H313" t="n">
        <v>0.11</v>
      </c>
      <c r="I313" t="n">
        <v>197</v>
      </c>
      <c r="J313" t="n">
        <v>159.12</v>
      </c>
      <c r="K313" t="n">
        <v>50.28</v>
      </c>
      <c r="L313" t="n">
        <v>1</v>
      </c>
      <c r="M313" t="n">
        <v>195</v>
      </c>
      <c r="N313" t="n">
        <v>27.84</v>
      </c>
      <c r="O313" t="n">
        <v>19859.16</v>
      </c>
      <c r="P313" t="n">
        <v>271.59</v>
      </c>
      <c r="Q313" t="n">
        <v>2197</v>
      </c>
      <c r="R313" t="n">
        <v>248.19</v>
      </c>
      <c r="S313" t="n">
        <v>53.93</v>
      </c>
      <c r="T313" t="n">
        <v>94196.06</v>
      </c>
      <c r="U313" t="n">
        <v>0.22</v>
      </c>
      <c r="V313" t="n">
        <v>0.67</v>
      </c>
      <c r="W313" t="n">
        <v>2.82</v>
      </c>
      <c r="X313" t="n">
        <v>5.82</v>
      </c>
      <c r="Y313" t="n">
        <v>1</v>
      </c>
      <c r="Z313" t="n">
        <v>10</v>
      </c>
    </row>
    <row r="314">
      <c r="A314" t="n">
        <v>1</v>
      </c>
      <c r="B314" t="n">
        <v>80</v>
      </c>
      <c r="C314" t="inlineStr">
        <is>
          <t xml:space="preserve">CONCLUIDO	</t>
        </is>
      </c>
      <c r="D314" t="n">
        <v>3.5392</v>
      </c>
      <c r="E314" t="n">
        <v>28.26</v>
      </c>
      <c r="F314" t="n">
        <v>21.26</v>
      </c>
      <c r="G314" t="n">
        <v>8.800000000000001</v>
      </c>
      <c r="H314" t="n">
        <v>0.14</v>
      </c>
      <c r="I314" t="n">
        <v>145</v>
      </c>
      <c r="J314" t="n">
        <v>159.48</v>
      </c>
      <c r="K314" t="n">
        <v>50.28</v>
      </c>
      <c r="L314" t="n">
        <v>1.25</v>
      </c>
      <c r="M314" t="n">
        <v>143</v>
      </c>
      <c r="N314" t="n">
        <v>27.95</v>
      </c>
      <c r="O314" t="n">
        <v>19902.91</v>
      </c>
      <c r="P314" t="n">
        <v>249.46</v>
      </c>
      <c r="Q314" t="n">
        <v>2197.2</v>
      </c>
      <c r="R314" t="n">
        <v>196.58</v>
      </c>
      <c r="S314" t="n">
        <v>53.93</v>
      </c>
      <c r="T314" t="n">
        <v>68650.53</v>
      </c>
      <c r="U314" t="n">
        <v>0.27</v>
      </c>
      <c r="V314" t="n">
        <v>0.72</v>
      </c>
      <c r="W314" t="n">
        <v>2.73</v>
      </c>
      <c r="X314" t="n">
        <v>4.25</v>
      </c>
      <c r="Y314" t="n">
        <v>1</v>
      </c>
      <c r="Z314" t="n">
        <v>10</v>
      </c>
    </row>
    <row r="315">
      <c r="A315" t="n">
        <v>2</v>
      </c>
      <c r="B315" t="n">
        <v>80</v>
      </c>
      <c r="C315" t="inlineStr">
        <is>
          <t xml:space="preserve">CONCLUIDO	</t>
        </is>
      </c>
      <c r="D315" t="n">
        <v>3.8015</v>
      </c>
      <c r="E315" t="n">
        <v>26.31</v>
      </c>
      <c r="F315" t="n">
        <v>20.31</v>
      </c>
      <c r="G315" t="n">
        <v>10.69</v>
      </c>
      <c r="H315" t="n">
        <v>0.17</v>
      </c>
      <c r="I315" t="n">
        <v>114</v>
      </c>
      <c r="J315" t="n">
        <v>159.83</v>
      </c>
      <c r="K315" t="n">
        <v>50.28</v>
      </c>
      <c r="L315" t="n">
        <v>1.5</v>
      </c>
      <c r="M315" t="n">
        <v>112</v>
      </c>
      <c r="N315" t="n">
        <v>28.05</v>
      </c>
      <c r="O315" t="n">
        <v>19946.71</v>
      </c>
      <c r="P315" t="n">
        <v>234.88</v>
      </c>
      <c r="Q315" t="n">
        <v>2196.91</v>
      </c>
      <c r="R315" t="n">
        <v>166.4</v>
      </c>
      <c r="S315" t="n">
        <v>53.93</v>
      </c>
      <c r="T315" t="n">
        <v>53713.52</v>
      </c>
      <c r="U315" t="n">
        <v>0.32</v>
      </c>
      <c r="V315" t="n">
        <v>0.75</v>
      </c>
      <c r="W315" t="n">
        <v>2.66</v>
      </c>
      <c r="X315" t="n">
        <v>3.3</v>
      </c>
      <c r="Y315" t="n">
        <v>1</v>
      </c>
      <c r="Z315" t="n">
        <v>10</v>
      </c>
    </row>
    <row r="316">
      <c r="A316" t="n">
        <v>3</v>
      </c>
      <c r="B316" t="n">
        <v>80</v>
      </c>
      <c r="C316" t="inlineStr">
        <is>
          <t xml:space="preserve">CONCLUIDO	</t>
        </is>
      </c>
      <c r="D316" t="n">
        <v>4.0005</v>
      </c>
      <c r="E316" t="n">
        <v>25</v>
      </c>
      <c r="F316" t="n">
        <v>19.68</v>
      </c>
      <c r="G316" t="n">
        <v>12.69</v>
      </c>
      <c r="H316" t="n">
        <v>0.19</v>
      </c>
      <c r="I316" t="n">
        <v>93</v>
      </c>
      <c r="J316" t="n">
        <v>160.19</v>
      </c>
      <c r="K316" t="n">
        <v>50.28</v>
      </c>
      <c r="L316" t="n">
        <v>1.75</v>
      </c>
      <c r="M316" t="n">
        <v>91</v>
      </c>
      <c r="N316" t="n">
        <v>28.16</v>
      </c>
      <c r="O316" t="n">
        <v>19990.53</v>
      </c>
      <c r="P316" t="n">
        <v>224.17</v>
      </c>
      <c r="Q316" t="n">
        <v>2196.81</v>
      </c>
      <c r="R316" t="n">
        <v>145.59</v>
      </c>
      <c r="S316" t="n">
        <v>53.93</v>
      </c>
      <c r="T316" t="n">
        <v>43417.15</v>
      </c>
      <c r="U316" t="n">
        <v>0.37</v>
      </c>
      <c r="V316" t="n">
        <v>0.78</v>
      </c>
      <c r="W316" t="n">
        <v>2.62</v>
      </c>
      <c r="X316" t="n">
        <v>2.67</v>
      </c>
      <c r="Y316" t="n">
        <v>1</v>
      </c>
      <c r="Z316" t="n">
        <v>10</v>
      </c>
    </row>
    <row r="317">
      <c r="A317" t="n">
        <v>4</v>
      </c>
      <c r="B317" t="n">
        <v>80</v>
      </c>
      <c r="C317" t="inlineStr">
        <is>
          <t xml:space="preserve">CONCLUIDO	</t>
        </is>
      </c>
      <c r="D317" t="n">
        <v>4.1447</v>
      </c>
      <c r="E317" t="n">
        <v>24.13</v>
      </c>
      <c r="F317" t="n">
        <v>19.26</v>
      </c>
      <c r="G317" t="n">
        <v>14.63</v>
      </c>
      <c r="H317" t="n">
        <v>0.22</v>
      </c>
      <c r="I317" t="n">
        <v>79</v>
      </c>
      <c r="J317" t="n">
        <v>160.54</v>
      </c>
      <c r="K317" t="n">
        <v>50.28</v>
      </c>
      <c r="L317" t="n">
        <v>2</v>
      </c>
      <c r="M317" t="n">
        <v>77</v>
      </c>
      <c r="N317" t="n">
        <v>28.26</v>
      </c>
      <c r="O317" t="n">
        <v>20034.4</v>
      </c>
      <c r="P317" t="n">
        <v>215.84</v>
      </c>
      <c r="Q317" t="n">
        <v>2196.94</v>
      </c>
      <c r="R317" t="n">
        <v>131.81</v>
      </c>
      <c r="S317" t="n">
        <v>53.93</v>
      </c>
      <c r="T317" t="n">
        <v>36593.96</v>
      </c>
      <c r="U317" t="n">
        <v>0.41</v>
      </c>
      <c r="V317" t="n">
        <v>0.79</v>
      </c>
      <c r="W317" t="n">
        <v>2.6</v>
      </c>
      <c r="X317" t="n">
        <v>2.25</v>
      </c>
      <c r="Y317" t="n">
        <v>1</v>
      </c>
      <c r="Z317" t="n">
        <v>10</v>
      </c>
    </row>
    <row r="318">
      <c r="A318" t="n">
        <v>5</v>
      </c>
      <c r="B318" t="n">
        <v>80</v>
      </c>
      <c r="C318" t="inlineStr">
        <is>
          <t xml:space="preserve">CONCLUIDO	</t>
        </is>
      </c>
      <c r="D318" t="n">
        <v>4.2644</v>
      </c>
      <c r="E318" t="n">
        <v>23.45</v>
      </c>
      <c r="F318" t="n">
        <v>18.93</v>
      </c>
      <c r="G318" t="n">
        <v>16.71</v>
      </c>
      <c r="H318" t="n">
        <v>0.25</v>
      </c>
      <c r="I318" t="n">
        <v>68</v>
      </c>
      <c r="J318" t="n">
        <v>160.9</v>
      </c>
      <c r="K318" t="n">
        <v>50.28</v>
      </c>
      <c r="L318" t="n">
        <v>2.25</v>
      </c>
      <c r="M318" t="n">
        <v>66</v>
      </c>
      <c r="N318" t="n">
        <v>28.37</v>
      </c>
      <c r="O318" t="n">
        <v>20078.3</v>
      </c>
      <c r="P318" t="n">
        <v>208.8</v>
      </c>
      <c r="Q318" t="n">
        <v>2196.86</v>
      </c>
      <c r="R318" t="n">
        <v>121.14</v>
      </c>
      <c r="S318" t="n">
        <v>53.93</v>
      </c>
      <c r="T318" t="n">
        <v>31316.12</v>
      </c>
      <c r="U318" t="n">
        <v>0.45</v>
      </c>
      <c r="V318" t="n">
        <v>0.8100000000000001</v>
      </c>
      <c r="W318" t="n">
        <v>2.59</v>
      </c>
      <c r="X318" t="n">
        <v>1.93</v>
      </c>
      <c r="Y318" t="n">
        <v>1</v>
      </c>
      <c r="Z318" t="n">
        <v>10</v>
      </c>
    </row>
    <row r="319">
      <c r="A319" t="n">
        <v>6</v>
      </c>
      <c r="B319" t="n">
        <v>80</v>
      </c>
      <c r="C319" t="inlineStr">
        <is>
          <t xml:space="preserve">CONCLUIDO	</t>
        </is>
      </c>
      <c r="D319" t="n">
        <v>4.3533</v>
      </c>
      <c r="E319" t="n">
        <v>22.97</v>
      </c>
      <c r="F319" t="n">
        <v>18.71</v>
      </c>
      <c r="G319" t="n">
        <v>18.71</v>
      </c>
      <c r="H319" t="n">
        <v>0.27</v>
      </c>
      <c r="I319" t="n">
        <v>60</v>
      </c>
      <c r="J319" t="n">
        <v>161.26</v>
      </c>
      <c r="K319" t="n">
        <v>50.28</v>
      </c>
      <c r="L319" t="n">
        <v>2.5</v>
      </c>
      <c r="M319" t="n">
        <v>58</v>
      </c>
      <c r="N319" t="n">
        <v>28.48</v>
      </c>
      <c r="O319" t="n">
        <v>20122.23</v>
      </c>
      <c r="P319" t="n">
        <v>203.37</v>
      </c>
      <c r="Q319" t="n">
        <v>2196.88</v>
      </c>
      <c r="R319" t="n">
        <v>114.11</v>
      </c>
      <c r="S319" t="n">
        <v>53.93</v>
      </c>
      <c r="T319" t="n">
        <v>27841.24</v>
      </c>
      <c r="U319" t="n">
        <v>0.47</v>
      </c>
      <c r="V319" t="n">
        <v>0.82</v>
      </c>
      <c r="W319" t="n">
        <v>2.57</v>
      </c>
      <c r="X319" t="n">
        <v>1.71</v>
      </c>
      <c r="Y319" t="n">
        <v>1</v>
      </c>
      <c r="Z319" t="n">
        <v>10</v>
      </c>
    </row>
    <row r="320">
      <c r="A320" t="n">
        <v>7</v>
      </c>
      <c r="B320" t="n">
        <v>80</v>
      </c>
      <c r="C320" t="inlineStr">
        <is>
          <t xml:space="preserve">CONCLUIDO	</t>
        </is>
      </c>
      <c r="D320" t="n">
        <v>4.4366</v>
      </c>
      <c r="E320" t="n">
        <v>22.54</v>
      </c>
      <c r="F320" t="n">
        <v>18.51</v>
      </c>
      <c r="G320" t="n">
        <v>20.95</v>
      </c>
      <c r="H320" t="n">
        <v>0.3</v>
      </c>
      <c r="I320" t="n">
        <v>53</v>
      </c>
      <c r="J320" t="n">
        <v>161.61</v>
      </c>
      <c r="K320" t="n">
        <v>50.28</v>
      </c>
      <c r="L320" t="n">
        <v>2.75</v>
      </c>
      <c r="M320" t="n">
        <v>51</v>
      </c>
      <c r="N320" t="n">
        <v>28.58</v>
      </c>
      <c r="O320" t="n">
        <v>20166.2</v>
      </c>
      <c r="P320" t="n">
        <v>197.47</v>
      </c>
      <c r="Q320" t="n">
        <v>2196.72</v>
      </c>
      <c r="R320" t="n">
        <v>107.24</v>
      </c>
      <c r="S320" t="n">
        <v>53.93</v>
      </c>
      <c r="T320" t="n">
        <v>24438.48</v>
      </c>
      <c r="U320" t="n">
        <v>0.5</v>
      </c>
      <c r="V320" t="n">
        <v>0.83</v>
      </c>
      <c r="W320" t="n">
        <v>2.56</v>
      </c>
      <c r="X320" t="n">
        <v>1.5</v>
      </c>
      <c r="Y320" t="n">
        <v>1</v>
      </c>
      <c r="Z320" t="n">
        <v>10</v>
      </c>
    </row>
    <row r="321">
      <c r="A321" t="n">
        <v>8</v>
      </c>
      <c r="B321" t="n">
        <v>80</v>
      </c>
      <c r="C321" t="inlineStr">
        <is>
          <t xml:space="preserve">CONCLUIDO	</t>
        </is>
      </c>
      <c r="D321" t="n">
        <v>4.5085</v>
      </c>
      <c r="E321" t="n">
        <v>22.18</v>
      </c>
      <c r="F321" t="n">
        <v>18.34</v>
      </c>
      <c r="G321" t="n">
        <v>23.41</v>
      </c>
      <c r="H321" t="n">
        <v>0.33</v>
      </c>
      <c r="I321" t="n">
        <v>47</v>
      </c>
      <c r="J321" t="n">
        <v>161.97</v>
      </c>
      <c r="K321" t="n">
        <v>50.28</v>
      </c>
      <c r="L321" t="n">
        <v>3</v>
      </c>
      <c r="M321" t="n">
        <v>45</v>
      </c>
      <c r="N321" t="n">
        <v>28.69</v>
      </c>
      <c r="O321" t="n">
        <v>20210.21</v>
      </c>
      <c r="P321" t="n">
        <v>191.61</v>
      </c>
      <c r="Q321" t="n">
        <v>2196.67</v>
      </c>
      <c r="R321" t="n">
        <v>101.71</v>
      </c>
      <c r="S321" t="n">
        <v>53.93</v>
      </c>
      <c r="T321" t="n">
        <v>21702.71</v>
      </c>
      <c r="U321" t="n">
        <v>0.53</v>
      </c>
      <c r="V321" t="n">
        <v>0.83</v>
      </c>
      <c r="W321" t="n">
        <v>2.56</v>
      </c>
      <c r="X321" t="n">
        <v>1.34</v>
      </c>
      <c r="Y321" t="n">
        <v>1</v>
      </c>
      <c r="Z321" t="n">
        <v>10</v>
      </c>
    </row>
    <row r="322">
      <c r="A322" t="n">
        <v>9</v>
      </c>
      <c r="B322" t="n">
        <v>80</v>
      </c>
      <c r="C322" t="inlineStr">
        <is>
          <t xml:space="preserve">CONCLUIDO	</t>
        </is>
      </c>
      <c r="D322" t="n">
        <v>4.5645</v>
      </c>
      <c r="E322" t="n">
        <v>21.91</v>
      </c>
      <c r="F322" t="n">
        <v>18.2</v>
      </c>
      <c r="G322" t="n">
        <v>25.39</v>
      </c>
      <c r="H322" t="n">
        <v>0.35</v>
      </c>
      <c r="I322" t="n">
        <v>43</v>
      </c>
      <c r="J322" t="n">
        <v>162.33</v>
      </c>
      <c r="K322" t="n">
        <v>50.28</v>
      </c>
      <c r="L322" t="n">
        <v>3.25</v>
      </c>
      <c r="M322" t="n">
        <v>41</v>
      </c>
      <c r="N322" t="n">
        <v>28.8</v>
      </c>
      <c r="O322" t="n">
        <v>20254.26</v>
      </c>
      <c r="P322" t="n">
        <v>186.85</v>
      </c>
      <c r="Q322" t="n">
        <v>2196.68</v>
      </c>
      <c r="R322" t="n">
        <v>97.25</v>
      </c>
      <c r="S322" t="n">
        <v>53.93</v>
      </c>
      <c r="T322" t="n">
        <v>19496.1</v>
      </c>
      <c r="U322" t="n">
        <v>0.55</v>
      </c>
      <c r="V322" t="n">
        <v>0.84</v>
      </c>
      <c r="W322" t="n">
        <v>2.54</v>
      </c>
      <c r="X322" t="n">
        <v>1.19</v>
      </c>
      <c r="Y322" t="n">
        <v>1</v>
      </c>
      <c r="Z322" t="n">
        <v>10</v>
      </c>
    </row>
    <row r="323">
      <c r="A323" t="n">
        <v>10</v>
      </c>
      <c r="B323" t="n">
        <v>80</v>
      </c>
      <c r="C323" t="inlineStr">
        <is>
          <t xml:space="preserve">CONCLUIDO	</t>
        </is>
      </c>
      <c r="D323" t="n">
        <v>4.6275</v>
      </c>
      <c r="E323" t="n">
        <v>21.61</v>
      </c>
      <c r="F323" t="n">
        <v>18.06</v>
      </c>
      <c r="G323" t="n">
        <v>28.52</v>
      </c>
      <c r="H323" t="n">
        <v>0.38</v>
      </c>
      <c r="I323" t="n">
        <v>38</v>
      </c>
      <c r="J323" t="n">
        <v>162.68</v>
      </c>
      <c r="K323" t="n">
        <v>50.28</v>
      </c>
      <c r="L323" t="n">
        <v>3.5</v>
      </c>
      <c r="M323" t="n">
        <v>36</v>
      </c>
      <c r="N323" t="n">
        <v>28.9</v>
      </c>
      <c r="O323" t="n">
        <v>20298.34</v>
      </c>
      <c r="P323" t="n">
        <v>179.4</v>
      </c>
      <c r="Q323" t="n">
        <v>2196.58</v>
      </c>
      <c r="R323" t="n">
        <v>92.98999999999999</v>
      </c>
      <c r="S323" t="n">
        <v>53.93</v>
      </c>
      <c r="T323" t="n">
        <v>17390.31</v>
      </c>
      <c r="U323" t="n">
        <v>0.58</v>
      </c>
      <c r="V323" t="n">
        <v>0.85</v>
      </c>
      <c r="W323" t="n">
        <v>2.53</v>
      </c>
      <c r="X323" t="n">
        <v>1.06</v>
      </c>
      <c r="Y323" t="n">
        <v>1</v>
      </c>
      <c r="Z323" t="n">
        <v>10</v>
      </c>
    </row>
    <row r="324">
      <c r="A324" t="n">
        <v>11</v>
      </c>
      <c r="B324" t="n">
        <v>80</v>
      </c>
      <c r="C324" t="inlineStr">
        <is>
          <t xml:space="preserve">CONCLUIDO	</t>
        </is>
      </c>
      <c r="D324" t="n">
        <v>4.6632</v>
      </c>
      <c r="E324" t="n">
        <v>21.44</v>
      </c>
      <c r="F324" t="n">
        <v>17.99</v>
      </c>
      <c r="G324" t="n">
        <v>30.84</v>
      </c>
      <c r="H324" t="n">
        <v>0.41</v>
      </c>
      <c r="I324" t="n">
        <v>35</v>
      </c>
      <c r="J324" t="n">
        <v>163.04</v>
      </c>
      <c r="K324" t="n">
        <v>50.28</v>
      </c>
      <c r="L324" t="n">
        <v>3.75</v>
      </c>
      <c r="M324" t="n">
        <v>32</v>
      </c>
      <c r="N324" t="n">
        <v>29.01</v>
      </c>
      <c r="O324" t="n">
        <v>20342.46</v>
      </c>
      <c r="P324" t="n">
        <v>175.54</v>
      </c>
      <c r="Q324" t="n">
        <v>2196.79</v>
      </c>
      <c r="R324" t="n">
        <v>90.45999999999999</v>
      </c>
      <c r="S324" t="n">
        <v>53.93</v>
      </c>
      <c r="T324" t="n">
        <v>16142.11</v>
      </c>
      <c r="U324" t="n">
        <v>0.6</v>
      </c>
      <c r="V324" t="n">
        <v>0.85</v>
      </c>
      <c r="W324" t="n">
        <v>2.54</v>
      </c>
      <c r="X324" t="n">
        <v>0.99</v>
      </c>
      <c r="Y324" t="n">
        <v>1</v>
      </c>
      <c r="Z324" t="n">
        <v>10</v>
      </c>
    </row>
    <row r="325">
      <c r="A325" t="n">
        <v>12</v>
      </c>
      <c r="B325" t="n">
        <v>80</v>
      </c>
      <c r="C325" t="inlineStr">
        <is>
          <t xml:space="preserve">CONCLUIDO	</t>
        </is>
      </c>
      <c r="D325" t="n">
        <v>4.6919</v>
      </c>
      <c r="E325" t="n">
        <v>21.31</v>
      </c>
      <c r="F325" t="n">
        <v>17.93</v>
      </c>
      <c r="G325" t="n">
        <v>32.59</v>
      </c>
      <c r="H325" t="n">
        <v>0.43</v>
      </c>
      <c r="I325" t="n">
        <v>33</v>
      </c>
      <c r="J325" t="n">
        <v>163.4</v>
      </c>
      <c r="K325" t="n">
        <v>50.28</v>
      </c>
      <c r="L325" t="n">
        <v>4</v>
      </c>
      <c r="M325" t="n">
        <v>25</v>
      </c>
      <c r="N325" t="n">
        <v>29.12</v>
      </c>
      <c r="O325" t="n">
        <v>20386.62</v>
      </c>
      <c r="P325" t="n">
        <v>173.01</v>
      </c>
      <c r="Q325" t="n">
        <v>2196.84</v>
      </c>
      <c r="R325" t="n">
        <v>87.94</v>
      </c>
      <c r="S325" t="n">
        <v>53.93</v>
      </c>
      <c r="T325" t="n">
        <v>14890.06</v>
      </c>
      <c r="U325" t="n">
        <v>0.61</v>
      </c>
      <c r="V325" t="n">
        <v>0.85</v>
      </c>
      <c r="W325" t="n">
        <v>2.54</v>
      </c>
      <c r="X325" t="n">
        <v>0.92</v>
      </c>
      <c r="Y325" t="n">
        <v>1</v>
      </c>
      <c r="Z325" t="n">
        <v>10</v>
      </c>
    </row>
    <row r="326">
      <c r="A326" t="n">
        <v>13</v>
      </c>
      <c r="B326" t="n">
        <v>80</v>
      </c>
      <c r="C326" t="inlineStr">
        <is>
          <t xml:space="preserve">CONCLUIDO	</t>
        </is>
      </c>
      <c r="D326" t="n">
        <v>4.7291</v>
      </c>
      <c r="E326" t="n">
        <v>21.15</v>
      </c>
      <c r="F326" t="n">
        <v>17.85</v>
      </c>
      <c r="G326" t="n">
        <v>35.71</v>
      </c>
      <c r="H326" t="n">
        <v>0.46</v>
      </c>
      <c r="I326" t="n">
        <v>30</v>
      </c>
      <c r="J326" t="n">
        <v>163.76</v>
      </c>
      <c r="K326" t="n">
        <v>50.28</v>
      </c>
      <c r="L326" t="n">
        <v>4.25</v>
      </c>
      <c r="M326" t="n">
        <v>16</v>
      </c>
      <c r="N326" t="n">
        <v>29.23</v>
      </c>
      <c r="O326" t="n">
        <v>20430.81</v>
      </c>
      <c r="P326" t="n">
        <v>167.59</v>
      </c>
      <c r="Q326" t="n">
        <v>2196.73</v>
      </c>
      <c r="R326" t="n">
        <v>85.48</v>
      </c>
      <c r="S326" t="n">
        <v>53.93</v>
      </c>
      <c r="T326" t="n">
        <v>13673.47</v>
      </c>
      <c r="U326" t="n">
        <v>0.63</v>
      </c>
      <c r="V326" t="n">
        <v>0.86</v>
      </c>
      <c r="W326" t="n">
        <v>2.54</v>
      </c>
      <c r="X326" t="n">
        <v>0.85</v>
      </c>
      <c r="Y326" t="n">
        <v>1</v>
      </c>
      <c r="Z326" t="n">
        <v>10</v>
      </c>
    </row>
    <row r="327">
      <c r="A327" t="n">
        <v>14</v>
      </c>
      <c r="B327" t="n">
        <v>80</v>
      </c>
      <c r="C327" t="inlineStr">
        <is>
          <t xml:space="preserve">CONCLUIDO	</t>
        </is>
      </c>
      <c r="D327" t="n">
        <v>4.7419</v>
      </c>
      <c r="E327" t="n">
        <v>21.09</v>
      </c>
      <c r="F327" t="n">
        <v>17.83</v>
      </c>
      <c r="G327" t="n">
        <v>36.89</v>
      </c>
      <c r="H327" t="n">
        <v>0.49</v>
      </c>
      <c r="I327" t="n">
        <v>29</v>
      </c>
      <c r="J327" t="n">
        <v>164.12</v>
      </c>
      <c r="K327" t="n">
        <v>50.28</v>
      </c>
      <c r="L327" t="n">
        <v>4.5</v>
      </c>
      <c r="M327" t="n">
        <v>7</v>
      </c>
      <c r="N327" t="n">
        <v>29.34</v>
      </c>
      <c r="O327" t="n">
        <v>20475.04</v>
      </c>
      <c r="P327" t="n">
        <v>166.1</v>
      </c>
      <c r="Q327" t="n">
        <v>2196.89</v>
      </c>
      <c r="R327" t="n">
        <v>84.33</v>
      </c>
      <c r="S327" t="n">
        <v>53.93</v>
      </c>
      <c r="T327" t="n">
        <v>13104.35</v>
      </c>
      <c r="U327" t="n">
        <v>0.64</v>
      </c>
      <c r="V327" t="n">
        <v>0.86</v>
      </c>
      <c r="W327" t="n">
        <v>2.55</v>
      </c>
      <c r="X327" t="n">
        <v>0.82</v>
      </c>
      <c r="Y327" t="n">
        <v>1</v>
      </c>
      <c r="Z327" t="n">
        <v>10</v>
      </c>
    </row>
    <row r="328">
      <c r="A328" t="n">
        <v>15</v>
      </c>
      <c r="B328" t="n">
        <v>80</v>
      </c>
      <c r="C328" t="inlineStr">
        <is>
          <t xml:space="preserve">CONCLUIDO	</t>
        </is>
      </c>
      <c r="D328" t="n">
        <v>4.7394</v>
      </c>
      <c r="E328" t="n">
        <v>21.1</v>
      </c>
      <c r="F328" t="n">
        <v>17.84</v>
      </c>
      <c r="G328" t="n">
        <v>36.91</v>
      </c>
      <c r="H328" t="n">
        <v>0.51</v>
      </c>
      <c r="I328" t="n">
        <v>29</v>
      </c>
      <c r="J328" t="n">
        <v>164.48</v>
      </c>
      <c r="K328" t="n">
        <v>50.28</v>
      </c>
      <c r="L328" t="n">
        <v>4.75</v>
      </c>
      <c r="M328" t="n">
        <v>3</v>
      </c>
      <c r="N328" t="n">
        <v>29.45</v>
      </c>
      <c r="O328" t="n">
        <v>20519.3</v>
      </c>
      <c r="P328" t="n">
        <v>166.24</v>
      </c>
      <c r="Q328" t="n">
        <v>2196.8</v>
      </c>
      <c r="R328" t="n">
        <v>84.78</v>
      </c>
      <c r="S328" t="n">
        <v>53.93</v>
      </c>
      <c r="T328" t="n">
        <v>13330.84</v>
      </c>
      <c r="U328" t="n">
        <v>0.64</v>
      </c>
      <c r="V328" t="n">
        <v>0.86</v>
      </c>
      <c r="W328" t="n">
        <v>2.55</v>
      </c>
      <c r="X328" t="n">
        <v>0.83</v>
      </c>
      <c r="Y328" t="n">
        <v>1</v>
      </c>
      <c r="Z328" t="n">
        <v>10</v>
      </c>
    </row>
    <row r="329">
      <c r="A329" t="n">
        <v>16</v>
      </c>
      <c r="B329" t="n">
        <v>80</v>
      </c>
      <c r="C329" t="inlineStr">
        <is>
          <t xml:space="preserve">CONCLUIDO	</t>
        </is>
      </c>
      <c r="D329" t="n">
        <v>4.738</v>
      </c>
      <c r="E329" t="n">
        <v>21.11</v>
      </c>
      <c r="F329" t="n">
        <v>17.85</v>
      </c>
      <c r="G329" t="n">
        <v>36.92</v>
      </c>
      <c r="H329" t="n">
        <v>0.54</v>
      </c>
      <c r="I329" t="n">
        <v>29</v>
      </c>
      <c r="J329" t="n">
        <v>164.83</v>
      </c>
      <c r="K329" t="n">
        <v>50.28</v>
      </c>
      <c r="L329" t="n">
        <v>5</v>
      </c>
      <c r="M329" t="n">
        <v>0</v>
      </c>
      <c r="N329" t="n">
        <v>29.55</v>
      </c>
      <c r="O329" t="n">
        <v>20563.61</v>
      </c>
      <c r="P329" t="n">
        <v>166.33</v>
      </c>
      <c r="Q329" t="n">
        <v>2196.73</v>
      </c>
      <c r="R329" t="n">
        <v>84.65000000000001</v>
      </c>
      <c r="S329" t="n">
        <v>53.93</v>
      </c>
      <c r="T329" t="n">
        <v>13265.89</v>
      </c>
      <c r="U329" t="n">
        <v>0.64</v>
      </c>
      <c r="V329" t="n">
        <v>0.86</v>
      </c>
      <c r="W329" t="n">
        <v>2.56</v>
      </c>
      <c r="X329" t="n">
        <v>0.84</v>
      </c>
      <c r="Y329" t="n">
        <v>1</v>
      </c>
      <c r="Z329" t="n">
        <v>10</v>
      </c>
    </row>
    <row r="330">
      <c r="A330" t="n">
        <v>0</v>
      </c>
      <c r="B330" t="n">
        <v>115</v>
      </c>
      <c r="C330" t="inlineStr">
        <is>
          <t xml:space="preserve">CONCLUIDO	</t>
        </is>
      </c>
      <c r="D330" t="n">
        <v>2.495</v>
      </c>
      <c r="E330" t="n">
        <v>40.08</v>
      </c>
      <c r="F330" t="n">
        <v>25.31</v>
      </c>
      <c r="G330" t="n">
        <v>5.5</v>
      </c>
      <c r="H330" t="n">
        <v>0.08</v>
      </c>
      <c r="I330" t="n">
        <v>276</v>
      </c>
      <c r="J330" t="n">
        <v>222.93</v>
      </c>
      <c r="K330" t="n">
        <v>56.94</v>
      </c>
      <c r="L330" t="n">
        <v>1</v>
      </c>
      <c r="M330" t="n">
        <v>274</v>
      </c>
      <c r="N330" t="n">
        <v>49.99</v>
      </c>
      <c r="O330" t="n">
        <v>27728.69</v>
      </c>
      <c r="P330" t="n">
        <v>379.63</v>
      </c>
      <c r="Q330" t="n">
        <v>2197.38</v>
      </c>
      <c r="R330" t="n">
        <v>329.31</v>
      </c>
      <c r="S330" t="n">
        <v>53.93</v>
      </c>
      <c r="T330" t="n">
        <v>134361.22</v>
      </c>
      <c r="U330" t="n">
        <v>0.16</v>
      </c>
      <c r="V330" t="n">
        <v>0.6</v>
      </c>
      <c r="W330" t="n">
        <v>2.94</v>
      </c>
      <c r="X330" t="n">
        <v>8.289999999999999</v>
      </c>
      <c r="Y330" t="n">
        <v>1</v>
      </c>
      <c r="Z330" t="n">
        <v>10</v>
      </c>
    </row>
    <row r="331">
      <c r="A331" t="n">
        <v>1</v>
      </c>
      <c r="B331" t="n">
        <v>115</v>
      </c>
      <c r="C331" t="inlineStr">
        <is>
          <t xml:space="preserve">CONCLUIDO	</t>
        </is>
      </c>
      <c r="D331" t="n">
        <v>2.9225</v>
      </c>
      <c r="E331" t="n">
        <v>34.22</v>
      </c>
      <c r="F331" t="n">
        <v>22.87</v>
      </c>
      <c r="G331" t="n">
        <v>6.93</v>
      </c>
      <c r="H331" t="n">
        <v>0.1</v>
      </c>
      <c r="I331" t="n">
        <v>198</v>
      </c>
      <c r="J331" t="n">
        <v>223.35</v>
      </c>
      <c r="K331" t="n">
        <v>56.94</v>
      </c>
      <c r="L331" t="n">
        <v>1.25</v>
      </c>
      <c r="M331" t="n">
        <v>196</v>
      </c>
      <c r="N331" t="n">
        <v>50.15</v>
      </c>
      <c r="O331" t="n">
        <v>27780.03</v>
      </c>
      <c r="P331" t="n">
        <v>340.49</v>
      </c>
      <c r="Q331" t="n">
        <v>2197.52</v>
      </c>
      <c r="R331" t="n">
        <v>249.69</v>
      </c>
      <c r="S331" t="n">
        <v>53.93</v>
      </c>
      <c r="T331" t="n">
        <v>94941.47</v>
      </c>
      <c r="U331" t="n">
        <v>0.22</v>
      </c>
      <c r="V331" t="n">
        <v>0.67</v>
      </c>
      <c r="W331" t="n">
        <v>2.8</v>
      </c>
      <c r="X331" t="n">
        <v>5.85</v>
      </c>
      <c r="Y331" t="n">
        <v>1</v>
      </c>
      <c r="Z331" t="n">
        <v>10</v>
      </c>
    </row>
    <row r="332">
      <c r="A332" t="n">
        <v>2</v>
      </c>
      <c r="B332" t="n">
        <v>115</v>
      </c>
      <c r="C332" t="inlineStr">
        <is>
          <t xml:space="preserve">CONCLUIDO	</t>
        </is>
      </c>
      <c r="D332" t="n">
        <v>3.2313</v>
      </c>
      <c r="E332" t="n">
        <v>30.95</v>
      </c>
      <c r="F332" t="n">
        <v>21.53</v>
      </c>
      <c r="G332" t="n">
        <v>8.390000000000001</v>
      </c>
      <c r="H332" t="n">
        <v>0.12</v>
      </c>
      <c r="I332" t="n">
        <v>154</v>
      </c>
      <c r="J332" t="n">
        <v>223.76</v>
      </c>
      <c r="K332" t="n">
        <v>56.94</v>
      </c>
      <c r="L332" t="n">
        <v>1.5</v>
      </c>
      <c r="M332" t="n">
        <v>152</v>
      </c>
      <c r="N332" t="n">
        <v>50.32</v>
      </c>
      <c r="O332" t="n">
        <v>27831.42</v>
      </c>
      <c r="P332" t="n">
        <v>318.3</v>
      </c>
      <c r="Q332" t="n">
        <v>2197.11</v>
      </c>
      <c r="R332" t="n">
        <v>206.05</v>
      </c>
      <c r="S332" t="n">
        <v>53.93</v>
      </c>
      <c r="T332" t="n">
        <v>73340.3</v>
      </c>
      <c r="U332" t="n">
        <v>0.26</v>
      </c>
      <c r="V332" t="n">
        <v>0.71</v>
      </c>
      <c r="W332" t="n">
        <v>2.73</v>
      </c>
      <c r="X332" t="n">
        <v>4.52</v>
      </c>
      <c r="Y332" t="n">
        <v>1</v>
      </c>
      <c r="Z332" t="n">
        <v>10</v>
      </c>
    </row>
    <row r="333">
      <c r="A333" t="n">
        <v>3</v>
      </c>
      <c r="B333" t="n">
        <v>115</v>
      </c>
      <c r="C333" t="inlineStr">
        <is>
          <t xml:space="preserve">CONCLUIDO	</t>
        </is>
      </c>
      <c r="D333" t="n">
        <v>3.4633</v>
      </c>
      <c r="E333" t="n">
        <v>28.87</v>
      </c>
      <c r="F333" t="n">
        <v>20.68</v>
      </c>
      <c r="G333" t="n">
        <v>9.85</v>
      </c>
      <c r="H333" t="n">
        <v>0.14</v>
      </c>
      <c r="I333" t="n">
        <v>126</v>
      </c>
      <c r="J333" t="n">
        <v>224.18</v>
      </c>
      <c r="K333" t="n">
        <v>56.94</v>
      </c>
      <c r="L333" t="n">
        <v>1.75</v>
      </c>
      <c r="M333" t="n">
        <v>124</v>
      </c>
      <c r="N333" t="n">
        <v>50.49</v>
      </c>
      <c r="O333" t="n">
        <v>27882.87</v>
      </c>
      <c r="P333" t="n">
        <v>303.53</v>
      </c>
      <c r="Q333" t="n">
        <v>2196.93</v>
      </c>
      <c r="R333" t="n">
        <v>177.83</v>
      </c>
      <c r="S333" t="n">
        <v>53.93</v>
      </c>
      <c r="T333" t="n">
        <v>59370.14</v>
      </c>
      <c r="U333" t="n">
        <v>0.3</v>
      </c>
      <c r="V333" t="n">
        <v>0.74</v>
      </c>
      <c r="W333" t="n">
        <v>2.7</v>
      </c>
      <c r="X333" t="n">
        <v>3.68</v>
      </c>
      <c r="Y333" t="n">
        <v>1</v>
      </c>
      <c r="Z333" t="n">
        <v>10</v>
      </c>
    </row>
    <row r="334">
      <c r="A334" t="n">
        <v>4</v>
      </c>
      <c r="B334" t="n">
        <v>115</v>
      </c>
      <c r="C334" t="inlineStr">
        <is>
          <t xml:space="preserve">CONCLUIDO	</t>
        </is>
      </c>
      <c r="D334" t="n">
        <v>3.6539</v>
      </c>
      <c r="E334" t="n">
        <v>27.37</v>
      </c>
      <c r="F334" t="n">
        <v>20.05</v>
      </c>
      <c r="G334" t="n">
        <v>11.35</v>
      </c>
      <c r="H334" t="n">
        <v>0.16</v>
      </c>
      <c r="I334" t="n">
        <v>106</v>
      </c>
      <c r="J334" t="n">
        <v>224.6</v>
      </c>
      <c r="K334" t="n">
        <v>56.94</v>
      </c>
      <c r="L334" t="n">
        <v>2</v>
      </c>
      <c r="M334" t="n">
        <v>104</v>
      </c>
      <c r="N334" t="n">
        <v>50.65</v>
      </c>
      <c r="O334" t="n">
        <v>27934.37</v>
      </c>
      <c r="P334" t="n">
        <v>292.01</v>
      </c>
      <c r="Q334" t="n">
        <v>2196.95</v>
      </c>
      <c r="R334" t="n">
        <v>158.06</v>
      </c>
      <c r="S334" t="n">
        <v>53.93</v>
      </c>
      <c r="T334" t="n">
        <v>49585.91</v>
      </c>
      <c r="U334" t="n">
        <v>0.34</v>
      </c>
      <c r="V334" t="n">
        <v>0.76</v>
      </c>
      <c r="W334" t="n">
        <v>2.64</v>
      </c>
      <c r="X334" t="n">
        <v>3.05</v>
      </c>
      <c r="Y334" t="n">
        <v>1</v>
      </c>
      <c r="Z334" t="n">
        <v>10</v>
      </c>
    </row>
    <row r="335">
      <c r="A335" t="n">
        <v>5</v>
      </c>
      <c r="B335" t="n">
        <v>115</v>
      </c>
      <c r="C335" t="inlineStr">
        <is>
          <t xml:space="preserve">CONCLUIDO	</t>
        </is>
      </c>
      <c r="D335" t="n">
        <v>3.7983</v>
      </c>
      <c r="E335" t="n">
        <v>26.33</v>
      </c>
      <c r="F335" t="n">
        <v>19.63</v>
      </c>
      <c r="G335" t="n">
        <v>12.8</v>
      </c>
      <c r="H335" t="n">
        <v>0.18</v>
      </c>
      <c r="I335" t="n">
        <v>92</v>
      </c>
      <c r="J335" t="n">
        <v>225.01</v>
      </c>
      <c r="K335" t="n">
        <v>56.94</v>
      </c>
      <c r="L335" t="n">
        <v>2.25</v>
      </c>
      <c r="M335" t="n">
        <v>90</v>
      </c>
      <c r="N335" t="n">
        <v>50.82</v>
      </c>
      <c r="O335" t="n">
        <v>27985.94</v>
      </c>
      <c r="P335" t="n">
        <v>283.49</v>
      </c>
      <c r="Q335" t="n">
        <v>2196.88</v>
      </c>
      <c r="R335" t="n">
        <v>143.52</v>
      </c>
      <c r="S335" t="n">
        <v>53.93</v>
      </c>
      <c r="T335" t="n">
        <v>42385.77</v>
      </c>
      <c r="U335" t="n">
        <v>0.38</v>
      </c>
      <c r="V335" t="n">
        <v>0.78</v>
      </c>
      <c r="W335" t="n">
        <v>2.63</v>
      </c>
      <c r="X335" t="n">
        <v>2.62</v>
      </c>
      <c r="Y335" t="n">
        <v>1</v>
      </c>
      <c r="Z335" t="n">
        <v>10</v>
      </c>
    </row>
    <row r="336">
      <c r="A336" t="n">
        <v>6</v>
      </c>
      <c r="B336" t="n">
        <v>115</v>
      </c>
      <c r="C336" t="inlineStr">
        <is>
          <t xml:space="preserve">CONCLUIDO	</t>
        </is>
      </c>
      <c r="D336" t="n">
        <v>3.9189</v>
      </c>
      <c r="E336" t="n">
        <v>25.52</v>
      </c>
      <c r="F336" t="n">
        <v>19.3</v>
      </c>
      <c r="G336" t="n">
        <v>14.3</v>
      </c>
      <c r="H336" t="n">
        <v>0.2</v>
      </c>
      <c r="I336" t="n">
        <v>81</v>
      </c>
      <c r="J336" t="n">
        <v>225.43</v>
      </c>
      <c r="K336" t="n">
        <v>56.94</v>
      </c>
      <c r="L336" t="n">
        <v>2.5</v>
      </c>
      <c r="M336" t="n">
        <v>79</v>
      </c>
      <c r="N336" t="n">
        <v>50.99</v>
      </c>
      <c r="O336" t="n">
        <v>28037.57</v>
      </c>
      <c r="P336" t="n">
        <v>276.68</v>
      </c>
      <c r="Q336" t="n">
        <v>2196.78</v>
      </c>
      <c r="R336" t="n">
        <v>133.31</v>
      </c>
      <c r="S336" t="n">
        <v>53.93</v>
      </c>
      <c r="T336" t="n">
        <v>37336.58</v>
      </c>
      <c r="U336" t="n">
        <v>0.4</v>
      </c>
      <c r="V336" t="n">
        <v>0.79</v>
      </c>
      <c r="W336" t="n">
        <v>2.6</v>
      </c>
      <c r="X336" t="n">
        <v>2.3</v>
      </c>
      <c r="Y336" t="n">
        <v>1</v>
      </c>
      <c r="Z336" t="n">
        <v>10</v>
      </c>
    </row>
    <row r="337">
      <c r="A337" t="n">
        <v>7</v>
      </c>
      <c r="B337" t="n">
        <v>115</v>
      </c>
      <c r="C337" t="inlineStr">
        <is>
          <t xml:space="preserve">CONCLUIDO	</t>
        </is>
      </c>
      <c r="D337" t="n">
        <v>4.0166</v>
      </c>
      <c r="E337" t="n">
        <v>24.9</v>
      </c>
      <c r="F337" t="n">
        <v>19.08</v>
      </c>
      <c r="G337" t="n">
        <v>15.9</v>
      </c>
      <c r="H337" t="n">
        <v>0.22</v>
      </c>
      <c r="I337" t="n">
        <v>72</v>
      </c>
      <c r="J337" t="n">
        <v>225.85</v>
      </c>
      <c r="K337" t="n">
        <v>56.94</v>
      </c>
      <c r="L337" t="n">
        <v>2.75</v>
      </c>
      <c r="M337" t="n">
        <v>70</v>
      </c>
      <c r="N337" t="n">
        <v>51.16</v>
      </c>
      <c r="O337" t="n">
        <v>28089.25</v>
      </c>
      <c r="P337" t="n">
        <v>271.07</v>
      </c>
      <c r="Q337" t="n">
        <v>2196.86</v>
      </c>
      <c r="R337" t="n">
        <v>125.8</v>
      </c>
      <c r="S337" t="n">
        <v>53.93</v>
      </c>
      <c r="T337" t="n">
        <v>33624.89</v>
      </c>
      <c r="U337" t="n">
        <v>0.43</v>
      </c>
      <c r="V337" t="n">
        <v>0.8</v>
      </c>
      <c r="W337" t="n">
        <v>2.59</v>
      </c>
      <c r="X337" t="n">
        <v>2.07</v>
      </c>
      <c r="Y337" t="n">
        <v>1</v>
      </c>
      <c r="Z337" t="n">
        <v>10</v>
      </c>
    </row>
    <row r="338">
      <c r="A338" t="n">
        <v>8</v>
      </c>
      <c r="B338" t="n">
        <v>115</v>
      </c>
      <c r="C338" t="inlineStr">
        <is>
          <t xml:space="preserve">CONCLUIDO	</t>
        </is>
      </c>
      <c r="D338" t="n">
        <v>4.1057</v>
      </c>
      <c r="E338" t="n">
        <v>24.36</v>
      </c>
      <c r="F338" t="n">
        <v>18.84</v>
      </c>
      <c r="G338" t="n">
        <v>17.39</v>
      </c>
      <c r="H338" t="n">
        <v>0.24</v>
      </c>
      <c r="I338" t="n">
        <v>65</v>
      </c>
      <c r="J338" t="n">
        <v>226.27</v>
      </c>
      <c r="K338" t="n">
        <v>56.94</v>
      </c>
      <c r="L338" t="n">
        <v>3</v>
      </c>
      <c r="M338" t="n">
        <v>63</v>
      </c>
      <c r="N338" t="n">
        <v>51.33</v>
      </c>
      <c r="O338" t="n">
        <v>28140.99</v>
      </c>
      <c r="P338" t="n">
        <v>266.01</v>
      </c>
      <c r="Q338" t="n">
        <v>2196.86</v>
      </c>
      <c r="R338" t="n">
        <v>118.14</v>
      </c>
      <c r="S338" t="n">
        <v>53.93</v>
      </c>
      <c r="T338" t="n">
        <v>29830.55</v>
      </c>
      <c r="U338" t="n">
        <v>0.46</v>
      </c>
      <c r="V338" t="n">
        <v>0.8100000000000001</v>
      </c>
      <c r="W338" t="n">
        <v>2.58</v>
      </c>
      <c r="X338" t="n">
        <v>1.84</v>
      </c>
      <c r="Y338" t="n">
        <v>1</v>
      </c>
      <c r="Z338" t="n">
        <v>10</v>
      </c>
    </row>
    <row r="339">
      <c r="A339" t="n">
        <v>9</v>
      </c>
      <c r="B339" t="n">
        <v>115</v>
      </c>
      <c r="C339" t="inlineStr">
        <is>
          <t xml:space="preserve">CONCLUIDO	</t>
        </is>
      </c>
      <c r="D339" t="n">
        <v>4.1763</v>
      </c>
      <c r="E339" t="n">
        <v>23.94</v>
      </c>
      <c r="F339" t="n">
        <v>18.69</v>
      </c>
      <c r="G339" t="n">
        <v>19.01</v>
      </c>
      <c r="H339" t="n">
        <v>0.25</v>
      </c>
      <c r="I339" t="n">
        <v>59</v>
      </c>
      <c r="J339" t="n">
        <v>226.69</v>
      </c>
      <c r="K339" t="n">
        <v>56.94</v>
      </c>
      <c r="L339" t="n">
        <v>3.25</v>
      </c>
      <c r="M339" t="n">
        <v>57</v>
      </c>
      <c r="N339" t="n">
        <v>51.5</v>
      </c>
      <c r="O339" t="n">
        <v>28192.8</v>
      </c>
      <c r="P339" t="n">
        <v>261.43</v>
      </c>
      <c r="Q339" t="n">
        <v>2196.85</v>
      </c>
      <c r="R339" t="n">
        <v>113.19</v>
      </c>
      <c r="S339" t="n">
        <v>53.93</v>
      </c>
      <c r="T339" t="n">
        <v>27382.8</v>
      </c>
      <c r="U339" t="n">
        <v>0.48</v>
      </c>
      <c r="V339" t="n">
        <v>0.82</v>
      </c>
      <c r="W339" t="n">
        <v>2.58</v>
      </c>
      <c r="X339" t="n">
        <v>1.69</v>
      </c>
      <c r="Y339" t="n">
        <v>1</v>
      </c>
      <c r="Z339" t="n">
        <v>10</v>
      </c>
    </row>
    <row r="340">
      <c r="A340" t="n">
        <v>10</v>
      </c>
      <c r="B340" t="n">
        <v>115</v>
      </c>
      <c r="C340" t="inlineStr">
        <is>
          <t xml:space="preserve">CONCLUIDO	</t>
        </is>
      </c>
      <c r="D340" t="n">
        <v>4.2429</v>
      </c>
      <c r="E340" t="n">
        <v>23.57</v>
      </c>
      <c r="F340" t="n">
        <v>18.54</v>
      </c>
      <c r="G340" t="n">
        <v>20.6</v>
      </c>
      <c r="H340" t="n">
        <v>0.27</v>
      </c>
      <c r="I340" t="n">
        <v>54</v>
      </c>
      <c r="J340" t="n">
        <v>227.11</v>
      </c>
      <c r="K340" t="n">
        <v>56.94</v>
      </c>
      <c r="L340" t="n">
        <v>3.5</v>
      </c>
      <c r="M340" t="n">
        <v>52</v>
      </c>
      <c r="N340" t="n">
        <v>51.67</v>
      </c>
      <c r="O340" t="n">
        <v>28244.66</v>
      </c>
      <c r="P340" t="n">
        <v>256.9</v>
      </c>
      <c r="Q340" t="n">
        <v>2196.8</v>
      </c>
      <c r="R340" t="n">
        <v>108.58</v>
      </c>
      <c r="S340" t="n">
        <v>53.93</v>
      </c>
      <c r="T340" t="n">
        <v>25106.17</v>
      </c>
      <c r="U340" t="n">
        <v>0.5</v>
      </c>
      <c r="V340" t="n">
        <v>0.82</v>
      </c>
      <c r="W340" t="n">
        <v>2.56</v>
      </c>
      <c r="X340" t="n">
        <v>1.53</v>
      </c>
      <c r="Y340" t="n">
        <v>1</v>
      </c>
      <c r="Z340" t="n">
        <v>10</v>
      </c>
    </row>
    <row r="341">
      <c r="A341" t="n">
        <v>11</v>
      </c>
      <c r="B341" t="n">
        <v>115</v>
      </c>
      <c r="C341" t="inlineStr">
        <is>
          <t xml:space="preserve">CONCLUIDO	</t>
        </is>
      </c>
      <c r="D341" t="n">
        <v>4.2978</v>
      </c>
      <c r="E341" t="n">
        <v>23.27</v>
      </c>
      <c r="F341" t="n">
        <v>18.41</v>
      </c>
      <c r="G341" t="n">
        <v>22.09</v>
      </c>
      <c r="H341" t="n">
        <v>0.29</v>
      </c>
      <c r="I341" t="n">
        <v>50</v>
      </c>
      <c r="J341" t="n">
        <v>227.53</v>
      </c>
      <c r="K341" t="n">
        <v>56.94</v>
      </c>
      <c r="L341" t="n">
        <v>3.75</v>
      </c>
      <c r="M341" t="n">
        <v>48</v>
      </c>
      <c r="N341" t="n">
        <v>51.84</v>
      </c>
      <c r="O341" t="n">
        <v>28296.58</v>
      </c>
      <c r="P341" t="n">
        <v>252.62</v>
      </c>
      <c r="Q341" t="n">
        <v>2196.83</v>
      </c>
      <c r="R341" t="n">
        <v>103.92</v>
      </c>
      <c r="S341" t="n">
        <v>53.93</v>
      </c>
      <c r="T341" t="n">
        <v>22794.14</v>
      </c>
      <c r="U341" t="n">
        <v>0.52</v>
      </c>
      <c r="V341" t="n">
        <v>0.83</v>
      </c>
      <c r="W341" t="n">
        <v>2.56</v>
      </c>
      <c r="X341" t="n">
        <v>1.4</v>
      </c>
      <c r="Y341" t="n">
        <v>1</v>
      </c>
      <c r="Z341" t="n">
        <v>10</v>
      </c>
    </row>
    <row r="342">
      <c r="A342" t="n">
        <v>12</v>
      </c>
      <c r="B342" t="n">
        <v>115</v>
      </c>
      <c r="C342" t="inlineStr">
        <is>
          <t xml:space="preserve">CONCLUIDO	</t>
        </is>
      </c>
      <c r="D342" t="n">
        <v>4.3489</v>
      </c>
      <c r="E342" t="n">
        <v>22.99</v>
      </c>
      <c r="F342" t="n">
        <v>18.31</v>
      </c>
      <c r="G342" t="n">
        <v>23.89</v>
      </c>
      <c r="H342" t="n">
        <v>0.31</v>
      </c>
      <c r="I342" t="n">
        <v>46</v>
      </c>
      <c r="J342" t="n">
        <v>227.95</v>
      </c>
      <c r="K342" t="n">
        <v>56.94</v>
      </c>
      <c r="L342" t="n">
        <v>4</v>
      </c>
      <c r="M342" t="n">
        <v>44</v>
      </c>
      <c r="N342" t="n">
        <v>52.01</v>
      </c>
      <c r="O342" t="n">
        <v>28348.56</v>
      </c>
      <c r="P342" t="n">
        <v>249.48</v>
      </c>
      <c r="Q342" t="n">
        <v>2196.71</v>
      </c>
      <c r="R342" t="n">
        <v>100.99</v>
      </c>
      <c r="S342" t="n">
        <v>53.93</v>
      </c>
      <c r="T342" t="n">
        <v>21349.49</v>
      </c>
      <c r="U342" t="n">
        <v>0.53</v>
      </c>
      <c r="V342" t="n">
        <v>0.83</v>
      </c>
      <c r="W342" t="n">
        <v>2.55</v>
      </c>
      <c r="X342" t="n">
        <v>1.31</v>
      </c>
      <c r="Y342" t="n">
        <v>1</v>
      </c>
      <c r="Z342" t="n">
        <v>10</v>
      </c>
    </row>
    <row r="343">
      <c r="A343" t="n">
        <v>13</v>
      </c>
      <c r="B343" t="n">
        <v>115</v>
      </c>
      <c r="C343" t="inlineStr">
        <is>
          <t xml:space="preserve">CONCLUIDO	</t>
        </is>
      </c>
      <c r="D343" t="n">
        <v>4.3935</v>
      </c>
      <c r="E343" t="n">
        <v>22.76</v>
      </c>
      <c r="F343" t="n">
        <v>18.21</v>
      </c>
      <c r="G343" t="n">
        <v>25.41</v>
      </c>
      <c r="H343" t="n">
        <v>0.33</v>
      </c>
      <c r="I343" t="n">
        <v>43</v>
      </c>
      <c r="J343" t="n">
        <v>228.38</v>
      </c>
      <c r="K343" t="n">
        <v>56.94</v>
      </c>
      <c r="L343" t="n">
        <v>4.25</v>
      </c>
      <c r="M343" t="n">
        <v>41</v>
      </c>
      <c r="N343" t="n">
        <v>52.18</v>
      </c>
      <c r="O343" t="n">
        <v>28400.61</v>
      </c>
      <c r="P343" t="n">
        <v>245.99</v>
      </c>
      <c r="Q343" t="n">
        <v>2196.95</v>
      </c>
      <c r="R343" t="n">
        <v>97.63</v>
      </c>
      <c r="S343" t="n">
        <v>53.93</v>
      </c>
      <c r="T343" t="n">
        <v>19684.36</v>
      </c>
      <c r="U343" t="n">
        <v>0.55</v>
      </c>
      <c r="V343" t="n">
        <v>0.84</v>
      </c>
      <c r="W343" t="n">
        <v>2.54</v>
      </c>
      <c r="X343" t="n">
        <v>1.21</v>
      </c>
      <c r="Y343" t="n">
        <v>1</v>
      </c>
      <c r="Z343" t="n">
        <v>10</v>
      </c>
    </row>
    <row r="344">
      <c r="A344" t="n">
        <v>14</v>
      </c>
      <c r="B344" t="n">
        <v>115</v>
      </c>
      <c r="C344" t="inlineStr">
        <is>
          <t xml:space="preserve">CONCLUIDO	</t>
        </is>
      </c>
      <c r="D344" t="n">
        <v>4.4351</v>
      </c>
      <c r="E344" t="n">
        <v>22.55</v>
      </c>
      <c r="F344" t="n">
        <v>18.13</v>
      </c>
      <c r="G344" t="n">
        <v>27.2</v>
      </c>
      <c r="H344" t="n">
        <v>0.35</v>
      </c>
      <c r="I344" t="n">
        <v>40</v>
      </c>
      <c r="J344" t="n">
        <v>228.8</v>
      </c>
      <c r="K344" t="n">
        <v>56.94</v>
      </c>
      <c r="L344" t="n">
        <v>4.5</v>
      </c>
      <c r="M344" t="n">
        <v>38</v>
      </c>
      <c r="N344" t="n">
        <v>52.36</v>
      </c>
      <c r="O344" t="n">
        <v>28452.71</v>
      </c>
      <c r="P344" t="n">
        <v>241.47</v>
      </c>
      <c r="Q344" t="n">
        <v>2196.92</v>
      </c>
      <c r="R344" t="n">
        <v>94.83</v>
      </c>
      <c r="S344" t="n">
        <v>53.93</v>
      </c>
      <c r="T344" t="n">
        <v>18300.93</v>
      </c>
      <c r="U344" t="n">
        <v>0.57</v>
      </c>
      <c r="V344" t="n">
        <v>0.84</v>
      </c>
      <c r="W344" t="n">
        <v>2.54</v>
      </c>
      <c r="X344" t="n">
        <v>1.12</v>
      </c>
      <c r="Y344" t="n">
        <v>1</v>
      </c>
      <c r="Z344" t="n">
        <v>10</v>
      </c>
    </row>
    <row r="345">
      <c r="A345" t="n">
        <v>15</v>
      </c>
      <c r="B345" t="n">
        <v>115</v>
      </c>
      <c r="C345" t="inlineStr">
        <is>
          <t xml:space="preserve">CONCLUIDO	</t>
        </is>
      </c>
      <c r="D345" t="n">
        <v>4.4618</v>
      </c>
      <c r="E345" t="n">
        <v>22.41</v>
      </c>
      <c r="F345" t="n">
        <v>18.08</v>
      </c>
      <c r="G345" t="n">
        <v>28.55</v>
      </c>
      <c r="H345" t="n">
        <v>0.37</v>
      </c>
      <c r="I345" t="n">
        <v>38</v>
      </c>
      <c r="J345" t="n">
        <v>229.22</v>
      </c>
      <c r="K345" t="n">
        <v>56.94</v>
      </c>
      <c r="L345" t="n">
        <v>4.75</v>
      </c>
      <c r="M345" t="n">
        <v>36</v>
      </c>
      <c r="N345" t="n">
        <v>52.53</v>
      </c>
      <c r="O345" t="n">
        <v>28504.87</v>
      </c>
      <c r="P345" t="n">
        <v>239.43</v>
      </c>
      <c r="Q345" t="n">
        <v>2196.64</v>
      </c>
      <c r="R345" t="n">
        <v>93.54000000000001</v>
      </c>
      <c r="S345" t="n">
        <v>53.93</v>
      </c>
      <c r="T345" t="n">
        <v>17662.78</v>
      </c>
      <c r="U345" t="n">
        <v>0.58</v>
      </c>
      <c r="V345" t="n">
        <v>0.84</v>
      </c>
      <c r="W345" t="n">
        <v>2.54</v>
      </c>
      <c r="X345" t="n">
        <v>1.08</v>
      </c>
      <c r="Y345" t="n">
        <v>1</v>
      </c>
      <c r="Z345" t="n">
        <v>10</v>
      </c>
    </row>
    <row r="346">
      <c r="A346" t="n">
        <v>16</v>
      </c>
      <c r="B346" t="n">
        <v>115</v>
      </c>
      <c r="C346" t="inlineStr">
        <is>
          <t xml:space="preserve">CONCLUIDO	</t>
        </is>
      </c>
      <c r="D346" t="n">
        <v>4.5069</v>
      </c>
      <c r="E346" t="n">
        <v>22.19</v>
      </c>
      <c r="F346" t="n">
        <v>17.99</v>
      </c>
      <c r="G346" t="n">
        <v>30.84</v>
      </c>
      <c r="H346" t="n">
        <v>0.39</v>
      </c>
      <c r="I346" t="n">
        <v>35</v>
      </c>
      <c r="J346" t="n">
        <v>229.65</v>
      </c>
      <c r="K346" t="n">
        <v>56.94</v>
      </c>
      <c r="L346" t="n">
        <v>5</v>
      </c>
      <c r="M346" t="n">
        <v>33</v>
      </c>
      <c r="N346" t="n">
        <v>52.7</v>
      </c>
      <c r="O346" t="n">
        <v>28557.1</v>
      </c>
      <c r="P346" t="n">
        <v>234.53</v>
      </c>
      <c r="Q346" t="n">
        <v>2196.64</v>
      </c>
      <c r="R346" t="n">
        <v>90.47</v>
      </c>
      <c r="S346" t="n">
        <v>53.93</v>
      </c>
      <c r="T346" t="n">
        <v>16145.11</v>
      </c>
      <c r="U346" t="n">
        <v>0.6</v>
      </c>
      <c r="V346" t="n">
        <v>0.85</v>
      </c>
      <c r="W346" t="n">
        <v>2.53</v>
      </c>
      <c r="X346" t="n">
        <v>0.99</v>
      </c>
      <c r="Y346" t="n">
        <v>1</v>
      </c>
      <c r="Z346" t="n">
        <v>10</v>
      </c>
    </row>
    <row r="347">
      <c r="A347" t="n">
        <v>17</v>
      </c>
      <c r="B347" t="n">
        <v>115</v>
      </c>
      <c r="C347" t="inlineStr">
        <is>
          <t xml:space="preserve">CONCLUIDO	</t>
        </is>
      </c>
      <c r="D347" t="n">
        <v>4.5389</v>
      </c>
      <c r="E347" t="n">
        <v>22.03</v>
      </c>
      <c r="F347" t="n">
        <v>17.92</v>
      </c>
      <c r="G347" t="n">
        <v>32.59</v>
      </c>
      <c r="H347" t="n">
        <v>0.41</v>
      </c>
      <c r="I347" t="n">
        <v>33</v>
      </c>
      <c r="J347" t="n">
        <v>230.07</v>
      </c>
      <c r="K347" t="n">
        <v>56.94</v>
      </c>
      <c r="L347" t="n">
        <v>5.25</v>
      </c>
      <c r="M347" t="n">
        <v>31</v>
      </c>
      <c r="N347" t="n">
        <v>52.88</v>
      </c>
      <c r="O347" t="n">
        <v>28609.38</v>
      </c>
      <c r="P347" t="n">
        <v>232.07</v>
      </c>
      <c r="Q347" t="n">
        <v>2196.67</v>
      </c>
      <c r="R347" t="n">
        <v>88.05</v>
      </c>
      <c r="S347" t="n">
        <v>53.93</v>
      </c>
      <c r="T347" t="n">
        <v>14946.4</v>
      </c>
      <c r="U347" t="n">
        <v>0.61</v>
      </c>
      <c r="V347" t="n">
        <v>0.85</v>
      </c>
      <c r="W347" t="n">
        <v>2.54</v>
      </c>
      <c r="X347" t="n">
        <v>0.92</v>
      </c>
      <c r="Y347" t="n">
        <v>1</v>
      </c>
      <c r="Z347" t="n">
        <v>10</v>
      </c>
    </row>
    <row r="348">
      <c r="A348" t="n">
        <v>18</v>
      </c>
      <c r="B348" t="n">
        <v>115</v>
      </c>
      <c r="C348" t="inlineStr">
        <is>
          <t xml:space="preserve">CONCLUIDO	</t>
        </is>
      </c>
      <c r="D348" t="n">
        <v>4.57</v>
      </c>
      <c r="E348" t="n">
        <v>21.88</v>
      </c>
      <c r="F348" t="n">
        <v>17.86</v>
      </c>
      <c r="G348" t="n">
        <v>34.57</v>
      </c>
      <c r="H348" t="n">
        <v>0.42</v>
      </c>
      <c r="I348" t="n">
        <v>31</v>
      </c>
      <c r="J348" t="n">
        <v>230.49</v>
      </c>
      <c r="K348" t="n">
        <v>56.94</v>
      </c>
      <c r="L348" t="n">
        <v>5.5</v>
      </c>
      <c r="M348" t="n">
        <v>29</v>
      </c>
      <c r="N348" t="n">
        <v>53.05</v>
      </c>
      <c r="O348" t="n">
        <v>28661.73</v>
      </c>
      <c r="P348" t="n">
        <v>228.22</v>
      </c>
      <c r="Q348" t="n">
        <v>2196.64</v>
      </c>
      <c r="R348" t="n">
        <v>86.12</v>
      </c>
      <c r="S348" t="n">
        <v>53.93</v>
      </c>
      <c r="T348" t="n">
        <v>13990.68</v>
      </c>
      <c r="U348" t="n">
        <v>0.63</v>
      </c>
      <c r="V348" t="n">
        <v>0.86</v>
      </c>
      <c r="W348" t="n">
        <v>2.53</v>
      </c>
      <c r="X348" t="n">
        <v>0.85</v>
      </c>
      <c r="Y348" t="n">
        <v>1</v>
      </c>
      <c r="Z348" t="n">
        <v>10</v>
      </c>
    </row>
    <row r="349">
      <c r="A349" t="n">
        <v>19</v>
      </c>
      <c r="B349" t="n">
        <v>115</v>
      </c>
      <c r="C349" t="inlineStr">
        <is>
          <t xml:space="preserve">CONCLUIDO	</t>
        </is>
      </c>
      <c r="D349" t="n">
        <v>4.5839</v>
      </c>
      <c r="E349" t="n">
        <v>21.82</v>
      </c>
      <c r="F349" t="n">
        <v>17.84</v>
      </c>
      <c r="G349" t="n">
        <v>35.68</v>
      </c>
      <c r="H349" t="n">
        <v>0.44</v>
      </c>
      <c r="I349" t="n">
        <v>30</v>
      </c>
      <c r="J349" t="n">
        <v>230.92</v>
      </c>
      <c r="K349" t="n">
        <v>56.94</v>
      </c>
      <c r="L349" t="n">
        <v>5.75</v>
      </c>
      <c r="M349" t="n">
        <v>28</v>
      </c>
      <c r="N349" t="n">
        <v>53.23</v>
      </c>
      <c r="O349" t="n">
        <v>28714.14</v>
      </c>
      <c r="P349" t="n">
        <v>225.49</v>
      </c>
      <c r="Q349" t="n">
        <v>2196.72</v>
      </c>
      <c r="R349" t="n">
        <v>85.73999999999999</v>
      </c>
      <c r="S349" t="n">
        <v>53.93</v>
      </c>
      <c r="T349" t="n">
        <v>13805.92</v>
      </c>
      <c r="U349" t="n">
        <v>0.63</v>
      </c>
      <c r="V349" t="n">
        <v>0.86</v>
      </c>
      <c r="W349" t="n">
        <v>2.52</v>
      </c>
      <c r="X349" t="n">
        <v>0.83</v>
      </c>
      <c r="Y349" t="n">
        <v>1</v>
      </c>
      <c r="Z349" t="n">
        <v>10</v>
      </c>
    </row>
    <row r="350">
      <c r="A350" t="n">
        <v>20</v>
      </c>
      <c r="B350" t="n">
        <v>115</v>
      </c>
      <c r="C350" t="inlineStr">
        <is>
          <t xml:space="preserve">CONCLUIDO	</t>
        </is>
      </c>
      <c r="D350" t="n">
        <v>4.6166</v>
      </c>
      <c r="E350" t="n">
        <v>21.66</v>
      </c>
      <c r="F350" t="n">
        <v>17.77</v>
      </c>
      <c r="G350" t="n">
        <v>38.08</v>
      </c>
      <c r="H350" t="n">
        <v>0.46</v>
      </c>
      <c r="I350" t="n">
        <v>28</v>
      </c>
      <c r="J350" t="n">
        <v>231.34</v>
      </c>
      <c r="K350" t="n">
        <v>56.94</v>
      </c>
      <c r="L350" t="n">
        <v>6</v>
      </c>
      <c r="M350" t="n">
        <v>26</v>
      </c>
      <c r="N350" t="n">
        <v>53.4</v>
      </c>
      <c r="O350" t="n">
        <v>28766.61</v>
      </c>
      <c r="P350" t="n">
        <v>222.85</v>
      </c>
      <c r="Q350" t="n">
        <v>2196.62</v>
      </c>
      <c r="R350" t="n">
        <v>83.45999999999999</v>
      </c>
      <c r="S350" t="n">
        <v>53.93</v>
      </c>
      <c r="T350" t="n">
        <v>12674.53</v>
      </c>
      <c r="U350" t="n">
        <v>0.65</v>
      </c>
      <c r="V350" t="n">
        <v>0.86</v>
      </c>
      <c r="W350" t="n">
        <v>2.52</v>
      </c>
      <c r="X350" t="n">
        <v>0.77</v>
      </c>
      <c r="Y350" t="n">
        <v>1</v>
      </c>
      <c r="Z350" t="n">
        <v>10</v>
      </c>
    </row>
    <row r="351">
      <c r="A351" t="n">
        <v>21</v>
      </c>
      <c r="B351" t="n">
        <v>115</v>
      </c>
      <c r="C351" t="inlineStr">
        <is>
          <t xml:space="preserve">CONCLUIDO	</t>
        </is>
      </c>
      <c r="D351" t="n">
        <v>4.6452</v>
      </c>
      <c r="E351" t="n">
        <v>21.53</v>
      </c>
      <c r="F351" t="n">
        <v>17.73</v>
      </c>
      <c r="G351" t="n">
        <v>40.91</v>
      </c>
      <c r="H351" t="n">
        <v>0.48</v>
      </c>
      <c r="I351" t="n">
        <v>26</v>
      </c>
      <c r="J351" t="n">
        <v>231.77</v>
      </c>
      <c r="K351" t="n">
        <v>56.94</v>
      </c>
      <c r="L351" t="n">
        <v>6.25</v>
      </c>
      <c r="M351" t="n">
        <v>24</v>
      </c>
      <c r="N351" t="n">
        <v>53.58</v>
      </c>
      <c r="O351" t="n">
        <v>28819.14</v>
      </c>
      <c r="P351" t="n">
        <v>217.57</v>
      </c>
      <c r="Q351" t="n">
        <v>2196.94</v>
      </c>
      <c r="R351" t="n">
        <v>81.90000000000001</v>
      </c>
      <c r="S351" t="n">
        <v>53.93</v>
      </c>
      <c r="T351" t="n">
        <v>11904.52</v>
      </c>
      <c r="U351" t="n">
        <v>0.66</v>
      </c>
      <c r="V351" t="n">
        <v>0.86</v>
      </c>
      <c r="W351" t="n">
        <v>2.52</v>
      </c>
      <c r="X351" t="n">
        <v>0.72</v>
      </c>
      <c r="Y351" t="n">
        <v>1</v>
      </c>
      <c r="Z351" t="n">
        <v>10</v>
      </c>
    </row>
    <row r="352">
      <c r="A352" t="n">
        <v>22</v>
      </c>
      <c r="B352" t="n">
        <v>115</v>
      </c>
      <c r="C352" t="inlineStr">
        <is>
          <t xml:space="preserve">CONCLUIDO	</t>
        </is>
      </c>
      <c r="D352" t="n">
        <v>4.6615</v>
      </c>
      <c r="E352" t="n">
        <v>21.45</v>
      </c>
      <c r="F352" t="n">
        <v>17.69</v>
      </c>
      <c r="G352" t="n">
        <v>42.47</v>
      </c>
      <c r="H352" t="n">
        <v>0.5</v>
      </c>
      <c r="I352" t="n">
        <v>25</v>
      </c>
      <c r="J352" t="n">
        <v>232.2</v>
      </c>
      <c r="K352" t="n">
        <v>56.94</v>
      </c>
      <c r="L352" t="n">
        <v>6.5</v>
      </c>
      <c r="M352" t="n">
        <v>22</v>
      </c>
      <c r="N352" t="n">
        <v>53.75</v>
      </c>
      <c r="O352" t="n">
        <v>28871.74</v>
      </c>
      <c r="P352" t="n">
        <v>216.21</v>
      </c>
      <c r="Q352" t="n">
        <v>2196.72</v>
      </c>
      <c r="R352" t="n">
        <v>80.68000000000001</v>
      </c>
      <c r="S352" t="n">
        <v>53.93</v>
      </c>
      <c r="T352" t="n">
        <v>11298.41</v>
      </c>
      <c r="U352" t="n">
        <v>0.67</v>
      </c>
      <c r="V352" t="n">
        <v>0.86</v>
      </c>
      <c r="W352" t="n">
        <v>2.52</v>
      </c>
      <c r="X352" t="n">
        <v>0.6899999999999999</v>
      </c>
      <c r="Y352" t="n">
        <v>1</v>
      </c>
      <c r="Z352" t="n">
        <v>10</v>
      </c>
    </row>
    <row r="353">
      <c r="A353" t="n">
        <v>23</v>
      </c>
      <c r="B353" t="n">
        <v>115</v>
      </c>
      <c r="C353" t="inlineStr">
        <is>
          <t xml:space="preserve">CONCLUIDO	</t>
        </is>
      </c>
      <c r="D353" t="n">
        <v>4.6778</v>
      </c>
      <c r="E353" t="n">
        <v>21.38</v>
      </c>
      <c r="F353" t="n">
        <v>17.66</v>
      </c>
      <c r="G353" t="n">
        <v>44.16</v>
      </c>
      <c r="H353" t="n">
        <v>0.52</v>
      </c>
      <c r="I353" t="n">
        <v>24</v>
      </c>
      <c r="J353" t="n">
        <v>232.62</v>
      </c>
      <c r="K353" t="n">
        <v>56.94</v>
      </c>
      <c r="L353" t="n">
        <v>6.75</v>
      </c>
      <c r="M353" t="n">
        <v>20</v>
      </c>
      <c r="N353" t="n">
        <v>53.93</v>
      </c>
      <c r="O353" t="n">
        <v>28924.39</v>
      </c>
      <c r="P353" t="n">
        <v>212.56</v>
      </c>
      <c r="Q353" t="n">
        <v>2196.73</v>
      </c>
      <c r="R353" t="n">
        <v>79.79000000000001</v>
      </c>
      <c r="S353" t="n">
        <v>53.93</v>
      </c>
      <c r="T353" t="n">
        <v>10858.43</v>
      </c>
      <c r="U353" t="n">
        <v>0.68</v>
      </c>
      <c r="V353" t="n">
        <v>0.86</v>
      </c>
      <c r="W353" t="n">
        <v>2.52</v>
      </c>
      <c r="X353" t="n">
        <v>0.66</v>
      </c>
      <c r="Y353" t="n">
        <v>1</v>
      </c>
      <c r="Z353" t="n">
        <v>10</v>
      </c>
    </row>
    <row r="354">
      <c r="A354" t="n">
        <v>24</v>
      </c>
      <c r="B354" t="n">
        <v>115</v>
      </c>
      <c r="C354" t="inlineStr">
        <is>
          <t xml:space="preserve">CONCLUIDO	</t>
        </is>
      </c>
      <c r="D354" t="n">
        <v>4.6928</v>
      </c>
      <c r="E354" t="n">
        <v>21.31</v>
      </c>
      <c r="F354" t="n">
        <v>17.64</v>
      </c>
      <c r="G354" t="n">
        <v>46.01</v>
      </c>
      <c r="H354" t="n">
        <v>0.53</v>
      </c>
      <c r="I354" t="n">
        <v>23</v>
      </c>
      <c r="J354" t="n">
        <v>233.05</v>
      </c>
      <c r="K354" t="n">
        <v>56.94</v>
      </c>
      <c r="L354" t="n">
        <v>7</v>
      </c>
      <c r="M354" t="n">
        <v>18</v>
      </c>
      <c r="N354" t="n">
        <v>54.11</v>
      </c>
      <c r="O354" t="n">
        <v>28977.11</v>
      </c>
      <c r="P354" t="n">
        <v>209.79</v>
      </c>
      <c r="Q354" t="n">
        <v>2196.56</v>
      </c>
      <c r="R354" t="n">
        <v>78.81999999999999</v>
      </c>
      <c r="S354" t="n">
        <v>53.93</v>
      </c>
      <c r="T354" t="n">
        <v>10380.21</v>
      </c>
      <c r="U354" t="n">
        <v>0.68</v>
      </c>
      <c r="V354" t="n">
        <v>0.87</v>
      </c>
      <c r="W354" t="n">
        <v>2.52</v>
      </c>
      <c r="X354" t="n">
        <v>0.63</v>
      </c>
      <c r="Y354" t="n">
        <v>1</v>
      </c>
      <c r="Z354" t="n">
        <v>10</v>
      </c>
    </row>
    <row r="355">
      <c r="A355" t="n">
        <v>25</v>
      </c>
      <c r="B355" t="n">
        <v>115</v>
      </c>
      <c r="C355" t="inlineStr">
        <is>
          <t xml:space="preserve">CONCLUIDO	</t>
        </is>
      </c>
      <c r="D355" t="n">
        <v>4.7064</v>
      </c>
      <c r="E355" t="n">
        <v>21.25</v>
      </c>
      <c r="F355" t="n">
        <v>17.62</v>
      </c>
      <c r="G355" t="n">
        <v>48.06</v>
      </c>
      <c r="H355" t="n">
        <v>0.55</v>
      </c>
      <c r="I355" t="n">
        <v>22</v>
      </c>
      <c r="J355" t="n">
        <v>233.48</v>
      </c>
      <c r="K355" t="n">
        <v>56.94</v>
      </c>
      <c r="L355" t="n">
        <v>7.25</v>
      </c>
      <c r="M355" t="n">
        <v>14</v>
      </c>
      <c r="N355" t="n">
        <v>54.29</v>
      </c>
      <c r="O355" t="n">
        <v>29029.89</v>
      </c>
      <c r="P355" t="n">
        <v>206.98</v>
      </c>
      <c r="Q355" t="n">
        <v>2196.57</v>
      </c>
      <c r="R355" t="n">
        <v>78.17</v>
      </c>
      <c r="S355" t="n">
        <v>53.93</v>
      </c>
      <c r="T355" t="n">
        <v>10060.14</v>
      </c>
      <c r="U355" t="n">
        <v>0.6899999999999999</v>
      </c>
      <c r="V355" t="n">
        <v>0.87</v>
      </c>
      <c r="W355" t="n">
        <v>2.52</v>
      </c>
      <c r="X355" t="n">
        <v>0.62</v>
      </c>
      <c r="Y355" t="n">
        <v>1</v>
      </c>
      <c r="Z355" t="n">
        <v>10</v>
      </c>
    </row>
    <row r="356">
      <c r="A356" t="n">
        <v>26</v>
      </c>
      <c r="B356" t="n">
        <v>115</v>
      </c>
      <c r="C356" t="inlineStr">
        <is>
          <t xml:space="preserve">CONCLUIDO	</t>
        </is>
      </c>
      <c r="D356" t="n">
        <v>4.708</v>
      </c>
      <c r="E356" t="n">
        <v>21.24</v>
      </c>
      <c r="F356" t="n">
        <v>17.61</v>
      </c>
      <c r="G356" t="n">
        <v>48.04</v>
      </c>
      <c r="H356" t="n">
        <v>0.57</v>
      </c>
      <c r="I356" t="n">
        <v>22</v>
      </c>
      <c r="J356" t="n">
        <v>233.91</v>
      </c>
      <c r="K356" t="n">
        <v>56.94</v>
      </c>
      <c r="L356" t="n">
        <v>7.5</v>
      </c>
      <c r="M356" t="n">
        <v>12</v>
      </c>
      <c r="N356" t="n">
        <v>54.46</v>
      </c>
      <c r="O356" t="n">
        <v>29082.74</v>
      </c>
      <c r="P356" t="n">
        <v>206.73</v>
      </c>
      <c r="Q356" t="n">
        <v>2196.67</v>
      </c>
      <c r="R356" t="n">
        <v>77.83</v>
      </c>
      <c r="S356" t="n">
        <v>53.93</v>
      </c>
      <c r="T356" t="n">
        <v>9888.6</v>
      </c>
      <c r="U356" t="n">
        <v>0.6899999999999999</v>
      </c>
      <c r="V356" t="n">
        <v>0.87</v>
      </c>
      <c r="W356" t="n">
        <v>2.52</v>
      </c>
      <c r="X356" t="n">
        <v>0.61</v>
      </c>
      <c r="Y356" t="n">
        <v>1</v>
      </c>
      <c r="Z356" t="n">
        <v>10</v>
      </c>
    </row>
    <row r="357">
      <c r="A357" t="n">
        <v>27</v>
      </c>
      <c r="B357" t="n">
        <v>115</v>
      </c>
      <c r="C357" t="inlineStr">
        <is>
          <t xml:space="preserve">CONCLUIDO	</t>
        </is>
      </c>
      <c r="D357" t="n">
        <v>4.7245</v>
      </c>
      <c r="E357" t="n">
        <v>21.17</v>
      </c>
      <c r="F357" t="n">
        <v>17.58</v>
      </c>
      <c r="G357" t="n">
        <v>50.24</v>
      </c>
      <c r="H357" t="n">
        <v>0.59</v>
      </c>
      <c r="I357" t="n">
        <v>21</v>
      </c>
      <c r="J357" t="n">
        <v>234.34</v>
      </c>
      <c r="K357" t="n">
        <v>56.94</v>
      </c>
      <c r="L357" t="n">
        <v>7.75</v>
      </c>
      <c r="M357" t="n">
        <v>7</v>
      </c>
      <c r="N357" t="n">
        <v>54.64</v>
      </c>
      <c r="O357" t="n">
        <v>29135.65</v>
      </c>
      <c r="P357" t="n">
        <v>205.21</v>
      </c>
      <c r="Q357" t="n">
        <v>2196.81</v>
      </c>
      <c r="R357" t="n">
        <v>76.72</v>
      </c>
      <c r="S357" t="n">
        <v>53.93</v>
      </c>
      <c r="T357" t="n">
        <v>9339.24</v>
      </c>
      <c r="U357" t="n">
        <v>0.7</v>
      </c>
      <c r="V357" t="n">
        <v>0.87</v>
      </c>
      <c r="W357" t="n">
        <v>2.52</v>
      </c>
      <c r="X357" t="n">
        <v>0.58</v>
      </c>
      <c r="Y357" t="n">
        <v>1</v>
      </c>
      <c r="Z357" t="n">
        <v>10</v>
      </c>
    </row>
    <row r="358">
      <c r="A358" t="n">
        <v>28</v>
      </c>
      <c r="B358" t="n">
        <v>115</v>
      </c>
      <c r="C358" t="inlineStr">
        <is>
          <t xml:space="preserve">CONCLUIDO	</t>
        </is>
      </c>
      <c r="D358" t="n">
        <v>4.7203</v>
      </c>
      <c r="E358" t="n">
        <v>21.19</v>
      </c>
      <c r="F358" t="n">
        <v>17.6</v>
      </c>
      <c r="G358" t="n">
        <v>50.29</v>
      </c>
      <c r="H358" t="n">
        <v>0.61</v>
      </c>
      <c r="I358" t="n">
        <v>21</v>
      </c>
      <c r="J358" t="n">
        <v>234.77</v>
      </c>
      <c r="K358" t="n">
        <v>56.94</v>
      </c>
      <c r="L358" t="n">
        <v>8</v>
      </c>
      <c r="M358" t="n">
        <v>4</v>
      </c>
      <c r="N358" t="n">
        <v>54.82</v>
      </c>
      <c r="O358" t="n">
        <v>29188.62</v>
      </c>
      <c r="P358" t="n">
        <v>204.61</v>
      </c>
      <c r="Q358" t="n">
        <v>2196.65</v>
      </c>
      <c r="R358" t="n">
        <v>76.95</v>
      </c>
      <c r="S358" t="n">
        <v>53.93</v>
      </c>
      <c r="T358" t="n">
        <v>9455.93</v>
      </c>
      <c r="U358" t="n">
        <v>0.7</v>
      </c>
      <c r="V358" t="n">
        <v>0.87</v>
      </c>
      <c r="W358" t="n">
        <v>2.54</v>
      </c>
      <c r="X358" t="n">
        <v>0.6</v>
      </c>
      <c r="Y358" t="n">
        <v>1</v>
      </c>
      <c r="Z358" t="n">
        <v>10</v>
      </c>
    </row>
    <row r="359">
      <c r="A359" t="n">
        <v>29</v>
      </c>
      <c r="B359" t="n">
        <v>115</v>
      </c>
      <c r="C359" t="inlineStr">
        <is>
          <t xml:space="preserve">CONCLUIDO	</t>
        </is>
      </c>
      <c r="D359" t="n">
        <v>4.7209</v>
      </c>
      <c r="E359" t="n">
        <v>21.18</v>
      </c>
      <c r="F359" t="n">
        <v>17.6</v>
      </c>
      <c r="G359" t="n">
        <v>50.29</v>
      </c>
      <c r="H359" t="n">
        <v>0.62</v>
      </c>
      <c r="I359" t="n">
        <v>21</v>
      </c>
      <c r="J359" t="n">
        <v>235.2</v>
      </c>
      <c r="K359" t="n">
        <v>56.94</v>
      </c>
      <c r="L359" t="n">
        <v>8.25</v>
      </c>
      <c r="M359" t="n">
        <v>2</v>
      </c>
      <c r="N359" t="n">
        <v>55</v>
      </c>
      <c r="O359" t="n">
        <v>29241.66</v>
      </c>
      <c r="P359" t="n">
        <v>204.03</v>
      </c>
      <c r="Q359" t="n">
        <v>2196.67</v>
      </c>
      <c r="R359" t="n">
        <v>77.15000000000001</v>
      </c>
      <c r="S359" t="n">
        <v>53.93</v>
      </c>
      <c r="T359" t="n">
        <v>9554.219999999999</v>
      </c>
      <c r="U359" t="n">
        <v>0.7</v>
      </c>
      <c r="V359" t="n">
        <v>0.87</v>
      </c>
      <c r="W359" t="n">
        <v>2.53</v>
      </c>
      <c r="X359" t="n">
        <v>0.59</v>
      </c>
      <c r="Y359" t="n">
        <v>1</v>
      </c>
      <c r="Z359" t="n">
        <v>10</v>
      </c>
    </row>
    <row r="360">
      <c r="A360" t="n">
        <v>30</v>
      </c>
      <c r="B360" t="n">
        <v>115</v>
      </c>
      <c r="C360" t="inlineStr">
        <is>
          <t xml:space="preserve">CONCLUIDO	</t>
        </is>
      </c>
      <c r="D360" t="n">
        <v>4.7182</v>
      </c>
      <c r="E360" t="n">
        <v>21.19</v>
      </c>
      <c r="F360" t="n">
        <v>17.61</v>
      </c>
      <c r="G360" t="n">
        <v>50.32</v>
      </c>
      <c r="H360" t="n">
        <v>0.64</v>
      </c>
      <c r="I360" t="n">
        <v>21</v>
      </c>
      <c r="J360" t="n">
        <v>235.63</v>
      </c>
      <c r="K360" t="n">
        <v>56.94</v>
      </c>
      <c r="L360" t="n">
        <v>8.5</v>
      </c>
      <c r="M360" t="n">
        <v>0</v>
      </c>
      <c r="N360" t="n">
        <v>55.18</v>
      </c>
      <c r="O360" t="n">
        <v>29294.76</v>
      </c>
      <c r="P360" t="n">
        <v>204.41</v>
      </c>
      <c r="Q360" t="n">
        <v>2196.61</v>
      </c>
      <c r="R360" t="n">
        <v>77.25</v>
      </c>
      <c r="S360" t="n">
        <v>53.93</v>
      </c>
      <c r="T360" t="n">
        <v>9605.879999999999</v>
      </c>
      <c r="U360" t="n">
        <v>0.7</v>
      </c>
      <c r="V360" t="n">
        <v>0.87</v>
      </c>
      <c r="W360" t="n">
        <v>2.54</v>
      </c>
      <c r="X360" t="n">
        <v>0.61</v>
      </c>
      <c r="Y360" t="n">
        <v>1</v>
      </c>
      <c r="Z360" t="n">
        <v>10</v>
      </c>
    </row>
    <row r="361">
      <c r="A361" t="n">
        <v>0</v>
      </c>
      <c r="B361" t="n">
        <v>35</v>
      </c>
      <c r="C361" t="inlineStr">
        <is>
          <t xml:space="preserve">CONCLUIDO	</t>
        </is>
      </c>
      <c r="D361" t="n">
        <v>4.2806</v>
      </c>
      <c r="E361" t="n">
        <v>23.36</v>
      </c>
      <c r="F361" t="n">
        <v>19.8</v>
      </c>
      <c r="G361" t="n">
        <v>12.25</v>
      </c>
      <c r="H361" t="n">
        <v>0.22</v>
      </c>
      <c r="I361" t="n">
        <v>97</v>
      </c>
      <c r="J361" t="n">
        <v>80.84</v>
      </c>
      <c r="K361" t="n">
        <v>35.1</v>
      </c>
      <c r="L361" t="n">
        <v>1</v>
      </c>
      <c r="M361" t="n">
        <v>95</v>
      </c>
      <c r="N361" t="n">
        <v>9.74</v>
      </c>
      <c r="O361" t="n">
        <v>10204.21</v>
      </c>
      <c r="P361" t="n">
        <v>133.54</v>
      </c>
      <c r="Q361" t="n">
        <v>2196.81</v>
      </c>
      <c r="R361" t="n">
        <v>149.67</v>
      </c>
      <c r="S361" t="n">
        <v>53.93</v>
      </c>
      <c r="T361" t="n">
        <v>45437.17</v>
      </c>
      <c r="U361" t="n">
        <v>0.36</v>
      </c>
      <c r="V361" t="n">
        <v>0.77</v>
      </c>
      <c r="W361" t="n">
        <v>2.63</v>
      </c>
      <c r="X361" t="n">
        <v>2.79</v>
      </c>
      <c r="Y361" t="n">
        <v>1</v>
      </c>
      <c r="Z361" t="n">
        <v>10</v>
      </c>
    </row>
    <row r="362">
      <c r="A362" t="n">
        <v>1</v>
      </c>
      <c r="B362" t="n">
        <v>35</v>
      </c>
      <c r="C362" t="inlineStr">
        <is>
          <t xml:space="preserve">CONCLUIDO	</t>
        </is>
      </c>
      <c r="D362" t="n">
        <v>4.4864</v>
      </c>
      <c r="E362" t="n">
        <v>22.29</v>
      </c>
      <c r="F362" t="n">
        <v>19.14</v>
      </c>
      <c r="G362" t="n">
        <v>15.73</v>
      </c>
      <c r="H362" t="n">
        <v>0.27</v>
      </c>
      <c r="I362" t="n">
        <v>73</v>
      </c>
      <c r="J362" t="n">
        <v>81.14</v>
      </c>
      <c r="K362" t="n">
        <v>35.1</v>
      </c>
      <c r="L362" t="n">
        <v>1.25</v>
      </c>
      <c r="M362" t="n">
        <v>45</v>
      </c>
      <c r="N362" t="n">
        <v>9.789999999999999</v>
      </c>
      <c r="O362" t="n">
        <v>10241.25</v>
      </c>
      <c r="P362" t="n">
        <v>121.87</v>
      </c>
      <c r="Q362" t="n">
        <v>2196.91</v>
      </c>
      <c r="R362" t="n">
        <v>126.66</v>
      </c>
      <c r="S362" t="n">
        <v>53.93</v>
      </c>
      <c r="T362" t="n">
        <v>34050.71</v>
      </c>
      <c r="U362" t="n">
        <v>0.43</v>
      </c>
      <c r="V362" t="n">
        <v>0.8</v>
      </c>
      <c r="W362" t="n">
        <v>2.63</v>
      </c>
      <c r="X362" t="n">
        <v>2.13</v>
      </c>
      <c r="Y362" t="n">
        <v>1</v>
      </c>
      <c r="Z362" t="n">
        <v>10</v>
      </c>
    </row>
    <row r="363">
      <c r="A363" t="n">
        <v>2</v>
      </c>
      <c r="B363" t="n">
        <v>35</v>
      </c>
      <c r="C363" t="inlineStr">
        <is>
          <t xml:space="preserve">CONCLUIDO	</t>
        </is>
      </c>
      <c r="D363" t="n">
        <v>4.5645</v>
      </c>
      <c r="E363" t="n">
        <v>21.91</v>
      </c>
      <c r="F363" t="n">
        <v>18.9</v>
      </c>
      <c r="G363" t="n">
        <v>17.44</v>
      </c>
      <c r="H363" t="n">
        <v>0.32</v>
      </c>
      <c r="I363" t="n">
        <v>65</v>
      </c>
      <c r="J363" t="n">
        <v>81.44</v>
      </c>
      <c r="K363" t="n">
        <v>35.1</v>
      </c>
      <c r="L363" t="n">
        <v>1.5</v>
      </c>
      <c r="M363" t="n">
        <v>11</v>
      </c>
      <c r="N363" t="n">
        <v>9.84</v>
      </c>
      <c r="O363" t="n">
        <v>10278.32</v>
      </c>
      <c r="P363" t="n">
        <v>117.97</v>
      </c>
      <c r="Q363" t="n">
        <v>2196.62</v>
      </c>
      <c r="R363" t="n">
        <v>117.8</v>
      </c>
      <c r="S363" t="n">
        <v>53.93</v>
      </c>
      <c r="T363" t="n">
        <v>29661.88</v>
      </c>
      <c r="U363" t="n">
        <v>0.46</v>
      </c>
      <c r="V363" t="n">
        <v>0.8100000000000001</v>
      </c>
      <c r="W363" t="n">
        <v>2.65</v>
      </c>
      <c r="X363" t="n">
        <v>1.89</v>
      </c>
      <c r="Y363" t="n">
        <v>1</v>
      </c>
      <c r="Z363" t="n">
        <v>10</v>
      </c>
    </row>
    <row r="364">
      <c r="A364" t="n">
        <v>3</v>
      </c>
      <c r="B364" t="n">
        <v>35</v>
      </c>
      <c r="C364" t="inlineStr">
        <is>
          <t xml:space="preserve">CONCLUIDO	</t>
        </is>
      </c>
      <c r="D364" t="n">
        <v>4.5669</v>
      </c>
      <c r="E364" t="n">
        <v>21.9</v>
      </c>
      <c r="F364" t="n">
        <v>18.9</v>
      </c>
      <c r="G364" t="n">
        <v>17.72</v>
      </c>
      <c r="H364" t="n">
        <v>0.38</v>
      </c>
      <c r="I364" t="n">
        <v>64</v>
      </c>
      <c r="J364" t="n">
        <v>81.73999999999999</v>
      </c>
      <c r="K364" t="n">
        <v>35.1</v>
      </c>
      <c r="L364" t="n">
        <v>1.75</v>
      </c>
      <c r="M364" t="n">
        <v>0</v>
      </c>
      <c r="N364" t="n">
        <v>9.890000000000001</v>
      </c>
      <c r="O364" t="n">
        <v>10315.41</v>
      </c>
      <c r="P364" t="n">
        <v>117.49</v>
      </c>
      <c r="Q364" t="n">
        <v>2196.75</v>
      </c>
      <c r="R364" t="n">
        <v>117.61</v>
      </c>
      <c r="S364" t="n">
        <v>53.93</v>
      </c>
      <c r="T364" t="n">
        <v>29571.95</v>
      </c>
      <c r="U364" t="n">
        <v>0.46</v>
      </c>
      <c r="V364" t="n">
        <v>0.8100000000000001</v>
      </c>
      <c r="W364" t="n">
        <v>2.66</v>
      </c>
      <c r="X364" t="n">
        <v>1.9</v>
      </c>
      <c r="Y364" t="n">
        <v>1</v>
      </c>
      <c r="Z364" t="n">
        <v>10</v>
      </c>
    </row>
    <row r="365">
      <c r="A365" t="n">
        <v>0</v>
      </c>
      <c r="B365" t="n">
        <v>50</v>
      </c>
      <c r="C365" t="inlineStr">
        <is>
          <t xml:space="preserve">CONCLUIDO	</t>
        </is>
      </c>
      <c r="D365" t="n">
        <v>3.8684</v>
      </c>
      <c r="E365" t="n">
        <v>25.85</v>
      </c>
      <c r="F365" t="n">
        <v>20.86</v>
      </c>
      <c r="G365" t="n">
        <v>9.41</v>
      </c>
      <c r="H365" t="n">
        <v>0.16</v>
      </c>
      <c r="I365" t="n">
        <v>133</v>
      </c>
      <c r="J365" t="n">
        <v>107.41</v>
      </c>
      <c r="K365" t="n">
        <v>41.65</v>
      </c>
      <c r="L365" t="n">
        <v>1</v>
      </c>
      <c r="M365" t="n">
        <v>131</v>
      </c>
      <c r="N365" t="n">
        <v>14.77</v>
      </c>
      <c r="O365" t="n">
        <v>13481.73</v>
      </c>
      <c r="P365" t="n">
        <v>183.35</v>
      </c>
      <c r="Q365" t="n">
        <v>2197.19</v>
      </c>
      <c r="R365" t="n">
        <v>183.9</v>
      </c>
      <c r="S365" t="n">
        <v>53.93</v>
      </c>
      <c r="T365" t="n">
        <v>62372.3</v>
      </c>
      <c r="U365" t="n">
        <v>0.29</v>
      </c>
      <c r="V365" t="n">
        <v>0.73</v>
      </c>
      <c r="W365" t="n">
        <v>2.69</v>
      </c>
      <c r="X365" t="n">
        <v>3.85</v>
      </c>
      <c r="Y365" t="n">
        <v>1</v>
      </c>
      <c r="Z365" t="n">
        <v>10</v>
      </c>
    </row>
    <row r="366">
      <c r="A366" t="n">
        <v>1</v>
      </c>
      <c r="B366" t="n">
        <v>50</v>
      </c>
      <c r="C366" t="inlineStr">
        <is>
          <t xml:space="preserve">CONCLUIDO	</t>
        </is>
      </c>
      <c r="D366" t="n">
        <v>4.1496</v>
      </c>
      <c r="E366" t="n">
        <v>24.1</v>
      </c>
      <c r="F366" t="n">
        <v>19.86</v>
      </c>
      <c r="G366" t="n">
        <v>12.04</v>
      </c>
      <c r="H366" t="n">
        <v>0.2</v>
      </c>
      <c r="I366" t="n">
        <v>99</v>
      </c>
      <c r="J366" t="n">
        <v>107.73</v>
      </c>
      <c r="K366" t="n">
        <v>41.65</v>
      </c>
      <c r="L366" t="n">
        <v>1.25</v>
      </c>
      <c r="M366" t="n">
        <v>97</v>
      </c>
      <c r="N366" t="n">
        <v>14.83</v>
      </c>
      <c r="O366" t="n">
        <v>13520.81</v>
      </c>
      <c r="P366" t="n">
        <v>169.23</v>
      </c>
      <c r="Q366" t="n">
        <v>2196.87</v>
      </c>
      <c r="R366" t="n">
        <v>151.57</v>
      </c>
      <c r="S366" t="n">
        <v>53.93</v>
      </c>
      <c r="T366" t="n">
        <v>46372.79</v>
      </c>
      <c r="U366" t="n">
        <v>0.36</v>
      </c>
      <c r="V366" t="n">
        <v>0.77</v>
      </c>
      <c r="W366" t="n">
        <v>2.64</v>
      </c>
      <c r="X366" t="n">
        <v>2.86</v>
      </c>
      <c r="Y366" t="n">
        <v>1</v>
      </c>
      <c r="Z366" t="n">
        <v>10</v>
      </c>
    </row>
    <row r="367">
      <c r="A367" t="n">
        <v>2</v>
      </c>
      <c r="B367" t="n">
        <v>50</v>
      </c>
      <c r="C367" t="inlineStr">
        <is>
          <t xml:space="preserve">CONCLUIDO	</t>
        </is>
      </c>
      <c r="D367" t="n">
        <v>4.3551</v>
      </c>
      <c r="E367" t="n">
        <v>22.96</v>
      </c>
      <c r="F367" t="n">
        <v>19.21</v>
      </c>
      <c r="G367" t="n">
        <v>14.97</v>
      </c>
      <c r="H367" t="n">
        <v>0.24</v>
      </c>
      <c r="I367" t="n">
        <v>77</v>
      </c>
      <c r="J367" t="n">
        <v>108.05</v>
      </c>
      <c r="K367" t="n">
        <v>41.65</v>
      </c>
      <c r="L367" t="n">
        <v>1.5</v>
      </c>
      <c r="M367" t="n">
        <v>75</v>
      </c>
      <c r="N367" t="n">
        <v>14.9</v>
      </c>
      <c r="O367" t="n">
        <v>13559.91</v>
      </c>
      <c r="P367" t="n">
        <v>158.22</v>
      </c>
      <c r="Q367" t="n">
        <v>2196.99</v>
      </c>
      <c r="R367" t="n">
        <v>130.61</v>
      </c>
      <c r="S367" t="n">
        <v>53.93</v>
      </c>
      <c r="T367" t="n">
        <v>36003.03</v>
      </c>
      <c r="U367" t="n">
        <v>0.41</v>
      </c>
      <c r="V367" t="n">
        <v>0.79</v>
      </c>
      <c r="W367" t="n">
        <v>2.59</v>
      </c>
      <c r="X367" t="n">
        <v>2.21</v>
      </c>
      <c r="Y367" t="n">
        <v>1</v>
      </c>
      <c r="Z367" t="n">
        <v>10</v>
      </c>
    </row>
    <row r="368">
      <c r="A368" t="n">
        <v>3</v>
      </c>
      <c r="B368" t="n">
        <v>50</v>
      </c>
      <c r="C368" t="inlineStr">
        <is>
          <t xml:space="preserve">CONCLUIDO	</t>
        </is>
      </c>
      <c r="D368" t="n">
        <v>4.5086</v>
      </c>
      <c r="E368" t="n">
        <v>22.18</v>
      </c>
      <c r="F368" t="n">
        <v>18.77</v>
      </c>
      <c r="G368" t="n">
        <v>18.16</v>
      </c>
      <c r="H368" t="n">
        <v>0.28</v>
      </c>
      <c r="I368" t="n">
        <v>62</v>
      </c>
      <c r="J368" t="n">
        <v>108.37</v>
      </c>
      <c r="K368" t="n">
        <v>41.65</v>
      </c>
      <c r="L368" t="n">
        <v>1.75</v>
      </c>
      <c r="M368" t="n">
        <v>59</v>
      </c>
      <c r="N368" t="n">
        <v>14.97</v>
      </c>
      <c r="O368" t="n">
        <v>13599.17</v>
      </c>
      <c r="P368" t="n">
        <v>148.5</v>
      </c>
      <c r="Q368" t="n">
        <v>2196.72</v>
      </c>
      <c r="R368" t="n">
        <v>115.37</v>
      </c>
      <c r="S368" t="n">
        <v>53.93</v>
      </c>
      <c r="T368" t="n">
        <v>28457.8</v>
      </c>
      <c r="U368" t="n">
        <v>0.47</v>
      </c>
      <c r="V368" t="n">
        <v>0.8100000000000001</v>
      </c>
      <c r="W368" t="n">
        <v>2.58</v>
      </c>
      <c r="X368" t="n">
        <v>1.76</v>
      </c>
      <c r="Y368" t="n">
        <v>1</v>
      </c>
      <c r="Z368" t="n">
        <v>10</v>
      </c>
    </row>
    <row r="369">
      <c r="A369" t="n">
        <v>4</v>
      </c>
      <c r="B369" t="n">
        <v>50</v>
      </c>
      <c r="C369" t="inlineStr">
        <is>
          <t xml:space="preserve">CONCLUIDO	</t>
        </is>
      </c>
      <c r="D369" t="n">
        <v>4.6189</v>
      </c>
      <c r="E369" t="n">
        <v>21.65</v>
      </c>
      <c r="F369" t="n">
        <v>18.46</v>
      </c>
      <c r="G369" t="n">
        <v>21.3</v>
      </c>
      <c r="H369" t="n">
        <v>0.32</v>
      </c>
      <c r="I369" t="n">
        <v>52</v>
      </c>
      <c r="J369" t="n">
        <v>108.68</v>
      </c>
      <c r="K369" t="n">
        <v>41.65</v>
      </c>
      <c r="L369" t="n">
        <v>2</v>
      </c>
      <c r="M369" t="n">
        <v>39</v>
      </c>
      <c r="N369" t="n">
        <v>15.03</v>
      </c>
      <c r="O369" t="n">
        <v>13638.32</v>
      </c>
      <c r="P369" t="n">
        <v>140.62</v>
      </c>
      <c r="Q369" t="n">
        <v>2196.7</v>
      </c>
      <c r="R369" t="n">
        <v>105.13</v>
      </c>
      <c r="S369" t="n">
        <v>53.93</v>
      </c>
      <c r="T369" t="n">
        <v>23390.09</v>
      </c>
      <c r="U369" t="n">
        <v>0.51</v>
      </c>
      <c r="V369" t="n">
        <v>0.83</v>
      </c>
      <c r="W369" t="n">
        <v>2.58</v>
      </c>
      <c r="X369" t="n">
        <v>1.45</v>
      </c>
      <c r="Y369" t="n">
        <v>1</v>
      </c>
      <c r="Z369" t="n">
        <v>10</v>
      </c>
    </row>
    <row r="370">
      <c r="A370" t="n">
        <v>5</v>
      </c>
      <c r="B370" t="n">
        <v>50</v>
      </c>
      <c r="C370" t="inlineStr">
        <is>
          <t xml:space="preserve">CONCLUIDO	</t>
        </is>
      </c>
      <c r="D370" t="n">
        <v>4.6665</v>
      </c>
      <c r="E370" t="n">
        <v>21.43</v>
      </c>
      <c r="F370" t="n">
        <v>18.35</v>
      </c>
      <c r="G370" t="n">
        <v>23.42</v>
      </c>
      <c r="H370" t="n">
        <v>0.36</v>
      </c>
      <c r="I370" t="n">
        <v>47</v>
      </c>
      <c r="J370" t="n">
        <v>109</v>
      </c>
      <c r="K370" t="n">
        <v>41.65</v>
      </c>
      <c r="L370" t="n">
        <v>2.25</v>
      </c>
      <c r="M370" t="n">
        <v>16</v>
      </c>
      <c r="N370" t="n">
        <v>15.1</v>
      </c>
      <c r="O370" t="n">
        <v>13677.51</v>
      </c>
      <c r="P370" t="n">
        <v>136.13</v>
      </c>
      <c r="Q370" t="n">
        <v>2197.02</v>
      </c>
      <c r="R370" t="n">
        <v>100.97</v>
      </c>
      <c r="S370" t="n">
        <v>53.93</v>
      </c>
      <c r="T370" t="n">
        <v>21332.92</v>
      </c>
      <c r="U370" t="n">
        <v>0.53</v>
      </c>
      <c r="V370" t="n">
        <v>0.83</v>
      </c>
      <c r="W370" t="n">
        <v>2.58</v>
      </c>
      <c r="X370" t="n">
        <v>1.34</v>
      </c>
      <c r="Y370" t="n">
        <v>1</v>
      </c>
      <c r="Z370" t="n">
        <v>10</v>
      </c>
    </row>
    <row r="371">
      <c r="A371" t="n">
        <v>6</v>
      </c>
      <c r="B371" t="n">
        <v>50</v>
      </c>
      <c r="C371" t="inlineStr">
        <is>
          <t xml:space="preserve">CONCLUIDO	</t>
        </is>
      </c>
      <c r="D371" t="n">
        <v>4.6868</v>
      </c>
      <c r="E371" t="n">
        <v>21.34</v>
      </c>
      <c r="F371" t="n">
        <v>18.3</v>
      </c>
      <c r="G371" t="n">
        <v>24.4</v>
      </c>
      <c r="H371" t="n">
        <v>0.4</v>
      </c>
      <c r="I371" t="n">
        <v>45</v>
      </c>
      <c r="J371" t="n">
        <v>109.32</v>
      </c>
      <c r="K371" t="n">
        <v>41.65</v>
      </c>
      <c r="L371" t="n">
        <v>2.5</v>
      </c>
      <c r="M371" t="n">
        <v>2</v>
      </c>
      <c r="N371" t="n">
        <v>15.17</v>
      </c>
      <c r="O371" t="n">
        <v>13716.72</v>
      </c>
      <c r="P371" t="n">
        <v>134.59</v>
      </c>
      <c r="Q371" t="n">
        <v>2196.92</v>
      </c>
      <c r="R371" t="n">
        <v>98.83</v>
      </c>
      <c r="S371" t="n">
        <v>53.93</v>
      </c>
      <c r="T371" t="n">
        <v>20273.15</v>
      </c>
      <c r="U371" t="n">
        <v>0.55</v>
      </c>
      <c r="V371" t="n">
        <v>0.83</v>
      </c>
      <c r="W371" t="n">
        <v>2.6</v>
      </c>
      <c r="X371" t="n">
        <v>1.29</v>
      </c>
      <c r="Y371" t="n">
        <v>1</v>
      </c>
      <c r="Z371" t="n">
        <v>10</v>
      </c>
    </row>
    <row r="372">
      <c r="A372" t="n">
        <v>7</v>
      </c>
      <c r="B372" t="n">
        <v>50</v>
      </c>
      <c r="C372" t="inlineStr">
        <is>
          <t xml:space="preserve">CONCLUIDO	</t>
        </is>
      </c>
      <c r="D372" t="n">
        <v>4.687</v>
      </c>
      <c r="E372" t="n">
        <v>21.34</v>
      </c>
      <c r="F372" t="n">
        <v>18.3</v>
      </c>
      <c r="G372" t="n">
        <v>24.4</v>
      </c>
      <c r="H372" t="n">
        <v>0.44</v>
      </c>
      <c r="I372" t="n">
        <v>45</v>
      </c>
      <c r="J372" t="n">
        <v>109.64</v>
      </c>
      <c r="K372" t="n">
        <v>41.65</v>
      </c>
      <c r="L372" t="n">
        <v>2.75</v>
      </c>
      <c r="M372" t="n">
        <v>0</v>
      </c>
      <c r="N372" t="n">
        <v>15.24</v>
      </c>
      <c r="O372" t="n">
        <v>13755.95</v>
      </c>
      <c r="P372" t="n">
        <v>135</v>
      </c>
      <c r="Q372" t="n">
        <v>2196.86</v>
      </c>
      <c r="R372" t="n">
        <v>98.81999999999999</v>
      </c>
      <c r="S372" t="n">
        <v>53.93</v>
      </c>
      <c r="T372" t="n">
        <v>20267.86</v>
      </c>
      <c r="U372" t="n">
        <v>0.55</v>
      </c>
      <c r="V372" t="n">
        <v>0.83</v>
      </c>
      <c r="W372" t="n">
        <v>2.6</v>
      </c>
      <c r="X372" t="n">
        <v>1.29</v>
      </c>
      <c r="Y372" t="n">
        <v>1</v>
      </c>
      <c r="Z372" t="n">
        <v>10</v>
      </c>
    </row>
    <row r="373">
      <c r="A373" t="n">
        <v>0</v>
      </c>
      <c r="B373" t="n">
        <v>25</v>
      </c>
      <c r="C373" t="inlineStr">
        <is>
          <t xml:space="preserve">CONCLUIDO	</t>
        </is>
      </c>
      <c r="D373" t="n">
        <v>4.4003</v>
      </c>
      <c r="E373" t="n">
        <v>22.73</v>
      </c>
      <c r="F373" t="n">
        <v>19.68</v>
      </c>
      <c r="G373" t="n">
        <v>13.12</v>
      </c>
      <c r="H373" t="n">
        <v>0.28</v>
      </c>
      <c r="I373" t="n">
        <v>90</v>
      </c>
      <c r="J373" t="n">
        <v>61.76</v>
      </c>
      <c r="K373" t="n">
        <v>28.92</v>
      </c>
      <c r="L373" t="n">
        <v>1</v>
      </c>
      <c r="M373" t="n">
        <v>10</v>
      </c>
      <c r="N373" t="n">
        <v>6.84</v>
      </c>
      <c r="O373" t="n">
        <v>7851.41</v>
      </c>
      <c r="P373" t="n">
        <v>103.57</v>
      </c>
      <c r="Q373" t="n">
        <v>2196.94</v>
      </c>
      <c r="R373" t="n">
        <v>141.65</v>
      </c>
      <c r="S373" t="n">
        <v>53.93</v>
      </c>
      <c r="T373" t="n">
        <v>41460.7</v>
      </c>
      <c r="U373" t="n">
        <v>0.38</v>
      </c>
      <c r="V373" t="n">
        <v>0.78</v>
      </c>
      <c r="W373" t="n">
        <v>2.73</v>
      </c>
      <c r="X373" t="n">
        <v>2.67</v>
      </c>
      <c r="Y373" t="n">
        <v>1</v>
      </c>
      <c r="Z373" t="n">
        <v>10</v>
      </c>
    </row>
    <row r="374">
      <c r="A374" t="n">
        <v>1</v>
      </c>
      <c r="B374" t="n">
        <v>25</v>
      </c>
      <c r="C374" t="inlineStr">
        <is>
          <t xml:space="preserve">CONCLUIDO	</t>
        </is>
      </c>
      <c r="D374" t="n">
        <v>4.4126</v>
      </c>
      <c r="E374" t="n">
        <v>22.66</v>
      </c>
      <c r="F374" t="n">
        <v>19.63</v>
      </c>
      <c r="G374" t="n">
        <v>13.23</v>
      </c>
      <c r="H374" t="n">
        <v>0.35</v>
      </c>
      <c r="I374" t="n">
        <v>89</v>
      </c>
      <c r="J374" t="n">
        <v>62.05</v>
      </c>
      <c r="K374" t="n">
        <v>28.92</v>
      </c>
      <c r="L374" t="n">
        <v>1.25</v>
      </c>
      <c r="M374" t="n">
        <v>0</v>
      </c>
      <c r="N374" t="n">
        <v>6.88</v>
      </c>
      <c r="O374" t="n">
        <v>7887.12</v>
      </c>
      <c r="P374" t="n">
        <v>103.48</v>
      </c>
      <c r="Q374" t="n">
        <v>2197.12</v>
      </c>
      <c r="R374" t="n">
        <v>139.96</v>
      </c>
      <c r="S374" t="n">
        <v>53.93</v>
      </c>
      <c r="T374" t="n">
        <v>40621.96</v>
      </c>
      <c r="U374" t="n">
        <v>0.39</v>
      </c>
      <c r="V374" t="n">
        <v>0.78</v>
      </c>
      <c r="W374" t="n">
        <v>2.73</v>
      </c>
      <c r="X374" t="n">
        <v>2.62</v>
      </c>
      <c r="Y374" t="n">
        <v>1</v>
      </c>
      <c r="Z374" t="n">
        <v>10</v>
      </c>
    </row>
    <row r="375">
      <c r="A375" t="n">
        <v>0</v>
      </c>
      <c r="B375" t="n">
        <v>85</v>
      </c>
      <c r="C375" t="inlineStr">
        <is>
          <t xml:space="preserve">CONCLUIDO	</t>
        </is>
      </c>
      <c r="D375" t="n">
        <v>3.0659</v>
      </c>
      <c r="E375" t="n">
        <v>32.62</v>
      </c>
      <c r="F375" t="n">
        <v>23.2</v>
      </c>
      <c r="G375" t="n">
        <v>6.69</v>
      </c>
      <c r="H375" t="n">
        <v>0.11</v>
      </c>
      <c r="I375" t="n">
        <v>208</v>
      </c>
      <c r="J375" t="n">
        <v>167.88</v>
      </c>
      <c r="K375" t="n">
        <v>51.39</v>
      </c>
      <c r="L375" t="n">
        <v>1</v>
      </c>
      <c r="M375" t="n">
        <v>206</v>
      </c>
      <c r="N375" t="n">
        <v>30.49</v>
      </c>
      <c r="O375" t="n">
        <v>20939.59</v>
      </c>
      <c r="P375" t="n">
        <v>286.57</v>
      </c>
      <c r="Q375" t="n">
        <v>2197.26</v>
      </c>
      <c r="R375" t="n">
        <v>260.19</v>
      </c>
      <c r="S375" t="n">
        <v>53.93</v>
      </c>
      <c r="T375" t="n">
        <v>100138.6</v>
      </c>
      <c r="U375" t="n">
        <v>0.21</v>
      </c>
      <c r="V375" t="n">
        <v>0.66</v>
      </c>
      <c r="W375" t="n">
        <v>2.83</v>
      </c>
      <c r="X375" t="n">
        <v>6.18</v>
      </c>
      <c r="Y375" t="n">
        <v>1</v>
      </c>
      <c r="Z375" t="n">
        <v>10</v>
      </c>
    </row>
    <row r="376">
      <c r="A376" t="n">
        <v>1</v>
      </c>
      <c r="B376" t="n">
        <v>85</v>
      </c>
      <c r="C376" t="inlineStr">
        <is>
          <t xml:space="preserve">CONCLUIDO	</t>
        </is>
      </c>
      <c r="D376" t="n">
        <v>3.4514</v>
      </c>
      <c r="E376" t="n">
        <v>28.97</v>
      </c>
      <c r="F376" t="n">
        <v>21.45</v>
      </c>
      <c r="G376" t="n">
        <v>8.470000000000001</v>
      </c>
      <c r="H376" t="n">
        <v>0.13</v>
      </c>
      <c r="I376" t="n">
        <v>152</v>
      </c>
      <c r="J376" t="n">
        <v>168.25</v>
      </c>
      <c r="K376" t="n">
        <v>51.39</v>
      </c>
      <c r="L376" t="n">
        <v>1.25</v>
      </c>
      <c r="M376" t="n">
        <v>150</v>
      </c>
      <c r="N376" t="n">
        <v>30.6</v>
      </c>
      <c r="O376" t="n">
        <v>20984.25</v>
      </c>
      <c r="P376" t="n">
        <v>261.72</v>
      </c>
      <c r="Q376" t="n">
        <v>2197.26</v>
      </c>
      <c r="R376" t="n">
        <v>203.27</v>
      </c>
      <c r="S376" t="n">
        <v>53.93</v>
      </c>
      <c r="T376" t="n">
        <v>71958.94</v>
      </c>
      <c r="U376" t="n">
        <v>0.27</v>
      </c>
      <c r="V376" t="n">
        <v>0.71</v>
      </c>
      <c r="W376" t="n">
        <v>2.73</v>
      </c>
      <c r="X376" t="n">
        <v>4.44</v>
      </c>
      <c r="Y376" t="n">
        <v>1</v>
      </c>
      <c r="Z376" t="n">
        <v>10</v>
      </c>
    </row>
    <row r="377">
      <c r="A377" t="n">
        <v>2</v>
      </c>
      <c r="B377" t="n">
        <v>85</v>
      </c>
      <c r="C377" t="inlineStr">
        <is>
          <t xml:space="preserve">CONCLUIDO	</t>
        </is>
      </c>
      <c r="D377" t="n">
        <v>3.7111</v>
      </c>
      <c r="E377" t="n">
        <v>26.95</v>
      </c>
      <c r="F377" t="n">
        <v>20.51</v>
      </c>
      <c r="G377" t="n">
        <v>10.25</v>
      </c>
      <c r="H377" t="n">
        <v>0.16</v>
      </c>
      <c r="I377" t="n">
        <v>120</v>
      </c>
      <c r="J377" t="n">
        <v>168.61</v>
      </c>
      <c r="K377" t="n">
        <v>51.39</v>
      </c>
      <c r="L377" t="n">
        <v>1.5</v>
      </c>
      <c r="M377" t="n">
        <v>118</v>
      </c>
      <c r="N377" t="n">
        <v>30.71</v>
      </c>
      <c r="O377" t="n">
        <v>21028.94</v>
      </c>
      <c r="P377" t="n">
        <v>247.24</v>
      </c>
      <c r="Q377" t="n">
        <v>2196.98</v>
      </c>
      <c r="R377" t="n">
        <v>172.65</v>
      </c>
      <c r="S377" t="n">
        <v>53.93</v>
      </c>
      <c r="T377" t="n">
        <v>56808.14</v>
      </c>
      <c r="U377" t="n">
        <v>0.31</v>
      </c>
      <c r="V377" t="n">
        <v>0.74</v>
      </c>
      <c r="W377" t="n">
        <v>2.67</v>
      </c>
      <c r="X377" t="n">
        <v>3.5</v>
      </c>
      <c r="Y377" t="n">
        <v>1</v>
      </c>
      <c r="Z377" t="n">
        <v>10</v>
      </c>
    </row>
    <row r="378">
      <c r="A378" t="n">
        <v>3</v>
      </c>
      <c r="B378" t="n">
        <v>85</v>
      </c>
      <c r="C378" t="inlineStr">
        <is>
          <t xml:space="preserve">CONCLUIDO	</t>
        </is>
      </c>
      <c r="D378" t="n">
        <v>3.9184</v>
      </c>
      <c r="E378" t="n">
        <v>25.52</v>
      </c>
      <c r="F378" t="n">
        <v>19.83</v>
      </c>
      <c r="G378" t="n">
        <v>12.14</v>
      </c>
      <c r="H378" t="n">
        <v>0.18</v>
      </c>
      <c r="I378" t="n">
        <v>98</v>
      </c>
      <c r="J378" t="n">
        <v>168.97</v>
      </c>
      <c r="K378" t="n">
        <v>51.39</v>
      </c>
      <c r="L378" t="n">
        <v>1.75</v>
      </c>
      <c r="M378" t="n">
        <v>96</v>
      </c>
      <c r="N378" t="n">
        <v>30.83</v>
      </c>
      <c r="O378" t="n">
        <v>21073.68</v>
      </c>
      <c r="P378" t="n">
        <v>235.8</v>
      </c>
      <c r="Q378" t="n">
        <v>2196.67</v>
      </c>
      <c r="R378" t="n">
        <v>150.03</v>
      </c>
      <c r="S378" t="n">
        <v>53.93</v>
      </c>
      <c r="T378" t="n">
        <v>45611.9</v>
      </c>
      <c r="U378" t="n">
        <v>0.36</v>
      </c>
      <c r="V378" t="n">
        <v>0.77</v>
      </c>
      <c r="W378" t="n">
        <v>2.65</v>
      </c>
      <c r="X378" t="n">
        <v>2.82</v>
      </c>
      <c r="Y378" t="n">
        <v>1</v>
      </c>
      <c r="Z378" t="n">
        <v>10</v>
      </c>
    </row>
    <row r="379">
      <c r="A379" t="n">
        <v>4</v>
      </c>
      <c r="B379" t="n">
        <v>85</v>
      </c>
      <c r="C379" t="inlineStr">
        <is>
          <t xml:space="preserve">CONCLUIDO	</t>
        </is>
      </c>
      <c r="D379" t="n">
        <v>4.0677</v>
      </c>
      <c r="E379" t="n">
        <v>24.58</v>
      </c>
      <c r="F379" t="n">
        <v>19.4</v>
      </c>
      <c r="G379" t="n">
        <v>14.02</v>
      </c>
      <c r="H379" t="n">
        <v>0.21</v>
      </c>
      <c r="I379" t="n">
        <v>83</v>
      </c>
      <c r="J379" t="n">
        <v>169.33</v>
      </c>
      <c r="K379" t="n">
        <v>51.39</v>
      </c>
      <c r="L379" t="n">
        <v>2</v>
      </c>
      <c r="M379" t="n">
        <v>81</v>
      </c>
      <c r="N379" t="n">
        <v>30.94</v>
      </c>
      <c r="O379" t="n">
        <v>21118.46</v>
      </c>
      <c r="P379" t="n">
        <v>227.71</v>
      </c>
      <c r="Q379" t="n">
        <v>2196.64</v>
      </c>
      <c r="R379" t="n">
        <v>136.41</v>
      </c>
      <c r="S379" t="n">
        <v>53.93</v>
      </c>
      <c r="T379" t="n">
        <v>38872.48</v>
      </c>
      <c r="U379" t="n">
        <v>0.4</v>
      </c>
      <c r="V379" t="n">
        <v>0.79</v>
      </c>
      <c r="W379" t="n">
        <v>2.61</v>
      </c>
      <c r="X379" t="n">
        <v>2.39</v>
      </c>
      <c r="Y379" t="n">
        <v>1</v>
      </c>
      <c r="Z379" t="n">
        <v>10</v>
      </c>
    </row>
    <row r="380">
      <c r="A380" t="n">
        <v>5</v>
      </c>
      <c r="B380" t="n">
        <v>85</v>
      </c>
      <c r="C380" t="inlineStr">
        <is>
          <t xml:space="preserve">CONCLUIDO	</t>
        </is>
      </c>
      <c r="D380" t="n">
        <v>4.1883</v>
      </c>
      <c r="E380" t="n">
        <v>23.88</v>
      </c>
      <c r="F380" t="n">
        <v>19.06</v>
      </c>
      <c r="G380" t="n">
        <v>15.89</v>
      </c>
      <c r="H380" t="n">
        <v>0.24</v>
      </c>
      <c r="I380" t="n">
        <v>72</v>
      </c>
      <c r="J380" t="n">
        <v>169.7</v>
      </c>
      <c r="K380" t="n">
        <v>51.39</v>
      </c>
      <c r="L380" t="n">
        <v>2.25</v>
      </c>
      <c r="M380" t="n">
        <v>70</v>
      </c>
      <c r="N380" t="n">
        <v>31.05</v>
      </c>
      <c r="O380" t="n">
        <v>21163.27</v>
      </c>
      <c r="P380" t="n">
        <v>220.55</v>
      </c>
      <c r="Q380" t="n">
        <v>2196.91</v>
      </c>
      <c r="R380" t="n">
        <v>125.34</v>
      </c>
      <c r="S380" t="n">
        <v>53.93</v>
      </c>
      <c r="T380" t="n">
        <v>33393.66</v>
      </c>
      <c r="U380" t="n">
        <v>0.43</v>
      </c>
      <c r="V380" t="n">
        <v>0.8</v>
      </c>
      <c r="W380" t="n">
        <v>2.6</v>
      </c>
      <c r="X380" t="n">
        <v>2.06</v>
      </c>
      <c r="Y380" t="n">
        <v>1</v>
      </c>
      <c r="Z380" t="n">
        <v>10</v>
      </c>
    </row>
    <row r="381">
      <c r="A381" t="n">
        <v>6</v>
      </c>
      <c r="B381" t="n">
        <v>85</v>
      </c>
      <c r="C381" t="inlineStr">
        <is>
          <t xml:space="preserve">CONCLUIDO	</t>
        </is>
      </c>
      <c r="D381" t="n">
        <v>4.2905</v>
      </c>
      <c r="E381" t="n">
        <v>23.31</v>
      </c>
      <c r="F381" t="n">
        <v>18.8</v>
      </c>
      <c r="G381" t="n">
        <v>17.9</v>
      </c>
      <c r="H381" t="n">
        <v>0.26</v>
      </c>
      <c r="I381" t="n">
        <v>63</v>
      </c>
      <c r="J381" t="n">
        <v>170.06</v>
      </c>
      <c r="K381" t="n">
        <v>51.39</v>
      </c>
      <c r="L381" t="n">
        <v>2.5</v>
      </c>
      <c r="M381" t="n">
        <v>61</v>
      </c>
      <c r="N381" t="n">
        <v>31.17</v>
      </c>
      <c r="O381" t="n">
        <v>21208.12</v>
      </c>
      <c r="P381" t="n">
        <v>213.67</v>
      </c>
      <c r="Q381" t="n">
        <v>2196.88</v>
      </c>
      <c r="R381" t="n">
        <v>116.98</v>
      </c>
      <c r="S381" t="n">
        <v>53.93</v>
      </c>
      <c r="T381" t="n">
        <v>29261.24</v>
      </c>
      <c r="U381" t="n">
        <v>0.46</v>
      </c>
      <c r="V381" t="n">
        <v>0.8100000000000001</v>
      </c>
      <c r="W381" t="n">
        <v>2.57</v>
      </c>
      <c r="X381" t="n">
        <v>1.79</v>
      </c>
      <c r="Y381" t="n">
        <v>1</v>
      </c>
      <c r="Z381" t="n">
        <v>10</v>
      </c>
    </row>
    <row r="382">
      <c r="A382" t="n">
        <v>7</v>
      </c>
      <c r="B382" t="n">
        <v>85</v>
      </c>
      <c r="C382" t="inlineStr">
        <is>
          <t xml:space="preserve">CONCLUIDO	</t>
        </is>
      </c>
      <c r="D382" t="n">
        <v>4.3789</v>
      </c>
      <c r="E382" t="n">
        <v>22.84</v>
      </c>
      <c r="F382" t="n">
        <v>18.57</v>
      </c>
      <c r="G382" t="n">
        <v>19.89</v>
      </c>
      <c r="H382" t="n">
        <v>0.29</v>
      </c>
      <c r="I382" t="n">
        <v>56</v>
      </c>
      <c r="J382" t="n">
        <v>170.42</v>
      </c>
      <c r="K382" t="n">
        <v>51.39</v>
      </c>
      <c r="L382" t="n">
        <v>2.75</v>
      </c>
      <c r="M382" t="n">
        <v>54</v>
      </c>
      <c r="N382" t="n">
        <v>31.28</v>
      </c>
      <c r="O382" t="n">
        <v>21253.01</v>
      </c>
      <c r="P382" t="n">
        <v>207.96</v>
      </c>
      <c r="Q382" t="n">
        <v>2196.73</v>
      </c>
      <c r="R382" t="n">
        <v>109.38</v>
      </c>
      <c r="S382" t="n">
        <v>53.93</v>
      </c>
      <c r="T382" t="n">
        <v>25495.54</v>
      </c>
      <c r="U382" t="n">
        <v>0.49</v>
      </c>
      <c r="V382" t="n">
        <v>0.82</v>
      </c>
      <c r="W382" t="n">
        <v>2.56</v>
      </c>
      <c r="X382" t="n">
        <v>1.56</v>
      </c>
      <c r="Y382" t="n">
        <v>1</v>
      </c>
      <c r="Z382" t="n">
        <v>10</v>
      </c>
    </row>
    <row r="383">
      <c r="A383" t="n">
        <v>8</v>
      </c>
      <c r="B383" t="n">
        <v>85</v>
      </c>
      <c r="C383" t="inlineStr">
        <is>
          <t xml:space="preserve">CONCLUIDO	</t>
        </is>
      </c>
      <c r="D383" t="n">
        <v>4.4507</v>
      </c>
      <c r="E383" t="n">
        <v>22.47</v>
      </c>
      <c r="F383" t="n">
        <v>18.4</v>
      </c>
      <c r="G383" t="n">
        <v>22.08</v>
      </c>
      <c r="H383" t="n">
        <v>0.31</v>
      </c>
      <c r="I383" t="n">
        <v>50</v>
      </c>
      <c r="J383" t="n">
        <v>170.79</v>
      </c>
      <c r="K383" t="n">
        <v>51.39</v>
      </c>
      <c r="L383" t="n">
        <v>3</v>
      </c>
      <c r="M383" t="n">
        <v>48</v>
      </c>
      <c r="N383" t="n">
        <v>31.4</v>
      </c>
      <c r="O383" t="n">
        <v>21297.94</v>
      </c>
      <c r="P383" t="n">
        <v>202.96</v>
      </c>
      <c r="Q383" t="n">
        <v>2196.79</v>
      </c>
      <c r="R383" t="n">
        <v>103.72</v>
      </c>
      <c r="S383" t="n">
        <v>53.93</v>
      </c>
      <c r="T383" t="n">
        <v>22696.25</v>
      </c>
      <c r="U383" t="n">
        <v>0.52</v>
      </c>
      <c r="V383" t="n">
        <v>0.83</v>
      </c>
      <c r="W383" t="n">
        <v>2.56</v>
      </c>
      <c r="X383" t="n">
        <v>1.39</v>
      </c>
      <c r="Y383" t="n">
        <v>1</v>
      </c>
      <c r="Z383" t="n">
        <v>10</v>
      </c>
    </row>
    <row r="384">
      <c r="A384" t="n">
        <v>9</v>
      </c>
      <c r="B384" t="n">
        <v>85</v>
      </c>
      <c r="C384" t="inlineStr">
        <is>
          <t xml:space="preserve">CONCLUIDO	</t>
        </is>
      </c>
      <c r="D384" t="n">
        <v>4.51</v>
      </c>
      <c r="E384" t="n">
        <v>22.17</v>
      </c>
      <c r="F384" t="n">
        <v>18.28</v>
      </c>
      <c r="G384" t="n">
        <v>24.37</v>
      </c>
      <c r="H384" t="n">
        <v>0.34</v>
      </c>
      <c r="I384" t="n">
        <v>45</v>
      </c>
      <c r="J384" t="n">
        <v>171.15</v>
      </c>
      <c r="K384" t="n">
        <v>51.39</v>
      </c>
      <c r="L384" t="n">
        <v>3.25</v>
      </c>
      <c r="M384" t="n">
        <v>43</v>
      </c>
      <c r="N384" t="n">
        <v>31.51</v>
      </c>
      <c r="O384" t="n">
        <v>21342.91</v>
      </c>
      <c r="P384" t="n">
        <v>197.99</v>
      </c>
      <c r="Q384" t="n">
        <v>2196.61</v>
      </c>
      <c r="R384" t="n">
        <v>99.66</v>
      </c>
      <c r="S384" t="n">
        <v>53.93</v>
      </c>
      <c r="T384" t="n">
        <v>20689.83</v>
      </c>
      <c r="U384" t="n">
        <v>0.54</v>
      </c>
      <c r="V384" t="n">
        <v>0.84</v>
      </c>
      <c r="W384" t="n">
        <v>2.55</v>
      </c>
      <c r="X384" t="n">
        <v>1.27</v>
      </c>
      <c r="Y384" t="n">
        <v>1</v>
      </c>
      <c r="Z384" t="n">
        <v>10</v>
      </c>
    </row>
    <row r="385">
      <c r="A385" t="n">
        <v>10</v>
      </c>
      <c r="B385" t="n">
        <v>85</v>
      </c>
      <c r="C385" t="inlineStr">
        <is>
          <t xml:space="preserve">CONCLUIDO	</t>
        </is>
      </c>
      <c r="D385" t="n">
        <v>4.5601</v>
      </c>
      <c r="E385" t="n">
        <v>21.93</v>
      </c>
      <c r="F385" t="n">
        <v>18.17</v>
      </c>
      <c r="G385" t="n">
        <v>26.59</v>
      </c>
      <c r="H385" t="n">
        <v>0.36</v>
      </c>
      <c r="I385" t="n">
        <v>41</v>
      </c>
      <c r="J385" t="n">
        <v>171.52</v>
      </c>
      <c r="K385" t="n">
        <v>51.39</v>
      </c>
      <c r="L385" t="n">
        <v>3.5</v>
      </c>
      <c r="M385" t="n">
        <v>39</v>
      </c>
      <c r="N385" t="n">
        <v>31.63</v>
      </c>
      <c r="O385" t="n">
        <v>21387.92</v>
      </c>
      <c r="P385" t="n">
        <v>192.82</v>
      </c>
      <c r="Q385" t="n">
        <v>2196.71</v>
      </c>
      <c r="R385" t="n">
        <v>96.26000000000001</v>
      </c>
      <c r="S385" t="n">
        <v>53.93</v>
      </c>
      <c r="T385" t="n">
        <v>19011.74</v>
      </c>
      <c r="U385" t="n">
        <v>0.5600000000000001</v>
      </c>
      <c r="V385" t="n">
        <v>0.84</v>
      </c>
      <c r="W385" t="n">
        <v>2.54</v>
      </c>
      <c r="X385" t="n">
        <v>1.16</v>
      </c>
      <c r="Y385" t="n">
        <v>1</v>
      </c>
      <c r="Z385" t="n">
        <v>10</v>
      </c>
    </row>
    <row r="386">
      <c r="A386" t="n">
        <v>11</v>
      </c>
      <c r="B386" t="n">
        <v>85</v>
      </c>
      <c r="C386" t="inlineStr">
        <is>
          <t xml:space="preserve">CONCLUIDO	</t>
        </is>
      </c>
      <c r="D386" t="n">
        <v>4.5975</v>
      </c>
      <c r="E386" t="n">
        <v>21.75</v>
      </c>
      <c r="F386" t="n">
        <v>18.09</v>
      </c>
      <c r="G386" t="n">
        <v>28.56</v>
      </c>
      <c r="H386" t="n">
        <v>0.39</v>
      </c>
      <c r="I386" t="n">
        <v>38</v>
      </c>
      <c r="J386" t="n">
        <v>171.88</v>
      </c>
      <c r="K386" t="n">
        <v>51.39</v>
      </c>
      <c r="L386" t="n">
        <v>3.75</v>
      </c>
      <c r="M386" t="n">
        <v>36</v>
      </c>
      <c r="N386" t="n">
        <v>31.74</v>
      </c>
      <c r="O386" t="n">
        <v>21432.96</v>
      </c>
      <c r="P386" t="n">
        <v>189.24</v>
      </c>
      <c r="Q386" t="n">
        <v>2196.66</v>
      </c>
      <c r="R386" t="n">
        <v>93.56</v>
      </c>
      <c r="S386" t="n">
        <v>53.93</v>
      </c>
      <c r="T386" t="n">
        <v>17675.76</v>
      </c>
      <c r="U386" t="n">
        <v>0.58</v>
      </c>
      <c r="V386" t="n">
        <v>0.84</v>
      </c>
      <c r="W386" t="n">
        <v>2.54</v>
      </c>
      <c r="X386" t="n">
        <v>1.08</v>
      </c>
      <c r="Y386" t="n">
        <v>1</v>
      </c>
      <c r="Z386" t="n">
        <v>10</v>
      </c>
    </row>
    <row r="387">
      <c r="A387" t="n">
        <v>12</v>
      </c>
      <c r="B387" t="n">
        <v>85</v>
      </c>
      <c r="C387" t="inlineStr">
        <is>
          <t xml:space="preserve">CONCLUIDO	</t>
        </is>
      </c>
      <c r="D387" t="n">
        <v>4.6595</v>
      </c>
      <c r="E387" t="n">
        <v>21.46</v>
      </c>
      <c r="F387" t="n">
        <v>17.94</v>
      </c>
      <c r="G387" t="n">
        <v>31.65</v>
      </c>
      <c r="H387" t="n">
        <v>0.41</v>
      </c>
      <c r="I387" t="n">
        <v>34</v>
      </c>
      <c r="J387" t="n">
        <v>172.25</v>
      </c>
      <c r="K387" t="n">
        <v>51.39</v>
      </c>
      <c r="L387" t="n">
        <v>4</v>
      </c>
      <c r="M387" t="n">
        <v>32</v>
      </c>
      <c r="N387" t="n">
        <v>31.86</v>
      </c>
      <c r="O387" t="n">
        <v>21478.05</v>
      </c>
      <c r="P387" t="n">
        <v>183.89</v>
      </c>
      <c r="Q387" t="n">
        <v>2196.67</v>
      </c>
      <c r="R387" t="n">
        <v>88.62</v>
      </c>
      <c r="S387" t="n">
        <v>53.93</v>
      </c>
      <c r="T387" t="n">
        <v>15226.66</v>
      </c>
      <c r="U387" t="n">
        <v>0.61</v>
      </c>
      <c r="V387" t="n">
        <v>0.85</v>
      </c>
      <c r="W387" t="n">
        <v>2.53</v>
      </c>
      <c r="X387" t="n">
        <v>0.93</v>
      </c>
      <c r="Y387" t="n">
        <v>1</v>
      </c>
      <c r="Z387" t="n">
        <v>10</v>
      </c>
    </row>
    <row r="388">
      <c r="A388" t="n">
        <v>13</v>
      </c>
      <c r="B388" t="n">
        <v>85</v>
      </c>
      <c r="C388" t="inlineStr">
        <is>
          <t xml:space="preserve">CONCLUIDO	</t>
        </is>
      </c>
      <c r="D388" t="n">
        <v>4.6812</v>
      </c>
      <c r="E388" t="n">
        <v>21.36</v>
      </c>
      <c r="F388" t="n">
        <v>17.91</v>
      </c>
      <c r="G388" t="n">
        <v>33.57</v>
      </c>
      <c r="H388" t="n">
        <v>0.44</v>
      </c>
      <c r="I388" t="n">
        <v>32</v>
      </c>
      <c r="J388" t="n">
        <v>172.61</v>
      </c>
      <c r="K388" t="n">
        <v>51.39</v>
      </c>
      <c r="L388" t="n">
        <v>4.25</v>
      </c>
      <c r="M388" t="n">
        <v>26</v>
      </c>
      <c r="N388" t="n">
        <v>31.97</v>
      </c>
      <c r="O388" t="n">
        <v>21523.17</v>
      </c>
      <c r="P388" t="n">
        <v>178.64</v>
      </c>
      <c r="Q388" t="n">
        <v>2196.73</v>
      </c>
      <c r="R388" t="n">
        <v>87.5</v>
      </c>
      <c r="S388" t="n">
        <v>53.93</v>
      </c>
      <c r="T388" t="n">
        <v>14673.89</v>
      </c>
      <c r="U388" t="n">
        <v>0.62</v>
      </c>
      <c r="V388" t="n">
        <v>0.85</v>
      </c>
      <c r="W388" t="n">
        <v>2.53</v>
      </c>
      <c r="X388" t="n">
        <v>0.9</v>
      </c>
      <c r="Y388" t="n">
        <v>1</v>
      </c>
      <c r="Z388" t="n">
        <v>10</v>
      </c>
    </row>
    <row r="389">
      <c r="A389" t="n">
        <v>14</v>
      </c>
      <c r="B389" t="n">
        <v>85</v>
      </c>
      <c r="C389" t="inlineStr">
        <is>
          <t xml:space="preserve">CONCLUIDO	</t>
        </is>
      </c>
      <c r="D389" t="n">
        <v>4.7082</v>
      </c>
      <c r="E389" t="n">
        <v>21.24</v>
      </c>
      <c r="F389" t="n">
        <v>17.85</v>
      </c>
      <c r="G389" t="n">
        <v>35.7</v>
      </c>
      <c r="H389" t="n">
        <v>0.46</v>
      </c>
      <c r="I389" t="n">
        <v>30</v>
      </c>
      <c r="J389" t="n">
        <v>172.98</v>
      </c>
      <c r="K389" t="n">
        <v>51.39</v>
      </c>
      <c r="L389" t="n">
        <v>4.5</v>
      </c>
      <c r="M389" t="n">
        <v>21</v>
      </c>
      <c r="N389" t="n">
        <v>32.09</v>
      </c>
      <c r="O389" t="n">
        <v>21568.34</v>
      </c>
      <c r="P389" t="n">
        <v>175.07</v>
      </c>
      <c r="Q389" t="n">
        <v>2196.69</v>
      </c>
      <c r="R389" t="n">
        <v>85.38</v>
      </c>
      <c r="S389" t="n">
        <v>53.93</v>
      </c>
      <c r="T389" t="n">
        <v>13622.8</v>
      </c>
      <c r="U389" t="n">
        <v>0.63</v>
      </c>
      <c r="V389" t="n">
        <v>0.86</v>
      </c>
      <c r="W389" t="n">
        <v>2.54</v>
      </c>
      <c r="X389" t="n">
        <v>0.84</v>
      </c>
      <c r="Y389" t="n">
        <v>1</v>
      </c>
      <c r="Z389" t="n">
        <v>10</v>
      </c>
    </row>
    <row r="390">
      <c r="A390" t="n">
        <v>15</v>
      </c>
      <c r="B390" t="n">
        <v>85</v>
      </c>
      <c r="C390" t="inlineStr">
        <is>
          <t xml:space="preserve">CONCLUIDO	</t>
        </is>
      </c>
      <c r="D390" t="n">
        <v>4.7213</v>
      </c>
      <c r="E390" t="n">
        <v>21.18</v>
      </c>
      <c r="F390" t="n">
        <v>17.83</v>
      </c>
      <c r="G390" t="n">
        <v>36.88</v>
      </c>
      <c r="H390" t="n">
        <v>0.49</v>
      </c>
      <c r="I390" t="n">
        <v>29</v>
      </c>
      <c r="J390" t="n">
        <v>173.35</v>
      </c>
      <c r="K390" t="n">
        <v>51.39</v>
      </c>
      <c r="L390" t="n">
        <v>4.75</v>
      </c>
      <c r="M390" t="n">
        <v>14</v>
      </c>
      <c r="N390" t="n">
        <v>32.2</v>
      </c>
      <c r="O390" t="n">
        <v>21613.54</v>
      </c>
      <c r="P390" t="n">
        <v>173.14</v>
      </c>
      <c r="Q390" t="n">
        <v>2196.71</v>
      </c>
      <c r="R390" t="n">
        <v>84.47</v>
      </c>
      <c r="S390" t="n">
        <v>53.93</v>
      </c>
      <c r="T390" t="n">
        <v>13173.66</v>
      </c>
      <c r="U390" t="n">
        <v>0.64</v>
      </c>
      <c r="V390" t="n">
        <v>0.86</v>
      </c>
      <c r="W390" t="n">
        <v>2.54</v>
      </c>
      <c r="X390" t="n">
        <v>0.82</v>
      </c>
      <c r="Y390" t="n">
        <v>1</v>
      </c>
      <c r="Z390" t="n">
        <v>10</v>
      </c>
    </row>
    <row r="391">
      <c r="A391" t="n">
        <v>16</v>
      </c>
      <c r="B391" t="n">
        <v>85</v>
      </c>
      <c r="C391" t="inlineStr">
        <is>
          <t xml:space="preserve">CONCLUIDO	</t>
        </is>
      </c>
      <c r="D391" t="n">
        <v>4.7325</v>
      </c>
      <c r="E391" t="n">
        <v>21.13</v>
      </c>
      <c r="F391" t="n">
        <v>17.81</v>
      </c>
      <c r="G391" t="n">
        <v>38.16</v>
      </c>
      <c r="H391" t="n">
        <v>0.51</v>
      </c>
      <c r="I391" t="n">
        <v>28</v>
      </c>
      <c r="J391" t="n">
        <v>173.71</v>
      </c>
      <c r="K391" t="n">
        <v>51.39</v>
      </c>
      <c r="L391" t="n">
        <v>5</v>
      </c>
      <c r="M391" t="n">
        <v>4</v>
      </c>
      <c r="N391" t="n">
        <v>32.32</v>
      </c>
      <c r="O391" t="n">
        <v>21658.78</v>
      </c>
      <c r="P391" t="n">
        <v>171.96</v>
      </c>
      <c r="Q391" t="n">
        <v>2197.01</v>
      </c>
      <c r="R391" t="n">
        <v>83.70999999999999</v>
      </c>
      <c r="S391" t="n">
        <v>53.93</v>
      </c>
      <c r="T391" t="n">
        <v>12798.56</v>
      </c>
      <c r="U391" t="n">
        <v>0.64</v>
      </c>
      <c r="V391" t="n">
        <v>0.86</v>
      </c>
      <c r="W391" t="n">
        <v>2.55</v>
      </c>
      <c r="X391" t="n">
        <v>0.8</v>
      </c>
      <c r="Y391" t="n">
        <v>1</v>
      </c>
      <c r="Z391" t="n">
        <v>10</v>
      </c>
    </row>
    <row r="392">
      <c r="A392" t="n">
        <v>17</v>
      </c>
      <c r="B392" t="n">
        <v>85</v>
      </c>
      <c r="C392" t="inlineStr">
        <is>
          <t xml:space="preserve">CONCLUIDO	</t>
        </is>
      </c>
      <c r="D392" t="n">
        <v>4.7493</v>
      </c>
      <c r="E392" t="n">
        <v>21.06</v>
      </c>
      <c r="F392" t="n">
        <v>17.77</v>
      </c>
      <c r="G392" t="n">
        <v>39.49</v>
      </c>
      <c r="H392" t="n">
        <v>0.53</v>
      </c>
      <c r="I392" t="n">
        <v>27</v>
      </c>
      <c r="J392" t="n">
        <v>174.08</v>
      </c>
      <c r="K392" t="n">
        <v>51.39</v>
      </c>
      <c r="L392" t="n">
        <v>5.25</v>
      </c>
      <c r="M392" t="n">
        <v>2</v>
      </c>
      <c r="N392" t="n">
        <v>32.44</v>
      </c>
      <c r="O392" t="n">
        <v>21704.07</v>
      </c>
      <c r="P392" t="n">
        <v>171.2</v>
      </c>
      <c r="Q392" t="n">
        <v>2196.91</v>
      </c>
      <c r="R392" t="n">
        <v>82.39</v>
      </c>
      <c r="S392" t="n">
        <v>53.93</v>
      </c>
      <c r="T392" t="n">
        <v>12143.18</v>
      </c>
      <c r="U392" t="n">
        <v>0.65</v>
      </c>
      <c r="V392" t="n">
        <v>0.86</v>
      </c>
      <c r="W392" t="n">
        <v>2.54</v>
      </c>
      <c r="X392" t="n">
        <v>0.76</v>
      </c>
      <c r="Y392" t="n">
        <v>1</v>
      </c>
      <c r="Z392" t="n">
        <v>10</v>
      </c>
    </row>
    <row r="393">
      <c r="A393" t="n">
        <v>18</v>
      </c>
      <c r="B393" t="n">
        <v>85</v>
      </c>
      <c r="C393" t="inlineStr">
        <is>
          <t xml:space="preserve">CONCLUIDO	</t>
        </is>
      </c>
      <c r="D393" t="n">
        <v>4.7473</v>
      </c>
      <c r="E393" t="n">
        <v>21.06</v>
      </c>
      <c r="F393" t="n">
        <v>17.78</v>
      </c>
      <c r="G393" t="n">
        <v>39.5</v>
      </c>
      <c r="H393" t="n">
        <v>0.5600000000000001</v>
      </c>
      <c r="I393" t="n">
        <v>27</v>
      </c>
      <c r="J393" t="n">
        <v>174.45</v>
      </c>
      <c r="K393" t="n">
        <v>51.39</v>
      </c>
      <c r="L393" t="n">
        <v>5.5</v>
      </c>
      <c r="M393" t="n">
        <v>0</v>
      </c>
      <c r="N393" t="n">
        <v>32.56</v>
      </c>
      <c r="O393" t="n">
        <v>21749.39</v>
      </c>
      <c r="P393" t="n">
        <v>171.62</v>
      </c>
      <c r="Q393" t="n">
        <v>2196.73</v>
      </c>
      <c r="R393" t="n">
        <v>82.33</v>
      </c>
      <c r="S393" t="n">
        <v>53.93</v>
      </c>
      <c r="T393" t="n">
        <v>12117.06</v>
      </c>
      <c r="U393" t="n">
        <v>0.65</v>
      </c>
      <c r="V393" t="n">
        <v>0.86</v>
      </c>
      <c r="W393" t="n">
        <v>2.56</v>
      </c>
      <c r="X393" t="n">
        <v>0.77</v>
      </c>
      <c r="Y393" t="n">
        <v>1</v>
      </c>
      <c r="Z393" t="n">
        <v>10</v>
      </c>
    </row>
    <row r="394">
      <c r="A394" t="n">
        <v>0</v>
      </c>
      <c r="B394" t="n">
        <v>20</v>
      </c>
      <c r="C394" t="inlineStr">
        <is>
          <t xml:space="preserve">CONCLUIDO	</t>
        </is>
      </c>
      <c r="D394" t="n">
        <v>4.2656</v>
      </c>
      <c r="E394" t="n">
        <v>23.44</v>
      </c>
      <c r="F394" t="n">
        <v>20.34</v>
      </c>
      <c r="G394" t="n">
        <v>10.99</v>
      </c>
      <c r="H394" t="n">
        <v>0.34</v>
      </c>
      <c r="I394" t="n">
        <v>111</v>
      </c>
      <c r="J394" t="n">
        <v>51.33</v>
      </c>
      <c r="K394" t="n">
        <v>24.83</v>
      </c>
      <c r="L394" t="n">
        <v>1</v>
      </c>
      <c r="M394" t="n">
        <v>0</v>
      </c>
      <c r="N394" t="n">
        <v>5.51</v>
      </c>
      <c r="O394" t="n">
        <v>6564.78</v>
      </c>
      <c r="P394" t="n">
        <v>95.03</v>
      </c>
      <c r="Q394" t="n">
        <v>2197.09</v>
      </c>
      <c r="R394" t="n">
        <v>161.96</v>
      </c>
      <c r="S394" t="n">
        <v>53.93</v>
      </c>
      <c r="T394" t="n">
        <v>51509.38</v>
      </c>
      <c r="U394" t="n">
        <v>0.33</v>
      </c>
      <c r="V394" t="n">
        <v>0.75</v>
      </c>
      <c r="W394" t="n">
        <v>2.81</v>
      </c>
      <c r="X394" t="n">
        <v>3.33</v>
      </c>
      <c r="Y394" t="n">
        <v>1</v>
      </c>
      <c r="Z394" t="n">
        <v>10</v>
      </c>
    </row>
    <row r="395">
      <c r="A395" t="n">
        <v>0</v>
      </c>
      <c r="B395" t="n">
        <v>120</v>
      </c>
      <c r="C395" t="inlineStr">
        <is>
          <t xml:space="preserve">CONCLUIDO	</t>
        </is>
      </c>
      <c r="D395" t="n">
        <v>2.4079</v>
      </c>
      <c r="E395" t="n">
        <v>41.53</v>
      </c>
      <c r="F395" t="n">
        <v>25.7</v>
      </c>
      <c r="G395" t="n">
        <v>5.35</v>
      </c>
      <c r="H395" t="n">
        <v>0.08</v>
      </c>
      <c r="I395" t="n">
        <v>288</v>
      </c>
      <c r="J395" t="n">
        <v>232.68</v>
      </c>
      <c r="K395" t="n">
        <v>57.72</v>
      </c>
      <c r="L395" t="n">
        <v>1</v>
      </c>
      <c r="M395" t="n">
        <v>286</v>
      </c>
      <c r="N395" t="n">
        <v>53.95</v>
      </c>
      <c r="O395" t="n">
        <v>28931.02</v>
      </c>
      <c r="P395" t="n">
        <v>396.66</v>
      </c>
      <c r="Q395" t="n">
        <v>2197.34</v>
      </c>
      <c r="R395" t="n">
        <v>342.18</v>
      </c>
      <c r="S395" t="n">
        <v>53.93</v>
      </c>
      <c r="T395" t="n">
        <v>140735.64</v>
      </c>
      <c r="U395" t="n">
        <v>0.16</v>
      </c>
      <c r="V395" t="n">
        <v>0.59</v>
      </c>
      <c r="W395" t="n">
        <v>2.97</v>
      </c>
      <c r="X395" t="n">
        <v>8.69</v>
      </c>
      <c r="Y395" t="n">
        <v>1</v>
      </c>
      <c r="Z395" t="n">
        <v>10</v>
      </c>
    </row>
    <row r="396">
      <c r="A396" t="n">
        <v>1</v>
      </c>
      <c r="B396" t="n">
        <v>120</v>
      </c>
      <c r="C396" t="inlineStr">
        <is>
          <t xml:space="preserve">CONCLUIDO	</t>
        </is>
      </c>
      <c r="D396" t="n">
        <v>2.8495</v>
      </c>
      <c r="E396" t="n">
        <v>35.09</v>
      </c>
      <c r="F396" t="n">
        <v>23.05</v>
      </c>
      <c r="G396" t="n">
        <v>6.75</v>
      </c>
      <c r="H396" t="n">
        <v>0.1</v>
      </c>
      <c r="I396" t="n">
        <v>205</v>
      </c>
      <c r="J396" t="n">
        <v>233.1</v>
      </c>
      <c r="K396" t="n">
        <v>57.72</v>
      </c>
      <c r="L396" t="n">
        <v>1.25</v>
      </c>
      <c r="M396" t="n">
        <v>203</v>
      </c>
      <c r="N396" t="n">
        <v>54.13</v>
      </c>
      <c r="O396" t="n">
        <v>28983.75</v>
      </c>
      <c r="P396" t="n">
        <v>353.29</v>
      </c>
      <c r="Q396" t="n">
        <v>2197.41</v>
      </c>
      <c r="R396" t="n">
        <v>255.83</v>
      </c>
      <c r="S396" t="n">
        <v>53.93</v>
      </c>
      <c r="T396" t="n">
        <v>97976.89999999999</v>
      </c>
      <c r="U396" t="n">
        <v>0.21</v>
      </c>
      <c r="V396" t="n">
        <v>0.66</v>
      </c>
      <c r="W396" t="n">
        <v>2.8</v>
      </c>
      <c r="X396" t="n">
        <v>6.03</v>
      </c>
      <c r="Y396" t="n">
        <v>1</v>
      </c>
      <c r="Z396" t="n">
        <v>10</v>
      </c>
    </row>
    <row r="397">
      <c r="A397" t="n">
        <v>2</v>
      </c>
      <c r="B397" t="n">
        <v>120</v>
      </c>
      <c r="C397" t="inlineStr">
        <is>
          <t xml:space="preserve">CONCLUIDO	</t>
        </is>
      </c>
      <c r="D397" t="n">
        <v>3.1528</v>
      </c>
      <c r="E397" t="n">
        <v>31.72</v>
      </c>
      <c r="F397" t="n">
        <v>21.72</v>
      </c>
      <c r="G397" t="n">
        <v>8.140000000000001</v>
      </c>
      <c r="H397" t="n">
        <v>0.11</v>
      </c>
      <c r="I397" t="n">
        <v>160</v>
      </c>
      <c r="J397" t="n">
        <v>233.53</v>
      </c>
      <c r="K397" t="n">
        <v>57.72</v>
      </c>
      <c r="L397" t="n">
        <v>1.5</v>
      </c>
      <c r="M397" t="n">
        <v>158</v>
      </c>
      <c r="N397" t="n">
        <v>54.31</v>
      </c>
      <c r="O397" t="n">
        <v>29036.54</v>
      </c>
      <c r="P397" t="n">
        <v>330.79</v>
      </c>
      <c r="Q397" t="n">
        <v>2197.46</v>
      </c>
      <c r="R397" t="n">
        <v>211.39</v>
      </c>
      <c r="S397" t="n">
        <v>53.93</v>
      </c>
      <c r="T397" t="n">
        <v>75977.63</v>
      </c>
      <c r="U397" t="n">
        <v>0.26</v>
      </c>
      <c r="V397" t="n">
        <v>0.7</v>
      </c>
      <c r="W397" t="n">
        <v>2.76</v>
      </c>
      <c r="X397" t="n">
        <v>4.71</v>
      </c>
      <c r="Y397" t="n">
        <v>1</v>
      </c>
      <c r="Z397" t="n">
        <v>10</v>
      </c>
    </row>
    <row r="398">
      <c r="A398" t="n">
        <v>3</v>
      </c>
      <c r="B398" t="n">
        <v>120</v>
      </c>
      <c r="C398" t="inlineStr">
        <is>
          <t xml:space="preserve">CONCLUIDO	</t>
        </is>
      </c>
      <c r="D398" t="n">
        <v>3.3904</v>
      </c>
      <c r="E398" t="n">
        <v>29.49</v>
      </c>
      <c r="F398" t="n">
        <v>20.82</v>
      </c>
      <c r="G398" t="n">
        <v>9.529999999999999</v>
      </c>
      <c r="H398" t="n">
        <v>0.13</v>
      </c>
      <c r="I398" t="n">
        <v>131</v>
      </c>
      <c r="J398" t="n">
        <v>233.96</v>
      </c>
      <c r="K398" t="n">
        <v>57.72</v>
      </c>
      <c r="L398" t="n">
        <v>1.75</v>
      </c>
      <c r="M398" t="n">
        <v>129</v>
      </c>
      <c r="N398" t="n">
        <v>54.49</v>
      </c>
      <c r="O398" t="n">
        <v>29089.39</v>
      </c>
      <c r="P398" t="n">
        <v>314.85</v>
      </c>
      <c r="Q398" t="n">
        <v>2197.38</v>
      </c>
      <c r="R398" t="n">
        <v>182.33</v>
      </c>
      <c r="S398" t="n">
        <v>53.93</v>
      </c>
      <c r="T398" t="n">
        <v>61596.49</v>
      </c>
      <c r="U398" t="n">
        <v>0.3</v>
      </c>
      <c r="V398" t="n">
        <v>0.73</v>
      </c>
      <c r="W398" t="n">
        <v>2.7</v>
      </c>
      <c r="X398" t="n">
        <v>3.81</v>
      </c>
      <c r="Y398" t="n">
        <v>1</v>
      </c>
      <c r="Z398" t="n">
        <v>10</v>
      </c>
    </row>
    <row r="399">
      <c r="A399" t="n">
        <v>4</v>
      </c>
      <c r="B399" t="n">
        <v>120</v>
      </c>
      <c r="C399" t="inlineStr">
        <is>
          <t xml:space="preserve">CONCLUIDO	</t>
        </is>
      </c>
      <c r="D399" t="n">
        <v>3.5834</v>
      </c>
      <c r="E399" t="n">
        <v>27.91</v>
      </c>
      <c r="F399" t="n">
        <v>20.19</v>
      </c>
      <c r="G399" t="n">
        <v>11.01</v>
      </c>
      <c r="H399" t="n">
        <v>0.15</v>
      </c>
      <c r="I399" t="n">
        <v>110</v>
      </c>
      <c r="J399" t="n">
        <v>234.39</v>
      </c>
      <c r="K399" t="n">
        <v>57.72</v>
      </c>
      <c r="L399" t="n">
        <v>2</v>
      </c>
      <c r="M399" t="n">
        <v>108</v>
      </c>
      <c r="N399" t="n">
        <v>54.67</v>
      </c>
      <c r="O399" t="n">
        <v>29142.31</v>
      </c>
      <c r="P399" t="n">
        <v>303.27</v>
      </c>
      <c r="Q399" t="n">
        <v>2196.94</v>
      </c>
      <c r="R399" t="n">
        <v>161.62</v>
      </c>
      <c r="S399" t="n">
        <v>53.93</v>
      </c>
      <c r="T399" t="n">
        <v>51346.71</v>
      </c>
      <c r="U399" t="n">
        <v>0.33</v>
      </c>
      <c r="V399" t="n">
        <v>0.76</v>
      </c>
      <c r="W399" t="n">
        <v>2.67</v>
      </c>
      <c r="X399" t="n">
        <v>3.18</v>
      </c>
      <c r="Y399" t="n">
        <v>1</v>
      </c>
      <c r="Z399" t="n">
        <v>10</v>
      </c>
    </row>
    <row r="400">
      <c r="A400" t="n">
        <v>5</v>
      </c>
      <c r="B400" t="n">
        <v>120</v>
      </c>
      <c r="C400" t="inlineStr">
        <is>
          <t xml:space="preserve">CONCLUIDO	</t>
        </is>
      </c>
      <c r="D400" t="n">
        <v>3.7322</v>
      </c>
      <c r="E400" t="n">
        <v>26.79</v>
      </c>
      <c r="F400" t="n">
        <v>19.76</v>
      </c>
      <c r="G400" t="n">
        <v>12.48</v>
      </c>
      <c r="H400" t="n">
        <v>0.17</v>
      </c>
      <c r="I400" t="n">
        <v>95</v>
      </c>
      <c r="J400" t="n">
        <v>234.82</v>
      </c>
      <c r="K400" t="n">
        <v>57.72</v>
      </c>
      <c r="L400" t="n">
        <v>2.25</v>
      </c>
      <c r="M400" t="n">
        <v>93</v>
      </c>
      <c r="N400" t="n">
        <v>54.85</v>
      </c>
      <c r="O400" t="n">
        <v>29195.29</v>
      </c>
      <c r="P400" t="n">
        <v>294.55</v>
      </c>
      <c r="Q400" t="n">
        <v>2196.86</v>
      </c>
      <c r="R400" t="n">
        <v>147.62</v>
      </c>
      <c r="S400" t="n">
        <v>53.93</v>
      </c>
      <c r="T400" t="n">
        <v>44420.72</v>
      </c>
      <c r="U400" t="n">
        <v>0.37</v>
      </c>
      <c r="V400" t="n">
        <v>0.77</v>
      </c>
      <c r="W400" t="n">
        <v>2.64</v>
      </c>
      <c r="X400" t="n">
        <v>2.75</v>
      </c>
      <c r="Y400" t="n">
        <v>1</v>
      </c>
      <c r="Z400" t="n">
        <v>10</v>
      </c>
    </row>
    <row r="401">
      <c r="A401" t="n">
        <v>6</v>
      </c>
      <c r="B401" t="n">
        <v>120</v>
      </c>
      <c r="C401" t="inlineStr">
        <is>
          <t xml:space="preserve">CONCLUIDO	</t>
        </is>
      </c>
      <c r="D401" t="n">
        <v>3.8523</v>
      </c>
      <c r="E401" t="n">
        <v>25.96</v>
      </c>
      <c r="F401" t="n">
        <v>19.42</v>
      </c>
      <c r="G401" t="n">
        <v>13.87</v>
      </c>
      <c r="H401" t="n">
        <v>0.19</v>
      </c>
      <c r="I401" t="n">
        <v>84</v>
      </c>
      <c r="J401" t="n">
        <v>235.25</v>
      </c>
      <c r="K401" t="n">
        <v>57.72</v>
      </c>
      <c r="L401" t="n">
        <v>2.5</v>
      </c>
      <c r="M401" t="n">
        <v>82</v>
      </c>
      <c r="N401" t="n">
        <v>55.03</v>
      </c>
      <c r="O401" t="n">
        <v>29248.33</v>
      </c>
      <c r="P401" t="n">
        <v>287.76</v>
      </c>
      <c r="Q401" t="n">
        <v>2197.03</v>
      </c>
      <c r="R401" t="n">
        <v>136.85</v>
      </c>
      <c r="S401" t="n">
        <v>53.93</v>
      </c>
      <c r="T401" t="n">
        <v>39091.88</v>
      </c>
      <c r="U401" t="n">
        <v>0.39</v>
      </c>
      <c r="V401" t="n">
        <v>0.79</v>
      </c>
      <c r="W401" t="n">
        <v>2.62</v>
      </c>
      <c r="X401" t="n">
        <v>2.42</v>
      </c>
      <c r="Y401" t="n">
        <v>1</v>
      </c>
      <c r="Z401" t="n">
        <v>10</v>
      </c>
    </row>
    <row r="402">
      <c r="A402" t="n">
        <v>7</v>
      </c>
      <c r="B402" t="n">
        <v>120</v>
      </c>
      <c r="C402" t="inlineStr">
        <is>
          <t xml:space="preserve">CONCLUIDO	</t>
        </is>
      </c>
      <c r="D402" t="n">
        <v>3.9511</v>
      </c>
      <c r="E402" t="n">
        <v>25.31</v>
      </c>
      <c r="F402" t="n">
        <v>19.18</v>
      </c>
      <c r="G402" t="n">
        <v>15.35</v>
      </c>
      <c r="H402" t="n">
        <v>0.21</v>
      </c>
      <c r="I402" t="n">
        <v>75</v>
      </c>
      <c r="J402" t="n">
        <v>235.68</v>
      </c>
      <c r="K402" t="n">
        <v>57.72</v>
      </c>
      <c r="L402" t="n">
        <v>2.75</v>
      </c>
      <c r="M402" t="n">
        <v>73</v>
      </c>
      <c r="N402" t="n">
        <v>55.21</v>
      </c>
      <c r="O402" t="n">
        <v>29301.44</v>
      </c>
      <c r="P402" t="n">
        <v>281.86</v>
      </c>
      <c r="Q402" t="n">
        <v>2196.88</v>
      </c>
      <c r="R402" t="n">
        <v>129.24</v>
      </c>
      <c r="S402" t="n">
        <v>53.93</v>
      </c>
      <c r="T402" t="n">
        <v>35327.82</v>
      </c>
      <c r="U402" t="n">
        <v>0.42</v>
      </c>
      <c r="V402" t="n">
        <v>0.8</v>
      </c>
      <c r="W402" t="n">
        <v>2.6</v>
      </c>
      <c r="X402" t="n">
        <v>2.18</v>
      </c>
      <c r="Y402" t="n">
        <v>1</v>
      </c>
      <c r="Z402" t="n">
        <v>10</v>
      </c>
    </row>
    <row r="403">
      <c r="A403" t="n">
        <v>8</v>
      </c>
      <c r="B403" t="n">
        <v>120</v>
      </c>
      <c r="C403" t="inlineStr">
        <is>
          <t xml:space="preserve">CONCLUIDO	</t>
        </is>
      </c>
      <c r="D403" t="n">
        <v>4.0509</v>
      </c>
      <c r="E403" t="n">
        <v>24.69</v>
      </c>
      <c r="F403" t="n">
        <v>18.92</v>
      </c>
      <c r="G403" t="n">
        <v>16.95</v>
      </c>
      <c r="H403" t="n">
        <v>0.23</v>
      </c>
      <c r="I403" t="n">
        <v>67</v>
      </c>
      <c r="J403" t="n">
        <v>236.11</v>
      </c>
      <c r="K403" t="n">
        <v>57.72</v>
      </c>
      <c r="L403" t="n">
        <v>3</v>
      </c>
      <c r="M403" t="n">
        <v>65</v>
      </c>
      <c r="N403" t="n">
        <v>55.39</v>
      </c>
      <c r="O403" t="n">
        <v>29354.61</v>
      </c>
      <c r="P403" t="n">
        <v>275.84</v>
      </c>
      <c r="Q403" t="n">
        <v>2196.72</v>
      </c>
      <c r="R403" t="n">
        <v>120.51</v>
      </c>
      <c r="S403" t="n">
        <v>53.93</v>
      </c>
      <c r="T403" t="n">
        <v>31004.68</v>
      </c>
      <c r="U403" t="n">
        <v>0.45</v>
      </c>
      <c r="V403" t="n">
        <v>0.8100000000000001</v>
      </c>
      <c r="W403" t="n">
        <v>2.6</v>
      </c>
      <c r="X403" t="n">
        <v>1.92</v>
      </c>
      <c r="Y403" t="n">
        <v>1</v>
      </c>
      <c r="Z403" t="n">
        <v>10</v>
      </c>
    </row>
    <row r="404">
      <c r="A404" t="n">
        <v>9</v>
      </c>
      <c r="B404" t="n">
        <v>120</v>
      </c>
      <c r="C404" t="inlineStr">
        <is>
          <t xml:space="preserve">CONCLUIDO	</t>
        </is>
      </c>
      <c r="D404" t="n">
        <v>4.1303</v>
      </c>
      <c r="E404" t="n">
        <v>24.21</v>
      </c>
      <c r="F404" t="n">
        <v>18.72</v>
      </c>
      <c r="G404" t="n">
        <v>18.42</v>
      </c>
      <c r="H404" t="n">
        <v>0.24</v>
      </c>
      <c r="I404" t="n">
        <v>61</v>
      </c>
      <c r="J404" t="n">
        <v>236.54</v>
      </c>
      <c r="K404" t="n">
        <v>57.72</v>
      </c>
      <c r="L404" t="n">
        <v>3.25</v>
      </c>
      <c r="M404" t="n">
        <v>59</v>
      </c>
      <c r="N404" t="n">
        <v>55.57</v>
      </c>
      <c r="O404" t="n">
        <v>29407.85</v>
      </c>
      <c r="P404" t="n">
        <v>270.82</v>
      </c>
      <c r="Q404" t="n">
        <v>2196.8</v>
      </c>
      <c r="R404" t="n">
        <v>114.47</v>
      </c>
      <c r="S404" t="n">
        <v>53.93</v>
      </c>
      <c r="T404" t="n">
        <v>28016.55</v>
      </c>
      <c r="U404" t="n">
        <v>0.47</v>
      </c>
      <c r="V404" t="n">
        <v>0.82</v>
      </c>
      <c r="W404" t="n">
        <v>2.57</v>
      </c>
      <c r="X404" t="n">
        <v>1.72</v>
      </c>
      <c r="Y404" t="n">
        <v>1</v>
      </c>
      <c r="Z404" t="n">
        <v>10</v>
      </c>
    </row>
    <row r="405">
      <c r="A405" t="n">
        <v>10</v>
      </c>
      <c r="B405" t="n">
        <v>120</v>
      </c>
      <c r="C405" t="inlineStr">
        <is>
          <t xml:space="preserve">CONCLUIDO	</t>
        </is>
      </c>
      <c r="D405" t="n">
        <v>4.1917</v>
      </c>
      <c r="E405" t="n">
        <v>23.86</v>
      </c>
      <c r="F405" t="n">
        <v>18.6</v>
      </c>
      <c r="G405" t="n">
        <v>19.93</v>
      </c>
      <c r="H405" t="n">
        <v>0.26</v>
      </c>
      <c r="I405" t="n">
        <v>56</v>
      </c>
      <c r="J405" t="n">
        <v>236.98</v>
      </c>
      <c r="K405" t="n">
        <v>57.72</v>
      </c>
      <c r="L405" t="n">
        <v>3.5</v>
      </c>
      <c r="M405" t="n">
        <v>54</v>
      </c>
      <c r="N405" t="n">
        <v>55.75</v>
      </c>
      <c r="O405" t="n">
        <v>29461.15</v>
      </c>
      <c r="P405" t="n">
        <v>267.18</v>
      </c>
      <c r="Q405" t="n">
        <v>2196.99</v>
      </c>
      <c r="R405" t="n">
        <v>109.93</v>
      </c>
      <c r="S405" t="n">
        <v>53.93</v>
      </c>
      <c r="T405" t="n">
        <v>25769.96</v>
      </c>
      <c r="U405" t="n">
        <v>0.49</v>
      </c>
      <c r="V405" t="n">
        <v>0.82</v>
      </c>
      <c r="W405" t="n">
        <v>2.58</v>
      </c>
      <c r="X405" t="n">
        <v>1.59</v>
      </c>
      <c r="Y405" t="n">
        <v>1</v>
      </c>
      <c r="Z405" t="n">
        <v>10</v>
      </c>
    </row>
    <row r="406">
      <c r="A406" t="n">
        <v>11</v>
      </c>
      <c r="B406" t="n">
        <v>120</v>
      </c>
      <c r="C406" t="inlineStr">
        <is>
          <t xml:space="preserve">CONCLUIDO	</t>
        </is>
      </c>
      <c r="D406" t="n">
        <v>4.2406</v>
      </c>
      <c r="E406" t="n">
        <v>23.58</v>
      </c>
      <c r="F406" t="n">
        <v>18.5</v>
      </c>
      <c r="G406" t="n">
        <v>21.35</v>
      </c>
      <c r="H406" t="n">
        <v>0.28</v>
      </c>
      <c r="I406" t="n">
        <v>52</v>
      </c>
      <c r="J406" t="n">
        <v>237.41</v>
      </c>
      <c r="K406" t="n">
        <v>57.72</v>
      </c>
      <c r="L406" t="n">
        <v>3.75</v>
      </c>
      <c r="M406" t="n">
        <v>50</v>
      </c>
      <c r="N406" t="n">
        <v>55.93</v>
      </c>
      <c r="O406" t="n">
        <v>29514.51</v>
      </c>
      <c r="P406" t="n">
        <v>263.31</v>
      </c>
      <c r="Q406" t="n">
        <v>2196.7</v>
      </c>
      <c r="R406" t="n">
        <v>107.02</v>
      </c>
      <c r="S406" t="n">
        <v>53.93</v>
      </c>
      <c r="T406" t="n">
        <v>24335.53</v>
      </c>
      <c r="U406" t="n">
        <v>0.5</v>
      </c>
      <c r="V406" t="n">
        <v>0.83</v>
      </c>
      <c r="W406" t="n">
        <v>2.57</v>
      </c>
      <c r="X406" t="n">
        <v>1.5</v>
      </c>
      <c r="Y406" t="n">
        <v>1</v>
      </c>
      <c r="Z406" t="n">
        <v>10</v>
      </c>
    </row>
    <row r="407">
      <c r="A407" t="n">
        <v>12</v>
      </c>
      <c r="B407" t="n">
        <v>120</v>
      </c>
      <c r="C407" t="inlineStr">
        <is>
          <t xml:space="preserve">CONCLUIDO	</t>
        </is>
      </c>
      <c r="D407" t="n">
        <v>4.2995</v>
      </c>
      <c r="E407" t="n">
        <v>23.26</v>
      </c>
      <c r="F407" t="n">
        <v>18.36</v>
      </c>
      <c r="G407" t="n">
        <v>22.95</v>
      </c>
      <c r="H407" t="n">
        <v>0.3</v>
      </c>
      <c r="I407" t="n">
        <v>48</v>
      </c>
      <c r="J407" t="n">
        <v>237.84</v>
      </c>
      <c r="K407" t="n">
        <v>57.72</v>
      </c>
      <c r="L407" t="n">
        <v>4</v>
      </c>
      <c r="M407" t="n">
        <v>46</v>
      </c>
      <c r="N407" t="n">
        <v>56.12</v>
      </c>
      <c r="O407" t="n">
        <v>29567.95</v>
      </c>
      <c r="P407" t="n">
        <v>259.93</v>
      </c>
      <c r="Q407" t="n">
        <v>2196.64</v>
      </c>
      <c r="R407" t="n">
        <v>102.72</v>
      </c>
      <c r="S407" t="n">
        <v>53.93</v>
      </c>
      <c r="T407" t="n">
        <v>22205.67</v>
      </c>
      <c r="U407" t="n">
        <v>0.52</v>
      </c>
      <c r="V407" t="n">
        <v>0.83</v>
      </c>
      <c r="W407" t="n">
        <v>2.55</v>
      </c>
      <c r="X407" t="n">
        <v>1.36</v>
      </c>
      <c r="Y407" t="n">
        <v>1</v>
      </c>
      <c r="Z407" t="n">
        <v>10</v>
      </c>
    </row>
    <row r="408">
      <c r="A408" t="n">
        <v>13</v>
      </c>
      <c r="B408" t="n">
        <v>120</v>
      </c>
      <c r="C408" t="inlineStr">
        <is>
          <t xml:space="preserve">CONCLUIDO	</t>
        </is>
      </c>
      <c r="D408" t="n">
        <v>4.3575</v>
      </c>
      <c r="E408" t="n">
        <v>22.95</v>
      </c>
      <c r="F408" t="n">
        <v>18.24</v>
      </c>
      <c r="G408" t="n">
        <v>24.87</v>
      </c>
      <c r="H408" t="n">
        <v>0.32</v>
      </c>
      <c r="I408" t="n">
        <v>44</v>
      </c>
      <c r="J408" t="n">
        <v>238.28</v>
      </c>
      <c r="K408" t="n">
        <v>57.72</v>
      </c>
      <c r="L408" t="n">
        <v>4.25</v>
      </c>
      <c r="M408" t="n">
        <v>42</v>
      </c>
      <c r="N408" t="n">
        <v>56.3</v>
      </c>
      <c r="O408" t="n">
        <v>29621.44</v>
      </c>
      <c r="P408" t="n">
        <v>254.94</v>
      </c>
      <c r="Q408" t="n">
        <v>2196.65</v>
      </c>
      <c r="R408" t="n">
        <v>98.40000000000001</v>
      </c>
      <c r="S408" t="n">
        <v>53.93</v>
      </c>
      <c r="T408" t="n">
        <v>20063.68</v>
      </c>
      <c r="U408" t="n">
        <v>0.55</v>
      </c>
      <c r="V408" t="n">
        <v>0.84</v>
      </c>
      <c r="W408" t="n">
        <v>2.55</v>
      </c>
      <c r="X408" t="n">
        <v>1.23</v>
      </c>
      <c r="Y408" t="n">
        <v>1</v>
      </c>
      <c r="Z408" t="n">
        <v>10</v>
      </c>
    </row>
    <row r="409">
      <c r="A409" t="n">
        <v>14</v>
      </c>
      <c r="B409" t="n">
        <v>120</v>
      </c>
      <c r="C409" t="inlineStr">
        <is>
          <t xml:space="preserve">CONCLUIDO	</t>
        </is>
      </c>
      <c r="D409" t="n">
        <v>4.3864</v>
      </c>
      <c r="E409" t="n">
        <v>22.8</v>
      </c>
      <c r="F409" t="n">
        <v>18.18</v>
      </c>
      <c r="G409" t="n">
        <v>25.96</v>
      </c>
      <c r="H409" t="n">
        <v>0.34</v>
      </c>
      <c r="I409" t="n">
        <v>42</v>
      </c>
      <c r="J409" t="n">
        <v>238.71</v>
      </c>
      <c r="K409" t="n">
        <v>57.72</v>
      </c>
      <c r="L409" t="n">
        <v>4.5</v>
      </c>
      <c r="M409" t="n">
        <v>40</v>
      </c>
      <c r="N409" t="n">
        <v>56.49</v>
      </c>
      <c r="O409" t="n">
        <v>29675.01</v>
      </c>
      <c r="P409" t="n">
        <v>252.36</v>
      </c>
      <c r="Q409" t="n">
        <v>2196.69</v>
      </c>
      <c r="R409" t="n">
        <v>96.11</v>
      </c>
      <c r="S409" t="n">
        <v>53.93</v>
      </c>
      <c r="T409" t="n">
        <v>18928.24</v>
      </c>
      <c r="U409" t="n">
        <v>0.5600000000000001</v>
      </c>
      <c r="V409" t="n">
        <v>0.84</v>
      </c>
      <c r="W409" t="n">
        <v>2.55</v>
      </c>
      <c r="X409" t="n">
        <v>1.17</v>
      </c>
      <c r="Y409" t="n">
        <v>1</v>
      </c>
      <c r="Z409" t="n">
        <v>10</v>
      </c>
    </row>
    <row r="410">
      <c r="A410" t="n">
        <v>15</v>
      </c>
      <c r="B410" t="n">
        <v>120</v>
      </c>
      <c r="C410" t="inlineStr">
        <is>
          <t xml:space="preserve">CONCLUIDO	</t>
        </is>
      </c>
      <c r="D410" t="n">
        <v>4.4287</v>
      </c>
      <c r="E410" t="n">
        <v>22.58</v>
      </c>
      <c r="F410" t="n">
        <v>18.09</v>
      </c>
      <c r="G410" t="n">
        <v>27.84</v>
      </c>
      <c r="H410" t="n">
        <v>0.35</v>
      </c>
      <c r="I410" t="n">
        <v>39</v>
      </c>
      <c r="J410" t="n">
        <v>239.14</v>
      </c>
      <c r="K410" t="n">
        <v>57.72</v>
      </c>
      <c r="L410" t="n">
        <v>4.75</v>
      </c>
      <c r="M410" t="n">
        <v>37</v>
      </c>
      <c r="N410" t="n">
        <v>56.67</v>
      </c>
      <c r="O410" t="n">
        <v>29728.63</v>
      </c>
      <c r="P410" t="n">
        <v>248.05</v>
      </c>
      <c r="Q410" t="n">
        <v>2196.69</v>
      </c>
      <c r="R410" t="n">
        <v>93.81999999999999</v>
      </c>
      <c r="S410" t="n">
        <v>53.93</v>
      </c>
      <c r="T410" t="n">
        <v>17801.47</v>
      </c>
      <c r="U410" t="n">
        <v>0.57</v>
      </c>
      <c r="V410" t="n">
        <v>0.84</v>
      </c>
      <c r="W410" t="n">
        <v>2.54</v>
      </c>
      <c r="X410" t="n">
        <v>1.09</v>
      </c>
      <c r="Y410" t="n">
        <v>1</v>
      </c>
      <c r="Z410" t="n">
        <v>10</v>
      </c>
    </row>
    <row r="411">
      <c r="A411" t="n">
        <v>16</v>
      </c>
      <c r="B411" t="n">
        <v>120</v>
      </c>
      <c r="C411" t="inlineStr">
        <is>
          <t xml:space="preserve">CONCLUIDO	</t>
        </is>
      </c>
      <c r="D411" t="n">
        <v>4.458</v>
      </c>
      <c r="E411" t="n">
        <v>22.43</v>
      </c>
      <c r="F411" t="n">
        <v>18.04</v>
      </c>
      <c r="G411" t="n">
        <v>29.25</v>
      </c>
      <c r="H411" t="n">
        <v>0.37</v>
      </c>
      <c r="I411" t="n">
        <v>37</v>
      </c>
      <c r="J411" t="n">
        <v>239.58</v>
      </c>
      <c r="K411" t="n">
        <v>57.72</v>
      </c>
      <c r="L411" t="n">
        <v>5</v>
      </c>
      <c r="M411" t="n">
        <v>35</v>
      </c>
      <c r="N411" t="n">
        <v>56.86</v>
      </c>
      <c r="O411" t="n">
        <v>29782.33</v>
      </c>
      <c r="P411" t="n">
        <v>246.19</v>
      </c>
      <c r="Q411" t="n">
        <v>2196.75</v>
      </c>
      <c r="R411" t="n">
        <v>91.90000000000001</v>
      </c>
      <c r="S411" t="n">
        <v>53.93</v>
      </c>
      <c r="T411" t="n">
        <v>16847.96</v>
      </c>
      <c r="U411" t="n">
        <v>0.59</v>
      </c>
      <c r="V411" t="n">
        <v>0.85</v>
      </c>
      <c r="W411" t="n">
        <v>2.54</v>
      </c>
      <c r="X411" t="n">
        <v>1.03</v>
      </c>
      <c r="Y411" t="n">
        <v>1</v>
      </c>
      <c r="Z411" t="n">
        <v>10</v>
      </c>
    </row>
    <row r="412">
      <c r="A412" t="n">
        <v>17</v>
      </c>
      <c r="B412" t="n">
        <v>120</v>
      </c>
      <c r="C412" t="inlineStr">
        <is>
          <t xml:space="preserve">CONCLUIDO	</t>
        </is>
      </c>
      <c r="D412" t="n">
        <v>4.5091</v>
      </c>
      <c r="E412" t="n">
        <v>22.18</v>
      </c>
      <c r="F412" t="n">
        <v>17.92</v>
      </c>
      <c r="G412" t="n">
        <v>31.62</v>
      </c>
      <c r="H412" t="n">
        <v>0.39</v>
      </c>
      <c r="I412" t="n">
        <v>34</v>
      </c>
      <c r="J412" t="n">
        <v>240.02</v>
      </c>
      <c r="K412" t="n">
        <v>57.72</v>
      </c>
      <c r="L412" t="n">
        <v>5.25</v>
      </c>
      <c r="M412" t="n">
        <v>32</v>
      </c>
      <c r="N412" t="n">
        <v>57.04</v>
      </c>
      <c r="O412" t="n">
        <v>29836.09</v>
      </c>
      <c r="P412" t="n">
        <v>241.65</v>
      </c>
      <c r="Q412" t="n">
        <v>2196.65</v>
      </c>
      <c r="R412" t="n">
        <v>88.23</v>
      </c>
      <c r="S412" t="n">
        <v>53.93</v>
      </c>
      <c r="T412" t="n">
        <v>15028.61</v>
      </c>
      <c r="U412" t="n">
        <v>0.61</v>
      </c>
      <c r="V412" t="n">
        <v>0.85</v>
      </c>
      <c r="W412" t="n">
        <v>2.52</v>
      </c>
      <c r="X412" t="n">
        <v>0.91</v>
      </c>
      <c r="Y412" t="n">
        <v>1</v>
      </c>
      <c r="Z412" t="n">
        <v>10</v>
      </c>
    </row>
    <row r="413">
      <c r="A413" t="n">
        <v>18</v>
      </c>
      <c r="B413" t="n">
        <v>120</v>
      </c>
      <c r="C413" t="inlineStr">
        <is>
          <t xml:space="preserve">CONCLUIDO	</t>
        </is>
      </c>
      <c r="D413" t="n">
        <v>4.5191</v>
      </c>
      <c r="E413" t="n">
        <v>22.13</v>
      </c>
      <c r="F413" t="n">
        <v>17.92</v>
      </c>
      <c r="G413" t="n">
        <v>32.57</v>
      </c>
      <c r="H413" t="n">
        <v>0.41</v>
      </c>
      <c r="I413" t="n">
        <v>33</v>
      </c>
      <c r="J413" t="n">
        <v>240.45</v>
      </c>
      <c r="K413" t="n">
        <v>57.72</v>
      </c>
      <c r="L413" t="n">
        <v>5.5</v>
      </c>
      <c r="M413" t="n">
        <v>31</v>
      </c>
      <c r="N413" t="n">
        <v>57.23</v>
      </c>
      <c r="O413" t="n">
        <v>29890.04</v>
      </c>
      <c r="P413" t="n">
        <v>239.91</v>
      </c>
      <c r="Q413" t="n">
        <v>2196.63</v>
      </c>
      <c r="R413" t="n">
        <v>87.84999999999999</v>
      </c>
      <c r="S413" t="n">
        <v>53.93</v>
      </c>
      <c r="T413" t="n">
        <v>14845.81</v>
      </c>
      <c r="U413" t="n">
        <v>0.61</v>
      </c>
      <c r="V413" t="n">
        <v>0.85</v>
      </c>
      <c r="W413" t="n">
        <v>2.53</v>
      </c>
      <c r="X413" t="n">
        <v>0.91</v>
      </c>
      <c r="Y413" t="n">
        <v>1</v>
      </c>
      <c r="Z413" t="n">
        <v>10</v>
      </c>
    </row>
    <row r="414">
      <c r="A414" t="n">
        <v>19</v>
      </c>
      <c r="B414" t="n">
        <v>120</v>
      </c>
      <c r="C414" t="inlineStr">
        <is>
          <t xml:space="preserve">CONCLUIDO	</t>
        </is>
      </c>
      <c r="D414" t="n">
        <v>4.5488</v>
      </c>
      <c r="E414" t="n">
        <v>21.98</v>
      </c>
      <c r="F414" t="n">
        <v>17.86</v>
      </c>
      <c r="G414" t="n">
        <v>34.57</v>
      </c>
      <c r="H414" t="n">
        <v>0.42</v>
      </c>
      <c r="I414" t="n">
        <v>31</v>
      </c>
      <c r="J414" t="n">
        <v>240.89</v>
      </c>
      <c r="K414" t="n">
        <v>57.72</v>
      </c>
      <c r="L414" t="n">
        <v>5.75</v>
      </c>
      <c r="M414" t="n">
        <v>29</v>
      </c>
      <c r="N414" t="n">
        <v>57.42</v>
      </c>
      <c r="O414" t="n">
        <v>29943.94</v>
      </c>
      <c r="P414" t="n">
        <v>236.47</v>
      </c>
      <c r="Q414" t="n">
        <v>2196.66</v>
      </c>
      <c r="R414" t="n">
        <v>86.31999999999999</v>
      </c>
      <c r="S414" t="n">
        <v>53.93</v>
      </c>
      <c r="T414" t="n">
        <v>14087.36</v>
      </c>
      <c r="U414" t="n">
        <v>0.62</v>
      </c>
      <c r="V414" t="n">
        <v>0.86</v>
      </c>
      <c r="W414" t="n">
        <v>2.52</v>
      </c>
      <c r="X414" t="n">
        <v>0.86</v>
      </c>
      <c r="Y414" t="n">
        <v>1</v>
      </c>
      <c r="Z414" t="n">
        <v>10</v>
      </c>
    </row>
    <row r="415">
      <c r="A415" t="n">
        <v>20</v>
      </c>
      <c r="B415" t="n">
        <v>120</v>
      </c>
      <c r="C415" t="inlineStr">
        <is>
          <t xml:space="preserve">CONCLUIDO	</t>
        </is>
      </c>
      <c r="D415" t="n">
        <v>4.5787</v>
      </c>
      <c r="E415" t="n">
        <v>21.84</v>
      </c>
      <c r="F415" t="n">
        <v>17.81</v>
      </c>
      <c r="G415" t="n">
        <v>36.85</v>
      </c>
      <c r="H415" t="n">
        <v>0.44</v>
      </c>
      <c r="I415" t="n">
        <v>29</v>
      </c>
      <c r="J415" t="n">
        <v>241.33</v>
      </c>
      <c r="K415" t="n">
        <v>57.72</v>
      </c>
      <c r="L415" t="n">
        <v>6</v>
      </c>
      <c r="M415" t="n">
        <v>27</v>
      </c>
      <c r="N415" t="n">
        <v>57.6</v>
      </c>
      <c r="O415" t="n">
        <v>29997.9</v>
      </c>
      <c r="P415" t="n">
        <v>234.15</v>
      </c>
      <c r="Q415" t="n">
        <v>2196.67</v>
      </c>
      <c r="R415" t="n">
        <v>84.58</v>
      </c>
      <c r="S415" t="n">
        <v>53.93</v>
      </c>
      <c r="T415" t="n">
        <v>13231.96</v>
      </c>
      <c r="U415" t="n">
        <v>0.64</v>
      </c>
      <c r="V415" t="n">
        <v>0.86</v>
      </c>
      <c r="W415" t="n">
        <v>2.52</v>
      </c>
      <c r="X415" t="n">
        <v>0.8</v>
      </c>
      <c r="Y415" t="n">
        <v>1</v>
      </c>
      <c r="Z415" t="n">
        <v>10</v>
      </c>
    </row>
    <row r="416">
      <c r="A416" t="n">
        <v>21</v>
      </c>
      <c r="B416" t="n">
        <v>120</v>
      </c>
      <c r="C416" t="inlineStr">
        <is>
          <t xml:space="preserve">CONCLUIDO	</t>
        </is>
      </c>
      <c r="D416" t="n">
        <v>4.5934</v>
      </c>
      <c r="E416" t="n">
        <v>21.77</v>
      </c>
      <c r="F416" t="n">
        <v>17.79</v>
      </c>
      <c r="G416" t="n">
        <v>38.11</v>
      </c>
      <c r="H416" t="n">
        <v>0.46</v>
      </c>
      <c r="I416" t="n">
        <v>28</v>
      </c>
      <c r="J416" t="n">
        <v>241.77</v>
      </c>
      <c r="K416" t="n">
        <v>57.72</v>
      </c>
      <c r="L416" t="n">
        <v>6.25</v>
      </c>
      <c r="M416" t="n">
        <v>26</v>
      </c>
      <c r="N416" t="n">
        <v>57.79</v>
      </c>
      <c r="O416" t="n">
        <v>30051.93</v>
      </c>
      <c r="P416" t="n">
        <v>231.23</v>
      </c>
      <c r="Q416" t="n">
        <v>2196.56</v>
      </c>
      <c r="R416" t="n">
        <v>83.78</v>
      </c>
      <c r="S416" t="n">
        <v>53.93</v>
      </c>
      <c r="T416" t="n">
        <v>12835.21</v>
      </c>
      <c r="U416" t="n">
        <v>0.64</v>
      </c>
      <c r="V416" t="n">
        <v>0.86</v>
      </c>
      <c r="W416" t="n">
        <v>2.52</v>
      </c>
      <c r="X416" t="n">
        <v>0.78</v>
      </c>
      <c r="Y416" t="n">
        <v>1</v>
      </c>
      <c r="Z416" t="n">
        <v>10</v>
      </c>
    </row>
    <row r="417">
      <c r="A417" t="n">
        <v>22</v>
      </c>
      <c r="B417" t="n">
        <v>120</v>
      </c>
      <c r="C417" t="inlineStr">
        <is>
          <t xml:space="preserve">CONCLUIDO	</t>
        </is>
      </c>
      <c r="D417" t="n">
        <v>4.6246</v>
      </c>
      <c r="E417" t="n">
        <v>21.62</v>
      </c>
      <c r="F417" t="n">
        <v>17.73</v>
      </c>
      <c r="G417" t="n">
        <v>40.92</v>
      </c>
      <c r="H417" t="n">
        <v>0.48</v>
      </c>
      <c r="I417" t="n">
        <v>26</v>
      </c>
      <c r="J417" t="n">
        <v>242.2</v>
      </c>
      <c r="K417" t="n">
        <v>57.72</v>
      </c>
      <c r="L417" t="n">
        <v>6.5</v>
      </c>
      <c r="M417" t="n">
        <v>24</v>
      </c>
      <c r="N417" t="n">
        <v>57.98</v>
      </c>
      <c r="O417" t="n">
        <v>30106.03</v>
      </c>
      <c r="P417" t="n">
        <v>226.07</v>
      </c>
      <c r="Q417" t="n">
        <v>2196.77</v>
      </c>
      <c r="R417" t="n">
        <v>81.81</v>
      </c>
      <c r="S417" t="n">
        <v>53.93</v>
      </c>
      <c r="T417" t="n">
        <v>11862.26</v>
      </c>
      <c r="U417" t="n">
        <v>0.66</v>
      </c>
      <c r="V417" t="n">
        <v>0.86</v>
      </c>
      <c r="W417" t="n">
        <v>2.52</v>
      </c>
      <c r="X417" t="n">
        <v>0.72</v>
      </c>
      <c r="Y417" t="n">
        <v>1</v>
      </c>
      <c r="Z417" t="n">
        <v>10</v>
      </c>
    </row>
    <row r="418">
      <c r="A418" t="n">
        <v>23</v>
      </c>
      <c r="B418" t="n">
        <v>120</v>
      </c>
      <c r="C418" t="inlineStr">
        <is>
          <t xml:space="preserve">CONCLUIDO	</t>
        </is>
      </c>
      <c r="D418" t="n">
        <v>4.6417</v>
      </c>
      <c r="E418" t="n">
        <v>21.54</v>
      </c>
      <c r="F418" t="n">
        <v>17.7</v>
      </c>
      <c r="G418" t="n">
        <v>42.47</v>
      </c>
      <c r="H418" t="n">
        <v>0.49</v>
      </c>
      <c r="I418" t="n">
        <v>25</v>
      </c>
      <c r="J418" t="n">
        <v>242.64</v>
      </c>
      <c r="K418" t="n">
        <v>57.72</v>
      </c>
      <c r="L418" t="n">
        <v>6.75</v>
      </c>
      <c r="M418" t="n">
        <v>23</v>
      </c>
      <c r="N418" t="n">
        <v>58.17</v>
      </c>
      <c r="O418" t="n">
        <v>30160.2</v>
      </c>
      <c r="P418" t="n">
        <v>224.68</v>
      </c>
      <c r="Q418" t="n">
        <v>2196.61</v>
      </c>
      <c r="R418" t="n">
        <v>80.75</v>
      </c>
      <c r="S418" t="n">
        <v>53.93</v>
      </c>
      <c r="T418" t="n">
        <v>11334.55</v>
      </c>
      <c r="U418" t="n">
        <v>0.67</v>
      </c>
      <c r="V418" t="n">
        <v>0.86</v>
      </c>
      <c r="W418" t="n">
        <v>2.52</v>
      </c>
      <c r="X418" t="n">
        <v>0.6899999999999999</v>
      </c>
      <c r="Y418" t="n">
        <v>1</v>
      </c>
      <c r="Z418" t="n">
        <v>10</v>
      </c>
    </row>
    <row r="419">
      <c r="A419" t="n">
        <v>24</v>
      </c>
      <c r="B419" t="n">
        <v>120</v>
      </c>
      <c r="C419" t="inlineStr">
        <is>
          <t xml:space="preserve">CONCLUIDO	</t>
        </is>
      </c>
      <c r="D419" t="n">
        <v>4.6581</v>
      </c>
      <c r="E419" t="n">
        <v>21.47</v>
      </c>
      <c r="F419" t="n">
        <v>17.67</v>
      </c>
      <c r="G419" t="n">
        <v>44.16</v>
      </c>
      <c r="H419" t="n">
        <v>0.51</v>
      </c>
      <c r="I419" t="n">
        <v>24</v>
      </c>
      <c r="J419" t="n">
        <v>243.08</v>
      </c>
      <c r="K419" t="n">
        <v>57.72</v>
      </c>
      <c r="L419" t="n">
        <v>7</v>
      </c>
      <c r="M419" t="n">
        <v>21</v>
      </c>
      <c r="N419" t="n">
        <v>58.36</v>
      </c>
      <c r="O419" t="n">
        <v>30214.44</v>
      </c>
      <c r="P419" t="n">
        <v>221.01</v>
      </c>
      <c r="Q419" t="n">
        <v>2196.79</v>
      </c>
      <c r="R419" t="n">
        <v>79.73999999999999</v>
      </c>
      <c r="S419" t="n">
        <v>53.93</v>
      </c>
      <c r="T419" t="n">
        <v>10833.38</v>
      </c>
      <c r="U419" t="n">
        <v>0.68</v>
      </c>
      <c r="V419" t="n">
        <v>0.86</v>
      </c>
      <c r="W419" t="n">
        <v>2.52</v>
      </c>
      <c r="X419" t="n">
        <v>0.66</v>
      </c>
      <c r="Y419" t="n">
        <v>1</v>
      </c>
      <c r="Z419" t="n">
        <v>10</v>
      </c>
    </row>
    <row r="420">
      <c r="A420" t="n">
        <v>25</v>
      </c>
      <c r="B420" t="n">
        <v>120</v>
      </c>
      <c r="C420" t="inlineStr">
        <is>
          <t xml:space="preserve">CONCLUIDO	</t>
        </is>
      </c>
      <c r="D420" t="n">
        <v>4.6747</v>
      </c>
      <c r="E420" t="n">
        <v>21.39</v>
      </c>
      <c r="F420" t="n">
        <v>17.64</v>
      </c>
      <c r="G420" t="n">
        <v>46.01</v>
      </c>
      <c r="H420" t="n">
        <v>0.53</v>
      </c>
      <c r="I420" t="n">
        <v>23</v>
      </c>
      <c r="J420" t="n">
        <v>243.52</v>
      </c>
      <c r="K420" t="n">
        <v>57.72</v>
      </c>
      <c r="L420" t="n">
        <v>7.25</v>
      </c>
      <c r="M420" t="n">
        <v>19</v>
      </c>
      <c r="N420" t="n">
        <v>58.55</v>
      </c>
      <c r="O420" t="n">
        <v>30268.74</v>
      </c>
      <c r="P420" t="n">
        <v>218.14</v>
      </c>
      <c r="Q420" t="n">
        <v>2196.79</v>
      </c>
      <c r="R420" t="n">
        <v>78.91</v>
      </c>
      <c r="S420" t="n">
        <v>53.93</v>
      </c>
      <c r="T420" t="n">
        <v>10426.88</v>
      </c>
      <c r="U420" t="n">
        <v>0.68</v>
      </c>
      <c r="V420" t="n">
        <v>0.87</v>
      </c>
      <c r="W420" t="n">
        <v>2.51</v>
      </c>
      <c r="X420" t="n">
        <v>0.63</v>
      </c>
      <c r="Y420" t="n">
        <v>1</v>
      </c>
      <c r="Z420" t="n">
        <v>10</v>
      </c>
    </row>
    <row r="421">
      <c r="A421" t="n">
        <v>26</v>
      </c>
      <c r="B421" t="n">
        <v>120</v>
      </c>
      <c r="C421" t="inlineStr">
        <is>
          <t xml:space="preserve">CONCLUIDO	</t>
        </is>
      </c>
      <c r="D421" t="n">
        <v>4.6918</v>
      </c>
      <c r="E421" t="n">
        <v>21.31</v>
      </c>
      <c r="F421" t="n">
        <v>17.6</v>
      </c>
      <c r="G421" t="n">
        <v>48.01</v>
      </c>
      <c r="H421" t="n">
        <v>0.55</v>
      </c>
      <c r="I421" t="n">
        <v>22</v>
      </c>
      <c r="J421" t="n">
        <v>243.96</v>
      </c>
      <c r="K421" t="n">
        <v>57.72</v>
      </c>
      <c r="L421" t="n">
        <v>7.5</v>
      </c>
      <c r="M421" t="n">
        <v>18</v>
      </c>
      <c r="N421" t="n">
        <v>58.74</v>
      </c>
      <c r="O421" t="n">
        <v>30323.11</v>
      </c>
      <c r="P421" t="n">
        <v>215.32</v>
      </c>
      <c r="Q421" t="n">
        <v>2196.76</v>
      </c>
      <c r="R421" t="n">
        <v>77.88</v>
      </c>
      <c r="S421" t="n">
        <v>53.93</v>
      </c>
      <c r="T421" t="n">
        <v>9915.09</v>
      </c>
      <c r="U421" t="n">
        <v>0.6899999999999999</v>
      </c>
      <c r="V421" t="n">
        <v>0.87</v>
      </c>
      <c r="W421" t="n">
        <v>2.51</v>
      </c>
      <c r="X421" t="n">
        <v>0.6</v>
      </c>
      <c r="Y421" t="n">
        <v>1</v>
      </c>
      <c r="Z421" t="n">
        <v>10</v>
      </c>
    </row>
    <row r="422">
      <c r="A422" t="n">
        <v>27</v>
      </c>
      <c r="B422" t="n">
        <v>120</v>
      </c>
      <c r="C422" t="inlineStr">
        <is>
          <t xml:space="preserve">CONCLUIDO	</t>
        </is>
      </c>
      <c r="D422" t="n">
        <v>4.7082</v>
      </c>
      <c r="E422" t="n">
        <v>21.24</v>
      </c>
      <c r="F422" t="n">
        <v>17.57</v>
      </c>
      <c r="G422" t="n">
        <v>50.21</v>
      </c>
      <c r="H422" t="n">
        <v>0.5600000000000001</v>
      </c>
      <c r="I422" t="n">
        <v>21</v>
      </c>
      <c r="J422" t="n">
        <v>244.41</v>
      </c>
      <c r="K422" t="n">
        <v>57.72</v>
      </c>
      <c r="L422" t="n">
        <v>7.75</v>
      </c>
      <c r="M422" t="n">
        <v>13</v>
      </c>
      <c r="N422" t="n">
        <v>58.93</v>
      </c>
      <c r="O422" t="n">
        <v>30377.55</v>
      </c>
      <c r="P422" t="n">
        <v>212.49</v>
      </c>
      <c r="Q422" t="n">
        <v>2196.68</v>
      </c>
      <c r="R422" t="n">
        <v>76.61</v>
      </c>
      <c r="S422" t="n">
        <v>53.93</v>
      </c>
      <c r="T422" t="n">
        <v>9286.870000000001</v>
      </c>
      <c r="U422" t="n">
        <v>0.7</v>
      </c>
      <c r="V422" t="n">
        <v>0.87</v>
      </c>
      <c r="W422" t="n">
        <v>2.52</v>
      </c>
      <c r="X422" t="n">
        <v>0.57</v>
      </c>
      <c r="Y422" t="n">
        <v>1</v>
      </c>
      <c r="Z422" t="n">
        <v>10</v>
      </c>
    </row>
    <row r="423">
      <c r="A423" t="n">
        <v>28</v>
      </c>
      <c r="B423" t="n">
        <v>120</v>
      </c>
      <c r="C423" t="inlineStr">
        <is>
          <t xml:space="preserve">CONCLUIDO	</t>
        </is>
      </c>
      <c r="D423" t="n">
        <v>4.7031</v>
      </c>
      <c r="E423" t="n">
        <v>21.26</v>
      </c>
      <c r="F423" t="n">
        <v>17.6</v>
      </c>
      <c r="G423" t="n">
        <v>50.28</v>
      </c>
      <c r="H423" t="n">
        <v>0.58</v>
      </c>
      <c r="I423" t="n">
        <v>21</v>
      </c>
      <c r="J423" t="n">
        <v>244.85</v>
      </c>
      <c r="K423" t="n">
        <v>57.72</v>
      </c>
      <c r="L423" t="n">
        <v>8</v>
      </c>
      <c r="M423" t="n">
        <v>10</v>
      </c>
      <c r="N423" t="n">
        <v>59.12</v>
      </c>
      <c r="O423" t="n">
        <v>30432.06</v>
      </c>
      <c r="P423" t="n">
        <v>211.43</v>
      </c>
      <c r="Q423" t="n">
        <v>2196.77</v>
      </c>
      <c r="R423" t="n">
        <v>77.43000000000001</v>
      </c>
      <c r="S423" t="n">
        <v>53.93</v>
      </c>
      <c r="T423" t="n">
        <v>9696.73</v>
      </c>
      <c r="U423" t="n">
        <v>0.7</v>
      </c>
      <c r="V423" t="n">
        <v>0.87</v>
      </c>
      <c r="W423" t="n">
        <v>2.52</v>
      </c>
      <c r="X423" t="n">
        <v>0.59</v>
      </c>
      <c r="Y423" t="n">
        <v>1</v>
      </c>
      <c r="Z423" t="n">
        <v>10</v>
      </c>
    </row>
    <row r="424">
      <c r="A424" t="n">
        <v>29</v>
      </c>
      <c r="B424" t="n">
        <v>120</v>
      </c>
      <c r="C424" t="inlineStr">
        <is>
          <t xml:space="preserve">CONCLUIDO	</t>
        </is>
      </c>
      <c r="D424" t="n">
        <v>4.7221</v>
      </c>
      <c r="E424" t="n">
        <v>21.18</v>
      </c>
      <c r="F424" t="n">
        <v>17.56</v>
      </c>
      <c r="G424" t="n">
        <v>52.67</v>
      </c>
      <c r="H424" t="n">
        <v>0.6</v>
      </c>
      <c r="I424" t="n">
        <v>20</v>
      </c>
      <c r="J424" t="n">
        <v>245.29</v>
      </c>
      <c r="K424" t="n">
        <v>57.72</v>
      </c>
      <c r="L424" t="n">
        <v>8.25</v>
      </c>
      <c r="M424" t="n">
        <v>6</v>
      </c>
      <c r="N424" t="n">
        <v>59.32</v>
      </c>
      <c r="O424" t="n">
        <v>30486.64</v>
      </c>
      <c r="P424" t="n">
        <v>209.28</v>
      </c>
      <c r="Q424" t="n">
        <v>2196.69</v>
      </c>
      <c r="R424" t="n">
        <v>75.77</v>
      </c>
      <c r="S424" t="n">
        <v>53.93</v>
      </c>
      <c r="T424" t="n">
        <v>8870.219999999999</v>
      </c>
      <c r="U424" t="n">
        <v>0.71</v>
      </c>
      <c r="V424" t="n">
        <v>0.87</v>
      </c>
      <c r="W424" t="n">
        <v>2.53</v>
      </c>
      <c r="X424" t="n">
        <v>0.55</v>
      </c>
      <c r="Y424" t="n">
        <v>1</v>
      </c>
      <c r="Z424" t="n">
        <v>10</v>
      </c>
    </row>
    <row r="425">
      <c r="A425" t="n">
        <v>30</v>
      </c>
      <c r="B425" t="n">
        <v>120</v>
      </c>
      <c r="C425" t="inlineStr">
        <is>
          <t xml:space="preserve">CONCLUIDO	</t>
        </is>
      </c>
      <c r="D425" t="n">
        <v>4.7251</v>
      </c>
      <c r="E425" t="n">
        <v>21.16</v>
      </c>
      <c r="F425" t="n">
        <v>17.54</v>
      </c>
      <c r="G425" t="n">
        <v>52.63</v>
      </c>
      <c r="H425" t="n">
        <v>0.62</v>
      </c>
      <c r="I425" t="n">
        <v>20</v>
      </c>
      <c r="J425" t="n">
        <v>245.73</v>
      </c>
      <c r="K425" t="n">
        <v>57.72</v>
      </c>
      <c r="L425" t="n">
        <v>8.5</v>
      </c>
      <c r="M425" t="n">
        <v>6</v>
      </c>
      <c r="N425" t="n">
        <v>59.51</v>
      </c>
      <c r="O425" t="n">
        <v>30541.29</v>
      </c>
      <c r="P425" t="n">
        <v>209.33</v>
      </c>
      <c r="Q425" t="n">
        <v>2196.71</v>
      </c>
      <c r="R425" t="n">
        <v>75.5</v>
      </c>
      <c r="S425" t="n">
        <v>53.93</v>
      </c>
      <c r="T425" t="n">
        <v>8734.6</v>
      </c>
      <c r="U425" t="n">
        <v>0.71</v>
      </c>
      <c r="V425" t="n">
        <v>0.87</v>
      </c>
      <c r="W425" t="n">
        <v>2.52</v>
      </c>
      <c r="X425" t="n">
        <v>0.54</v>
      </c>
      <c r="Y425" t="n">
        <v>1</v>
      </c>
      <c r="Z425" t="n">
        <v>10</v>
      </c>
    </row>
    <row r="426">
      <c r="A426" t="n">
        <v>31</v>
      </c>
      <c r="B426" t="n">
        <v>120</v>
      </c>
      <c r="C426" t="inlineStr">
        <is>
          <t xml:space="preserve">CONCLUIDO	</t>
        </is>
      </c>
      <c r="D426" t="n">
        <v>4.7198</v>
      </c>
      <c r="E426" t="n">
        <v>21.19</v>
      </c>
      <c r="F426" t="n">
        <v>17.57</v>
      </c>
      <c r="G426" t="n">
        <v>52.7</v>
      </c>
      <c r="H426" t="n">
        <v>0.63</v>
      </c>
      <c r="I426" t="n">
        <v>20</v>
      </c>
      <c r="J426" t="n">
        <v>246.18</v>
      </c>
      <c r="K426" t="n">
        <v>57.72</v>
      </c>
      <c r="L426" t="n">
        <v>8.75</v>
      </c>
      <c r="M426" t="n">
        <v>1</v>
      </c>
      <c r="N426" t="n">
        <v>59.7</v>
      </c>
      <c r="O426" t="n">
        <v>30596.01</v>
      </c>
      <c r="P426" t="n">
        <v>210.01</v>
      </c>
      <c r="Q426" t="n">
        <v>2196.76</v>
      </c>
      <c r="R426" t="n">
        <v>75.94</v>
      </c>
      <c r="S426" t="n">
        <v>53.93</v>
      </c>
      <c r="T426" t="n">
        <v>8955.17</v>
      </c>
      <c r="U426" t="n">
        <v>0.71</v>
      </c>
      <c r="V426" t="n">
        <v>0.87</v>
      </c>
      <c r="W426" t="n">
        <v>2.53</v>
      </c>
      <c r="X426" t="n">
        <v>0.5600000000000001</v>
      </c>
      <c r="Y426" t="n">
        <v>1</v>
      </c>
      <c r="Z426" t="n">
        <v>10</v>
      </c>
    </row>
    <row r="427">
      <c r="A427" t="n">
        <v>32</v>
      </c>
      <c r="B427" t="n">
        <v>120</v>
      </c>
      <c r="C427" t="inlineStr">
        <is>
          <t xml:space="preserve">CONCLUIDO	</t>
        </is>
      </c>
      <c r="D427" t="n">
        <v>4.7196</v>
      </c>
      <c r="E427" t="n">
        <v>21.19</v>
      </c>
      <c r="F427" t="n">
        <v>17.57</v>
      </c>
      <c r="G427" t="n">
        <v>52.7</v>
      </c>
      <c r="H427" t="n">
        <v>0.65</v>
      </c>
      <c r="I427" t="n">
        <v>20</v>
      </c>
      <c r="J427" t="n">
        <v>246.62</v>
      </c>
      <c r="K427" t="n">
        <v>57.72</v>
      </c>
      <c r="L427" t="n">
        <v>9</v>
      </c>
      <c r="M427" t="n">
        <v>1</v>
      </c>
      <c r="N427" t="n">
        <v>59.9</v>
      </c>
      <c r="O427" t="n">
        <v>30650.8</v>
      </c>
      <c r="P427" t="n">
        <v>210.18</v>
      </c>
      <c r="Q427" t="n">
        <v>2196.76</v>
      </c>
      <c r="R427" t="n">
        <v>76</v>
      </c>
      <c r="S427" t="n">
        <v>53.93</v>
      </c>
      <c r="T427" t="n">
        <v>8982.469999999999</v>
      </c>
      <c r="U427" t="n">
        <v>0.71</v>
      </c>
      <c r="V427" t="n">
        <v>0.87</v>
      </c>
      <c r="W427" t="n">
        <v>2.53</v>
      </c>
      <c r="X427" t="n">
        <v>0.5600000000000001</v>
      </c>
      <c r="Y427" t="n">
        <v>1</v>
      </c>
      <c r="Z427" t="n">
        <v>10</v>
      </c>
    </row>
    <row r="428">
      <c r="A428" t="n">
        <v>33</v>
      </c>
      <c r="B428" t="n">
        <v>120</v>
      </c>
      <c r="C428" t="inlineStr">
        <is>
          <t xml:space="preserve">CONCLUIDO	</t>
        </is>
      </c>
      <c r="D428" t="n">
        <v>4.7193</v>
      </c>
      <c r="E428" t="n">
        <v>21.19</v>
      </c>
      <c r="F428" t="n">
        <v>17.57</v>
      </c>
      <c r="G428" t="n">
        <v>52.71</v>
      </c>
      <c r="H428" t="n">
        <v>0.67</v>
      </c>
      <c r="I428" t="n">
        <v>20</v>
      </c>
      <c r="J428" t="n">
        <v>247.07</v>
      </c>
      <c r="K428" t="n">
        <v>57.72</v>
      </c>
      <c r="L428" t="n">
        <v>9.25</v>
      </c>
      <c r="M428" t="n">
        <v>0</v>
      </c>
      <c r="N428" t="n">
        <v>60.09</v>
      </c>
      <c r="O428" t="n">
        <v>30705.66</v>
      </c>
      <c r="P428" t="n">
        <v>210.56</v>
      </c>
      <c r="Q428" t="n">
        <v>2196.76</v>
      </c>
      <c r="R428" t="n">
        <v>76</v>
      </c>
      <c r="S428" t="n">
        <v>53.93</v>
      </c>
      <c r="T428" t="n">
        <v>8982.5</v>
      </c>
      <c r="U428" t="n">
        <v>0.71</v>
      </c>
      <c r="V428" t="n">
        <v>0.87</v>
      </c>
      <c r="W428" t="n">
        <v>2.53</v>
      </c>
      <c r="X428" t="n">
        <v>0.5600000000000001</v>
      </c>
      <c r="Y428" t="n">
        <v>1</v>
      </c>
      <c r="Z428" t="n">
        <v>10</v>
      </c>
    </row>
    <row r="429">
      <c r="A429" t="n">
        <v>0</v>
      </c>
      <c r="B429" t="n">
        <v>145</v>
      </c>
      <c r="C429" t="inlineStr">
        <is>
          <t xml:space="preserve">CONCLUIDO	</t>
        </is>
      </c>
      <c r="D429" t="n">
        <v>1.9934</v>
      </c>
      <c r="E429" t="n">
        <v>50.17</v>
      </c>
      <c r="F429" t="n">
        <v>27.92</v>
      </c>
      <c r="G429" t="n">
        <v>4.68</v>
      </c>
      <c r="H429" t="n">
        <v>0.06</v>
      </c>
      <c r="I429" t="n">
        <v>358</v>
      </c>
      <c r="J429" t="n">
        <v>285.18</v>
      </c>
      <c r="K429" t="n">
        <v>61.2</v>
      </c>
      <c r="L429" t="n">
        <v>1</v>
      </c>
      <c r="M429" t="n">
        <v>356</v>
      </c>
      <c r="N429" t="n">
        <v>77.98</v>
      </c>
      <c r="O429" t="n">
        <v>35406.83</v>
      </c>
      <c r="P429" t="n">
        <v>492.25</v>
      </c>
      <c r="Q429" t="n">
        <v>2198.4</v>
      </c>
      <c r="R429" t="n">
        <v>415.36</v>
      </c>
      <c r="S429" t="n">
        <v>53.93</v>
      </c>
      <c r="T429" t="n">
        <v>176973.33</v>
      </c>
      <c r="U429" t="n">
        <v>0.13</v>
      </c>
      <c r="V429" t="n">
        <v>0.55</v>
      </c>
      <c r="W429" t="n">
        <v>3.07</v>
      </c>
      <c r="X429" t="n">
        <v>10.91</v>
      </c>
      <c r="Y429" t="n">
        <v>1</v>
      </c>
      <c r="Z429" t="n">
        <v>10</v>
      </c>
    </row>
    <row r="430">
      <c r="A430" t="n">
        <v>1</v>
      </c>
      <c r="B430" t="n">
        <v>145</v>
      </c>
      <c r="C430" t="inlineStr">
        <is>
          <t xml:space="preserve">CONCLUIDO	</t>
        </is>
      </c>
      <c r="D430" t="n">
        <v>2.4505</v>
      </c>
      <c r="E430" t="n">
        <v>40.81</v>
      </c>
      <c r="F430" t="n">
        <v>24.44</v>
      </c>
      <c r="G430" t="n">
        <v>5.89</v>
      </c>
      <c r="H430" t="n">
        <v>0.08</v>
      </c>
      <c r="I430" t="n">
        <v>249</v>
      </c>
      <c r="J430" t="n">
        <v>285.68</v>
      </c>
      <c r="K430" t="n">
        <v>61.2</v>
      </c>
      <c r="L430" t="n">
        <v>1.25</v>
      </c>
      <c r="M430" t="n">
        <v>247</v>
      </c>
      <c r="N430" t="n">
        <v>78.23999999999999</v>
      </c>
      <c r="O430" t="n">
        <v>35468.6</v>
      </c>
      <c r="P430" t="n">
        <v>428.85</v>
      </c>
      <c r="Q430" t="n">
        <v>2197.68</v>
      </c>
      <c r="R430" t="n">
        <v>301.06</v>
      </c>
      <c r="S430" t="n">
        <v>53.93</v>
      </c>
      <c r="T430" t="n">
        <v>120371.35</v>
      </c>
      <c r="U430" t="n">
        <v>0.18</v>
      </c>
      <c r="V430" t="n">
        <v>0.63</v>
      </c>
      <c r="W430" t="n">
        <v>2.89</v>
      </c>
      <c r="X430" t="n">
        <v>7.43</v>
      </c>
      <c r="Y430" t="n">
        <v>1</v>
      </c>
      <c r="Z430" t="n">
        <v>10</v>
      </c>
    </row>
    <row r="431">
      <c r="A431" t="n">
        <v>2</v>
      </c>
      <c r="B431" t="n">
        <v>145</v>
      </c>
      <c r="C431" t="inlineStr">
        <is>
          <t xml:space="preserve">CONCLUIDO	</t>
        </is>
      </c>
      <c r="D431" t="n">
        <v>2.7794</v>
      </c>
      <c r="E431" t="n">
        <v>35.98</v>
      </c>
      <c r="F431" t="n">
        <v>22.68</v>
      </c>
      <c r="G431" t="n">
        <v>7.09</v>
      </c>
      <c r="H431" t="n">
        <v>0.09</v>
      </c>
      <c r="I431" t="n">
        <v>192</v>
      </c>
      <c r="J431" t="n">
        <v>286.19</v>
      </c>
      <c r="K431" t="n">
        <v>61.2</v>
      </c>
      <c r="L431" t="n">
        <v>1.5</v>
      </c>
      <c r="M431" t="n">
        <v>190</v>
      </c>
      <c r="N431" t="n">
        <v>78.48999999999999</v>
      </c>
      <c r="O431" t="n">
        <v>35530.47</v>
      </c>
      <c r="P431" t="n">
        <v>396.21</v>
      </c>
      <c r="Q431" t="n">
        <v>2197.13</v>
      </c>
      <c r="R431" t="n">
        <v>243.54</v>
      </c>
      <c r="S431" t="n">
        <v>53.93</v>
      </c>
      <c r="T431" t="n">
        <v>91896.19</v>
      </c>
      <c r="U431" t="n">
        <v>0.22</v>
      </c>
      <c r="V431" t="n">
        <v>0.67</v>
      </c>
      <c r="W431" t="n">
        <v>2.79</v>
      </c>
      <c r="X431" t="n">
        <v>5.67</v>
      </c>
      <c r="Y431" t="n">
        <v>1</v>
      </c>
      <c r="Z431" t="n">
        <v>10</v>
      </c>
    </row>
    <row r="432">
      <c r="A432" t="n">
        <v>3</v>
      </c>
      <c r="B432" t="n">
        <v>145</v>
      </c>
      <c r="C432" t="inlineStr">
        <is>
          <t xml:space="preserve">CONCLUIDO	</t>
        </is>
      </c>
      <c r="D432" t="n">
        <v>3.0356</v>
      </c>
      <c r="E432" t="n">
        <v>32.94</v>
      </c>
      <c r="F432" t="n">
        <v>21.59</v>
      </c>
      <c r="G432" t="n">
        <v>8.300000000000001</v>
      </c>
      <c r="H432" t="n">
        <v>0.11</v>
      </c>
      <c r="I432" t="n">
        <v>156</v>
      </c>
      <c r="J432" t="n">
        <v>286.69</v>
      </c>
      <c r="K432" t="n">
        <v>61.2</v>
      </c>
      <c r="L432" t="n">
        <v>1.75</v>
      </c>
      <c r="M432" t="n">
        <v>154</v>
      </c>
      <c r="N432" t="n">
        <v>78.73999999999999</v>
      </c>
      <c r="O432" t="n">
        <v>35592.57</v>
      </c>
      <c r="P432" t="n">
        <v>375.31</v>
      </c>
      <c r="Q432" t="n">
        <v>2197.1</v>
      </c>
      <c r="R432" t="n">
        <v>207.3</v>
      </c>
      <c r="S432" t="n">
        <v>53.93</v>
      </c>
      <c r="T432" t="n">
        <v>73954.57000000001</v>
      </c>
      <c r="U432" t="n">
        <v>0.26</v>
      </c>
      <c r="V432" t="n">
        <v>0.71</v>
      </c>
      <c r="W432" t="n">
        <v>2.75</v>
      </c>
      <c r="X432" t="n">
        <v>4.58</v>
      </c>
      <c r="Y432" t="n">
        <v>1</v>
      </c>
      <c r="Z432" t="n">
        <v>10</v>
      </c>
    </row>
    <row r="433">
      <c r="A433" t="n">
        <v>4</v>
      </c>
      <c r="B433" t="n">
        <v>145</v>
      </c>
      <c r="C433" t="inlineStr">
        <is>
          <t xml:space="preserve">CONCLUIDO	</t>
        </is>
      </c>
      <c r="D433" t="n">
        <v>3.2451</v>
      </c>
      <c r="E433" t="n">
        <v>30.82</v>
      </c>
      <c r="F433" t="n">
        <v>20.81</v>
      </c>
      <c r="G433" t="n">
        <v>9.529999999999999</v>
      </c>
      <c r="H433" t="n">
        <v>0.12</v>
      </c>
      <c r="I433" t="n">
        <v>131</v>
      </c>
      <c r="J433" t="n">
        <v>287.19</v>
      </c>
      <c r="K433" t="n">
        <v>61.2</v>
      </c>
      <c r="L433" t="n">
        <v>2</v>
      </c>
      <c r="M433" t="n">
        <v>129</v>
      </c>
      <c r="N433" t="n">
        <v>78.98999999999999</v>
      </c>
      <c r="O433" t="n">
        <v>35654.65</v>
      </c>
      <c r="P433" t="n">
        <v>360.15</v>
      </c>
      <c r="Q433" t="n">
        <v>2197.07</v>
      </c>
      <c r="R433" t="n">
        <v>182.19</v>
      </c>
      <c r="S433" t="n">
        <v>53.93</v>
      </c>
      <c r="T433" t="n">
        <v>61523.4</v>
      </c>
      <c r="U433" t="n">
        <v>0.3</v>
      </c>
      <c r="V433" t="n">
        <v>0.73</v>
      </c>
      <c r="W433" t="n">
        <v>2.69</v>
      </c>
      <c r="X433" t="n">
        <v>3.8</v>
      </c>
      <c r="Y433" t="n">
        <v>1</v>
      </c>
      <c r="Z433" t="n">
        <v>10</v>
      </c>
    </row>
    <row r="434">
      <c r="A434" t="n">
        <v>5</v>
      </c>
      <c r="B434" t="n">
        <v>145</v>
      </c>
      <c r="C434" t="inlineStr">
        <is>
          <t xml:space="preserve">CONCLUIDO	</t>
        </is>
      </c>
      <c r="D434" t="n">
        <v>3.412</v>
      </c>
      <c r="E434" t="n">
        <v>29.31</v>
      </c>
      <c r="F434" t="n">
        <v>20.27</v>
      </c>
      <c r="G434" t="n">
        <v>10.76</v>
      </c>
      <c r="H434" t="n">
        <v>0.14</v>
      </c>
      <c r="I434" t="n">
        <v>113</v>
      </c>
      <c r="J434" t="n">
        <v>287.7</v>
      </c>
      <c r="K434" t="n">
        <v>61.2</v>
      </c>
      <c r="L434" t="n">
        <v>2.25</v>
      </c>
      <c r="M434" t="n">
        <v>111</v>
      </c>
      <c r="N434" t="n">
        <v>79.25</v>
      </c>
      <c r="O434" t="n">
        <v>35716.83</v>
      </c>
      <c r="P434" t="n">
        <v>349.19</v>
      </c>
      <c r="Q434" t="n">
        <v>2197.06</v>
      </c>
      <c r="R434" t="n">
        <v>164.31</v>
      </c>
      <c r="S434" t="n">
        <v>53.93</v>
      </c>
      <c r="T434" t="n">
        <v>52676.41</v>
      </c>
      <c r="U434" t="n">
        <v>0.33</v>
      </c>
      <c r="V434" t="n">
        <v>0.75</v>
      </c>
      <c r="W434" t="n">
        <v>2.67</v>
      </c>
      <c r="X434" t="n">
        <v>3.26</v>
      </c>
      <c r="Y434" t="n">
        <v>1</v>
      </c>
      <c r="Z434" t="n">
        <v>10</v>
      </c>
    </row>
    <row r="435">
      <c r="A435" t="n">
        <v>6</v>
      </c>
      <c r="B435" t="n">
        <v>145</v>
      </c>
      <c r="C435" t="inlineStr">
        <is>
          <t xml:space="preserve">CONCLUIDO	</t>
        </is>
      </c>
      <c r="D435" t="n">
        <v>3.5505</v>
      </c>
      <c r="E435" t="n">
        <v>28.16</v>
      </c>
      <c r="F435" t="n">
        <v>19.88</v>
      </c>
      <c r="G435" t="n">
        <v>12.05</v>
      </c>
      <c r="H435" t="n">
        <v>0.15</v>
      </c>
      <c r="I435" t="n">
        <v>99</v>
      </c>
      <c r="J435" t="n">
        <v>288.2</v>
      </c>
      <c r="K435" t="n">
        <v>61.2</v>
      </c>
      <c r="L435" t="n">
        <v>2.5</v>
      </c>
      <c r="M435" t="n">
        <v>97</v>
      </c>
      <c r="N435" t="n">
        <v>79.5</v>
      </c>
      <c r="O435" t="n">
        <v>35779.11</v>
      </c>
      <c r="P435" t="n">
        <v>341.06</v>
      </c>
      <c r="Q435" t="n">
        <v>2196.8</v>
      </c>
      <c r="R435" t="n">
        <v>151.96</v>
      </c>
      <c r="S435" t="n">
        <v>53.93</v>
      </c>
      <c r="T435" t="n">
        <v>46569.14</v>
      </c>
      <c r="U435" t="n">
        <v>0.35</v>
      </c>
      <c r="V435" t="n">
        <v>0.77</v>
      </c>
      <c r="W435" t="n">
        <v>2.64</v>
      </c>
      <c r="X435" t="n">
        <v>2.87</v>
      </c>
      <c r="Y435" t="n">
        <v>1</v>
      </c>
      <c r="Z435" t="n">
        <v>10</v>
      </c>
    </row>
    <row r="436">
      <c r="A436" t="n">
        <v>7</v>
      </c>
      <c r="B436" t="n">
        <v>145</v>
      </c>
      <c r="C436" t="inlineStr">
        <is>
          <t xml:space="preserve">CONCLUIDO	</t>
        </is>
      </c>
      <c r="D436" t="n">
        <v>3.6739</v>
      </c>
      <c r="E436" t="n">
        <v>27.22</v>
      </c>
      <c r="F436" t="n">
        <v>19.53</v>
      </c>
      <c r="G436" t="n">
        <v>13.31</v>
      </c>
      <c r="H436" t="n">
        <v>0.17</v>
      </c>
      <c r="I436" t="n">
        <v>88</v>
      </c>
      <c r="J436" t="n">
        <v>288.71</v>
      </c>
      <c r="K436" t="n">
        <v>61.2</v>
      </c>
      <c r="L436" t="n">
        <v>2.75</v>
      </c>
      <c r="M436" t="n">
        <v>86</v>
      </c>
      <c r="N436" t="n">
        <v>79.76000000000001</v>
      </c>
      <c r="O436" t="n">
        <v>35841.5</v>
      </c>
      <c r="P436" t="n">
        <v>333.09</v>
      </c>
      <c r="Q436" t="n">
        <v>2196.96</v>
      </c>
      <c r="R436" t="n">
        <v>140.44</v>
      </c>
      <c r="S436" t="n">
        <v>53.93</v>
      </c>
      <c r="T436" t="n">
        <v>40863.68</v>
      </c>
      <c r="U436" t="n">
        <v>0.38</v>
      </c>
      <c r="V436" t="n">
        <v>0.78</v>
      </c>
      <c r="W436" t="n">
        <v>2.62</v>
      </c>
      <c r="X436" t="n">
        <v>2.52</v>
      </c>
      <c r="Y436" t="n">
        <v>1</v>
      </c>
      <c r="Z436" t="n">
        <v>10</v>
      </c>
    </row>
    <row r="437">
      <c r="A437" t="n">
        <v>8</v>
      </c>
      <c r="B437" t="n">
        <v>145</v>
      </c>
      <c r="C437" t="inlineStr">
        <is>
          <t xml:space="preserve">CONCLUIDO	</t>
        </is>
      </c>
      <c r="D437" t="n">
        <v>3.7631</v>
      </c>
      <c r="E437" t="n">
        <v>26.57</v>
      </c>
      <c r="F437" t="n">
        <v>19.31</v>
      </c>
      <c r="G437" t="n">
        <v>14.49</v>
      </c>
      <c r="H437" t="n">
        <v>0.18</v>
      </c>
      <c r="I437" t="n">
        <v>80</v>
      </c>
      <c r="J437" t="n">
        <v>289.21</v>
      </c>
      <c r="K437" t="n">
        <v>61.2</v>
      </c>
      <c r="L437" t="n">
        <v>3</v>
      </c>
      <c r="M437" t="n">
        <v>78</v>
      </c>
      <c r="N437" t="n">
        <v>80.02</v>
      </c>
      <c r="O437" t="n">
        <v>35903.99</v>
      </c>
      <c r="P437" t="n">
        <v>328.2</v>
      </c>
      <c r="Q437" t="n">
        <v>2196.84</v>
      </c>
      <c r="R437" t="n">
        <v>133.26</v>
      </c>
      <c r="S437" t="n">
        <v>53.93</v>
      </c>
      <c r="T437" t="n">
        <v>37313.65</v>
      </c>
      <c r="U437" t="n">
        <v>0.4</v>
      </c>
      <c r="V437" t="n">
        <v>0.79</v>
      </c>
      <c r="W437" t="n">
        <v>2.62</v>
      </c>
      <c r="X437" t="n">
        <v>2.31</v>
      </c>
      <c r="Y437" t="n">
        <v>1</v>
      </c>
      <c r="Z437" t="n">
        <v>10</v>
      </c>
    </row>
    <row r="438">
      <c r="A438" t="n">
        <v>9</v>
      </c>
      <c r="B438" t="n">
        <v>145</v>
      </c>
      <c r="C438" t="inlineStr">
        <is>
          <t xml:space="preserve">CONCLUIDO	</t>
        </is>
      </c>
      <c r="D438" t="n">
        <v>3.8512</v>
      </c>
      <c r="E438" t="n">
        <v>25.97</v>
      </c>
      <c r="F438" t="n">
        <v>19.08</v>
      </c>
      <c r="G438" t="n">
        <v>15.68</v>
      </c>
      <c r="H438" t="n">
        <v>0.2</v>
      </c>
      <c r="I438" t="n">
        <v>73</v>
      </c>
      <c r="J438" t="n">
        <v>289.72</v>
      </c>
      <c r="K438" t="n">
        <v>61.2</v>
      </c>
      <c r="L438" t="n">
        <v>3.25</v>
      </c>
      <c r="M438" t="n">
        <v>71</v>
      </c>
      <c r="N438" t="n">
        <v>80.27</v>
      </c>
      <c r="O438" t="n">
        <v>35966.59</v>
      </c>
      <c r="P438" t="n">
        <v>322.61</v>
      </c>
      <c r="Q438" t="n">
        <v>2196.79</v>
      </c>
      <c r="R438" t="n">
        <v>125.84</v>
      </c>
      <c r="S438" t="n">
        <v>53.93</v>
      </c>
      <c r="T438" t="n">
        <v>33639.22</v>
      </c>
      <c r="U438" t="n">
        <v>0.43</v>
      </c>
      <c r="V438" t="n">
        <v>0.8</v>
      </c>
      <c r="W438" t="n">
        <v>2.6</v>
      </c>
      <c r="X438" t="n">
        <v>2.08</v>
      </c>
      <c r="Y438" t="n">
        <v>1</v>
      </c>
      <c r="Z438" t="n">
        <v>10</v>
      </c>
    </row>
    <row r="439">
      <c r="A439" t="n">
        <v>10</v>
      </c>
      <c r="B439" t="n">
        <v>145</v>
      </c>
      <c r="C439" t="inlineStr">
        <is>
          <t xml:space="preserve">CONCLUIDO	</t>
        </is>
      </c>
      <c r="D439" t="n">
        <v>3.9217</v>
      </c>
      <c r="E439" t="n">
        <v>25.5</v>
      </c>
      <c r="F439" t="n">
        <v>18.94</v>
      </c>
      <c r="G439" t="n">
        <v>16.96</v>
      </c>
      <c r="H439" t="n">
        <v>0.21</v>
      </c>
      <c r="I439" t="n">
        <v>67</v>
      </c>
      <c r="J439" t="n">
        <v>290.23</v>
      </c>
      <c r="K439" t="n">
        <v>61.2</v>
      </c>
      <c r="L439" t="n">
        <v>3.5</v>
      </c>
      <c r="M439" t="n">
        <v>65</v>
      </c>
      <c r="N439" t="n">
        <v>80.53</v>
      </c>
      <c r="O439" t="n">
        <v>36029.29</v>
      </c>
      <c r="P439" t="n">
        <v>318.47</v>
      </c>
      <c r="Q439" t="n">
        <v>2196.9</v>
      </c>
      <c r="R439" t="n">
        <v>121.58</v>
      </c>
      <c r="S439" t="n">
        <v>53.93</v>
      </c>
      <c r="T439" t="n">
        <v>31541.9</v>
      </c>
      <c r="U439" t="n">
        <v>0.44</v>
      </c>
      <c r="V439" t="n">
        <v>0.8100000000000001</v>
      </c>
      <c r="W439" t="n">
        <v>2.58</v>
      </c>
      <c r="X439" t="n">
        <v>1.93</v>
      </c>
      <c r="Y439" t="n">
        <v>1</v>
      </c>
      <c r="Z439" t="n">
        <v>10</v>
      </c>
    </row>
    <row r="440">
      <c r="A440" t="n">
        <v>11</v>
      </c>
      <c r="B440" t="n">
        <v>145</v>
      </c>
      <c r="C440" t="inlineStr">
        <is>
          <t xml:space="preserve">CONCLUIDO	</t>
        </is>
      </c>
      <c r="D440" t="n">
        <v>4.0032</v>
      </c>
      <c r="E440" t="n">
        <v>24.98</v>
      </c>
      <c r="F440" t="n">
        <v>18.74</v>
      </c>
      <c r="G440" t="n">
        <v>18.44</v>
      </c>
      <c r="H440" t="n">
        <v>0.23</v>
      </c>
      <c r="I440" t="n">
        <v>61</v>
      </c>
      <c r="J440" t="n">
        <v>290.74</v>
      </c>
      <c r="K440" t="n">
        <v>61.2</v>
      </c>
      <c r="L440" t="n">
        <v>3.75</v>
      </c>
      <c r="M440" t="n">
        <v>59</v>
      </c>
      <c r="N440" t="n">
        <v>80.79000000000001</v>
      </c>
      <c r="O440" t="n">
        <v>36092.1</v>
      </c>
      <c r="P440" t="n">
        <v>313.77</v>
      </c>
      <c r="Q440" t="n">
        <v>2196.79</v>
      </c>
      <c r="R440" t="n">
        <v>114.96</v>
      </c>
      <c r="S440" t="n">
        <v>53.93</v>
      </c>
      <c r="T440" t="n">
        <v>28260.02</v>
      </c>
      <c r="U440" t="n">
        <v>0.47</v>
      </c>
      <c r="V440" t="n">
        <v>0.8100000000000001</v>
      </c>
      <c r="W440" t="n">
        <v>2.58</v>
      </c>
      <c r="X440" t="n">
        <v>1.74</v>
      </c>
      <c r="Y440" t="n">
        <v>1</v>
      </c>
      <c r="Z440" t="n">
        <v>10</v>
      </c>
    </row>
    <row r="441">
      <c r="A441" t="n">
        <v>12</v>
      </c>
      <c r="B441" t="n">
        <v>145</v>
      </c>
      <c r="C441" t="inlineStr">
        <is>
          <t xml:space="preserve">CONCLUIDO	</t>
        </is>
      </c>
      <c r="D441" t="n">
        <v>4.0553</v>
      </c>
      <c r="E441" t="n">
        <v>24.66</v>
      </c>
      <c r="F441" t="n">
        <v>18.64</v>
      </c>
      <c r="G441" t="n">
        <v>19.62</v>
      </c>
      <c r="H441" t="n">
        <v>0.24</v>
      </c>
      <c r="I441" t="n">
        <v>57</v>
      </c>
      <c r="J441" t="n">
        <v>291.25</v>
      </c>
      <c r="K441" t="n">
        <v>61.2</v>
      </c>
      <c r="L441" t="n">
        <v>4</v>
      </c>
      <c r="M441" t="n">
        <v>55</v>
      </c>
      <c r="N441" t="n">
        <v>81.05</v>
      </c>
      <c r="O441" t="n">
        <v>36155.02</v>
      </c>
      <c r="P441" t="n">
        <v>310.34</v>
      </c>
      <c r="Q441" t="n">
        <v>2196.78</v>
      </c>
      <c r="R441" t="n">
        <v>111.59</v>
      </c>
      <c r="S441" t="n">
        <v>53.93</v>
      </c>
      <c r="T441" t="n">
        <v>26595.54</v>
      </c>
      <c r="U441" t="n">
        <v>0.48</v>
      </c>
      <c r="V441" t="n">
        <v>0.82</v>
      </c>
      <c r="W441" t="n">
        <v>2.57</v>
      </c>
      <c r="X441" t="n">
        <v>1.63</v>
      </c>
      <c r="Y441" t="n">
        <v>1</v>
      </c>
      <c r="Z441" t="n">
        <v>10</v>
      </c>
    </row>
    <row r="442">
      <c r="A442" t="n">
        <v>13</v>
      </c>
      <c r="B442" t="n">
        <v>145</v>
      </c>
      <c r="C442" t="inlineStr">
        <is>
          <t xml:space="preserve">CONCLUIDO	</t>
        </is>
      </c>
      <c r="D442" t="n">
        <v>4.111</v>
      </c>
      <c r="E442" t="n">
        <v>24.32</v>
      </c>
      <c r="F442" t="n">
        <v>18.52</v>
      </c>
      <c r="G442" t="n">
        <v>20.97</v>
      </c>
      <c r="H442" t="n">
        <v>0.26</v>
      </c>
      <c r="I442" t="n">
        <v>53</v>
      </c>
      <c r="J442" t="n">
        <v>291.76</v>
      </c>
      <c r="K442" t="n">
        <v>61.2</v>
      </c>
      <c r="L442" t="n">
        <v>4.25</v>
      </c>
      <c r="M442" t="n">
        <v>51</v>
      </c>
      <c r="N442" t="n">
        <v>81.31</v>
      </c>
      <c r="O442" t="n">
        <v>36218.04</v>
      </c>
      <c r="P442" t="n">
        <v>306.78</v>
      </c>
      <c r="Q442" t="n">
        <v>2196.91</v>
      </c>
      <c r="R442" t="n">
        <v>107.59</v>
      </c>
      <c r="S442" t="n">
        <v>53.93</v>
      </c>
      <c r="T442" t="n">
        <v>24612.37</v>
      </c>
      <c r="U442" t="n">
        <v>0.5</v>
      </c>
      <c r="V442" t="n">
        <v>0.82</v>
      </c>
      <c r="W442" t="n">
        <v>2.56</v>
      </c>
      <c r="X442" t="n">
        <v>1.51</v>
      </c>
      <c r="Y442" t="n">
        <v>1</v>
      </c>
      <c r="Z442" t="n">
        <v>10</v>
      </c>
    </row>
    <row r="443">
      <c r="A443" t="n">
        <v>14</v>
      </c>
      <c r="B443" t="n">
        <v>145</v>
      </c>
      <c r="C443" t="inlineStr">
        <is>
          <t xml:space="preserve">CONCLUIDO	</t>
        </is>
      </c>
      <c r="D443" t="n">
        <v>4.1571</v>
      </c>
      <c r="E443" t="n">
        <v>24.06</v>
      </c>
      <c r="F443" t="n">
        <v>18.41</v>
      </c>
      <c r="G443" t="n">
        <v>22.09</v>
      </c>
      <c r="H443" t="n">
        <v>0.27</v>
      </c>
      <c r="I443" t="n">
        <v>50</v>
      </c>
      <c r="J443" t="n">
        <v>292.27</v>
      </c>
      <c r="K443" t="n">
        <v>61.2</v>
      </c>
      <c r="L443" t="n">
        <v>4.5</v>
      </c>
      <c r="M443" t="n">
        <v>48</v>
      </c>
      <c r="N443" t="n">
        <v>81.56999999999999</v>
      </c>
      <c r="O443" t="n">
        <v>36281.16</v>
      </c>
      <c r="P443" t="n">
        <v>303.05</v>
      </c>
      <c r="Q443" t="n">
        <v>2196.77</v>
      </c>
      <c r="R443" t="n">
        <v>104.01</v>
      </c>
      <c r="S443" t="n">
        <v>53.93</v>
      </c>
      <c r="T443" t="n">
        <v>22839.69</v>
      </c>
      <c r="U443" t="n">
        <v>0.52</v>
      </c>
      <c r="V443" t="n">
        <v>0.83</v>
      </c>
      <c r="W443" t="n">
        <v>2.56</v>
      </c>
      <c r="X443" t="n">
        <v>1.41</v>
      </c>
      <c r="Y443" t="n">
        <v>1</v>
      </c>
      <c r="Z443" t="n">
        <v>10</v>
      </c>
    </row>
    <row r="444">
      <c r="A444" t="n">
        <v>15</v>
      </c>
      <c r="B444" t="n">
        <v>145</v>
      </c>
      <c r="C444" t="inlineStr">
        <is>
          <t xml:space="preserve">CONCLUIDO	</t>
        </is>
      </c>
      <c r="D444" t="n">
        <v>4.2004</v>
      </c>
      <c r="E444" t="n">
        <v>23.81</v>
      </c>
      <c r="F444" t="n">
        <v>18.33</v>
      </c>
      <c r="G444" t="n">
        <v>23.39</v>
      </c>
      <c r="H444" t="n">
        <v>0.29</v>
      </c>
      <c r="I444" t="n">
        <v>47</v>
      </c>
      <c r="J444" t="n">
        <v>292.79</v>
      </c>
      <c r="K444" t="n">
        <v>61.2</v>
      </c>
      <c r="L444" t="n">
        <v>4.75</v>
      </c>
      <c r="M444" t="n">
        <v>45</v>
      </c>
      <c r="N444" t="n">
        <v>81.84</v>
      </c>
      <c r="O444" t="n">
        <v>36344.4</v>
      </c>
      <c r="P444" t="n">
        <v>300.38</v>
      </c>
      <c r="Q444" t="n">
        <v>2196.58</v>
      </c>
      <c r="R444" t="n">
        <v>101.54</v>
      </c>
      <c r="S444" t="n">
        <v>53.93</v>
      </c>
      <c r="T444" t="n">
        <v>21622.33</v>
      </c>
      <c r="U444" t="n">
        <v>0.53</v>
      </c>
      <c r="V444" t="n">
        <v>0.83</v>
      </c>
      <c r="W444" t="n">
        <v>2.55</v>
      </c>
      <c r="X444" t="n">
        <v>1.32</v>
      </c>
      <c r="Y444" t="n">
        <v>1</v>
      </c>
      <c r="Z444" t="n">
        <v>10</v>
      </c>
    </row>
    <row r="445">
      <c r="A445" t="n">
        <v>16</v>
      </c>
      <c r="B445" t="n">
        <v>145</v>
      </c>
      <c r="C445" t="inlineStr">
        <is>
          <t xml:space="preserve">CONCLUIDO	</t>
        </is>
      </c>
      <c r="D445" t="n">
        <v>4.2429</v>
      </c>
      <c r="E445" t="n">
        <v>23.57</v>
      </c>
      <c r="F445" t="n">
        <v>18.25</v>
      </c>
      <c r="G445" t="n">
        <v>24.88</v>
      </c>
      <c r="H445" t="n">
        <v>0.3</v>
      </c>
      <c r="I445" t="n">
        <v>44</v>
      </c>
      <c r="J445" t="n">
        <v>293.3</v>
      </c>
      <c r="K445" t="n">
        <v>61.2</v>
      </c>
      <c r="L445" t="n">
        <v>5</v>
      </c>
      <c r="M445" t="n">
        <v>42</v>
      </c>
      <c r="N445" t="n">
        <v>82.09999999999999</v>
      </c>
      <c r="O445" t="n">
        <v>36407.75</v>
      </c>
      <c r="P445" t="n">
        <v>297.2</v>
      </c>
      <c r="Q445" t="n">
        <v>2196.61</v>
      </c>
      <c r="R445" t="n">
        <v>98.58</v>
      </c>
      <c r="S445" t="n">
        <v>53.93</v>
      </c>
      <c r="T445" t="n">
        <v>20153.66</v>
      </c>
      <c r="U445" t="n">
        <v>0.55</v>
      </c>
      <c r="V445" t="n">
        <v>0.84</v>
      </c>
      <c r="W445" t="n">
        <v>2.55</v>
      </c>
      <c r="X445" t="n">
        <v>1.24</v>
      </c>
      <c r="Y445" t="n">
        <v>1</v>
      </c>
      <c r="Z445" t="n">
        <v>10</v>
      </c>
    </row>
    <row r="446">
      <c r="A446" t="n">
        <v>17</v>
      </c>
      <c r="B446" t="n">
        <v>145</v>
      </c>
      <c r="C446" t="inlineStr">
        <is>
          <t xml:space="preserve">CONCLUIDO	</t>
        </is>
      </c>
      <c r="D446" t="n">
        <v>4.2765</v>
      </c>
      <c r="E446" t="n">
        <v>23.38</v>
      </c>
      <c r="F446" t="n">
        <v>18.17</v>
      </c>
      <c r="G446" t="n">
        <v>25.96</v>
      </c>
      <c r="H446" t="n">
        <v>0.32</v>
      </c>
      <c r="I446" t="n">
        <v>42</v>
      </c>
      <c r="J446" t="n">
        <v>293.81</v>
      </c>
      <c r="K446" t="n">
        <v>61.2</v>
      </c>
      <c r="L446" t="n">
        <v>5.25</v>
      </c>
      <c r="M446" t="n">
        <v>40</v>
      </c>
      <c r="N446" t="n">
        <v>82.36</v>
      </c>
      <c r="O446" t="n">
        <v>36471.2</v>
      </c>
      <c r="P446" t="n">
        <v>294.76</v>
      </c>
      <c r="Q446" t="n">
        <v>2196.65</v>
      </c>
      <c r="R446" t="n">
        <v>96.06999999999999</v>
      </c>
      <c r="S446" t="n">
        <v>53.93</v>
      </c>
      <c r="T446" t="n">
        <v>18912.36</v>
      </c>
      <c r="U446" t="n">
        <v>0.5600000000000001</v>
      </c>
      <c r="V446" t="n">
        <v>0.84</v>
      </c>
      <c r="W446" t="n">
        <v>2.55</v>
      </c>
      <c r="X446" t="n">
        <v>1.17</v>
      </c>
      <c r="Y446" t="n">
        <v>1</v>
      </c>
      <c r="Z446" t="n">
        <v>10</v>
      </c>
    </row>
    <row r="447">
      <c r="A447" t="n">
        <v>18</v>
      </c>
      <c r="B447" t="n">
        <v>145</v>
      </c>
      <c r="C447" t="inlineStr">
        <is>
          <t xml:space="preserve">CONCLUIDO	</t>
        </is>
      </c>
      <c r="D447" t="n">
        <v>4.3225</v>
      </c>
      <c r="E447" t="n">
        <v>23.14</v>
      </c>
      <c r="F447" t="n">
        <v>18.08</v>
      </c>
      <c r="G447" t="n">
        <v>27.82</v>
      </c>
      <c r="H447" t="n">
        <v>0.33</v>
      </c>
      <c r="I447" t="n">
        <v>39</v>
      </c>
      <c r="J447" t="n">
        <v>294.33</v>
      </c>
      <c r="K447" t="n">
        <v>61.2</v>
      </c>
      <c r="L447" t="n">
        <v>5.5</v>
      </c>
      <c r="M447" t="n">
        <v>37</v>
      </c>
      <c r="N447" t="n">
        <v>82.63</v>
      </c>
      <c r="O447" t="n">
        <v>36534.76</v>
      </c>
      <c r="P447" t="n">
        <v>291.03</v>
      </c>
      <c r="Q447" t="n">
        <v>2196.79</v>
      </c>
      <c r="R447" t="n">
        <v>93.36</v>
      </c>
      <c r="S447" t="n">
        <v>53.93</v>
      </c>
      <c r="T447" t="n">
        <v>17570.96</v>
      </c>
      <c r="U447" t="n">
        <v>0.58</v>
      </c>
      <c r="V447" t="n">
        <v>0.84</v>
      </c>
      <c r="W447" t="n">
        <v>2.54</v>
      </c>
      <c r="X447" t="n">
        <v>1.08</v>
      </c>
      <c r="Y447" t="n">
        <v>1</v>
      </c>
      <c r="Z447" t="n">
        <v>10</v>
      </c>
    </row>
    <row r="448">
      <c r="A448" t="n">
        <v>19</v>
      </c>
      <c r="B448" t="n">
        <v>145</v>
      </c>
      <c r="C448" t="inlineStr">
        <is>
          <t xml:space="preserve">CONCLUIDO	</t>
        </is>
      </c>
      <c r="D448" t="n">
        <v>4.3334</v>
      </c>
      <c r="E448" t="n">
        <v>23.08</v>
      </c>
      <c r="F448" t="n">
        <v>18.08</v>
      </c>
      <c r="G448" t="n">
        <v>28.55</v>
      </c>
      <c r="H448" t="n">
        <v>0.35</v>
      </c>
      <c r="I448" t="n">
        <v>38</v>
      </c>
      <c r="J448" t="n">
        <v>294.84</v>
      </c>
      <c r="K448" t="n">
        <v>61.2</v>
      </c>
      <c r="L448" t="n">
        <v>5.75</v>
      </c>
      <c r="M448" t="n">
        <v>36</v>
      </c>
      <c r="N448" t="n">
        <v>82.90000000000001</v>
      </c>
      <c r="O448" t="n">
        <v>36598.44</v>
      </c>
      <c r="P448" t="n">
        <v>289.87</v>
      </c>
      <c r="Q448" t="n">
        <v>2196.65</v>
      </c>
      <c r="R448" t="n">
        <v>93.55</v>
      </c>
      <c r="S448" t="n">
        <v>53.93</v>
      </c>
      <c r="T448" t="n">
        <v>17668.8</v>
      </c>
      <c r="U448" t="n">
        <v>0.58</v>
      </c>
      <c r="V448" t="n">
        <v>0.84</v>
      </c>
      <c r="W448" t="n">
        <v>2.53</v>
      </c>
      <c r="X448" t="n">
        <v>1.07</v>
      </c>
      <c r="Y448" t="n">
        <v>1</v>
      </c>
      <c r="Z448" t="n">
        <v>10</v>
      </c>
    </row>
    <row r="449">
      <c r="A449" t="n">
        <v>20</v>
      </c>
      <c r="B449" t="n">
        <v>145</v>
      </c>
      <c r="C449" t="inlineStr">
        <is>
          <t xml:space="preserve">CONCLUIDO	</t>
        </is>
      </c>
      <c r="D449" t="n">
        <v>4.3631</v>
      </c>
      <c r="E449" t="n">
        <v>22.92</v>
      </c>
      <c r="F449" t="n">
        <v>18.03</v>
      </c>
      <c r="G449" t="n">
        <v>30.05</v>
      </c>
      <c r="H449" t="n">
        <v>0.36</v>
      </c>
      <c r="I449" t="n">
        <v>36</v>
      </c>
      <c r="J449" t="n">
        <v>295.36</v>
      </c>
      <c r="K449" t="n">
        <v>61.2</v>
      </c>
      <c r="L449" t="n">
        <v>6</v>
      </c>
      <c r="M449" t="n">
        <v>34</v>
      </c>
      <c r="N449" t="n">
        <v>83.16</v>
      </c>
      <c r="O449" t="n">
        <v>36662.22</v>
      </c>
      <c r="P449" t="n">
        <v>287.01</v>
      </c>
      <c r="Q449" t="n">
        <v>2196.69</v>
      </c>
      <c r="R449" t="n">
        <v>91.86</v>
      </c>
      <c r="S449" t="n">
        <v>53.93</v>
      </c>
      <c r="T449" t="n">
        <v>16834.2</v>
      </c>
      <c r="U449" t="n">
        <v>0.59</v>
      </c>
      <c r="V449" t="n">
        <v>0.85</v>
      </c>
      <c r="W449" t="n">
        <v>2.53</v>
      </c>
      <c r="X449" t="n">
        <v>1.02</v>
      </c>
      <c r="Y449" t="n">
        <v>1</v>
      </c>
      <c r="Z449" t="n">
        <v>10</v>
      </c>
    </row>
    <row r="450">
      <c r="A450" t="n">
        <v>21</v>
      </c>
      <c r="B450" t="n">
        <v>145</v>
      </c>
      <c r="C450" t="inlineStr">
        <is>
          <t xml:space="preserve">CONCLUIDO	</t>
        </is>
      </c>
      <c r="D450" t="n">
        <v>4.4005</v>
      </c>
      <c r="E450" t="n">
        <v>22.72</v>
      </c>
      <c r="F450" t="n">
        <v>17.94</v>
      </c>
      <c r="G450" t="n">
        <v>31.66</v>
      </c>
      <c r="H450" t="n">
        <v>0.38</v>
      </c>
      <c r="I450" t="n">
        <v>34</v>
      </c>
      <c r="J450" t="n">
        <v>295.88</v>
      </c>
      <c r="K450" t="n">
        <v>61.2</v>
      </c>
      <c r="L450" t="n">
        <v>6.25</v>
      </c>
      <c r="M450" t="n">
        <v>32</v>
      </c>
      <c r="N450" t="n">
        <v>83.43000000000001</v>
      </c>
      <c r="O450" t="n">
        <v>36726.12</v>
      </c>
      <c r="P450" t="n">
        <v>285.27</v>
      </c>
      <c r="Q450" t="n">
        <v>2196.66</v>
      </c>
      <c r="R450" t="n">
        <v>88.92</v>
      </c>
      <c r="S450" t="n">
        <v>53.93</v>
      </c>
      <c r="T450" t="n">
        <v>15375.8</v>
      </c>
      <c r="U450" t="n">
        <v>0.61</v>
      </c>
      <c r="V450" t="n">
        <v>0.85</v>
      </c>
      <c r="W450" t="n">
        <v>2.53</v>
      </c>
      <c r="X450" t="n">
        <v>0.9399999999999999</v>
      </c>
      <c r="Y450" t="n">
        <v>1</v>
      </c>
      <c r="Z450" t="n">
        <v>10</v>
      </c>
    </row>
    <row r="451">
      <c r="A451" t="n">
        <v>22</v>
      </c>
      <c r="B451" t="n">
        <v>145</v>
      </c>
      <c r="C451" t="inlineStr">
        <is>
          <t xml:space="preserve">CONCLUIDO	</t>
        </is>
      </c>
      <c r="D451" t="n">
        <v>4.416</v>
      </c>
      <c r="E451" t="n">
        <v>22.64</v>
      </c>
      <c r="F451" t="n">
        <v>17.92</v>
      </c>
      <c r="G451" t="n">
        <v>32.58</v>
      </c>
      <c r="H451" t="n">
        <v>0.39</v>
      </c>
      <c r="I451" t="n">
        <v>33</v>
      </c>
      <c r="J451" t="n">
        <v>296.4</v>
      </c>
      <c r="K451" t="n">
        <v>61.2</v>
      </c>
      <c r="L451" t="n">
        <v>6.5</v>
      </c>
      <c r="M451" t="n">
        <v>31</v>
      </c>
      <c r="N451" t="n">
        <v>83.7</v>
      </c>
      <c r="O451" t="n">
        <v>36790.13</v>
      </c>
      <c r="P451" t="n">
        <v>282.52</v>
      </c>
      <c r="Q451" t="n">
        <v>2196.79</v>
      </c>
      <c r="R451" t="n">
        <v>87.98</v>
      </c>
      <c r="S451" t="n">
        <v>53.93</v>
      </c>
      <c r="T451" t="n">
        <v>14912.14</v>
      </c>
      <c r="U451" t="n">
        <v>0.61</v>
      </c>
      <c r="V451" t="n">
        <v>0.85</v>
      </c>
      <c r="W451" t="n">
        <v>2.53</v>
      </c>
      <c r="X451" t="n">
        <v>0.91</v>
      </c>
      <c r="Y451" t="n">
        <v>1</v>
      </c>
      <c r="Z451" t="n">
        <v>10</v>
      </c>
    </row>
    <row r="452">
      <c r="A452" t="n">
        <v>23</v>
      </c>
      <c r="B452" t="n">
        <v>145</v>
      </c>
      <c r="C452" t="inlineStr">
        <is>
          <t xml:space="preserve">CONCLUIDO	</t>
        </is>
      </c>
      <c r="D452" t="n">
        <v>4.4471</v>
      </c>
      <c r="E452" t="n">
        <v>22.49</v>
      </c>
      <c r="F452" t="n">
        <v>17.87</v>
      </c>
      <c r="G452" t="n">
        <v>34.58</v>
      </c>
      <c r="H452" t="n">
        <v>0.4</v>
      </c>
      <c r="I452" t="n">
        <v>31</v>
      </c>
      <c r="J452" t="n">
        <v>296.92</v>
      </c>
      <c r="K452" t="n">
        <v>61.2</v>
      </c>
      <c r="L452" t="n">
        <v>6.75</v>
      </c>
      <c r="M452" t="n">
        <v>29</v>
      </c>
      <c r="N452" t="n">
        <v>83.97</v>
      </c>
      <c r="O452" t="n">
        <v>36854.25</v>
      </c>
      <c r="P452" t="n">
        <v>279.44</v>
      </c>
      <c r="Q452" t="n">
        <v>2196.67</v>
      </c>
      <c r="R452" t="n">
        <v>86.29000000000001</v>
      </c>
      <c r="S452" t="n">
        <v>53.93</v>
      </c>
      <c r="T452" t="n">
        <v>14073.97</v>
      </c>
      <c r="U452" t="n">
        <v>0.62</v>
      </c>
      <c r="V452" t="n">
        <v>0.85</v>
      </c>
      <c r="W452" t="n">
        <v>2.53</v>
      </c>
      <c r="X452" t="n">
        <v>0.86</v>
      </c>
      <c r="Y452" t="n">
        <v>1</v>
      </c>
      <c r="Z452" t="n">
        <v>10</v>
      </c>
    </row>
    <row r="453">
      <c r="A453" t="n">
        <v>24</v>
      </c>
      <c r="B453" t="n">
        <v>145</v>
      </c>
      <c r="C453" t="inlineStr">
        <is>
          <t xml:space="preserve">CONCLUIDO	</t>
        </is>
      </c>
      <c r="D453" t="n">
        <v>4.4637</v>
      </c>
      <c r="E453" t="n">
        <v>22.4</v>
      </c>
      <c r="F453" t="n">
        <v>17.84</v>
      </c>
      <c r="G453" t="n">
        <v>35.67</v>
      </c>
      <c r="H453" t="n">
        <v>0.42</v>
      </c>
      <c r="I453" t="n">
        <v>30</v>
      </c>
      <c r="J453" t="n">
        <v>297.44</v>
      </c>
      <c r="K453" t="n">
        <v>61.2</v>
      </c>
      <c r="L453" t="n">
        <v>7</v>
      </c>
      <c r="M453" t="n">
        <v>28</v>
      </c>
      <c r="N453" t="n">
        <v>84.23999999999999</v>
      </c>
      <c r="O453" t="n">
        <v>36918.48</v>
      </c>
      <c r="P453" t="n">
        <v>277.23</v>
      </c>
      <c r="Q453" t="n">
        <v>2196.66</v>
      </c>
      <c r="R453" t="n">
        <v>85.42</v>
      </c>
      <c r="S453" t="n">
        <v>53.93</v>
      </c>
      <c r="T453" t="n">
        <v>13646.1</v>
      </c>
      <c r="U453" t="n">
        <v>0.63</v>
      </c>
      <c r="V453" t="n">
        <v>0.86</v>
      </c>
      <c r="W453" t="n">
        <v>2.52</v>
      </c>
      <c r="X453" t="n">
        <v>0.83</v>
      </c>
      <c r="Y453" t="n">
        <v>1</v>
      </c>
      <c r="Z453" t="n">
        <v>10</v>
      </c>
    </row>
    <row r="454">
      <c r="A454" t="n">
        <v>25</v>
      </c>
      <c r="B454" t="n">
        <v>145</v>
      </c>
      <c r="C454" t="inlineStr">
        <is>
          <t xml:space="preserve">CONCLUIDO	</t>
        </is>
      </c>
      <c r="D454" t="n">
        <v>4.4807</v>
      </c>
      <c r="E454" t="n">
        <v>22.32</v>
      </c>
      <c r="F454" t="n">
        <v>17.81</v>
      </c>
      <c r="G454" t="n">
        <v>36.84</v>
      </c>
      <c r="H454" t="n">
        <v>0.43</v>
      </c>
      <c r="I454" t="n">
        <v>29</v>
      </c>
      <c r="J454" t="n">
        <v>297.96</v>
      </c>
      <c r="K454" t="n">
        <v>61.2</v>
      </c>
      <c r="L454" t="n">
        <v>7.25</v>
      </c>
      <c r="M454" t="n">
        <v>27</v>
      </c>
      <c r="N454" t="n">
        <v>84.51000000000001</v>
      </c>
      <c r="O454" t="n">
        <v>36982.83</v>
      </c>
      <c r="P454" t="n">
        <v>274.83</v>
      </c>
      <c r="Q454" t="n">
        <v>2196.71</v>
      </c>
      <c r="R454" t="n">
        <v>84.36</v>
      </c>
      <c r="S454" t="n">
        <v>53.93</v>
      </c>
      <c r="T454" t="n">
        <v>13121.6</v>
      </c>
      <c r="U454" t="n">
        <v>0.64</v>
      </c>
      <c r="V454" t="n">
        <v>0.86</v>
      </c>
      <c r="W454" t="n">
        <v>2.53</v>
      </c>
      <c r="X454" t="n">
        <v>0.8</v>
      </c>
      <c r="Y454" t="n">
        <v>1</v>
      </c>
      <c r="Z454" t="n">
        <v>10</v>
      </c>
    </row>
    <row r="455">
      <c r="A455" t="n">
        <v>26</v>
      </c>
      <c r="B455" t="n">
        <v>145</v>
      </c>
      <c r="C455" t="inlineStr">
        <is>
          <t xml:space="preserve">CONCLUIDO	</t>
        </is>
      </c>
      <c r="D455" t="n">
        <v>4.5166</v>
      </c>
      <c r="E455" t="n">
        <v>22.14</v>
      </c>
      <c r="F455" t="n">
        <v>17.74</v>
      </c>
      <c r="G455" t="n">
        <v>39.41</v>
      </c>
      <c r="H455" t="n">
        <v>0.45</v>
      </c>
      <c r="I455" t="n">
        <v>27</v>
      </c>
      <c r="J455" t="n">
        <v>298.48</v>
      </c>
      <c r="K455" t="n">
        <v>61.2</v>
      </c>
      <c r="L455" t="n">
        <v>7.5</v>
      </c>
      <c r="M455" t="n">
        <v>25</v>
      </c>
      <c r="N455" t="n">
        <v>84.79000000000001</v>
      </c>
      <c r="O455" t="n">
        <v>37047.29</v>
      </c>
      <c r="P455" t="n">
        <v>271.9</v>
      </c>
      <c r="Q455" t="n">
        <v>2196.62</v>
      </c>
      <c r="R455" t="n">
        <v>81.95</v>
      </c>
      <c r="S455" t="n">
        <v>53.93</v>
      </c>
      <c r="T455" t="n">
        <v>11924.92</v>
      </c>
      <c r="U455" t="n">
        <v>0.66</v>
      </c>
      <c r="V455" t="n">
        <v>0.86</v>
      </c>
      <c r="W455" t="n">
        <v>2.53</v>
      </c>
      <c r="X455" t="n">
        <v>0.73</v>
      </c>
      <c r="Y455" t="n">
        <v>1</v>
      </c>
      <c r="Z455" t="n">
        <v>10</v>
      </c>
    </row>
    <row r="456">
      <c r="A456" t="n">
        <v>27</v>
      </c>
      <c r="B456" t="n">
        <v>145</v>
      </c>
      <c r="C456" t="inlineStr">
        <is>
          <t xml:space="preserve">CONCLUIDO	</t>
        </is>
      </c>
      <c r="D456" t="n">
        <v>4.5306</v>
      </c>
      <c r="E456" t="n">
        <v>22.07</v>
      </c>
      <c r="F456" t="n">
        <v>17.72</v>
      </c>
      <c r="G456" t="n">
        <v>40.9</v>
      </c>
      <c r="H456" t="n">
        <v>0.46</v>
      </c>
      <c r="I456" t="n">
        <v>26</v>
      </c>
      <c r="J456" t="n">
        <v>299.01</v>
      </c>
      <c r="K456" t="n">
        <v>61.2</v>
      </c>
      <c r="L456" t="n">
        <v>7.75</v>
      </c>
      <c r="M456" t="n">
        <v>24</v>
      </c>
      <c r="N456" t="n">
        <v>85.06</v>
      </c>
      <c r="O456" t="n">
        <v>37111.87</v>
      </c>
      <c r="P456" t="n">
        <v>269.64</v>
      </c>
      <c r="Q456" t="n">
        <v>2196.61</v>
      </c>
      <c r="R456" t="n">
        <v>81.51000000000001</v>
      </c>
      <c r="S456" t="n">
        <v>53.93</v>
      </c>
      <c r="T456" t="n">
        <v>11709.79</v>
      </c>
      <c r="U456" t="n">
        <v>0.66</v>
      </c>
      <c r="V456" t="n">
        <v>0.86</v>
      </c>
      <c r="W456" t="n">
        <v>2.52</v>
      </c>
      <c r="X456" t="n">
        <v>0.72</v>
      </c>
      <c r="Y456" t="n">
        <v>1</v>
      </c>
      <c r="Z456" t="n">
        <v>10</v>
      </c>
    </row>
    <row r="457">
      <c r="A457" t="n">
        <v>28</v>
      </c>
      <c r="B457" t="n">
        <v>145</v>
      </c>
      <c r="C457" t="inlineStr">
        <is>
          <t xml:space="preserve">CONCLUIDO	</t>
        </is>
      </c>
      <c r="D457" t="n">
        <v>4.5443</v>
      </c>
      <c r="E457" t="n">
        <v>22.01</v>
      </c>
      <c r="F457" t="n">
        <v>17.71</v>
      </c>
      <c r="G457" t="n">
        <v>42.5</v>
      </c>
      <c r="H457" t="n">
        <v>0.48</v>
      </c>
      <c r="I457" t="n">
        <v>25</v>
      </c>
      <c r="J457" t="n">
        <v>299.53</v>
      </c>
      <c r="K457" t="n">
        <v>61.2</v>
      </c>
      <c r="L457" t="n">
        <v>8</v>
      </c>
      <c r="M457" t="n">
        <v>23</v>
      </c>
      <c r="N457" t="n">
        <v>85.33</v>
      </c>
      <c r="O457" t="n">
        <v>37176.68</v>
      </c>
      <c r="P457" t="n">
        <v>267.97</v>
      </c>
      <c r="Q457" t="n">
        <v>2196.56</v>
      </c>
      <c r="R457" t="n">
        <v>81.13</v>
      </c>
      <c r="S457" t="n">
        <v>53.93</v>
      </c>
      <c r="T457" t="n">
        <v>11524.97</v>
      </c>
      <c r="U457" t="n">
        <v>0.66</v>
      </c>
      <c r="V457" t="n">
        <v>0.86</v>
      </c>
      <c r="W457" t="n">
        <v>2.52</v>
      </c>
      <c r="X457" t="n">
        <v>0.7</v>
      </c>
      <c r="Y457" t="n">
        <v>1</v>
      </c>
      <c r="Z457" t="n">
        <v>10</v>
      </c>
    </row>
    <row r="458">
      <c r="A458" t="n">
        <v>29</v>
      </c>
      <c r="B458" t="n">
        <v>145</v>
      </c>
      <c r="C458" t="inlineStr">
        <is>
          <t xml:space="preserve">CONCLUIDO	</t>
        </is>
      </c>
      <c r="D458" t="n">
        <v>4.5477</v>
      </c>
      <c r="E458" t="n">
        <v>21.99</v>
      </c>
      <c r="F458" t="n">
        <v>17.69</v>
      </c>
      <c r="G458" t="n">
        <v>42.46</v>
      </c>
      <c r="H458" t="n">
        <v>0.49</v>
      </c>
      <c r="I458" t="n">
        <v>25</v>
      </c>
      <c r="J458" t="n">
        <v>300.06</v>
      </c>
      <c r="K458" t="n">
        <v>61.2</v>
      </c>
      <c r="L458" t="n">
        <v>8.25</v>
      </c>
      <c r="M458" t="n">
        <v>23</v>
      </c>
      <c r="N458" t="n">
        <v>85.61</v>
      </c>
      <c r="O458" t="n">
        <v>37241.49</v>
      </c>
      <c r="P458" t="n">
        <v>266.04</v>
      </c>
      <c r="Q458" t="n">
        <v>2196.62</v>
      </c>
      <c r="R458" t="n">
        <v>80.76000000000001</v>
      </c>
      <c r="S458" t="n">
        <v>53.93</v>
      </c>
      <c r="T458" t="n">
        <v>11337.55</v>
      </c>
      <c r="U458" t="n">
        <v>0.67</v>
      </c>
      <c r="V458" t="n">
        <v>0.86</v>
      </c>
      <c r="W458" t="n">
        <v>2.52</v>
      </c>
      <c r="X458" t="n">
        <v>0.6899999999999999</v>
      </c>
      <c r="Y458" t="n">
        <v>1</v>
      </c>
      <c r="Z458" t="n">
        <v>10</v>
      </c>
    </row>
    <row r="459">
      <c r="A459" t="n">
        <v>30</v>
      </c>
      <c r="B459" t="n">
        <v>145</v>
      </c>
      <c r="C459" t="inlineStr">
        <is>
          <t xml:space="preserve">CONCLUIDO	</t>
        </is>
      </c>
      <c r="D459" t="n">
        <v>4.5608</v>
      </c>
      <c r="E459" t="n">
        <v>21.93</v>
      </c>
      <c r="F459" t="n">
        <v>17.68</v>
      </c>
      <c r="G459" t="n">
        <v>44.21</v>
      </c>
      <c r="H459" t="n">
        <v>0.5</v>
      </c>
      <c r="I459" t="n">
        <v>24</v>
      </c>
      <c r="J459" t="n">
        <v>300.59</v>
      </c>
      <c r="K459" t="n">
        <v>61.2</v>
      </c>
      <c r="L459" t="n">
        <v>8.5</v>
      </c>
      <c r="M459" t="n">
        <v>22</v>
      </c>
      <c r="N459" t="n">
        <v>85.89</v>
      </c>
      <c r="O459" t="n">
        <v>37306.42</v>
      </c>
      <c r="P459" t="n">
        <v>264.57</v>
      </c>
      <c r="Q459" t="n">
        <v>2196.76</v>
      </c>
      <c r="R459" t="n">
        <v>80.23</v>
      </c>
      <c r="S459" t="n">
        <v>53.93</v>
      </c>
      <c r="T459" t="n">
        <v>11077.47</v>
      </c>
      <c r="U459" t="n">
        <v>0.67</v>
      </c>
      <c r="V459" t="n">
        <v>0.86</v>
      </c>
      <c r="W459" t="n">
        <v>2.52</v>
      </c>
      <c r="X459" t="n">
        <v>0.68</v>
      </c>
      <c r="Y459" t="n">
        <v>1</v>
      </c>
      <c r="Z459" t="n">
        <v>10</v>
      </c>
    </row>
    <row r="460">
      <c r="A460" t="n">
        <v>31</v>
      </c>
      <c r="B460" t="n">
        <v>145</v>
      </c>
      <c r="C460" t="inlineStr">
        <is>
          <t xml:space="preserve">CONCLUIDO	</t>
        </is>
      </c>
      <c r="D460" t="n">
        <v>4.5814</v>
      </c>
      <c r="E460" t="n">
        <v>21.83</v>
      </c>
      <c r="F460" t="n">
        <v>17.64</v>
      </c>
      <c r="G460" t="n">
        <v>46.01</v>
      </c>
      <c r="H460" t="n">
        <v>0.52</v>
      </c>
      <c r="I460" t="n">
        <v>23</v>
      </c>
      <c r="J460" t="n">
        <v>301.11</v>
      </c>
      <c r="K460" t="n">
        <v>61.2</v>
      </c>
      <c r="L460" t="n">
        <v>8.75</v>
      </c>
      <c r="M460" t="n">
        <v>21</v>
      </c>
      <c r="N460" t="n">
        <v>86.16</v>
      </c>
      <c r="O460" t="n">
        <v>37371.47</v>
      </c>
      <c r="P460" t="n">
        <v>262.42</v>
      </c>
      <c r="Q460" t="n">
        <v>2196.61</v>
      </c>
      <c r="R460" t="n">
        <v>78.89</v>
      </c>
      <c r="S460" t="n">
        <v>53.93</v>
      </c>
      <c r="T460" t="n">
        <v>10414.16</v>
      </c>
      <c r="U460" t="n">
        <v>0.68</v>
      </c>
      <c r="V460" t="n">
        <v>0.87</v>
      </c>
      <c r="W460" t="n">
        <v>2.52</v>
      </c>
      <c r="X460" t="n">
        <v>0.63</v>
      </c>
      <c r="Y460" t="n">
        <v>1</v>
      </c>
      <c r="Z460" t="n">
        <v>10</v>
      </c>
    </row>
    <row r="461">
      <c r="A461" t="n">
        <v>32</v>
      </c>
      <c r="B461" t="n">
        <v>145</v>
      </c>
      <c r="C461" t="inlineStr">
        <is>
          <t xml:space="preserve">CONCLUIDO	</t>
        </is>
      </c>
      <c r="D461" t="n">
        <v>4.6001</v>
      </c>
      <c r="E461" t="n">
        <v>21.74</v>
      </c>
      <c r="F461" t="n">
        <v>17.6</v>
      </c>
      <c r="G461" t="n">
        <v>48.01</v>
      </c>
      <c r="H461" t="n">
        <v>0.53</v>
      </c>
      <c r="I461" t="n">
        <v>22</v>
      </c>
      <c r="J461" t="n">
        <v>301.64</v>
      </c>
      <c r="K461" t="n">
        <v>61.2</v>
      </c>
      <c r="L461" t="n">
        <v>9</v>
      </c>
      <c r="M461" t="n">
        <v>20</v>
      </c>
      <c r="N461" t="n">
        <v>86.44</v>
      </c>
      <c r="O461" t="n">
        <v>37436.63</v>
      </c>
      <c r="P461" t="n">
        <v>259.8</v>
      </c>
      <c r="Q461" t="n">
        <v>2196.56</v>
      </c>
      <c r="R461" t="n">
        <v>78.01000000000001</v>
      </c>
      <c r="S461" t="n">
        <v>53.93</v>
      </c>
      <c r="T461" t="n">
        <v>9977.860000000001</v>
      </c>
      <c r="U461" t="n">
        <v>0.6899999999999999</v>
      </c>
      <c r="V461" t="n">
        <v>0.87</v>
      </c>
      <c r="W461" t="n">
        <v>2.51</v>
      </c>
      <c r="X461" t="n">
        <v>0.6</v>
      </c>
      <c r="Y461" t="n">
        <v>1</v>
      </c>
      <c r="Z461" t="n">
        <v>10</v>
      </c>
    </row>
    <row r="462">
      <c r="A462" t="n">
        <v>33</v>
      </c>
      <c r="B462" t="n">
        <v>145</v>
      </c>
      <c r="C462" t="inlineStr">
        <is>
          <t xml:space="preserve">CONCLUIDO	</t>
        </is>
      </c>
      <c r="D462" t="n">
        <v>4.6187</v>
      </c>
      <c r="E462" t="n">
        <v>21.65</v>
      </c>
      <c r="F462" t="n">
        <v>17.57</v>
      </c>
      <c r="G462" t="n">
        <v>50.2</v>
      </c>
      <c r="H462" t="n">
        <v>0.55</v>
      </c>
      <c r="I462" t="n">
        <v>21</v>
      </c>
      <c r="J462" t="n">
        <v>302.17</v>
      </c>
      <c r="K462" t="n">
        <v>61.2</v>
      </c>
      <c r="L462" t="n">
        <v>9.25</v>
      </c>
      <c r="M462" t="n">
        <v>19</v>
      </c>
      <c r="N462" t="n">
        <v>86.72</v>
      </c>
      <c r="O462" t="n">
        <v>37501.91</v>
      </c>
      <c r="P462" t="n">
        <v>256.58</v>
      </c>
      <c r="Q462" t="n">
        <v>2196.69</v>
      </c>
      <c r="R462" t="n">
        <v>76.59999999999999</v>
      </c>
      <c r="S462" t="n">
        <v>53.93</v>
      </c>
      <c r="T462" t="n">
        <v>9281.77</v>
      </c>
      <c r="U462" t="n">
        <v>0.7</v>
      </c>
      <c r="V462" t="n">
        <v>0.87</v>
      </c>
      <c r="W462" t="n">
        <v>2.51</v>
      </c>
      <c r="X462" t="n">
        <v>0.5600000000000001</v>
      </c>
      <c r="Y462" t="n">
        <v>1</v>
      </c>
      <c r="Z462" t="n">
        <v>10</v>
      </c>
    </row>
    <row r="463">
      <c r="A463" t="n">
        <v>34</v>
      </c>
      <c r="B463" t="n">
        <v>145</v>
      </c>
      <c r="C463" t="inlineStr">
        <is>
          <t xml:space="preserve">CONCLUIDO	</t>
        </is>
      </c>
      <c r="D463" t="n">
        <v>4.6201</v>
      </c>
      <c r="E463" t="n">
        <v>21.64</v>
      </c>
      <c r="F463" t="n">
        <v>17.56</v>
      </c>
      <c r="G463" t="n">
        <v>50.18</v>
      </c>
      <c r="H463" t="n">
        <v>0.5600000000000001</v>
      </c>
      <c r="I463" t="n">
        <v>21</v>
      </c>
      <c r="J463" t="n">
        <v>302.7</v>
      </c>
      <c r="K463" t="n">
        <v>61.2</v>
      </c>
      <c r="L463" t="n">
        <v>9.5</v>
      </c>
      <c r="M463" t="n">
        <v>19</v>
      </c>
      <c r="N463" t="n">
        <v>87</v>
      </c>
      <c r="O463" t="n">
        <v>37567.32</v>
      </c>
      <c r="P463" t="n">
        <v>254.71</v>
      </c>
      <c r="Q463" t="n">
        <v>2196.59</v>
      </c>
      <c r="R463" t="n">
        <v>76.63</v>
      </c>
      <c r="S463" t="n">
        <v>53.93</v>
      </c>
      <c r="T463" t="n">
        <v>9292.43</v>
      </c>
      <c r="U463" t="n">
        <v>0.7</v>
      </c>
      <c r="V463" t="n">
        <v>0.87</v>
      </c>
      <c r="W463" t="n">
        <v>2.51</v>
      </c>
      <c r="X463" t="n">
        <v>0.5600000000000001</v>
      </c>
      <c r="Y463" t="n">
        <v>1</v>
      </c>
      <c r="Z463" t="n">
        <v>10</v>
      </c>
    </row>
    <row r="464">
      <c r="A464" t="n">
        <v>35</v>
      </c>
      <c r="B464" t="n">
        <v>145</v>
      </c>
      <c r="C464" t="inlineStr">
        <is>
          <t xml:space="preserve">CONCLUIDO	</t>
        </is>
      </c>
      <c r="D464" t="n">
        <v>4.6326</v>
      </c>
      <c r="E464" t="n">
        <v>21.59</v>
      </c>
      <c r="F464" t="n">
        <v>17.56</v>
      </c>
      <c r="G464" t="n">
        <v>52.68</v>
      </c>
      <c r="H464" t="n">
        <v>0.57</v>
      </c>
      <c r="I464" t="n">
        <v>20</v>
      </c>
      <c r="J464" t="n">
        <v>303.23</v>
      </c>
      <c r="K464" t="n">
        <v>61.2</v>
      </c>
      <c r="L464" t="n">
        <v>9.75</v>
      </c>
      <c r="M464" t="n">
        <v>18</v>
      </c>
      <c r="N464" t="n">
        <v>87.28</v>
      </c>
      <c r="O464" t="n">
        <v>37632.84</v>
      </c>
      <c r="P464" t="n">
        <v>251.13</v>
      </c>
      <c r="Q464" t="n">
        <v>2196.62</v>
      </c>
      <c r="R464" t="n">
        <v>76.17</v>
      </c>
      <c r="S464" t="n">
        <v>53.93</v>
      </c>
      <c r="T464" t="n">
        <v>9070.129999999999</v>
      </c>
      <c r="U464" t="n">
        <v>0.71</v>
      </c>
      <c r="V464" t="n">
        <v>0.87</v>
      </c>
      <c r="W464" t="n">
        <v>2.51</v>
      </c>
      <c r="X464" t="n">
        <v>0.55</v>
      </c>
      <c r="Y464" t="n">
        <v>1</v>
      </c>
      <c r="Z464" t="n">
        <v>10</v>
      </c>
    </row>
    <row r="465">
      <c r="A465" t="n">
        <v>36</v>
      </c>
      <c r="B465" t="n">
        <v>145</v>
      </c>
      <c r="C465" t="inlineStr">
        <is>
          <t xml:space="preserve">CONCLUIDO	</t>
        </is>
      </c>
      <c r="D465" t="n">
        <v>4.6495</v>
      </c>
      <c r="E465" t="n">
        <v>21.51</v>
      </c>
      <c r="F465" t="n">
        <v>17.53</v>
      </c>
      <c r="G465" t="n">
        <v>55.37</v>
      </c>
      <c r="H465" t="n">
        <v>0.59</v>
      </c>
      <c r="I465" t="n">
        <v>19</v>
      </c>
      <c r="J465" t="n">
        <v>303.76</v>
      </c>
      <c r="K465" t="n">
        <v>61.2</v>
      </c>
      <c r="L465" t="n">
        <v>10</v>
      </c>
      <c r="M465" t="n">
        <v>17</v>
      </c>
      <c r="N465" t="n">
        <v>87.56999999999999</v>
      </c>
      <c r="O465" t="n">
        <v>37698.48</v>
      </c>
      <c r="P465" t="n">
        <v>250.59</v>
      </c>
      <c r="Q465" t="n">
        <v>2196.57</v>
      </c>
      <c r="R465" t="n">
        <v>75.61</v>
      </c>
      <c r="S465" t="n">
        <v>53.93</v>
      </c>
      <c r="T465" t="n">
        <v>8794.83</v>
      </c>
      <c r="U465" t="n">
        <v>0.71</v>
      </c>
      <c r="V465" t="n">
        <v>0.87</v>
      </c>
      <c r="W465" t="n">
        <v>2.51</v>
      </c>
      <c r="X465" t="n">
        <v>0.53</v>
      </c>
      <c r="Y465" t="n">
        <v>1</v>
      </c>
      <c r="Z465" t="n">
        <v>10</v>
      </c>
    </row>
    <row r="466">
      <c r="A466" t="n">
        <v>37</v>
      </c>
      <c r="B466" t="n">
        <v>145</v>
      </c>
      <c r="C466" t="inlineStr">
        <is>
          <t xml:space="preserve">CONCLUIDO	</t>
        </is>
      </c>
      <c r="D466" t="n">
        <v>4.6503</v>
      </c>
      <c r="E466" t="n">
        <v>21.5</v>
      </c>
      <c r="F466" t="n">
        <v>17.53</v>
      </c>
      <c r="G466" t="n">
        <v>55.36</v>
      </c>
      <c r="H466" t="n">
        <v>0.6</v>
      </c>
      <c r="I466" t="n">
        <v>19</v>
      </c>
      <c r="J466" t="n">
        <v>304.3</v>
      </c>
      <c r="K466" t="n">
        <v>61.2</v>
      </c>
      <c r="L466" t="n">
        <v>10.25</v>
      </c>
      <c r="M466" t="n">
        <v>15</v>
      </c>
      <c r="N466" t="n">
        <v>87.84999999999999</v>
      </c>
      <c r="O466" t="n">
        <v>37764.25</v>
      </c>
      <c r="P466" t="n">
        <v>246.77</v>
      </c>
      <c r="Q466" t="n">
        <v>2196.65</v>
      </c>
      <c r="R466" t="n">
        <v>75.28</v>
      </c>
      <c r="S466" t="n">
        <v>53.93</v>
      </c>
      <c r="T466" t="n">
        <v>8628.379999999999</v>
      </c>
      <c r="U466" t="n">
        <v>0.72</v>
      </c>
      <c r="V466" t="n">
        <v>0.87</v>
      </c>
      <c r="W466" t="n">
        <v>2.51</v>
      </c>
      <c r="X466" t="n">
        <v>0.53</v>
      </c>
      <c r="Y466" t="n">
        <v>1</v>
      </c>
      <c r="Z466" t="n">
        <v>10</v>
      </c>
    </row>
    <row r="467">
      <c r="A467" t="n">
        <v>38</v>
      </c>
      <c r="B467" t="n">
        <v>145</v>
      </c>
      <c r="C467" t="inlineStr">
        <is>
          <t xml:space="preserve">CONCLUIDO	</t>
        </is>
      </c>
      <c r="D467" t="n">
        <v>4.6695</v>
      </c>
      <c r="E467" t="n">
        <v>21.42</v>
      </c>
      <c r="F467" t="n">
        <v>17.5</v>
      </c>
      <c r="G467" t="n">
        <v>58.32</v>
      </c>
      <c r="H467" t="n">
        <v>0.61</v>
      </c>
      <c r="I467" t="n">
        <v>18</v>
      </c>
      <c r="J467" t="n">
        <v>304.83</v>
      </c>
      <c r="K467" t="n">
        <v>61.2</v>
      </c>
      <c r="L467" t="n">
        <v>10.5</v>
      </c>
      <c r="M467" t="n">
        <v>12</v>
      </c>
      <c r="N467" t="n">
        <v>88.13</v>
      </c>
      <c r="O467" t="n">
        <v>37830.13</v>
      </c>
      <c r="P467" t="n">
        <v>245.09</v>
      </c>
      <c r="Q467" t="n">
        <v>2196.56</v>
      </c>
      <c r="R467" t="n">
        <v>74.2</v>
      </c>
      <c r="S467" t="n">
        <v>53.93</v>
      </c>
      <c r="T467" t="n">
        <v>8095.27</v>
      </c>
      <c r="U467" t="n">
        <v>0.73</v>
      </c>
      <c r="V467" t="n">
        <v>0.87</v>
      </c>
      <c r="W467" t="n">
        <v>2.51</v>
      </c>
      <c r="X467" t="n">
        <v>0.49</v>
      </c>
      <c r="Y467" t="n">
        <v>1</v>
      </c>
      <c r="Z467" t="n">
        <v>10</v>
      </c>
    </row>
    <row r="468">
      <c r="A468" t="n">
        <v>39</v>
      </c>
      <c r="B468" t="n">
        <v>145</v>
      </c>
      <c r="C468" t="inlineStr">
        <is>
          <t xml:space="preserve">CONCLUIDO	</t>
        </is>
      </c>
      <c r="D468" t="n">
        <v>4.6697</v>
      </c>
      <c r="E468" t="n">
        <v>21.41</v>
      </c>
      <c r="F468" t="n">
        <v>17.5</v>
      </c>
      <c r="G468" t="n">
        <v>58.32</v>
      </c>
      <c r="H468" t="n">
        <v>0.63</v>
      </c>
      <c r="I468" t="n">
        <v>18</v>
      </c>
      <c r="J468" t="n">
        <v>305.37</v>
      </c>
      <c r="K468" t="n">
        <v>61.2</v>
      </c>
      <c r="L468" t="n">
        <v>10.75</v>
      </c>
      <c r="M468" t="n">
        <v>12</v>
      </c>
      <c r="N468" t="n">
        <v>88.42</v>
      </c>
      <c r="O468" t="n">
        <v>37896.14</v>
      </c>
      <c r="P468" t="n">
        <v>244.84</v>
      </c>
      <c r="Q468" t="n">
        <v>2196.59</v>
      </c>
      <c r="R468" t="n">
        <v>74.15000000000001</v>
      </c>
      <c r="S468" t="n">
        <v>53.93</v>
      </c>
      <c r="T468" t="n">
        <v>8067.41</v>
      </c>
      <c r="U468" t="n">
        <v>0.73</v>
      </c>
      <c r="V468" t="n">
        <v>0.87</v>
      </c>
      <c r="W468" t="n">
        <v>2.51</v>
      </c>
      <c r="X468" t="n">
        <v>0.49</v>
      </c>
      <c r="Y468" t="n">
        <v>1</v>
      </c>
      <c r="Z468" t="n">
        <v>10</v>
      </c>
    </row>
    <row r="469">
      <c r="A469" t="n">
        <v>40</v>
      </c>
      <c r="B469" t="n">
        <v>145</v>
      </c>
      <c r="C469" t="inlineStr">
        <is>
          <t xml:space="preserve">CONCLUIDO	</t>
        </is>
      </c>
      <c r="D469" t="n">
        <v>4.6906</v>
      </c>
      <c r="E469" t="n">
        <v>21.32</v>
      </c>
      <c r="F469" t="n">
        <v>17.45</v>
      </c>
      <c r="G469" t="n">
        <v>61.6</v>
      </c>
      <c r="H469" t="n">
        <v>0.64</v>
      </c>
      <c r="I469" t="n">
        <v>17</v>
      </c>
      <c r="J469" t="n">
        <v>305.9</v>
      </c>
      <c r="K469" t="n">
        <v>61.2</v>
      </c>
      <c r="L469" t="n">
        <v>11</v>
      </c>
      <c r="M469" t="n">
        <v>10</v>
      </c>
      <c r="N469" t="n">
        <v>88.7</v>
      </c>
      <c r="O469" t="n">
        <v>37962.28</v>
      </c>
      <c r="P469" t="n">
        <v>240.97</v>
      </c>
      <c r="Q469" t="n">
        <v>2196.56</v>
      </c>
      <c r="R469" t="n">
        <v>72.75</v>
      </c>
      <c r="S469" t="n">
        <v>53.93</v>
      </c>
      <c r="T469" t="n">
        <v>7374.03</v>
      </c>
      <c r="U469" t="n">
        <v>0.74</v>
      </c>
      <c r="V469" t="n">
        <v>0.87</v>
      </c>
      <c r="W469" t="n">
        <v>2.51</v>
      </c>
      <c r="X469" t="n">
        <v>0.45</v>
      </c>
      <c r="Y469" t="n">
        <v>1</v>
      </c>
      <c r="Z469" t="n">
        <v>10</v>
      </c>
    </row>
    <row r="470">
      <c r="A470" t="n">
        <v>41</v>
      </c>
      <c r="B470" t="n">
        <v>145</v>
      </c>
      <c r="C470" t="inlineStr">
        <is>
          <t xml:space="preserve">CONCLUIDO	</t>
        </is>
      </c>
      <c r="D470" t="n">
        <v>4.6862</v>
      </c>
      <c r="E470" t="n">
        <v>21.34</v>
      </c>
      <c r="F470" t="n">
        <v>17.47</v>
      </c>
      <c r="G470" t="n">
        <v>61.67</v>
      </c>
      <c r="H470" t="n">
        <v>0.65</v>
      </c>
      <c r="I470" t="n">
        <v>17</v>
      </c>
      <c r="J470" t="n">
        <v>306.44</v>
      </c>
      <c r="K470" t="n">
        <v>61.2</v>
      </c>
      <c r="L470" t="n">
        <v>11.25</v>
      </c>
      <c r="M470" t="n">
        <v>5</v>
      </c>
      <c r="N470" t="n">
        <v>88.98999999999999</v>
      </c>
      <c r="O470" t="n">
        <v>38028.53</v>
      </c>
      <c r="P470" t="n">
        <v>241.61</v>
      </c>
      <c r="Q470" t="n">
        <v>2196.74</v>
      </c>
      <c r="R470" t="n">
        <v>73.20999999999999</v>
      </c>
      <c r="S470" t="n">
        <v>53.93</v>
      </c>
      <c r="T470" t="n">
        <v>7606.25</v>
      </c>
      <c r="U470" t="n">
        <v>0.74</v>
      </c>
      <c r="V470" t="n">
        <v>0.87</v>
      </c>
      <c r="W470" t="n">
        <v>2.52</v>
      </c>
      <c r="X470" t="n">
        <v>0.47</v>
      </c>
      <c r="Y470" t="n">
        <v>1</v>
      </c>
      <c r="Z470" t="n">
        <v>10</v>
      </c>
    </row>
    <row r="471">
      <c r="A471" t="n">
        <v>42</v>
      </c>
      <c r="B471" t="n">
        <v>145</v>
      </c>
      <c r="C471" t="inlineStr">
        <is>
          <t xml:space="preserve">CONCLUIDO	</t>
        </is>
      </c>
      <c r="D471" t="n">
        <v>4.6855</v>
      </c>
      <c r="E471" t="n">
        <v>21.34</v>
      </c>
      <c r="F471" t="n">
        <v>17.48</v>
      </c>
      <c r="G471" t="n">
        <v>61.68</v>
      </c>
      <c r="H471" t="n">
        <v>0.67</v>
      </c>
      <c r="I471" t="n">
        <v>17</v>
      </c>
      <c r="J471" t="n">
        <v>306.98</v>
      </c>
      <c r="K471" t="n">
        <v>61.2</v>
      </c>
      <c r="L471" t="n">
        <v>11.5</v>
      </c>
      <c r="M471" t="n">
        <v>5</v>
      </c>
      <c r="N471" t="n">
        <v>89.28</v>
      </c>
      <c r="O471" t="n">
        <v>38094.91</v>
      </c>
      <c r="P471" t="n">
        <v>241.95</v>
      </c>
      <c r="Q471" t="n">
        <v>2196.59</v>
      </c>
      <c r="R471" t="n">
        <v>73.29000000000001</v>
      </c>
      <c r="S471" t="n">
        <v>53.93</v>
      </c>
      <c r="T471" t="n">
        <v>7646.84</v>
      </c>
      <c r="U471" t="n">
        <v>0.74</v>
      </c>
      <c r="V471" t="n">
        <v>0.87</v>
      </c>
      <c r="W471" t="n">
        <v>2.52</v>
      </c>
      <c r="X471" t="n">
        <v>0.47</v>
      </c>
      <c r="Y471" t="n">
        <v>1</v>
      </c>
      <c r="Z471" t="n">
        <v>10</v>
      </c>
    </row>
    <row r="472">
      <c r="A472" t="n">
        <v>43</v>
      </c>
      <c r="B472" t="n">
        <v>145</v>
      </c>
      <c r="C472" t="inlineStr">
        <is>
          <t xml:space="preserve">CONCLUIDO	</t>
        </is>
      </c>
      <c r="D472" t="n">
        <v>4.6871</v>
      </c>
      <c r="E472" t="n">
        <v>21.34</v>
      </c>
      <c r="F472" t="n">
        <v>17.47</v>
      </c>
      <c r="G472" t="n">
        <v>61.66</v>
      </c>
      <c r="H472" t="n">
        <v>0.68</v>
      </c>
      <c r="I472" t="n">
        <v>17</v>
      </c>
      <c r="J472" t="n">
        <v>307.52</v>
      </c>
      <c r="K472" t="n">
        <v>61.2</v>
      </c>
      <c r="L472" t="n">
        <v>11.75</v>
      </c>
      <c r="M472" t="n">
        <v>3</v>
      </c>
      <c r="N472" t="n">
        <v>89.56999999999999</v>
      </c>
      <c r="O472" t="n">
        <v>38161.42</v>
      </c>
      <c r="P472" t="n">
        <v>241.03</v>
      </c>
      <c r="Q472" t="n">
        <v>2196.63</v>
      </c>
      <c r="R472" t="n">
        <v>73.03</v>
      </c>
      <c r="S472" t="n">
        <v>53.93</v>
      </c>
      <c r="T472" t="n">
        <v>7513.89</v>
      </c>
      <c r="U472" t="n">
        <v>0.74</v>
      </c>
      <c r="V472" t="n">
        <v>0.87</v>
      </c>
      <c r="W472" t="n">
        <v>2.52</v>
      </c>
      <c r="X472" t="n">
        <v>0.46</v>
      </c>
      <c r="Y472" t="n">
        <v>1</v>
      </c>
      <c r="Z472" t="n">
        <v>10</v>
      </c>
    </row>
    <row r="473">
      <c r="A473" t="n">
        <v>44</v>
      </c>
      <c r="B473" t="n">
        <v>145</v>
      </c>
      <c r="C473" t="inlineStr">
        <is>
          <t xml:space="preserve">CONCLUIDO	</t>
        </is>
      </c>
      <c r="D473" t="n">
        <v>4.6865</v>
      </c>
      <c r="E473" t="n">
        <v>21.34</v>
      </c>
      <c r="F473" t="n">
        <v>17.47</v>
      </c>
      <c r="G473" t="n">
        <v>61.67</v>
      </c>
      <c r="H473" t="n">
        <v>0.6899999999999999</v>
      </c>
      <c r="I473" t="n">
        <v>17</v>
      </c>
      <c r="J473" t="n">
        <v>308.06</v>
      </c>
      <c r="K473" t="n">
        <v>61.2</v>
      </c>
      <c r="L473" t="n">
        <v>12</v>
      </c>
      <c r="M473" t="n">
        <v>2</v>
      </c>
      <c r="N473" t="n">
        <v>89.86</v>
      </c>
      <c r="O473" t="n">
        <v>38228.06</v>
      </c>
      <c r="P473" t="n">
        <v>241.22</v>
      </c>
      <c r="Q473" t="n">
        <v>2196.62</v>
      </c>
      <c r="R473" t="n">
        <v>72.88</v>
      </c>
      <c r="S473" t="n">
        <v>53.93</v>
      </c>
      <c r="T473" t="n">
        <v>7441.34</v>
      </c>
      <c r="U473" t="n">
        <v>0.74</v>
      </c>
      <c r="V473" t="n">
        <v>0.87</v>
      </c>
      <c r="W473" t="n">
        <v>2.53</v>
      </c>
      <c r="X473" t="n">
        <v>0.47</v>
      </c>
      <c r="Y473" t="n">
        <v>1</v>
      </c>
      <c r="Z473" t="n">
        <v>10</v>
      </c>
    </row>
    <row r="474">
      <c r="A474" t="n">
        <v>45</v>
      </c>
      <c r="B474" t="n">
        <v>145</v>
      </c>
      <c r="C474" t="inlineStr">
        <is>
          <t xml:space="preserve">CONCLUIDO	</t>
        </is>
      </c>
      <c r="D474" t="n">
        <v>4.6865</v>
      </c>
      <c r="E474" t="n">
        <v>21.34</v>
      </c>
      <c r="F474" t="n">
        <v>17.47</v>
      </c>
      <c r="G474" t="n">
        <v>61.67</v>
      </c>
      <c r="H474" t="n">
        <v>0.71</v>
      </c>
      <c r="I474" t="n">
        <v>17</v>
      </c>
      <c r="J474" t="n">
        <v>308.6</v>
      </c>
      <c r="K474" t="n">
        <v>61.2</v>
      </c>
      <c r="L474" t="n">
        <v>12.25</v>
      </c>
      <c r="M474" t="n">
        <v>2</v>
      </c>
      <c r="N474" t="n">
        <v>90.15000000000001</v>
      </c>
      <c r="O474" t="n">
        <v>38294.82</v>
      </c>
      <c r="P474" t="n">
        <v>241.35</v>
      </c>
      <c r="Q474" t="n">
        <v>2196.65</v>
      </c>
      <c r="R474" t="n">
        <v>73.11</v>
      </c>
      <c r="S474" t="n">
        <v>53.93</v>
      </c>
      <c r="T474" t="n">
        <v>7553.74</v>
      </c>
      <c r="U474" t="n">
        <v>0.74</v>
      </c>
      <c r="V474" t="n">
        <v>0.87</v>
      </c>
      <c r="W474" t="n">
        <v>2.52</v>
      </c>
      <c r="X474" t="n">
        <v>0.47</v>
      </c>
      <c r="Y474" t="n">
        <v>1</v>
      </c>
      <c r="Z474" t="n">
        <v>10</v>
      </c>
    </row>
    <row r="475">
      <c r="A475" t="n">
        <v>46</v>
      </c>
      <c r="B475" t="n">
        <v>145</v>
      </c>
      <c r="C475" t="inlineStr">
        <is>
          <t xml:space="preserve">CONCLUIDO	</t>
        </is>
      </c>
      <c r="D475" t="n">
        <v>4.6851</v>
      </c>
      <c r="E475" t="n">
        <v>21.34</v>
      </c>
      <c r="F475" t="n">
        <v>17.48</v>
      </c>
      <c r="G475" t="n">
        <v>61.69</v>
      </c>
      <c r="H475" t="n">
        <v>0.72</v>
      </c>
      <c r="I475" t="n">
        <v>17</v>
      </c>
      <c r="J475" t="n">
        <v>309.14</v>
      </c>
      <c r="K475" t="n">
        <v>61.2</v>
      </c>
      <c r="L475" t="n">
        <v>12.5</v>
      </c>
      <c r="M475" t="n">
        <v>1</v>
      </c>
      <c r="N475" t="n">
        <v>90.44</v>
      </c>
      <c r="O475" t="n">
        <v>38361.7</v>
      </c>
      <c r="P475" t="n">
        <v>241.65</v>
      </c>
      <c r="Q475" t="n">
        <v>2196.76</v>
      </c>
      <c r="R475" t="n">
        <v>73.29000000000001</v>
      </c>
      <c r="S475" t="n">
        <v>53.93</v>
      </c>
      <c r="T475" t="n">
        <v>7646.65</v>
      </c>
      <c r="U475" t="n">
        <v>0.74</v>
      </c>
      <c r="V475" t="n">
        <v>0.87</v>
      </c>
      <c r="W475" t="n">
        <v>2.52</v>
      </c>
      <c r="X475" t="n">
        <v>0.47</v>
      </c>
      <c r="Y475" t="n">
        <v>1</v>
      </c>
      <c r="Z475" t="n">
        <v>10</v>
      </c>
    </row>
    <row r="476">
      <c r="A476" t="n">
        <v>47</v>
      </c>
      <c r="B476" t="n">
        <v>145</v>
      </c>
      <c r="C476" t="inlineStr">
        <is>
          <t xml:space="preserve">CONCLUIDO	</t>
        </is>
      </c>
      <c r="D476" t="n">
        <v>4.6829</v>
      </c>
      <c r="E476" t="n">
        <v>21.35</v>
      </c>
      <c r="F476" t="n">
        <v>17.49</v>
      </c>
      <c r="G476" t="n">
        <v>61.73</v>
      </c>
      <c r="H476" t="n">
        <v>0.73</v>
      </c>
      <c r="I476" t="n">
        <v>17</v>
      </c>
      <c r="J476" t="n">
        <v>309.68</v>
      </c>
      <c r="K476" t="n">
        <v>61.2</v>
      </c>
      <c r="L476" t="n">
        <v>12.75</v>
      </c>
      <c r="M476" t="n">
        <v>0</v>
      </c>
      <c r="N476" t="n">
        <v>90.73999999999999</v>
      </c>
      <c r="O476" t="n">
        <v>38428.72</v>
      </c>
      <c r="P476" t="n">
        <v>242.1</v>
      </c>
      <c r="Q476" t="n">
        <v>2196.59</v>
      </c>
      <c r="R476" t="n">
        <v>73.48</v>
      </c>
      <c r="S476" t="n">
        <v>53.93</v>
      </c>
      <c r="T476" t="n">
        <v>7741.64</v>
      </c>
      <c r="U476" t="n">
        <v>0.73</v>
      </c>
      <c r="V476" t="n">
        <v>0.87</v>
      </c>
      <c r="W476" t="n">
        <v>2.52</v>
      </c>
      <c r="X476" t="n">
        <v>0.48</v>
      </c>
      <c r="Y476" t="n">
        <v>1</v>
      </c>
      <c r="Z476" t="n">
        <v>10</v>
      </c>
    </row>
    <row r="477">
      <c r="A477" t="n">
        <v>0</v>
      </c>
      <c r="B477" t="n">
        <v>65</v>
      </c>
      <c r="C477" t="inlineStr">
        <is>
          <t xml:space="preserve">CONCLUIDO	</t>
        </is>
      </c>
      <c r="D477" t="n">
        <v>3.4991</v>
      </c>
      <c r="E477" t="n">
        <v>28.58</v>
      </c>
      <c r="F477" t="n">
        <v>21.88</v>
      </c>
      <c r="G477" t="n">
        <v>7.91</v>
      </c>
      <c r="H477" t="n">
        <v>0.13</v>
      </c>
      <c r="I477" t="n">
        <v>166</v>
      </c>
      <c r="J477" t="n">
        <v>133.21</v>
      </c>
      <c r="K477" t="n">
        <v>46.47</v>
      </c>
      <c r="L477" t="n">
        <v>1</v>
      </c>
      <c r="M477" t="n">
        <v>164</v>
      </c>
      <c r="N477" t="n">
        <v>20.75</v>
      </c>
      <c r="O477" t="n">
        <v>16663.42</v>
      </c>
      <c r="P477" t="n">
        <v>228.35</v>
      </c>
      <c r="Q477" t="n">
        <v>2197.14</v>
      </c>
      <c r="R477" t="n">
        <v>217.24</v>
      </c>
      <c r="S477" t="n">
        <v>53.93</v>
      </c>
      <c r="T477" t="n">
        <v>78877.25</v>
      </c>
      <c r="U477" t="n">
        <v>0.25</v>
      </c>
      <c r="V477" t="n">
        <v>0.7</v>
      </c>
      <c r="W477" t="n">
        <v>2.75</v>
      </c>
      <c r="X477" t="n">
        <v>4.87</v>
      </c>
      <c r="Y477" t="n">
        <v>1</v>
      </c>
      <c r="Z477" t="n">
        <v>10</v>
      </c>
    </row>
    <row r="478">
      <c r="A478" t="n">
        <v>1</v>
      </c>
      <c r="B478" t="n">
        <v>65</v>
      </c>
      <c r="C478" t="inlineStr">
        <is>
          <t xml:space="preserve">CONCLUIDO	</t>
        </is>
      </c>
      <c r="D478" t="n">
        <v>3.8364</v>
      </c>
      <c r="E478" t="n">
        <v>26.07</v>
      </c>
      <c r="F478" t="n">
        <v>20.56</v>
      </c>
      <c r="G478" t="n">
        <v>10.11</v>
      </c>
      <c r="H478" t="n">
        <v>0.17</v>
      </c>
      <c r="I478" t="n">
        <v>122</v>
      </c>
      <c r="J478" t="n">
        <v>133.55</v>
      </c>
      <c r="K478" t="n">
        <v>46.47</v>
      </c>
      <c r="L478" t="n">
        <v>1.25</v>
      </c>
      <c r="M478" t="n">
        <v>120</v>
      </c>
      <c r="N478" t="n">
        <v>20.83</v>
      </c>
      <c r="O478" t="n">
        <v>16704.7</v>
      </c>
      <c r="P478" t="n">
        <v>210.41</v>
      </c>
      <c r="Q478" t="n">
        <v>2196.85</v>
      </c>
      <c r="R478" t="n">
        <v>174.01</v>
      </c>
      <c r="S478" t="n">
        <v>53.93</v>
      </c>
      <c r="T478" t="n">
        <v>57479.9</v>
      </c>
      <c r="U478" t="n">
        <v>0.31</v>
      </c>
      <c r="V478" t="n">
        <v>0.74</v>
      </c>
      <c r="W478" t="n">
        <v>2.69</v>
      </c>
      <c r="X478" t="n">
        <v>3.56</v>
      </c>
      <c r="Y478" t="n">
        <v>1</v>
      </c>
      <c r="Z478" t="n">
        <v>10</v>
      </c>
    </row>
    <row r="479">
      <c r="A479" t="n">
        <v>2</v>
      </c>
      <c r="B479" t="n">
        <v>65</v>
      </c>
      <c r="C479" t="inlineStr">
        <is>
          <t xml:space="preserve">CONCLUIDO	</t>
        </is>
      </c>
      <c r="D479" t="n">
        <v>4.0709</v>
      </c>
      <c r="E479" t="n">
        <v>24.56</v>
      </c>
      <c r="F479" t="n">
        <v>19.77</v>
      </c>
      <c r="G479" t="n">
        <v>12.36</v>
      </c>
      <c r="H479" t="n">
        <v>0.2</v>
      </c>
      <c r="I479" t="n">
        <v>96</v>
      </c>
      <c r="J479" t="n">
        <v>133.88</v>
      </c>
      <c r="K479" t="n">
        <v>46.47</v>
      </c>
      <c r="L479" t="n">
        <v>1.5</v>
      </c>
      <c r="M479" t="n">
        <v>94</v>
      </c>
      <c r="N479" t="n">
        <v>20.91</v>
      </c>
      <c r="O479" t="n">
        <v>16746.01</v>
      </c>
      <c r="P479" t="n">
        <v>198.3</v>
      </c>
      <c r="Q479" t="n">
        <v>2196.8</v>
      </c>
      <c r="R479" t="n">
        <v>148.34</v>
      </c>
      <c r="S479" t="n">
        <v>53.93</v>
      </c>
      <c r="T479" t="n">
        <v>44774.37</v>
      </c>
      <c r="U479" t="n">
        <v>0.36</v>
      </c>
      <c r="V479" t="n">
        <v>0.77</v>
      </c>
      <c r="W479" t="n">
        <v>2.63</v>
      </c>
      <c r="X479" t="n">
        <v>2.76</v>
      </c>
      <c r="Y479" t="n">
        <v>1</v>
      </c>
      <c r="Z479" t="n">
        <v>10</v>
      </c>
    </row>
    <row r="480">
      <c r="A480" t="n">
        <v>3</v>
      </c>
      <c r="B480" t="n">
        <v>65</v>
      </c>
      <c r="C480" t="inlineStr">
        <is>
          <t xml:space="preserve">CONCLUIDO	</t>
        </is>
      </c>
      <c r="D480" t="n">
        <v>4.2392</v>
      </c>
      <c r="E480" t="n">
        <v>23.59</v>
      </c>
      <c r="F480" t="n">
        <v>19.26</v>
      </c>
      <c r="G480" t="n">
        <v>14.63</v>
      </c>
      <c r="H480" t="n">
        <v>0.23</v>
      </c>
      <c r="I480" t="n">
        <v>79</v>
      </c>
      <c r="J480" t="n">
        <v>134.22</v>
      </c>
      <c r="K480" t="n">
        <v>46.47</v>
      </c>
      <c r="L480" t="n">
        <v>1.75</v>
      </c>
      <c r="M480" t="n">
        <v>77</v>
      </c>
      <c r="N480" t="n">
        <v>21</v>
      </c>
      <c r="O480" t="n">
        <v>16787.35</v>
      </c>
      <c r="P480" t="n">
        <v>188.78</v>
      </c>
      <c r="Q480" t="n">
        <v>2197.03</v>
      </c>
      <c r="R480" t="n">
        <v>131.71</v>
      </c>
      <c r="S480" t="n">
        <v>53.93</v>
      </c>
      <c r="T480" t="n">
        <v>36543.82</v>
      </c>
      <c r="U480" t="n">
        <v>0.41</v>
      </c>
      <c r="V480" t="n">
        <v>0.79</v>
      </c>
      <c r="W480" t="n">
        <v>2.6</v>
      </c>
      <c r="X480" t="n">
        <v>2.25</v>
      </c>
      <c r="Y480" t="n">
        <v>1</v>
      </c>
      <c r="Z480" t="n">
        <v>10</v>
      </c>
    </row>
    <row r="481">
      <c r="A481" t="n">
        <v>4</v>
      </c>
      <c r="B481" t="n">
        <v>65</v>
      </c>
      <c r="C481" t="inlineStr">
        <is>
          <t xml:space="preserve">CONCLUIDO	</t>
        </is>
      </c>
      <c r="D481" t="n">
        <v>4.3686</v>
      </c>
      <c r="E481" t="n">
        <v>22.89</v>
      </c>
      <c r="F481" t="n">
        <v>18.91</v>
      </c>
      <c r="G481" t="n">
        <v>17.19</v>
      </c>
      <c r="H481" t="n">
        <v>0.26</v>
      </c>
      <c r="I481" t="n">
        <v>66</v>
      </c>
      <c r="J481" t="n">
        <v>134.55</v>
      </c>
      <c r="K481" t="n">
        <v>46.47</v>
      </c>
      <c r="L481" t="n">
        <v>2</v>
      </c>
      <c r="M481" t="n">
        <v>64</v>
      </c>
      <c r="N481" t="n">
        <v>21.09</v>
      </c>
      <c r="O481" t="n">
        <v>16828.84</v>
      </c>
      <c r="P481" t="n">
        <v>181.02</v>
      </c>
      <c r="Q481" t="n">
        <v>2196.76</v>
      </c>
      <c r="R481" t="n">
        <v>120.41</v>
      </c>
      <c r="S481" t="n">
        <v>53.93</v>
      </c>
      <c r="T481" t="n">
        <v>30957.59</v>
      </c>
      <c r="U481" t="n">
        <v>0.45</v>
      </c>
      <c r="V481" t="n">
        <v>0.8100000000000001</v>
      </c>
      <c r="W481" t="n">
        <v>2.59</v>
      </c>
      <c r="X481" t="n">
        <v>1.91</v>
      </c>
      <c r="Y481" t="n">
        <v>1</v>
      </c>
      <c r="Z481" t="n">
        <v>10</v>
      </c>
    </row>
    <row r="482">
      <c r="A482" t="n">
        <v>5</v>
      </c>
      <c r="B482" t="n">
        <v>65</v>
      </c>
      <c r="C482" t="inlineStr">
        <is>
          <t xml:space="preserve">CONCLUIDO	</t>
        </is>
      </c>
      <c r="D482" t="n">
        <v>4.47</v>
      </c>
      <c r="E482" t="n">
        <v>22.37</v>
      </c>
      <c r="F482" t="n">
        <v>18.64</v>
      </c>
      <c r="G482" t="n">
        <v>19.62</v>
      </c>
      <c r="H482" t="n">
        <v>0.29</v>
      </c>
      <c r="I482" t="n">
        <v>57</v>
      </c>
      <c r="J482" t="n">
        <v>134.89</v>
      </c>
      <c r="K482" t="n">
        <v>46.47</v>
      </c>
      <c r="L482" t="n">
        <v>2.25</v>
      </c>
      <c r="M482" t="n">
        <v>55</v>
      </c>
      <c r="N482" t="n">
        <v>21.17</v>
      </c>
      <c r="O482" t="n">
        <v>16870.25</v>
      </c>
      <c r="P482" t="n">
        <v>174.24</v>
      </c>
      <c r="Q482" t="n">
        <v>2196.93</v>
      </c>
      <c r="R482" t="n">
        <v>111.52</v>
      </c>
      <c r="S482" t="n">
        <v>53.93</v>
      </c>
      <c r="T482" t="n">
        <v>26557.39</v>
      </c>
      <c r="U482" t="n">
        <v>0.48</v>
      </c>
      <c r="V482" t="n">
        <v>0.82</v>
      </c>
      <c r="W482" t="n">
        <v>2.57</v>
      </c>
      <c r="X482" t="n">
        <v>1.63</v>
      </c>
      <c r="Y482" t="n">
        <v>1</v>
      </c>
      <c r="Z482" t="n">
        <v>10</v>
      </c>
    </row>
    <row r="483">
      <c r="A483" t="n">
        <v>6</v>
      </c>
      <c r="B483" t="n">
        <v>65</v>
      </c>
      <c r="C483" t="inlineStr">
        <is>
          <t xml:space="preserve">CONCLUIDO	</t>
        </is>
      </c>
      <c r="D483" t="n">
        <v>4.5653</v>
      </c>
      <c r="E483" t="n">
        <v>21.9</v>
      </c>
      <c r="F483" t="n">
        <v>18.39</v>
      </c>
      <c r="G483" t="n">
        <v>22.52</v>
      </c>
      <c r="H483" t="n">
        <v>0.33</v>
      </c>
      <c r="I483" t="n">
        <v>49</v>
      </c>
      <c r="J483" t="n">
        <v>135.22</v>
      </c>
      <c r="K483" t="n">
        <v>46.47</v>
      </c>
      <c r="L483" t="n">
        <v>2.5</v>
      </c>
      <c r="M483" t="n">
        <v>47</v>
      </c>
      <c r="N483" t="n">
        <v>21.26</v>
      </c>
      <c r="O483" t="n">
        <v>16911.68</v>
      </c>
      <c r="P483" t="n">
        <v>167.06</v>
      </c>
      <c r="Q483" t="n">
        <v>2196.68</v>
      </c>
      <c r="R483" t="n">
        <v>103.55</v>
      </c>
      <c r="S483" t="n">
        <v>53.93</v>
      </c>
      <c r="T483" t="n">
        <v>22615.18</v>
      </c>
      <c r="U483" t="n">
        <v>0.52</v>
      </c>
      <c r="V483" t="n">
        <v>0.83</v>
      </c>
      <c r="W483" t="n">
        <v>2.55</v>
      </c>
      <c r="X483" t="n">
        <v>1.38</v>
      </c>
      <c r="Y483" t="n">
        <v>1</v>
      </c>
      <c r="Z483" t="n">
        <v>10</v>
      </c>
    </row>
    <row r="484">
      <c r="A484" t="n">
        <v>7</v>
      </c>
      <c r="B484" t="n">
        <v>65</v>
      </c>
      <c r="C484" t="inlineStr">
        <is>
          <t xml:space="preserve">CONCLUIDO	</t>
        </is>
      </c>
      <c r="D484" t="n">
        <v>4.6396</v>
      </c>
      <c r="E484" t="n">
        <v>21.55</v>
      </c>
      <c r="F484" t="n">
        <v>18.2</v>
      </c>
      <c r="G484" t="n">
        <v>25.4</v>
      </c>
      <c r="H484" t="n">
        <v>0.36</v>
      </c>
      <c r="I484" t="n">
        <v>43</v>
      </c>
      <c r="J484" t="n">
        <v>135.56</v>
      </c>
      <c r="K484" t="n">
        <v>46.47</v>
      </c>
      <c r="L484" t="n">
        <v>2.75</v>
      </c>
      <c r="M484" t="n">
        <v>39</v>
      </c>
      <c r="N484" t="n">
        <v>21.34</v>
      </c>
      <c r="O484" t="n">
        <v>16953.14</v>
      </c>
      <c r="P484" t="n">
        <v>160.37</v>
      </c>
      <c r="Q484" t="n">
        <v>2196.78</v>
      </c>
      <c r="R484" t="n">
        <v>97.23</v>
      </c>
      <c r="S484" t="n">
        <v>53.93</v>
      </c>
      <c r="T484" t="n">
        <v>19486.76</v>
      </c>
      <c r="U484" t="n">
        <v>0.55</v>
      </c>
      <c r="V484" t="n">
        <v>0.84</v>
      </c>
      <c r="W484" t="n">
        <v>2.55</v>
      </c>
      <c r="X484" t="n">
        <v>1.2</v>
      </c>
      <c r="Y484" t="n">
        <v>1</v>
      </c>
      <c r="Z484" t="n">
        <v>10</v>
      </c>
    </row>
    <row r="485">
      <c r="A485" t="n">
        <v>8</v>
      </c>
      <c r="B485" t="n">
        <v>65</v>
      </c>
      <c r="C485" t="inlineStr">
        <is>
          <t xml:space="preserve">CONCLUIDO	</t>
        </is>
      </c>
      <c r="D485" t="n">
        <v>4.6831</v>
      </c>
      <c r="E485" t="n">
        <v>21.35</v>
      </c>
      <c r="F485" t="n">
        <v>18.11</v>
      </c>
      <c r="G485" t="n">
        <v>27.86</v>
      </c>
      <c r="H485" t="n">
        <v>0.39</v>
      </c>
      <c r="I485" t="n">
        <v>39</v>
      </c>
      <c r="J485" t="n">
        <v>135.9</v>
      </c>
      <c r="K485" t="n">
        <v>46.47</v>
      </c>
      <c r="L485" t="n">
        <v>3</v>
      </c>
      <c r="M485" t="n">
        <v>25</v>
      </c>
      <c r="N485" t="n">
        <v>21.43</v>
      </c>
      <c r="O485" t="n">
        <v>16994.64</v>
      </c>
      <c r="P485" t="n">
        <v>154.14</v>
      </c>
      <c r="Q485" t="n">
        <v>2196.66</v>
      </c>
      <c r="R485" t="n">
        <v>93.77</v>
      </c>
      <c r="S485" t="n">
        <v>53.93</v>
      </c>
      <c r="T485" t="n">
        <v>17774.37</v>
      </c>
      <c r="U485" t="n">
        <v>0.58</v>
      </c>
      <c r="V485" t="n">
        <v>0.84</v>
      </c>
      <c r="W485" t="n">
        <v>2.56</v>
      </c>
      <c r="X485" t="n">
        <v>1.11</v>
      </c>
      <c r="Y485" t="n">
        <v>1</v>
      </c>
      <c r="Z485" t="n">
        <v>10</v>
      </c>
    </row>
    <row r="486">
      <c r="A486" t="n">
        <v>9</v>
      </c>
      <c r="B486" t="n">
        <v>65</v>
      </c>
      <c r="C486" t="inlineStr">
        <is>
          <t xml:space="preserve">CONCLUIDO	</t>
        </is>
      </c>
      <c r="D486" t="n">
        <v>4.7129</v>
      </c>
      <c r="E486" t="n">
        <v>21.22</v>
      </c>
      <c r="F486" t="n">
        <v>18.06</v>
      </c>
      <c r="G486" t="n">
        <v>30.1</v>
      </c>
      <c r="H486" t="n">
        <v>0.42</v>
      </c>
      <c r="I486" t="n">
        <v>36</v>
      </c>
      <c r="J486" t="n">
        <v>136.23</v>
      </c>
      <c r="K486" t="n">
        <v>46.47</v>
      </c>
      <c r="L486" t="n">
        <v>3.25</v>
      </c>
      <c r="M486" t="n">
        <v>9</v>
      </c>
      <c r="N486" t="n">
        <v>21.52</v>
      </c>
      <c r="O486" t="n">
        <v>17036.16</v>
      </c>
      <c r="P486" t="n">
        <v>151.32</v>
      </c>
      <c r="Q486" t="n">
        <v>2196.62</v>
      </c>
      <c r="R486" t="n">
        <v>91.40000000000001</v>
      </c>
      <c r="S486" t="n">
        <v>53.93</v>
      </c>
      <c r="T486" t="n">
        <v>16605.76</v>
      </c>
      <c r="U486" t="n">
        <v>0.59</v>
      </c>
      <c r="V486" t="n">
        <v>0.85</v>
      </c>
      <c r="W486" t="n">
        <v>2.57</v>
      </c>
      <c r="X486" t="n">
        <v>1.05</v>
      </c>
      <c r="Y486" t="n">
        <v>1</v>
      </c>
      <c r="Z486" t="n">
        <v>10</v>
      </c>
    </row>
    <row r="487">
      <c r="A487" t="n">
        <v>10</v>
      </c>
      <c r="B487" t="n">
        <v>65</v>
      </c>
      <c r="C487" t="inlineStr">
        <is>
          <t xml:space="preserve">CONCLUIDO	</t>
        </is>
      </c>
      <c r="D487" t="n">
        <v>4.7136</v>
      </c>
      <c r="E487" t="n">
        <v>21.22</v>
      </c>
      <c r="F487" t="n">
        <v>18.05</v>
      </c>
      <c r="G487" t="n">
        <v>30.09</v>
      </c>
      <c r="H487" t="n">
        <v>0.45</v>
      </c>
      <c r="I487" t="n">
        <v>36</v>
      </c>
      <c r="J487" t="n">
        <v>136.57</v>
      </c>
      <c r="K487" t="n">
        <v>46.47</v>
      </c>
      <c r="L487" t="n">
        <v>3.5</v>
      </c>
      <c r="M487" t="n">
        <v>5</v>
      </c>
      <c r="N487" t="n">
        <v>21.6</v>
      </c>
      <c r="O487" t="n">
        <v>17077.72</v>
      </c>
      <c r="P487" t="n">
        <v>151.57</v>
      </c>
      <c r="Q487" t="n">
        <v>2196.77</v>
      </c>
      <c r="R487" t="n">
        <v>91.14</v>
      </c>
      <c r="S487" t="n">
        <v>53.93</v>
      </c>
      <c r="T487" t="n">
        <v>16474.16</v>
      </c>
      <c r="U487" t="n">
        <v>0.59</v>
      </c>
      <c r="V487" t="n">
        <v>0.85</v>
      </c>
      <c r="W487" t="n">
        <v>2.58</v>
      </c>
      <c r="X487" t="n">
        <v>1.05</v>
      </c>
      <c r="Y487" t="n">
        <v>1</v>
      </c>
      <c r="Z487" t="n">
        <v>10</v>
      </c>
    </row>
    <row r="488">
      <c r="A488" t="n">
        <v>11</v>
      </c>
      <c r="B488" t="n">
        <v>65</v>
      </c>
      <c r="C488" t="inlineStr">
        <is>
          <t xml:space="preserve">CONCLUIDO	</t>
        </is>
      </c>
      <c r="D488" t="n">
        <v>4.7307</v>
      </c>
      <c r="E488" t="n">
        <v>21.14</v>
      </c>
      <c r="F488" t="n">
        <v>18.01</v>
      </c>
      <c r="G488" t="n">
        <v>30.87</v>
      </c>
      <c r="H488" t="n">
        <v>0.48</v>
      </c>
      <c r="I488" t="n">
        <v>35</v>
      </c>
      <c r="J488" t="n">
        <v>136.91</v>
      </c>
      <c r="K488" t="n">
        <v>46.47</v>
      </c>
      <c r="L488" t="n">
        <v>3.75</v>
      </c>
      <c r="M488" t="n">
        <v>0</v>
      </c>
      <c r="N488" t="n">
        <v>21.69</v>
      </c>
      <c r="O488" t="n">
        <v>17119.3</v>
      </c>
      <c r="P488" t="n">
        <v>151.2</v>
      </c>
      <c r="Q488" t="n">
        <v>2196.6</v>
      </c>
      <c r="R488" t="n">
        <v>89.58</v>
      </c>
      <c r="S488" t="n">
        <v>53.93</v>
      </c>
      <c r="T488" t="n">
        <v>15697.44</v>
      </c>
      <c r="U488" t="n">
        <v>0.6</v>
      </c>
      <c r="V488" t="n">
        <v>0.85</v>
      </c>
      <c r="W488" t="n">
        <v>2.57</v>
      </c>
      <c r="X488" t="n">
        <v>1</v>
      </c>
      <c r="Y488" t="n">
        <v>1</v>
      </c>
      <c r="Z488" t="n">
        <v>10</v>
      </c>
    </row>
    <row r="489">
      <c r="A489" t="n">
        <v>0</v>
      </c>
      <c r="B489" t="n">
        <v>130</v>
      </c>
      <c r="C489" t="inlineStr">
        <is>
          <t xml:space="preserve">CONCLUIDO	</t>
        </is>
      </c>
      <c r="D489" t="n">
        <v>2.2392</v>
      </c>
      <c r="E489" t="n">
        <v>44.66</v>
      </c>
      <c r="F489" t="n">
        <v>26.5</v>
      </c>
      <c r="G489" t="n">
        <v>5.06</v>
      </c>
      <c r="H489" t="n">
        <v>0.07000000000000001</v>
      </c>
      <c r="I489" t="n">
        <v>314</v>
      </c>
      <c r="J489" t="n">
        <v>252.85</v>
      </c>
      <c r="K489" t="n">
        <v>59.19</v>
      </c>
      <c r="L489" t="n">
        <v>1</v>
      </c>
      <c r="M489" t="n">
        <v>312</v>
      </c>
      <c r="N489" t="n">
        <v>62.65</v>
      </c>
      <c r="O489" t="n">
        <v>31418.63</v>
      </c>
      <c r="P489" t="n">
        <v>432.08</v>
      </c>
      <c r="Q489" t="n">
        <v>2197.88</v>
      </c>
      <c r="R489" t="n">
        <v>369.19</v>
      </c>
      <c r="S489" t="n">
        <v>53.93</v>
      </c>
      <c r="T489" t="n">
        <v>154108.14</v>
      </c>
      <c r="U489" t="n">
        <v>0.15</v>
      </c>
      <c r="V489" t="n">
        <v>0.58</v>
      </c>
      <c r="W489" t="n">
        <v>2.98</v>
      </c>
      <c r="X489" t="n">
        <v>9.49</v>
      </c>
      <c r="Y489" t="n">
        <v>1</v>
      </c>
      <c r="Z489" t="n">
        <v>10</v>
      </c>
    </row>
    <row r="490">
      <c r="A490" t="n">
        <v>1</v>
      </c>
      <c r="B490" t="n">
        <v>130</v>
      </c>
      <c r="C490" t="inlineStr">
        <is>
          <t xml:space="preserve">CONCLUIDO	</t>
        </is>
      </c>
      <c r="D490" t="n">
        <v>2.6838</v>
      </c>
      <c r="E490" t="n">
        <v>37.26</v>
      </c>
      <c r="F490" t="n">
        <v>23.6</v>
      </c>
      <c r="G490" t="n">
        <v>6.38</v>
      </c>
      <c r="H490" t="n">
        <v>0.09</v>
      </c>
      <c r="I490" t="n">
        <v>222</v>
      </c>
      <c r="J490" t="n">
        <v>253.3</v>
      </c>
      <c r="K490" t="n">
        <v>59.19</v>
      </c>
      <c r="L490" t="n">
        <v>1.25</v>
      </c>
      <c r="M490" t="n">
        <v>220</v>
      </c>
      <c r="N490" t="n">
        <v>62.86</v>
      </c>
      <c r="O490" t="n">
        <v>31474.5</v>
      </c>
      <c r="P490" t="n">
        <v>382.61</v>
      </c>
      <c r="Q490" t="n">
        <v>2197.5</v>
      </c>
      <c r="R490" t="n">
        <v>273.75</v>
      </c>
      <c r="S490" t="n">
        <v>53.93</v>
      </c>
      <c r="T490" t="n">
        <v>106850.68</v>
      </c>
      <c r="U490" t="n">
        <v>0.2</v>
      </c>
      <c r="V490" t="n">
        <v>0.65</v>
      </c>
      <c r="W490" t="n">
        <v>2.84</v>
      </c>
      <c r="X490" t="n">
        <v>6.59</v>
      </c>
      <c r="Y490" t="n">
        <v>1</v>
      </c>
      <c r="Z490" t="n">
        <v>10</v>
      </c>
    </row>
    <row r="491">
      <c r="A491" t="n">
        <v>2</v>
      </c>
      <c r="B491" t="n">
        <v>130</v>
      </c>
      <c r="C491" t="inlineStr">
        <is>
          <t xml:space="preserve">CONCLUIDO	</t>
        </is>
      </c>
      <c r="D491" t="n">
        <v>3.0048</v>
      </c>
      <c r="E491" t="n">
        <v>33.28</v>
      </c>
      <c r="F491" t="n">
        <v>22.07</v>
      </c>
      <c r="G491" t="n">
        <v>7.7</v>
      </c>
      <c r="H491" t="n">
        <v>0.11</v>
      </c>
      <c r="I491" t="n">
        <v>172</v>
      </c>
      <c r="J491" t="n">
        <v>253.75</v>
      </c>
      <c r="K491" t="n">
        <v>59.19</v>
      </c>
      <c r="L491" t="n">
        <v>1.5</v>
      </c>
      <c r="M491" t="n">
        <v>170</v>
      </c>
      <c r="N491" t="n">
        <v>63.06</v>
      </c>
      <c r="O491" t="n">
        <v>31530.44</v>
      </c>
      <c r="P491" t="n">
        <v>355.55</v>
      </c>
      <c r="Q491" t="n">
        <v>2197.04</v>
      </c>
      <c r="R491" t="n">
        <v>223.61</v>
      </c>
      <c r="S491" t="n">
        <v>53.93</v>
      </c>
      <c r="T491" t="n">
        <v>82030.28999999999</v>
      </c>
      <c r="U491" t="n">
        <v>0.24</v>
      </c>
      <c r="V491" t="n">
        <v>0.6899999999999999</v>
      </c>
      <c r="W491" t="n">
        <v>2.76</v>
      </c>
      <c r="X491" t="n">
        <v>5.06</v>
      </c>
      <c r="Y491" t="n">
        <v>1</v>
      </c>
      <c r="Z491" t="n">
        <v>10</v>
      </c>
    </row>
    <row r="492">
      <c r="A492" t="n">
        <v>3</v>
      </c>
      <c r="B492" t="n">
        <v>130</v>
      </c>
      <c r="C492" t="inlineStr">
        <is>
          <t xml:space="preserve">CONCLUIDO	</t>
        </is>
      </c>
      <c r="D492" t="n">
        <v>3.2552</v>
      </c>
      <c r="E492" t="n">
        <v>30.72</v>
      </c>
      <c r="F492" t="n">
        <v>21.07</v>
      </c>
      <c r="G492" t="n">
        <v>9.029999999999999</v>
      </c>
      <c r="H492" t="n">
        <v>0.12</v>
      </c>
      <c r="I492" t="n">
        <v>140</v>
      </c>
      <c r="J492" t="n">
        <v>254.21</v>
      </c>
      <c r="K492" t="n">
        <v>59.19</v>
      </c>
      <c r="L492" t="n">
        <v>1.75</v>
      </c>
      <c r="M492" t="n">
        <v>138</v>
      </c>
      <c r="N492" t="n">
        <v>63.26</v>
      </c>
      <c r="O492" t="n">
        <v>31586.46</v>
      </c>
      <c r="P492" t="n">
        <v>337.58</v>
      </c>
      <c r="Q492" t="n">
        <v>2196.96</v>
      </c>
      <c r="R492" t="n">
        <v>191.01</v>
      </c>
      <c r="S492" t="n">
        <v>53.93</v>
      </c>
      <c r="T492" t="n">
        <v>65888.33</v>
      </c>
      <c r="U492" t="n">
        <v>0.28</v>
      </c>
      <c r="V492" t="n">
        <v>0.72</v>
      </c>
      <c r="W492" t="n">
        <v>2.7</v>
      </c>
      <c r="X492" t="n">
        <v>4.06</v>
      </c>
      <c r="Y492" t="n">
        <v>1</v>
      </c>
      <c r="Z492" t="n">
        <v>10</v>
      </c>
    </row>
    <row r="493">
      <c r="A493" t="n">
        <v>4</v>
      </c>
      <c r="B493" t="n">
        <v>130</v>
      </c>
      <c r="C493" t="inlineStr">
        <is>
          <t xml:space="preserve">CONCLUIDO	</t>
        </is>
      </c>
      <c r="D493" t="n">
        <v>3.4372</v>
      </c>
      <c r="E493" t="n">
        <v>29.09</v>
      </c>
      <c r="F493" t="n">
        <v>20.47</v>
      </c>
      <c r="G493" t="n">
        <v>10.32</v>
      </c>
      <c r="H493" t="n">
        <v>0.14</v>
      </c>
      <c r="I493" t="n">
        <v>119</v>
      </c>
      <c r="J493" t="n">
        <v>254.66</v>
      </c>
      <c r="K493" t="n">
        <v>59.19</v>
      </c>
      <c r="L493" t="n">
        <v>2</v>
      </c>
      <c r="M493" t="n">
        <v>117</v>
      </c>
      <c r="N493" t="n">
        <v>63.47</v>
      </c>
      <c r="O493" t="n">
        <v>31642.55</v>
      </c>
      <c r="P493" t="n">
        <v>326.28</v>
      </c>
      <c r="Q493" t="n">
        <v>2196.88</v>
      </c>
      <c r="R493" t="n">
        <v>171.2</v>
      </c>
      <c r="S493" t="n">
        <v>53.93</v>
      </c>
      <c r="T493" t="n">
        <v>56089.06</v>
      </c>
      <c r="U493" t="n">
        <v>0.31</v>
      </c>
      <c r="V493" t="n">
        <v>0.75</v>
      </c>
      <c r="W493" t="n">
        <v>2.67</v>
      </c>
      <c r="X493" t="n">
        <v>3.46</v>
      </c>
      <c r="Y493" t="n">
        <v>1</v>
      </c>
      <c r="Z493" t="n">
        <v>10</v>
      </c>
    </row>
    <row r="494">
      <c r="A494" t="n">
        <v>5</v>
      </c>
      <c r="B494" t="n">
        <v>130</v>
      </c>
      <c r="C494" t="inlineStr">
        <is>
          <t xml:space="preserve">CONCLUIDO	</t>
        </is>
      </c>
      <c r="D494" t="n">
        <v>3.6069</v>
      </c>
      <c r="E494" t="n">
        <v>27.72</v>
      </c>
      <c r="F494" t="n">
        <v>19.93</v>
      </c>
      <c r="G494" t="n">
        <v>11.73</v>
      </c>
      <c r="H494" t="n">
        <v>0.16</v>
      </c>
      <c r="I494" t="n">
        <v>102</v>
      </c>
      <c r="J494" t="n">
        <v>255.12</v>
      </c>
      <c r="K494" t="n">
        <v>59.19</v>
      </c>
      <c r="L494" t="n">
        <v>2.25</v>
      </c>
      <c r="M494" t="n">
        <v>100</v>
      </c>
      <c r="N494" t="n">
        <v>63.67</v>
      </c>
      <c r="O494" t="n">
        <v>31698.72</v>
      </c>
      <c r="P494" t="n">
        <v>315.64</v>
      </c>
      <c r="Q494" t="n">
        <v>2197.11</v>
      </c>
      <c r="R494" t="n">
        <v>153.42</v>
      </c>
      <c r="S494" t="n">
        <v>53.93</v>
      </c>
      <c r="T494" t="n">
        <v>47284.78</v>
      </c>
      <c r="U494" t="n">
        <v>0.35</v>
      </c>
      <c r="V494" t="n">
        <v>0.77</v>
      </c>
      <c r="W494" t="n">
        <v>2.65</v>
      </c>
      <c r="X494" t="n">
        <v>2.92</v>
      </c>
      <c r="Y494" t="n">
        <v>1</v>
      </c>
      <c r="Z494" t="n">
        <v>10</v>
      </c>
    </row>
    <row r="495">
      <c r="A495" t="n">
        <v>6</v>
      </c>
      <c r="B495" t="n">
        <v>130</v>
      </c>
      <c r="C495" t="inlineStr">
        <is>
          <t xml:space="preserve">CONCLUIDO	</t>
        </is>
      </c>
      <c r="D495" t="n">
        <v>3.7306</v>
      </c>
      <c r="E495" t="n">
        <v>26.81</v>
      </c>
      <c r="F495" t="n">
        <v>19.6</v>
      </c>
      <c r="G495" t="n">
        <v>13.07</v>
      </c>
      <c r="H495" t="n">
        <v>0.17</v>
      </c>
      <c r="I495" t="n">
        <v>90</v>
      </c>
      <c r="J495" t="n">
        <v>255.57</v>
      </c>
      <c r="K495" t="n">
        <v>59.19</v>
      </c>
      <c r="L495" t="n">
        <v>2.5</v>
      </c>
      <c r="M495" t="n">
        <v>88</v>
      </c>
      <c r="N495" t="n">
        <v>63.88</v>
      </c>
      <c r="O495" t="n">
        <v>31754.97</v>
      </c>
      <c r="P495" t="n">
        <v>308.4</v>
      </c>
      <c r="Q495" t="n">
        <v>2196.98</v>
      </c>
      <c r="R495" t="n">
        <v>143.09</v>
      </c>
      <c r="S495" t="n">
        <v>53.93</v>
      </c>
      <c r="T495" t="n">
        <v>42180.89</v>
      </c>
      <c r="U495" t="n">
        <v>0.38</v>
      </c>
      <c r="V495" t="n">
        <v>0.78</v>
      </c>
      <c r="W495" t="n">
        <v>2.62</v>
      </c>
      <c r="X495" t="n">
        <v>2.59</v>
      </c>
      <c r="Y495" t="n">
        <v>1</v>
      </c>
      <c r="Z495" t="n">
        <v>10</v>
      </c>
    </row>
    <row r="496">
      <c r="A496" t="n">
        <v>7</v>
      </c>
      <c r="B496" t="n">
        <v>130</v>
      </c>
      <c r="C496" t="inlineStr">
        <is>
          <t xml:space="preserve">CONCLUIDO	</t>
        </is>
      </c>
      <c r="D496" t="n">
        <v>3.845</v>
      </c>
      <c r="E496" t="n">
        <v>26.01</v>
      </c>
      <c r="F496" t="n">
        <v>19.29</v>
      </c>
      <c r="G496" t="n">
        <v>14.47</v>
      </c>
      <c r="H496" t="n">
        <v>0.19</v>
      </c>
      <c r="I496" t="n">
        <v>80</v>
      </c>
      <c r="J496" t="n">
        <v>256.03</v>
      </c>
      <c r="K496" t="n">
        <v>59.19</v>
      </c>
      <c r="L496" t="n">
        <v>2.75</v>
      </c>
      <c r="M496" t="n">
        <v>78</v>
      </c>
      <c r="N496" t="n">
        <v>64.09</v>
      </c>
      <c r="O496" t="n">
        <v>31811.29</v>
      </c>
      <c r="P496" t="n">
        <v>301.82</v>
      </c>
      <c r="Q496" t="n">
        <v>2197.07</v>
      </c>
      <c r="R496" t="n">
        <v>132.69</v>
      </c>
      <c r="S496" t="n">
        <v>53.93</v>
      </c>
      <c r="T496" t="n">
        <v>37029.09</v>
      </c>
      <c r="U496" t="n">
        <v>0.41</v>
      </c>
      <c r="V496" t="n">
        <v>0.79</v>
      </c>
      <c r="W496" t="n">
        <v>2.61</v>
      </c>
      <c r="X496" t="n">
        <v>2.28</v>
      </c>
      <c r="Y496" t="n">
        <v>1</v>
      </c>
      <c r="Z496" t="n">
        <v>10</v>
      </c>
    </row>
    <row r="497">
      <c r="A497" t="n">
        <v>8</v>
      </c>
      <c r="B497" t="n">
        <v>130</v>
      </c>
      <c r="C497" t="inlineStr">
        <is>
          <t xml:space="preserve">CONCLUIDO	</t>
        </is>
      </c>
      <c r="D497" t="n">
        <v>3.9376</v>
      </c>
      <c r="E497" t="n">
        <v>25.4</v>
      </c>
      <c r="F497" t="n">
        <v>19.07</v>
      </c>
      <c r="G497" t="n">
        <v>15.89</v>
      </c>
      <c r="H497" t="n">
        <v>0.21</v>
      </c>
      <c r="I497" t="n">
        <v>72</v>
      </c>
      <c r="J497" t="n">
        <v>256.49</v>
      </c>
      <c r="K497" t="n">
        <v>59.19</v>
      </c>
      <c r="L497" t="n">
        <v>3</v>
      </c>
      <c r="M497" t="n">
        <v>70</v>
      </c>
      <c r="N497" t="n">
        <v>64.29000000000001</v>
      </c>
      <c r="O497" t="n">
        <v>31867.69</v>
      </c>
      <c r="P497" t="n">
        <v>296.34</v>
      </c>
      <c r="Q497" t="n">
        <v>2197.02</v>
      </c>
      <c r="R497" t="n">
        <v>125.54</v>
      </c>
      <c r="S497" t="n">
        <v>53.93</v>
      </c>
      <c r="T497" t="n">
        <v>33492.93</v>
      </c>
      <c r="U497" t="n">
        <v>0.43</v>
      </c>
      <c r="V497" t="n">
        <v>0.8</v>
      </c>
      <c r="W497" t="n">
        <v>2.6</v>
      </c>
      <c r="X497" t="n">
        <v>2.06</v>
      </c>
      <c r="Y497" t="n">
        <v>1</v>
      </c>
      <c r="Z497" t="n">
        <v>10</v>
      </c>
    </row>
    <row r="498">
      <c r="A498" t="n">
        <v>9</v>
      </c>
      <c r="B498" t="n">
        <v>130</v>
      </c>
      <c r="C498" t="inlineStr">
        <is>
          <t xml:space="preserve">CONCLUIDO	</t>
        </is>
      </c>
      <c r="D498" t="n">
        <v>4.0145</v>
      </c>
      <c r="E498" t="n">
        <v>24.91</v>
      </c>
      <c r="F498" t="n">
        <v>18.88</v>
      </c>
      <c r="G498" t="n">
        <v>17.16</v>
      </c>
      <c r="H498" t="n">
        <v>0.23</v>
      </c>
      <c r="I498" t="n">
        <v>66</v>
      </c>
      <c r="J498" t="n">
        <v>256.95</v>
      </c>
      <c r="K498" t="n">
        <v>59.19</v>
      </c>
      <c r="L498" t="n">
        <v>3.25</v>
      </c>
      <c r="M498" t="n">
        <v>64</v>
      </c>
      <c r="N498" t="n">
        <v>64.5</v>
      </c>
      <c r="O498" t="n">
        <v>31924.29</v>
      </c>
      <c r="P498" t="n">
        <v>291.71</v>
      </c>
      <c r="Q498" t="n">
        <v>2196.69</v>
      </c>
      <c r="R498" t="n">
        <v>119.49</v>
      </c>
      <c r="S498" t="n">
        <v>53.93</v>
      </c>
      <c r="T498" t="n">
        <v>30500.2</v>
      </c>
      <c r="U498" t="n">
        <v>0.45</v>
      </c>
      <c r="V498" t="n">
        <v>0.8100000000000001</v>
      </c>
      <c r="W498" t="n">
        <v>2.58</v>
      </c>
      <c r="X498" t="n">
        <v>1.87</v>
      </c>
      <c r="Y498" t="n">
        <v>1</v>
      </c>
      <c r="Z498" t="n">
        <v>10</v>
      </c>
    </row>
    <row r="499">
      <c r="A499" t="n">
        <v>10</v>
      </c>
      <c r="B499" t="n">
        <v>130</v>
      </c>
      <c r="C499" t="inlineStr">
        <is>
          <t xml:space="preserve">CONCLUIDO	</t>
        </is>
      </c>
      <c r="D499" t="n">
        <v>4.0924</v>
      </c>
      <c r="E499" t="n">
        <v>24.44</v>
      </c>
      <c r="F499" t="n">
        <v>18.7</v>
      </c>
      <c r="G499" t="n">
        <v>18.7</v>
      </c>
      <c r="H499" t="n">
        <v>0.24</v>
      </c>
      <c r="I499" t="n">
        <v>60</v>
      </c>
      <c r="J499" t="n">
        <v>257.41</v>
      </c>
      <c r="K499" t="n">
        <v>59.19</v>
      </c>
      <c r="L499" t="n">
        <v>3.5</v>
      </c>
      <c r="M499" t="n">
        <v>58</v>
      </c>
      <c r="N499" t="n">
        <v>64.70999999999999</v>
      </c>
      <c r="O499" t="n">
        <v>31980.84</v>
      </c>
      <c r="P499" t="n">
        <v>286.83</v>
      </c>
      <c r="Q499" t="n">
        <v>2197.12</v>
      </c>
      <c r="R499" t="n">
        <v>113.48</v>
      </c>
      <c r="S499" t="n">
        <v>53.93</v>
      </c>
      <c r="T499" t="n">
        <v>27524.95</v>
      </c>
      <c r="U499" t="n">
        <v>0.48</v>
      </c>
      <c r="V499" t="n">
        <v>0.82</v>
      </c>
      <c r="W499" t="n">
        <v>2.57</v>
      </c>
      <c r="X499" t="n">
        <v>1.69</v>
      </c>
      <c r="Y499" t="n">
        <v>1</v>
      </c>
      <c r="Z499" t="n">
        <v>10</v>
      </c>
    </row>
    <row r="500">
      <c r="A500" t="n">
        <v>11</v>
      </c>
      <c r="B500" t="n">
        <v>130</v>
      </c>
      <c r="C500" t="inlineStr">
        <is>
          <t xml:space="preserve">CONCLUIDO	</t>
        </is>
      </c>
      <c r="D500" t="n">
        <v>4.1581</v>
      </c>
      <c r="E500" t="n">
        <v>24.05</v>
      </c>
      <c r="F500" t="n">
        <v>18.56</v>
      </c>
      <c r="G500" t="n">
        <v>20.24</v>
      </c>
      <c r="H500" t="n">
        <v>0.26</v>
      </c>
      <c r="I500" t="n">
        <v>55</v>
      </c>
      <c r="J500" t="n">
        <v>257.86</v>
      </c>
      <c r="K500" t="n">
        <v>59.19</v>
      </c>
      <c r="L500" t="n">
        <v>3.75</v>
      </c>
      <c r="M500" t="n">
        <v>53</v>
      </c>
      <c r="N500" t="n">
        <v>64.92</v>
      </c>
      <c r="O500" t="n">
        <v>32037.48</v>
      </c>
      <c r="P500" t="n">
        <v>282.55</v>
      </c>
      <c r="Q500" t="n">
        <v>2196.79</v>
      </c>
      <c r="R500" t="n">
        <v>108.7</v>
      </c>
      <c r="S500" t="n">
        <v>53.93</v>
      </c>
      <c r="T500" t="n">
        <v>25160.21</v>
      </c>
      <c r="U500" t="n">
        <v>0.5</v>
      </c>
      <c r="V500" t="n">
        <v>0.82</v>
      </c>
      <c r="W500" t="n">
        <v>2.57</v>
      </c>
      <c r="X500" t="n">
        <v>1.55</v>
      </c>
      <c r="Y500" t="n">
        <v>1</v>
      </c>
      <c r="Z500" t="n">
        <v>10</v>
      </c>
    </row>
    <row r="501">
      <c r="A501" t="n">
        <v>12</v>
      </c>
      <c r="B501" t="n">
        <v>130</v>
      </c>
      <c r="C501" t="inlineStr">
        <is>
          <t xml:space="preserve">CONCLUIDO	</t>
        </is>
      </c>
      <c r="D501" t="n">
        <v>4.196</v>
      </c>
      <c r="E501" t="n">
        <v>23.83</v>
      </c>
      <c r="F501" t="n">
        <v>18.48</v>
      </c>
      <c r="G501" t="n">
        <v>21.33</v>
      </c>
      <c r="H501" t="n">
        <v>0.28</v>
      </c>
      <c r="I501" t="n">
        <v>52</v>
      </c>
      <c r="J501" t="n">
        <v>258.32</v>
      </c>
      <c r="K501" t="n">
        <v>59.19</v>
      </c>
      <c r="L501" t="n">
        <v>4</v>
      </c>
      <c r="M501" t="n">
        <v>50</v>
      </c>
      <c r="N501" t="n">
        <v>65.13</v>
      </c>
      <c r="O501" t="n">
        <v>32094.19</v>
      </c>
      <c r="P501" t="n">
        <v>279.61</v>
      </c>
      <c r="Q501" t="n">
        <v>2196.61</v>
      </c>
      <c r="R501" t="n">
        <v>106.69</v>
      </c>
      <c r="S501" t="n">
        <v>53.93</v>
      </c>
      <c r="T501" t="n">
        <v>24170.19</v>
      </c>
      <c r="U501" t="n">
        <v>0.51</v>
      </c>
      <c r="V501" t="n">
        <v>0.83</v>
      </c>
      <c r="W501" t="n">
        <v>2.56</v>
      </c>
      <c r="X501" t="n">
        <v>1.48</v>
      </c>
      <c r="Y501" t="n">
        <v>1</v>
      </c>
      <c r="Z501" t="n">
        <v>10</v>
      </c>
    </row>
    <row r="502">
      <c r="A502" t="n">
        <v>13</v>
      </c>
      <c r="B502" t="n">
        <v>130</v>
      </c>
      <c r="C502" t="inlineStr">
        <is>
          <t xml:space="preserve">CONCLUIDO	</t>
        </is>
      </c>
      <c r="D502" t="n">
        <v>4.2525</v>
      </c>
      <c r="E502" t="n">
        <v>23.52</v>
      </c>
      <c r="F502" t="n">
        <v>18.36</v>
      </c>
      <c r="G502" t="n">
        <v>22.96</v>
      </c>
      <c r="H502" t="n">
        <v>0.29</v>
      </c>
      <c r="I502" t="n">
        <v>48</v>
      </c>
      <c r="J502" t="n">
        <v>258.78</v>
      </c>
      <c r="K502" t="n">
        <v>59.19</v>
      </c>
      <c r="L502" t="n">
        <v>4.25</v>
      </c>
      <c r="M502" t="n">
        <v>46</v>
      </c>
      <c r="N502" t="n">
        <v>65.34</v>
      </c>
      <c r="O502" t="n">
        <v>32150.98</v>
      </c>
      <c r="P502" t="n">
        <v>276.64</v>
      </c>
      <c r="Q502" t="n">
        <v>2196.69</v>
      </c>
      <c r="R502" t="n">
        <v>102.64</v>
      </c>
      <c r="S502" t="n">
        <v>53.93</v>
      </c>
      <c r="T502" t="n">
        <v>22164.68</v>
      </c>
      <c r="U502" t="n">
        <v>0.53</v>
      </c>
      <c r="V502" t="n">
        <v>0.83</v>
      </c>
      <c r="W502" t="n">
        <v>2.55</v>
      </c>
      <c r="X502" t="n">
        <v>1.36</v>
      </c>
      <c r="Y502" t="n">
        <v>1</v>
      </c>
      <c r="Z502" t="n">
        <v>10</v>
      </c>
    </row>
    <row r="503">
      <c r="A503" t="n">
        <v>14</v>
      </c>
      <c r="B503" t="n">
        <v>130</v>
      </c>
      <c r="C503" t="inlineStr">
        <is>
          <t xml:space="preserve">CONCLUIDO	</t>
        </is>
      </c>
      <c r="D503" t="n">
        <v>4.2983</v>
      </c>
      <c r="E503" t="n">
        <v>23.26</v>
      </c>
      <c r="F503" t="n">
        <v>18.26</v>
      </c>
      <c r="G503" t="n">
        <v>24.35</v>
      </c>
      <c r="H503" t="n">
        <v>0.31</v>
      </c>
      <c r="I503" t="n">
        <v>45</v>
      </c>
      <c r="J503" t="n">
        <v>259.25</v>
      </c>
      <c r="K503" t="n">
        <v>59.19</v>
      </c>
      <c r="L503" t="n">
        <v>4.5</v>
      </c>
      <c r="M503" t="n">
        <v>43</v>
      </c>
      <c r="N503" t="n">
        <v>65.55</v>
      </c>
      <c r="O503" t="n">
        <v>32207.85</v>
      </c>
      <c r="P503" t="n">
        <v>272.2</v>
      </c>
      <c r="Q503" t="n">
        <v>2196.65</v>
      </c>
      <c r="R503" t="n">
        <v>99.27</v>
      </c>
      <c r="S503" t="n">
        <v>53.93</v>
      </c>
      <c r="T503" t="n">
        <v>20493.32</v>
      </c>
      <c r="U503" t="n">
        <v>0.54</v>
      </c>
      <c r="V503" t="n">
        <v>0.84</v>
      </c>
      <c r="W503" t="n">
        <v>2.55</v>
      </c>
      <c r="X503" t="n">
        <v>1.25</v>
      </c>
      <c r="Y503" t="n">
        <v>1</v>
      </c>
      <c r="Z503" t="n">
        <v>10</v>
      </c>
    </row>
    <row r="504">
      <c r="A504" t="n">
        <v>15</v>
      </c>
      <c r="B504" t="n">
        <v>130</v>
      </c>
      <c r="C504" t="inlineStr">
        <is>
          <t xml:space="preserve">CONCLUIDO	</t>
        </is>
      </c>
      <c r="D504" t="n">
        <v>4.3401</v>
      </c>
      <c r="E504" t="n">
        <v>23.04</v>
      </c>
      <c r="F504" t="n">
        <v>18.18</v>
      </c>
      <c r="G504" t="n">
        <v>25.98</v>
      </c>
      <c r="H504" t="n">
        <v>0.33</v>
      </c>
      <c r="I504" t="n">
        <v>42</v>
      </c>
      <c r="J504" t="n">
        <v>259.71</v>
      </c>
      <c r="K504" t="n">
        <v>59.19</v>
      </c>
      <c r="L504" t="n">
        <v>4.75</v>
      </c>
      <c r="M504" t="n">
        <v>40</v>
      </c>
      <c r="N504" t="n">
        <v>65.76000000000001</v>
      </c>
      <c r="O504" t="n">
        <v>32264.79</v>
      </c>
      <c r="P504" t="n">
        <v>270.18</v>
      </c>
      <c r="Q504" t="n">
        <v>2196.66</v>
      </c>
      <c r="R504" t="n">
        <v>96.45999999999999</v>
      </c>
      <c r="S504" t="n">
        <v>53.93</v>
      </c>
      <c r="T504" t="n">
        <v>19103.08</v>
      </c>
      <c r="U504" t="n">
        <v>0.5600000000000001</v>
      </c>
      <c r="V504" t="n">
        <v>0.84</v>
      </c>
      <c r="W504" t="n">
        <v>2.55</v>
      </c>
      <c r="X504" t="n">
        <v>1.18</v>
      </c>
      <c r="Y504" t="n">
        <v>1</v>
      </c>
      <c r="Z504" t="n">
        <v>10</v>
      </c>
    </row>
    <row r="505">
      <c r="A505" t="n">
        <v>16</v>
      </c>
      <c r="B505" t="n">
        <v>130</v>
      </c>
      <c r="C505" t="inlineStr">
        <is>
          <t xml:space="preserve">CONCLUIDO	</t>
        </is>
      </c>
      <c r="D505" t="n">
        <v>4.3694</v>
      </c>
      <c r="E505" t="n">
        <v>22.89</v>
      </c>
      <c r="F505" t="n">
        <v>18.13</v>
      </c>
      <c r="G505" t="n">
        <v>27.19</v>
      </c>
      <c r="H505" t="n">
        <v>0.34</v>
      </c>
      <c r="I505" t="n">
        <v>40</v>
      </c>
      <c r="J505" t="n">
        <v>260.17</v>
      </c>
      <c r="K505" t="n">
        <v>59.19</v>
      </c>
      <c r="L505" t="n">
        <v>5</v>
      </c>
      <c r="M505" t="n">
        <v>38</v>
      </c>
      <c r="N505" t="n">
        <v>65.98</v>
      </c>
      <c r="O505" t="n">
        <v>32321.82</v>
      </c>
      <c r="P505" t="n">
        <v>266.58</v>
      </c>
      <c r="Q505" t="n">
        <v>2196.89</v>
      </c>
      <c r="R505" t="n">
        <v>94.63</v>
      </c>
      <c r="S505" t="n">
        <v>53.93</v>
      </c>
      <c r="T505" t="n">
        <v>18200.53</v>
      </c>
      <c r="U505" t="n">
        <v>0.57</v>
      </c>
      <c r="V505" t="n">
        <v>0.84</v>
      </c>
      <c r="W505" t="n">
        <v>2.54</v>
      </c>
      <c r="X505" t="n">
        <v>1.12</v>
      </c>
      <c r="Y505" t="n">
        <v>1</v>
      </c>
      <c r="Z505" t="n">
        <v>10</v>
      </c>
    </row>
    <row r="506">
      <c r="A506" t="n">
        <v>17</v>
      </c>
      <c r="B506" t="n">
        <v>130</v>
      </c>
      <c r="C506" t="inlineStr">
        <is>
          <t xml:space="preserve">CONCLUIDO	</t>
        </is>
      </c>
      <c r="D506" t="n">
        <v>4.4125</v>
      </c>
      <c r="E506" t="n">
        <v>22.66</v>
      </c>
      <c r="F506" t="n">
        <v>18.05</v>
      </c>
      <c r="G506" t="n">
        <v>29.27</v>
      </c>
      <c r="H506" t="n">
        <v>0.36</v>
      </c>
      <c r="I506" t="n">
        <v>37</v>
      </c>
      <c r="J506" t="n">
        <v>260.63</v>
      </c>
      <c r="K506" t="n">
        <v>59.19</v>
      </c>
      <c r="L506" t="n">
        <v>5.25</v>
      </c>
      <c r="M506" t="n">
        <v>35</v>
      </c>
      <c r="N506" t="n">
        <v>66.19</v>
      </c>
      <c r="O506" t="n">
        <v>32378.93</v>
      </c>
      <c r="P506" t="n">
        <v>263.9</v>
      </c>
      <c r="Q506" t="n">
        <v>2196.71</v>
      </c>
      <c r="R506" t="n">
        <v>92.44</v>
      </c>
      <c r="S506" t="n">
        <v>53.93</v>
      </c>
      <c r="T506" t="n">
        <v>17121.63</v>
      </c>
      <c r="U506" t="n">
        <v>0.58</v>
      </c>
      <c r="V506" t="n">
        <v>0.85</v>
      </c>
      <c r="W506" t="n">
        <v>2.53</v>
      </c>
      <c r="X506" t="n">
        <v>1.04</v>
      </c>
      <c r="Y506" t="n">
        <v>1</v>
      </c>
      <c r="Z506" t="n">
        <v>10</v>
      </c>
    </row>
    <row r="507">
      <c r="A507" t="n">
        <v>18</v>
      </c>
      <c r="B507" t="n">
        <v>130</v>
      </c>
      <c r="C507" t="inlineStr">
        <is>
          <t xml:space="preserve">CONCLUIDO	</t>
        </is>
      </c>
      <c r="D507" t="n">
        <v>4.4448</v>
      </c>
      <c r="E507" t="n">
        <v>22.5</v>
      </c>
      <c r="F507" t="n">
        <v>17.98</v>
      </c>
      <c r="G507" t="n">
        <v>30.83</v>
      </c>
      <c r="H507" t="n">
        <v>0.37</v>
      </c>
      <c r="I507" t="n">
        <v>35</v>
      </c>
      <c r="J507" t="n">
        <v>261.1</v>
      </c>
      <c r="K507" t="n">
        <v>59.19</v>
      </c>
      <c r="L507" t="n">
        <v>5.5</v>
      </c>
      <c r="M507" t="n">
        <v>33</v>
      </c>
      <c r="N507" t="n">
        <v>66.40000000000001</v>
      </c>
      <c r="O507" t="n">
        <v>32436.11</v>
      </c>
      <c r="P507" t="n">
        <v>260.4</v>
      </c>
      <c r="Q507" t="n">
        <v>2196.75</v>
      </c>
      <c r="R507" t="n">
        <v>90.09</v>
      </c>
      <c r="S507" t="n">
        <v>53.93</v>
      </c>
      <c r="T507" t="n">
        <v>15956.25</v>
      </c>
      <c r="U507" t="n">
        <v>0.6</v>
      </c>
      <c r="V507" t="n">
        <v>0.85</v>
      </c>
      <c r="W507" t="n">
        <v>2.53</v>
      </c>
      <c r="X507" t="n">
        <v>0.98</v>
      </c>
      <c r="Y507" t="n">
        <v>1</v>
      </c>
      <c r="Z507" t="n">
        <v>10</v>
      </c>
    </row>
    <row r="508">
      <c r="A508" t="n">
        <v>19</v>
      </c>
      <c r="B508" t="n">
        <v>130</v>
      </c>
      <c r="C508" t="inlineStr">
        <is>
          <t xml:space="preserve">CONCLUIDO	</t>
        </is>
      </c>
      <c r="D508" t="n">
        <v>4.4782</v>
      </c>
      <c r="E508" t="n">
        <v>22.33</v>
      </c>
      <c r="F508" t="n">
        <v>17.91</v>
      </c>
      <c r="G508" t="n">
        <v>32.57</v>
      </c>
      <c r="H508" t="n">
        <v>0.39</v>
      </c>
      <c r="I508" t="n">
        <v>33</v>
      </c>
      <c r="J508" t="n">
        <v>261.56</v>
      </c>
      <c r="K508" t="n">
        <v>59.19</v>
      </c>
      <c r="L508" t="n">
        <v>5.75</v>
      </c>
      <c r="M508" t="n">
        <v>31</v>
      </c>
      <c r="N508" t="n">
        <v>66.62</v>
      </c>
      <c r="O508" t="n">
        <v>32493.38</v>
      </c>
      <c r="P508" t="n">
        <v>256.8</v>
      </c>
      <c r="Q508" t="n">
        <v>2196.59</v>
      </c>
      <c r="R508" t="n">
        <v>88.19</v>
      </c>
      <c r="S508" t="n">
        <v>53.93</v>
      </c>
      <c r="T508" t="n">
        <v>15015.11</v>
      </c>
      <c r="U508" t="n">
        <v>0.61</v>
      </c>
      <c r="V508" t="n">
        <v>0.85</v>
      </c>
      <c r="W508" t="n">
        <v>2.52</v>
      </c>
      <c r="X508" t="n">
        <v>0.91</v>
      </c>
      <c r="Y508" t="n">
        <v>1</v>
      </c>
      <c r="Z508" t="n">
        <v>10</v>
      </c>
    </row>
    <row r="509">
      <c r="A509" t="n">
        <v>20</v>
      </c>
      <c r="B509" t="n">
        <v>130</v>
      </c>
      <c r="C509" t="inlineStr">
        <is>
          <t xml:space="preserve">CONCLUIDO	</t>
        </is>
      </c>
      <c r="D509" t="n">
        <v>4.4912</v>
      </c>
      <c r="E509" t="n">
        <v>22.27</v>
      </c>
      <c r="F509" t="n">
        <v>17.9</v>
      </c>
      <c r="G509" t="n">
        <v>33.56</v>
      </c>
      <c r="H509" t="n">
        <v>0.41</v>
      </c>
      <c r="I509" t="n">
        <v>32</v>
      </c>
      <c r="J509" t="n">
        <v>262.03</v>
      </c>
      <c r="K509" t="n">
        <v>59.19</v>
      </c>
      <c r="L509" t="n">
        <v>6</v>
      </c>
      <c r="M509" t="n">
        <v>30</v>
      </c>
      <c r="N509" t="n">
        <v>66.83</v>
      </c>
      <c r="O509" t="n">
        <v>32550.72</v>
      </c>
      <c r="P509" t="n">
        <v>255.12</v>
      </c>
      <c r="Q509" t="n">
        <v>2196.75</v>
      </c>
      <c r="R509" t="n">
        <v>87.26000000000001</v>
      </c>
      <c r="S509" t="n">
        <v>53.93</v>
      </c>
      <c r="T509" t="n">
        <v>14555.02</v>
      </c>
      <c r="U509" t="n">
        <v>0.62</v>
      </c>
      <c r="V509" t="n">
        <v>0.85</v>
      </c>
      <c r="W509" t="n">
        <v>2.53</v>
      </c>
      <c r="X509" t="n">
        <v>0.89</v>
      </c>
      <c r="Y509" t="n">
        <v>1</v>
      </c>
      <c r="Z509" t="n">
        <v>10</v>
      </c>
    </row>
    <row r="510">
      <c r="A510" t="n">
        <v>21</v>
      </c>
      <c r="B510" t="n">
        <v>130</v>
      </c>
      <c r="C510" t="inlineStr">
        <is>
          <t xml:space="preserve">CONCLUIDO	</t>
        </is>
      </c>
      <c r="D510" t="n">
        <v>4.5244</v>
      </c>
      <c r="E510" t="n">
        <v>22.1</v>
      </c>
      <c r="F510" t="n">
        <v>17.83</v>
      </c>
      <c r="G510" t="n">
        <v>35.66</v>
      </c>
      <c r="H510" t="n">
        <v>0.42</v>
      </c>
      <c r="I510" t="n">
        <v>30</v>
      </c>
      <c r="J510" t="n">
        <v>262.49</v>
      </c>
      <c r="K510" t="n">
        <v>59.19</v>
      </c>
      <c r="L510" t="n">
        <v>6.25</v>
      </c>
      <c r="M510" t="n">
        <v>28</v>
      </c>
      <c r="N510" t="n">
        <v>67.05</v>
      </c>
      <c r="O510" t="n">
        <v>32608.15</v>
      </c>
      <c r="P510" t="n">
        <v>252.92</v>
      </c>
      <c r="Q510" t="n">
        <v>2196.74</v>
      </c>
      <c r="R510" t="n">
        <v>85.09</v>
      </c>
      <c r="S510" t="n">
        <v>53.93</v>
      </c>
      <c r="T510" t="n">
        <v>13478.76</v>
      </c>
      <c r="U510" t="n">
        <v>0.63</v>
      </c>
      <c r="V510" t="n">
        <v>0.86</v>
      </c>
      <c r="W510" t="n">
        <v>2.53</v>
      </c>
      <c r="X510" t="n">
        <v>0.82</v>
      </c>
      <c r="Y510" t="n">
        <v>1</v>
      </c>
      <c r="Z510" t="n">
        <v>10</v>
      </c>
    </row>
    <row r="511">
      <c r="A511" t="n">
        <v>22</v>
      </c>
      <c r="B511" t="n">
        <v>130</v>
      </c>
      <c r="C511" t="inlineStr">
        <is>
          <t xml:space="preserve">CONCLUIDO	</t>
        </is>
      </c>
      <c r="D511" t="n">
        <v>4.5366</v>
      </c>
      <c r="E511" t="n">
        <v>22.04</v>
      </c>
      <c r="F511" t="n">
        <v>17.82</v>
      </c>
      <c r="G511" t="n">
        <v>36.87</v>
      </c>
      <c r="H511" t="n">
        <v>0.44</v>
      </c>
      <c r="I511" t="n">
        <v>29</v>
      </c>
      <c r="J511" t="n">
        <v>262.96</v>
      </c>
      <c r="K511" t="n">
        <v>59.19</v>
      </c>
      <c r="L511" t="n">
        <v>6.5</v>
      </c>
      <c r="M511" t="n">
        <v>27</v>
      </c>
      <c r="N511" t="n">
        <v>67.26000000000001</v>
      </c>
      <c r="O511" t="n">
        <v>32665.66</v>
      </c>
      <c r="P511" t="n">
        <v>250.42</v>
      </c>
      <c r="Q511" t="n">
        <v>2196.75</v>
      </c>
      <c r="R511" t="n">
        <v>84.98999999999999</v>
      </c>
      <c r="S511" t="n">
        <v>53.93</v>
      </c>
      <c r="T511" t="n">
        <v>13435.75</v>
      </c>
      <c r="U511" t="n">
        <v>0.63</v>
      </c>
      <c r="V511" t="n">
        <v>0.86</v>
      </c>
      <c r="W511" t="n">
        <v>2.52</v>
      </c>
      <c r="X511" t="n">
        <v>0.8100000000000001</v>
      </c>
      <c r="Y511" t="n">
        <v>1</v>
      </c>
      <c r="Z511" t="n">
        <v>10</v>
      </c>
    </row>
    <row r="512">
      <c r="A512" t="n">
        <v>23</v>
      </c>
      <c r="B512" t="n">
        <v>130</v>
      </c>
      <c r="C512" t="inlineStr">
        <is>
          <t xml:space="preserve">CONCLUIDO	</t>
        </is>
      </c>
      <c r="D512" t="n">
        <v>4.5565</v>
      </c>
      <c r="E512" t="n">
        <v>21.95</v>
      </c>
      <c r="F512" t="n">
        <v>17.77</v>
      </c>
      <c r="G512" t="n">
        <v>38.08</v>
      </c>
      <c r="H512" t="n">
        <v>0.46</v>
      </c>
      <c r="I512" t="n">
        <v>28</v>
      </c>
      <c r="J512" t="n">
        <v>263.42</v>
      </c>
      <c r="K512" t="n">
        <v>59.19</v>
      </c>
      <c r="L512" t="n">
        <v>6.75</v>
      </c>
      <c r="M512" t="n">
        <v>26</v>
      </c>
      <c r="N512" t="n">
        <v>67.48</v>
      </c>
      <c r="O512" t="n">
        <v>32723.25</v>
      </c>
      <c r="P512" t="n">
        <v>246.42</v>
      </c>
      <c r="Q512" t="n">
        <v>2196.67</v>
      </c>
      <c r="R512" t="n">
        <v>83.56</v>
      </c>
      <c r="S512" t="n">
        <v>53.93</v>
      </c>
      <c r="T512" t="n">
        <v>12725.32</v>
      </c>
      <c r="U512" t="n">
        <v>0.65</v>
      </c>
      <c r="V512" t="n">
        <v>0.86</v>
      </c>
      <c r="W512" t="n">
        <v>2.52</v>
      </c>
      <c r="X512" t="n">
        <v>0.77</v>
      </c>
      <c r="Y512" t="n">
        <v>1</v>
      </c>
      <c r="Z512" t="n">
        <v>10</v>
      </c>
    </row>
    <row r="513">
      <c r="A513" t="n">
        <v>24</v>
      </c>
      <c r="B513" t="n">
        <v>130</v>
      </c>
      <c r="C513" t="inlineStr">
        <is>
          <t xml:space="preserve">CONCLUIDO	</t>
        </is>
      </c>
      <c r="D513" t="n">
        <v>4.5855</v>
      </c>
      <c r="E513" t="n">
        <v>21.81</v>
      </c>
      <c r="F513" t="n">
        <v>17.73</v>
      </c>
      <c r="G513" t="n">
        <v>40.92</v>
      </c>
      <c r="H513" t="n">
        <v>0.47</v>
      </c>
      <c r="I513" t="n">
        <v>26</v>
      </c>
      <c r="J513" t="n">
        <v>263.89</v>
      </c>
      <c r="K513" t="n">
        <v>59.19</v>
      </c>
      <c r="L513" t="n">
        <v>7</v>
      </c>
      <c r="M513" t="n">
        <v>24</v>
      </c>
      <c r="N513" t="n">
        <v>67.7</v>
      </c>
      <c r="O513" t="n">
        <v>32780.92</v>
      </c>
      <c r="P513" t="n">
        <v>242.94</v>
      </c>
      <c r="Q513" t="n">
        <v>2196.59</v>
      </c>
      <c r="R513" t="n">
        <v>81.88</v>
      </c>
      <c r="S513" t="n">
        <v>53.93</v>
      </c>
      <c r="T513" t="n">
        <v>11896.12</v>
      </c>
      <c r="U513" t="n">
        <v>0.66</v>
      </c>
      <c r="V513" t="n">
        <v>0.86</v>
      </c>
      <c r="W513" t="n">
        <v>2.52</v>
      </c>
      <c r="X513" t="n">
        <v>0.73</v>
      </c>
      <c r="Y513" t="n">
        <v>1</v>
      </c>
      <c r="Z513" t="n">
        <v>10</v>
      </c>
    </row>
    <row r="514">
      <c r="A514" t="n">
        <v>25</v>
      </c>
      <c r="B514" t="n">
        <v>130</v>
      </c>
      <c r="C514" t="inlineStr">
        <is>
          <t xml:space="preserve">CONCLUIDO	</t>
        </is>
      </c>
      <c r="D514" t="n">
        <v>4.6041</v>
      </c>
      <c r="E514" t="n">
        <v>21.72</v>
      </c>
      <c r="F514" t="n">
        <v>17.69</v>
      </c>
      <c r="G514" t="n">
        <v>42.46</v>
      </c>
      <c r="H514" t="n">
        <v>0.49</v>
      </c>
      <c r="I514" t="n">
        <v>25</v>
      </c>
      <c r="J514" t="n">
        <v>264.36</v>
      </c>
      <c r="K514" t="n">
        <v>59.19</v>
      </c>
      <c r="L514" t="n">
        <v>7.25</v>
      </c>
      <c r="M514" t="n">
        <v>23</v>
      </c>
      <c r="N514" t="n">
        <v>67.92</v>
      </c>
      <c r="O514" t="n">
        <v>32838.68</v>
      </c>
      <c r="P514" t="n">
        <v>241.68</v>
      </c>
      <c r="Q514" t="n">
        <v>2196.62</v>
      </c>
      <c r="R514" t="n">
        <v>80.7</v>
      </c>
      <c r="S514" t="n">
        <v>53.93</v>
      </c>
      <c r="T514" t="n">
        <v>11310.77</v>
      </c>
      <c r="U514" t="n">
        <v>0.67</v>
      </c>
      <c r="V514" t="n">
        <v>0.86</v>
      </c>
      <c r="W514" t="n">
        <v>2.52</v>
      </c>
      <c r="X514" t="n">
        <v>0.6899999999999999</v>
      </c>
      <c r="Y514" t="n">
        <v>1</v>
      </c>
      <c r="Z514" t="n">
        <v>10</v>
      </c>
    </row>
    <row r="515">
      <c r="A515" t="n">
        <v>26</v>
      </c>
      <c r="B515" t="n">
        <v>130</v>
      </c>
      <c r="C515" t="inlineStr">
        <is>
          <t xml:space="preserve">CONCLUIDO	</t>
        </is>
      </c>
      <c r="D515" t="n">
        <v>4.6188</v>
      </c>
      <c r="E515" t="n">
        <v>21.65</v>
      </c>
      <c r="F515" t="n">
        <v>17.67</v>
      </c>
      <c r="G515" t="n">
        <v>44.18</v>
      </c>
      <c r="H515" t="n">
        <v>0.5</v>
      </c>
      <c r="I515" t="n">
        <v>24</v>
      </c>
      <c r="J515" t="n">
        <v>264.83</v>
      </c>
      <c r="K515" t="n">
        <v>59.19</v>
      </c>
      <c r="L515" t="n">
        <v>7.5</v>
      </c>
      <c r="M515" t="n">
        <v>22</v>
      </c>
      <c r="N515" t="n">
        <v>68.14</v>
      </c>
      <c r="O515" t="n">
        <v>32896.51</v>
      </c>
      <c r="P515" t="n">
        <v>239.47</v>
      </c>
      <c r="Q515" t="n">
        <v>2196.57</v>
      </c>
      <c r="R515" t="n">
        <v>80.05</v>
      </c>
      <c r="S515" t="n">
        <v>53.93</v>
      </c>
      <c r="T515" t="n">
        <v>10991.58</v>
      </c>
      <c r="U515" t="n">
        <v>0.67</v>
      </c>
      <c r="V515" t="n">
        <v>0.86</v>
      </c>
      <c r="W515" t="n">
        <v>2.52</v>
      </c>
      <c r="X515" t="n">
        <v>0.67</v>
      </c>
      <c r="Y515" t="n">
        <v>1</v>
      </c>
      <c r="Z515" t="n">
        <v>10</v>
      </c>
    </row>
    <row r="516">
      <c r="A516" t="n">
        <v>27</v>
      </c>
      <c r="B516" t="n">
        <v>130</v>
      </c>
      <c r="C516" t="inlineStr">
        <is>
          <t xml:space="preserve">CONCLUIDO	</t>
        </is>
      </c>
      <c r="D516" t="n">
        <v>4.638</v>
      </c>
      <c r="E516" t="n">
        <v>21.56</v>
      </c>
      <c r="F516" t="n">
        <v>17.63</v>
      </c>
      <c r="G516" t="n">
        <v>45.99</v>
      </c>
      <c r="H516" t="n">
        <v>0.52</v>
      </c>
      <c r="I516" t="n">
        <v>23</v>
      </c>
      <c r="J516" t="n">
        <v>265.3</v>
      </c>
      <c r="K516" t="n">
        <v>59.19</v>
      </c>
      <c r="L516" t="n">
        <v>7.75</v>
      </c>
      <c r="M516" t="n">
        <v>21</v>
      </c>
      <c r="N516" t="n">
        <v>68.36</v>
      </c>
      <c r="O516" t="n">
        <v>32954.43</v>
      </c>
      <c r="P516" t="n">
        <v>236.62</v>
      </c>
      <c r="Q516" t="n">
        <v>2196.61</v>
      </c>
      <c r="R516" t="n">
        <v>78.75</v>
      </c>
      <c r="S516" t="n">
        <v>53.93</v>
      </c>
      <c r="T516" t="n">
        <v>10342.84</v>
      </c>
      <c r="U516" t="n">
        <v>0.68</v>
      </c>
      <c r="V516" t="n">
        <v>0.87</v>
      </c>
      <c r="W516" t="n">
        <v>2.51</v>
      </c>
      <c r="X516" t="n">
        <v>0.63</v>
      </c>
      <c r="Y516" t="n">
        <v>1</v>
      </c>
      <c r="Z516" t="n">
        <v>10</v>
      </c>
    </row>
    <row r="517">
      <c r="A517" t="n">
        <v>28</v>
      </c>
      <c r="B517" t="n">
        <v>130</v>
      </c>
      <c r="C517" t="inlineStr">
        <is>
          <t xml:space="preserve">CONCLUIDO	</t>
        </is>
      </c>
      <c r="D517" t="n">
        <v>4.6536</v>
      </c>
      <c r="E517" t="n">
        <v>21.49</v>
      </c>
      <c r="F517" t="n">
        <v>17.61</v>
      </c>
      <c r="G517" t="n">
        <v>48.02</v>
      </c>
      <c r="H517" t="n">
        <v>0.54</v>
      </c>
      <c r="I517" t="n">
        <v>22</v>
      </c>
      <c r="J517" t="n">
        <v>265.77</v>
      </c>
      <c r="K517" t="n">
        <v>59.19</v>
      </c>
      <c r="L517" t="n">
        <v>8</v>
      </c>
      <c r="M517" t="n">
        <v>20</v>
      </c>
      <c r="N517" t="n">
        <v>68.58</v>
      </c>
      <c r="O517" t="n">
        <v>33012.44</v>
      </c>
      <c r="P517" t="n">
        <v>232.51</v>
      </c>
      <c r="Q517" t="n">
        <v>2196.6</v>
      </c>
      <c r="R517" t="n">
        <v>77.86</v>
      </c>
      <c r="S517" t="n">
        <v>53.93</v>
      </c>
      <c r="T517" t="n">
        <v>9907.120000000001</v>
      </c>
      <c r="U517" t="n">
        <v>0.6899999999999999</v>
      </c>
      <c r="V517" t="n">
        <v>0.87</v>
      </c>
      <c r="W517" t="n">
        <v>2.52</v>
      </c>
      <c r="X517" t="n">
        <v>0.6</v>
      </c>
      <c r="Y517" t="n">
        <v>1</v>
      </c>
      <c r="Z517" t="n">
        <v>10</v>
      </c>
    </row>
    <row r="518">
      <c r="A518" t="n">
        <v>29</v>
      </c>
      <c r="B518" t="n">
        <v>130</v>
      </c>
      <c r="C518" t="inlineStr">
        <is>
          <t xml:space="preserve">CONCLUIDO	</t>
        </is>
      </c>
      <c r="D518" t="n">
        <v>4.6742</v>
      </c>
      <c r="E518" t="n">
        <v>21.39</v>
      </c>
      <c r="F518" t="n">
        <v>17.56</v>
      </c>
      <c r="G518" t="n">
        <v>50.18</v>
      </c>
      <c r="H518" t="n">
        <v>0.55</v>
      </c>
      <c r="I518" t="n">
        <v>21</v>
      </c>
      <c r="J518" t="n">
        <v>266.24</v>
      </c>
      <c r="K518" t="n">
        <v>59.19</v>
      </c>
      <c r="L518" t="n">
        <v>8.25</v>
      </c>
      <c r="M518" t="n">
        <v>19</v>
      </c>
      <c r="N518" t="n">
        <v>68.8</v>
      </c>
      <c r="O518" t="n">
        <v>33070.52</v>
      </c>
      <c r="P518" t="n">
        <v>229.18</v>
      </c>
      <c r="Q518" t="n">
        <v>2196.58</v>
      </c>
      <c r="R518" t="n">
        <v>76.45</v>
      </c>
      <c r="S518" t="n">
        <v>53.93</v>
      </c>
      <c r="T518" t="n">
        <v>9202.700000000001</v>
      </c>
      <c r="U518" t="n">
        <v>0.71</v>
      </c>
      <c r="V518" t="n">
        <v>0.87</v>
      </c>
      <c r="W518" t="n">
        <v>2.51</v>
      </c>
      <c r="X518" t="n">
        <v>0.5600000000000001</v>
      </c>
      <c r="Y518" t="n">
        <v>1</v>
      </c>
      <c r="Z518" t="n">
        <v>10</v>
      </c>
    </row>
    <row r="519">
      <c r="A519" t="n">
        <v>30</v>
      </c>
      <c r="B519" t="n">
        <v>130</v>
      </c>
      <c r="C519" t="inlineStr">
        <is>
          <t xml:space="preserve">CONCLUIDO	</t>
        </is>
      </c>
      <c r="D519" t="n">
        <v>4.6717</v>
      </c>
      <c r="E519" t="n">
        <v>21.41</v>
      </c>
      <c r="F519" t="n">
        <v>17.57</v>
      </c>
      <c r="G519" t="n">
        <v>50.21</v>
      </c>
      <c r="H519" t="n">
        <v>0.57</v>
      </c>
      <c r="I519" t="n">
        <v>21</v>
      </c>
      <c r="J519" t="n">
        <v>266.71</v>
      </c>
      <c r="K519" t="n">
        <v>59.19</v>
      </c>
      <c r="L519" t="n">
        <v>8.5</v>
      </c>
      <c r="M519" t="n">
        <v>16</v>
      </c>
      <c r="N519" t="n">
        <v>69.02</v>
      </c>
      <c r="O519" t="n">
        <v>33128.7</v>
      </c>
      <c r="P519" t="n">
        <v>227.57</v>
      </c>
      <c r="Q519" t="n">
        <v>2196.59</v>
      </c>
      <c r="R519" t="n">
        <v>76.84999999999999</v>
      </c>
      <c r="S519" t="n">
        <v>53.93</v>
      </c>
      <c r="T519" t="n">
        <v>9406.59</v>
      </c>
      <c r="U519" t="n">
        <v>0.7</v>
      </c>
      <c r="V519" t="n">
        <v>0.87</v>
      </c>
      <c r="W519" t="n">
        <v>2.51</v>
      </c>
      <c r="X519" t="n">
        <v>0.57</v>
      </c>
      <c r="Y519" t="n">
        <v>1</v>
      </c>
      <c r="Z519" t="n">
        <v>10</v>
      </c>
    </row>
    <row r="520">
      <c r="A520" t="n">
        <v>31</v>
      </c>
      <c r="B520" t="n">
        <v>130</v>
      </c>
      <c r="C520" t="inlineStr">
        <is>
          <t xml:space="preserve">CONCLUIDO	</t>
        </is>
      </c>
      <c r="D520" t="n">
        <v>4.6877</v>
      </c>
      <c r="E520" t="n">
        <v>21.33</v>
      </c>
      <c r="F520" t="n">
        <v>17.55</v>
      </c>
      <c r="G520" t="n">
        <v>52.65</v>
      </c>
      <c r="H520" t="n">
        <v>0.58</v>
      </c>
      <c r="I520" t="n">
        <v>20</v>
      </c>
      <c r="J520" t="n">
        <v>267.18</v>
      </c>
      <c r="K520" t="n">
        <v>59.19</v>
      </c>
      <c r="L520" t="n">
        <v>8.75</v>
      </c>
      <c r="M520" t="n">
        <v>14</v>
      </c>
      <c r="N520" t="n">
        <v>69.23999999999999</v>
      </c>
      <c r="O520" t="n">
        <v>33186.95</v>
      </c>
      <c r="P520" t="n">
        <v>223.12</v>
      </c>
      <c r="Q520" t="n">
        <v>2196.56</v>
      </c>
      <c r="R520" t="n">
        <v>75.93000000000001</v>
      </c>
      <c r="S520" t="n">
        <v>53.93</v>
      </c>
      <c r="T520" t="n">
        <v>8947.780000000001</v>
      </c>
      <c r="U520" t="n">
        <v>0.71</v>
      </c>
      <c r="V520" t="n">
        <v>0.87</v>
      </c>
      <c r="W520" t="n">
        <v>2.51</v>
      </c>
      <c r="X520" t="n">
        <v>0.54</v>
      </c>
      <c r="Y520" t="n">
        <v>1</v>
      </c>
      <c r="Z520" t="n">
        <v>10</v>
      </c>
    </row>
    <row r="521">
      <c r="A521" t="n">
        <v>32</v>
      </c>
      <c r="B521" t="n">
        <v>130</v>
      </c>
      <c r="C521" t="inlineStr">
        <is>
          <t xml:space="preserve">CONCLUIDO	</t>
        </is>
      </c>
      <c r="D521" t="n">
        <v>4.7009</v>
      </c>
      <c r="E521" t="n">
        <v>21.27</v>
      </c>
      <c r="F521" t="n">
        <v>17.54</v>
      </c>
      <c r="G521" t="n">
        <v>55.39</v>
      </c>
      <c r="H521" t="n">
        <v>0.6</v>
      </c>
      <c r="I521" t="n">
        <v>19</v>
      </c>
      <c r="J521" t="n">
        <v>267.66</v>
      </c>
      <c r="K521" t="n">
        <v>59.19</v>
      </c>
      <c r="L521" t="n">
        <v>9</v>
      </c>
      <c r="M521" t="n">
        <v>11</v>
      </c>
      <c r="N521" t="n">
        <v>69.45999999999999</v>
      </c>
      <c r="O521" t="n">
        <v>33245.29</v>
      </c>
      <c r="P521" t="n">
        <v>222.83</v>
      </c>
      <c r="Q521" t="n">
        <v>2196.69</v>
      </c>
      <c r="R521" t="n">
        <v>75.44</v>
      </c>
      <c r="S521" t="n">
        <v>53.93</v>
      </c>
      <c r="T521" t="n">
        <v>8709.629999999999</v>
      </c>
      <c r="U521" t="n">
        <v>0.71</v>
      </c>
      <c r="V521" t="n">
        <v>0.87</v>
      </c>
      <c r="W521" t="n">
        <v>2.52</v>
      </c>
      <c r="X521" t="n">
        <v>0.53</v>
      </c>
      <c r="Y521" t="n">
        <v>1</v>
      </c>
      <c r="Z521" t="n">
        <v>10</v>
      </c>
    </row>
    <row r="522">
      <c r="A522" t="n">
        <v>33</v>
      </c>
      <c r="B522" t="n">
        <v>130</v>
      </c>
      <c r="C522" t="inlineStr">
        <is>
          <t xml:space="preserve">CONCLUIDO	</t>
        </is>
      </c>
      <c r="D522" t="n">
        <v>4.7006</v>
      </c>
      <c r="E522" t="n">
        <v>21.27</v>
      </c>
      <c r="F522" t="n">
        <v>17.54</v>
      </c>
      <c r="G522" t="n">
        <v>55.39</v>
      </c>
      <c r="H522" t="n">
        <v>0.61</v>
      </c>
      <c r="I522" t="n">
        <v>19</v>
      </c>
      <c r="J522" t="n">
        <v>268.13</v>
      </c>
      <c r="K522" t="n">
        <v>59.19</v>
      </c>
      <c r="L522" t="n">
        <v>9.25</v>
      </c>
      <c r="M522" t="n">
        <v>8</v>
      </c>
      <c r="N522" t="n">
        <v>69.69</v>
      </c>
      <c r="O522" t="n">
        <v>33303.72</v>
      </c>
      <c r="P522" t="n">
        <v>222.57</v>
      </c>
      <c r="Q522" t="n">
        <v>2196.65</v>
      </c>
      <c r="R522" t="n">
        <v>75.39</v>
      </c>
      <c r="S522" t="n">
        <v>53.93</v>
      </c>
      <c r="T522" t="n">
        <v>8686.24</v>
      </c>
      <c r="U522" t="n">
        <v>0.72</v>
      </c>
      <c r="V522" t="n">
        <v>0.87</v>
      </c>
      <c r="W522" t="n">
        <v>2.52</v>
      </c>
      <c r="X522" t="n">
        <v>0.53</v>
      </c>
      <c r="Y522" t="n">
        <v>1</v>
      </c>
      <c r="Z522" t="n">
        <v>10</v>
      </c>
    </row>
    <row r="523">
      <c r="A523" t="n">
        <v>34</v>
      </c>
      <c r="B523" t="n">
        <v>130</v>
      </c>
      <c r="C523" t="inlineStr">
        <is>
          <t xml:space="preserve">CONCLUIDO	</t>
        </is>
      </c>
      <c r="D523" t="n">
        <v>4.7014</v>
      </c>
      <c r="E523" t="n">
        <v>21.27</v>
      </c>
      <c r="F523" t="n">
        <v>17.54</v>
      </c>
      <c r="G523" t="n">
        <v>55.38</v>
      </c>
      <c r="H523" t="n">
        <v>0.63</v>
      </c>
      <c r="I523" t="n">
        <v>19</v>
      </c>
      <c r="J523" t="n">
        <v>268.61</v>
      </c>
      <c r="K523" t="n">
        <v>59.19</v>
      </c>
      <c r="L523" t="n">
        <v>9.5</v>
      </c>
      <c r="M523" t="n">
        <v>8</v>
      </c>
      <c r="N523" t="n">
        <v>69.91</v>
      </c>
      <c r="O523" t="n">
        <v>33362.23</v>
      </c>
      <c r="P523" t="n">
        <v>221.74</v>
      </c>
      <c r="Q523" t="n">
        <v>2196.56</v>
      </c>
      <c r="R523" t="n">
        <v>75.31999999999999</v>
      </c>
      <c r="S523" t="n">
        <v>53.93</v>
      </c>
      <c r="T523" t="n">
        <v>8649.73</v>
      </c>
      <c r="U523" t="n">
        <v>0.72</v>
      </c>
      <c r="V523" t="n">
        <v>0.87</v>
      </c>
      <c r="W523" t="n">
        <v>2.52</v>
      </c>
      <c r="X523" t="n">
        <v>0.53</v>
      </c>
      <c r="Y523" t="n">
        <v>1</v>
      </c>
      <c r="Z523" t="n">
        <v>10</v>
      </c>
    </row>
    <row r="524">
      <c r="A524" t="n">
        <v>35</v>
      </c>
      <c r="B524" t="n">
        <v>130</v>
      </c>
      <c r="C524" t="inlineStr">
        <is>
          <t xml:space="preserve">CONCLUIDO	</t>
        </is>
      </c>
      <c r="D524" t="n">
        <v>4.6981</v>
      </c>
      <c r="E524" t="n">
        <v>21.29</v>
      </c>
      <c r="F524" t="n">
        <v>17.55</v>
      </c>
      <c r="G524" t="n">
        <v>55.43</v>
      </c>
      <c r="H524" t="n">
        <v>0.64</v>
      </c>
      <c r="I524" t="n">
        <v>19</v>
      </c>
      <c r="J524" t="n">
        <v>269.08</v>
      </c>
      <c r="K524" t="n">
        <v>59.19</v>
      </c>
      <c r="L524" t="n">
        <v>9.75</v>
      </c>
      <c r="M524" t="n">
        <v>4</v>
      </c>
      <c r="N524" t="n">
        <v>70.14</v>
      </c>
      <c r="O524" t="n">
        <v>33420.83</v>
      </c>
      <c r="P524" t="n">
        <v>220.23</v>
      </c>
      <c r="Q524" t="n">
        <v>2196.56</v>
      </c>
      <c r="R524" t="n">
        <v>75.48</v>
      </c>
      <c r="S524" t="n">
        <v>53.93</v>
      </c>
      <c r="T524" t="n">
        <v>8731.24</v>
      </c>
      <c r="U524" t="n">
        <v>0.71</v>
      </c>
      <c r="V524" t="n">
        <v>0.87</v>
      </c>
      <c r="W524" t="n">
        <v>2.53</v>
      </c>
      <c r="X524" t="n">
        <v>0.55</v>
      </c>
      <c r="Y524" t="n">
        <v>1</v>
      </c>
      <c r="Z524" t="n">
        <v>10</v>
      </c>
    </row>
    <row r="525">
      <c r="A525" t="n">
        <v>36</v>
      </c>
      <c r="B525" t="n">
        <v>130</v>
      </c>
      <c r="C525" t="inlineStr">
        <is>
          <t xml:space="preserve">CONCLUIDO	</t>
        </is>
      </c>
      <c r="D525" t="n">
        <v>4.7161</v>
      </c>
      <c r="E525" t="n">
        <v>21.2</v>
      </c>
      <c r="F525" t="n">
        <v>17.52</v>
      </c>
      <c r="G525" t="n">
        <v>58.4</v>
      </c>
      <c r="H525" t="n">
        <v>0.66</v>
      </c>
      <c r="I525" t="n">
        <v>18</v>
      </c>
      <c r="J525" t="n">
        <v>269.56</v>
      </c>
      <c r="K525" t="n">
        <v>59.19</v>
      </c>
      <c r="L525" t="n">
        <v>10</v>
      </c>
      <c r="M525" t="n">
        <v>1</v>
      </c>
      <c r="N525" t="n">
        <v>70.36</v>
      </c>
      <c r="O525" t="n">
        <v>33479.51</v>
      </c>
      <c r="P525" t="n">
        <v>219.51</v>
      </c>
      <c r="Q525" t="n">
        <v>2196.59</v>
      </c>
      <c r="R525" t="n">
        <v>74.34</v>
      </c>
      <c r="S525" t="n">
        <v>53.93</v>
      </c>
      <c r="T525" t="n">
        <v>8163.24</v>
      </c>
      <c r="U525" t="n">
        <v>0.73</v>
      </c>
      <c r="V525" t="n">
        <v>0.87</v>
      </c>
      <c r="W525" t="n">
        <v>2.53</v>
      </c>
      <c r="X525" t="n">
        <v>0.51</v>
      </c>
      <c r="Y525" t="n">
        <v>1</v>
      </c>
      <c r="Z525" t="n">
        <v>10</v>
      </c>
    </row>
    <row r="526">
      <c r="A526" t="n">
        <v>37</v>
      </c>
      <c r="B526" t="n">
        <v>130</v>
      </c>
      <c r="C526" t="inlineStr">
        <is>
          <t xml:space="preserve">CONCLUIDO	</t>
        </is>
      </c>
      <c r="D526" t="n">
        <v>4.7169</v>
      </c>
      <c r="E526" t="n">
        <v>21.2</v>
      </c>
      <c r="F526" t="n">
        <v>17.52</v>
      </c>
      <c r="G526" t="n">
        <v>58.38</v>
      </c>
      <c r="H526" t="n">
        <v>0.68</v>
      </c>
      <c r="I526" t="n">
        <v>18</v>
      </c>
      <c r="J526" t="n">
        <v>270.03</v>
      </c>
      <c r="K526" t="n">
        <v>59.19</v>
      </c>
      <c r="L526" t="n">
        <v>10.25</v>
      </c>
      <c r="M526" t="n">
        <v>0</v>
      </c>
      <c r="N526" t="n">
        <v>70.59</v>
      </c>
      <c r="O526" t="n">
        <v>33538.28</v>
      </c>
      <c r="P526" t="n">
        <v>220.18</v>
      </c>
      <c r="Q526" t="n">
        <v>2196.56</v>
      </c>
      <c r="R526" t="n">
        <v>74.23999999999999</v>
      </c>
      <c r="S526" t="n">
        <v>53.93</v>
      </c>
      <c r="T526" t="n">
        <v>8113.14</v>
      </c>
      <c r="U526" t="n">
        <v>0.73</v>
      </c>
      <c r="V526" t="n">
        <v>0.87</v>
      </c>
      <c r="W526" t="n">
        <v>2.53</v>
      </c>
      <c r="X526" t="n">
        <v>0.51</v>
      </c>
      <c r="Y526" t="n">
        <v>1</v>
      </c>
      <c r="Z526" t="n">
        <v>10</v>
      </c>
    </row>
    <row r="527">
      <c r="A527" t="n">
        <v>0</v>
      </c>
      <c r="B527" t="n">
        <v>75</v>
      </c>
      <c r="C527" t="inlineStr">
        <is>
          <t xml:space="preserve">CONCLUIDO	</t>
        </is>
      </c>
      <c r="D527" t="n">
        <v>3.276</v>
      </c>
      <c r="E527" t="n">
        <v>30.53</v>
      </c>
      <c r="F527" t="n">
        <v>22.54</v>
      </c>
      <c r="G527" t="n">
        <v>7.23</v>
      </c>
      <c r="H527" t="n">
        <v>0.12</v>
      </c>
      <c r="I527" t="n">
        <v>187</v>
      </c>
      <c r="J527" t="n">
        <v>150.44</v>
      </c>
      <c r="K527" t="n">
        <v>49.1</v>
      </c>
      <c r="L527" t="n">
        <v>1</v>
      </c>
      <c r="M527" t="n">
        <v>185</v>
      </c>
      <c r="N527" t="n">
        <v>25.34</v>
      </c>
      <c r="O527" t="n">
        <v>18787.76</v>
      </c>
      <c r="P527" t="n">
        <v>257.47</v>
      </c>
      <c r="Q527" t="n">
        <v>2197.11</v>
      </c>
      <c r="R527" t="n">
        <v>238.07</v>
      </c>
      <c r="S527" t="n">
        <v>53.93</v>
      </c>
      <c r="T527" t="n">
        <v>89183.97</v>
      </c>
      <c r="U527" t="n">
        <v>0.23</v>
      </c>
      <c r="V527" t="n">
        <v>0.68</v>
      </c>
      <c r="W527" t="n">
        <v>2.8</v>
      </c>
      <c r="X527" t="n">
        <v>5.53</v>
      </c>
      <c r="Y527" t="n">
        <v>1</v>
      </c>
      <c r="Z527" t="n">
        <v>10</v>
      </c>
    </row>
    <row r="528">
      <c r="A528" t="n">
        <v>1</v>
      </c>
      <c r="B528" t="n">
        <v>75</v>
      </c>
      <c r="C528" t="inlineStr">
        <is>
          <t xml:space="preserve">CONCLUIDO	</t>
        </is>
      </c>
      <c r="D528" t="n">
        <v>3.6416</v>
      </c>
      <c r="E528" t="n">
        <v>27.46</v>
      </c>
      <c r="F528" t="n">
        <v>21</v>
      </c>
      <c r="G528" t="n">
        <v>9.199999999999999</v>
      </c>
      <c r="H528" t="n">
        <v>0.15</v>
      </c>
      <c r="I528" t="n">
        <v>137</v>
      </c>
      <c r="J528" t="n">
        <v>150.78</v>
      </c>
      <c r="K528" t="n">
        <v>49.1</v>
      </c>
      <c r="L528" t="n">
        <v>1.25</v>
      </c>
      <c r="M528" t="n">
        <v>135</v>
      </c>
      <c r="N528" t="n">
        <v>25.44</v>
      </c>
      <c r="O528" t="n">
        <v>18830.65</v>
      </c>
      <c r="P528" t="n">
        <v>236.15</v>
      </c>
      <c r="Q528" t="n">
        <v>2197.15</v>
      </c>
      <c r="R528" t="n">
        <v>187.99</v>
      </c>
      <c r="S528" t="n">
        <v>53.93</v>
      </c>
      <c r="T528" t="n">
        <v>64397.07</v>
      </c>
      <c r="U528" t="n">
        <v>0.29</v>
      </c>
      <c r="V528" t="n">
        <v>0.73</v>
      </c>
      <c r="W528" t="n">
        <v>2.71</v>
      </c>
      <c r="X528" t="n">
        <v>3.99</v>
      </c>
      <c r="Y528" t="n">
        <v>1</v>
      </c>
      <c r="Z528" t="n">
        <v>10</v>
      </c>
    </row>
    <row r="529">
      <c r="A529" t="n">
        <v>2</v>
      </c>
      <c r="B529" t="n">
        <v>75</v>
      </c>
      <c r="C529" t="inlineStr">
        <is>
          <t xml:space="preserve">CONCLUIDO	</t>
        </is>
      </c>
      <c r="D529" t="n">
        <v>3.8895</v>
      </c>
      <c r="E529" t="n">
        <v>25.71</v>
      </c>
      <c r="F529" t="n">
        <v>20.13</v>
      </c>
      <c r="G529" t="n">
        <v>11.19</v>
      </c>
      <c r="H529" t="n">
        <v>0.18</v>
      </c>
      <c r="I529" t="n">
        <v>108</v>
      </c>
      <c r="J529" t="n">
        <v>151.13</v>
      </c>
      <c r="K529" t="n">
        <v>49.1</v>
      </c>
      <c r="L529" t="n">
        <v>1.5</v>
      </c>
      <c r="M529" t="n">
        <v>106</v>
      </c>
      <c r="N529" t="n">
        <v>25.54</v>
      </c>
      <c r="O529" t="n">
        <v>18873.58</v>
      </c>
      <c r="P529" t="n">
        <v>222.83</v>
      </c>
      <c r="Q529" t="n">
        <v>2196.98</v>
      </c>
      <c r="R529" t="n">
        <v>160.44</v>
      </c>
      <c r="S529" t="n">
        <v>53.93</v>
      </c>
      <c r="T529" t="n">
        <v>50765.67</v>
      </c>
      <c r="U529" t="n">
        <v>0.34</v>
      </c>
      <c r="V529" t="n">
        <v>0.76</v>
      </c>
      <c r="W529" t="n">
        <v>2.65</v>
      </c>
      <c r="X529" t="n">
        <v>3.12</v>
      </c>
      <c r="Y529" t="n">
        <v>1</v>
      </c>
      <c r="Z529" t="n">
        <v>10</v>
      </c>
    </row>
    <row r="530">
      <c r="A530" t="n">
        <v>3</v>
      </c>
      <c r="B530" t="n">
        <v>75</v>
      </c>
      <c r="C530" t="inlineStr">
        <is>
          <t xml:space="preserve">CONCLUIDO	</t>
        </is>
      </c>
      <c r="D530" t="n">
        <v>4.0726</v>
      </c>
      <c r="E530" t="n">
        <v>24.55</v>
      </c>
      <c r="F530" t="n">
        <v>19.56</v>
      </c>
      <c r="G530" t="n">
        <v>13.19</v>
      </c>
      <c r="H530" t="n">
        <v>0.2</v>
      </c>
      <c r="I530" t="n">
        <v>89</v>
      </c>
      <c r="J530" t="n">
        <v>151.48</v>
      </c>
      <c r="K530" t="n">
        <v>49.1</v>
      </c>
      <c r="L530" t="n">
        <v>1.75</v>
      </c>
      <c r="M530" t="n">
        <v>87</v>
      </c>
      <c r="N530" t="n">
        <v>25.64</v>
      </c>
      <c r="O530" t="n">
        <v>18916.54</v>
      </c>
      <c r="P530" t="n">
        <v>212.69</v>
      </c>
      <c r="Q530" t="n">
        <v>2196.76</v>
      </c>
      <c r="R530" t="n">
        <v>141.3</v>
      </c>
      <c r="S530" t="n">
        <v>53.93</v>
      </c>
      <c r="T530" t="n">
        <v>41291.43</v>
      </c>
      <c r="U530" t="n">
        <v>0.38</v>
      </c>
      <c r="V530" t="n">
        <v>0.78</v>
      </c>
      <c r="W530" t="n">
        <v>2.63</v>
      </c>
      <c r="X530" t="n">
        <v>2.55</v>
      </c>
      <c r="Y530" t="n">
        <v>1</v>
      </c>
      <c r="Z530" t="n">
        <v>10</v>
      </c>
    </row>
    <row r="531">
      <c r="A531" t="n">
        <v>4</v>
      </c>
      <c r="B531" t="n">
        <v>75</v>
      </c>
      <c r="C531" t="inlineStr">
        <is>
          <t xml:space="preserve">CONCLUIDO	</t>
        </is>
      </c>
      <c r="D531" t="n">
        <v>4.2112</v>
      </c>
      <c r="E531" t="n">
        <v>23.75</v>
      </c>
      <c r="F531" t="n">
        <v>19.18</v>
      </c>
      <c r="G531" t="n">
        <v>15.34</v>
      </c>
      <c r="H531" t="n">
        <v>0.23</v>
      </c>
      <c r="I531" t="n">
        <v>75</v>
      </c>
      <c r="J531" t="n">
        <v>151.83</v>
      </c>
      <c r="K531" t="n">
        <v>49.1</v>
      </c>
      <c r="L531" t="n">
        <v>2</v>
      </c>
      <c r="M531" t="n">
        <v>73</v>
      </c>
      <c r="N531" t="n">
        <v>25.73</v>
      </c>
      <c r="O531" t="n">
        <v>18959.54</v>
      </c>
      <c r="P531" t="n">
        <v>205.12</v>
      </c>
      <c r="Q531" t="n">
        <v>2197.04</v>
      </c>
      <c r="R531" t="n">
        <v>129.18</v>
      </c>
      <c r="S531" t="n">
        <v>53.93</v>
      </c>
      <c r="T531" t="n">
        <v>35301.59</v>
      </c>
      <c r="U531" t="n">
        <v>0.42</v>
      </c>
      <c r="V531" t="n">
        <v>0.8</v>
      </c>
      <c r="W531" t="n">
        <v>2.6</v>
      </c>
      <c r="X531" t="n">
        <v>2.17</v>
      </c>
      <c r="Y531" t="n">
        <v>1</v>
      </c>
      <c r="Z531" t="n">
        <v>10</v>
      </c>
    </row>
    <row r="532">
      <c r="A532" t="n">
        <v>5</v>
      </c>
      <c r="B532" t="n">
        <v>75</v>
      </c>
      <c r="C532" t="inlineStr">
        <is>
          <t xml:space="preserve">CONCLUIDO	</t>
        </is>
      </c>
      <c r="D532" t="n">
        <v>4.3393</v>
      </c>
      <c r="E532" t="n">
        <v>23.04</v>
      </c>
      <c r="F532" t="n">
        <v>18.81</v>
      </c>
      <c r="G532" t="n">
        <v>17.64</v>
      </c>
      <c r="H532" t="n">
        <v>0.26</v>
      </c>
      <c r="I532" t="n">
        <v>64</v>
      </c>
      <c r="J532" t="n">
        <v>152.18</v>
      </c>
      <c r="K532" t="n">
        <v>49.1</v>
      </c>
      <c r="L532" t="n">
        <v>2.25</v>
      </c>
      <c r="M532" t="n">
        <v>62</v>
      </c>
      <c r="N532" t="n">
        <v>25.83</v>
      </c>
      <c r="O532" t="n">
        <v>19002.56</v>
      </c>
      <c r="P532" t="n">
        <v>197.45</v>
      </c>
      <c r="Q532" t="n">
        <v>2196.69</v>
      </c>
      <c r="R532" t="n">
        <v>117.3</v>
      </c>
      <c r="S532" t="n">
        <v>53.93</v>
      </c>
      <c r="T532" t="n">
        <v>29413.79</v>
      </c>
      <c r="U532" t="n">
        <v>0.46</v>
      </c>
      <c r="V532" t="n">
        <v>0.8100000000000001</v>
      </c>
      <c r="W532" t="n">
        <v>2.58</v>
      </c>
      <c r="X532" t="n">
        <v>1.81</v>
      </c>
      <c r="Y532" t="n">
        <v>1</v>
      </c>
      <c r="Z532" t="n">
        <v>10</v>
      </c>
    </row>
    <row r="533">
      <c r="A533" t="n">
        <v>6</v>
      </c>
      <c r="B533" t="n">
        <v>75</v>
      </c>
      <c r="C533" t="inlineStr">
        <is>
          <t xml:space="preserve">CONCLUIDO	</t>
        </is>
      </c>
      <c r="D533" t="n">
        <v>4.4277</v>
      </c>
      <c r="E533" t="n">
        <v>22.59</v>
      </c>
      <c r="F533" t="n">
        <v>18.6</v>
      </c>
      <c r="G533" t="n">
        <v>19.93</v>
      </c>
      <c r="H533" t="n">
        <v>0.29</v>
      </c>
      <c r="I533" t="n">
        <v>56</v>
      </c>
      <c r="J533" t="n">
        <v>152.53</v>
      </c>
      <c r="K533" t="n">
        <v>49.1</v>
      </c>
      <c r="L533" t="n">
        <v>2.5</v>
      </c>
      <c r="M533" t="n">
        <v>54</v>
      </c>
      <c r="N533" t="n">
        <v>25.93</v>
      </c>
      <c r="O533" t="n">
        <v>19045.63</v>
      </c>
      <c r="P533" t="n">
        <v>191.44</v>
      </c>
      <c r="Q533" t="n">
        <v>2196.78</v>
      </c>
      <c r="R533" t="n">
        <v>110.02</v>
      </c>
      <c r="S533" t="n">
        <v>53.93</v>
      </c>
      <c r="T533" t="n">
        <v>25814.51</v>
      </c>
      <c r="U533" t="n">
        <v>0.49</v>
      </c>
      <c r="V533" t="n">
        <v>0.82</v>
      </c>
      <c r="W533" t="n">
        <v>2.57</v>
      </c>
      <c r="X533" t="n">
        <v>1.59</v>
      </c>
      <c r="Y533" t="n">
        <v>1</v>
      </c>
      <c r="Z533" t="n">
        <v>10</v>
      </c>
    </row>
    <row r="534">
      <c r="A534" t="n">
        <v>7</v>
      </c>
      <c r="B534" t="n">
        <v>75</v>
      </c>
      <c r="C534" t="inlineStr">
        <is>
          <t xml:space="preserve">CONCLUIDO	</t>
        </is>
      </c>
      <c r="D534" t="n">
        <v>4.4996</v>
      </c>
      <c r="E534" t="n">
        <v>22.22</v>
      </c>
      <c r="F534" t="n">
        <v>18.42</v>
      </c>
      <c r="G534" t="n">
        <v>22.1</v>
      </c>
      <c r="H534" t="n">
        <v>0.32</v>
      </c>
      <c r="I534" t="n">
        <v>50</v>
      </c>
      <c r="J534" t="n">
        <v>152.88</v>
      </c>
      <c r="K534" t="n">
        <v>49.1</v>
      </c>
      <c r="L534" t="n">
        <v>2.75</v>
      </c>
      <c r="M534" t="n">
        <v>48</v>
      </c>
      <c r="N534" t="n">
        <v>26.03</v>
      </c>
      <c r="O534" t="n">
        <v>19088.72</v>
      </c>
      <c r="P534" t="n">
        <v>185.12</v>
      </c>
      <c r="Q534" t="n">
        <v>2196.63</v>
      </c>
      <c r="R534" t="n">
        <v>104.39</v>
      </c>
      <c r="S534" t="n">
        <v>53.93</v>
      </c>
      <c r="T534" t="n">
        <v>23029.36</v>
      </c>
      <c r="U534" t="n">
        <v>0.52</v>
      </c>
      <c r="V534" t="n">
        <v>0.83</v>
      </c>
      <c r="W534" t="n">
        <v>2.56</v>
      </c>
      <c r="X534" t="n">
        <v>1.41</v>
      </c>
      <c r="Y534" t="n">
        <v>1</v>
      </c>
      <c r="Z534" t="n">
        <v>10</v>
      </c>
    </row>
    <row r="535">
      <c r="A535" t="n">
        <v>8</v>
      </c>
      <c r="B535" t="n">
        <v>75</v>
      </c>
      <c r="C535" t="inlineStr">
        <is>
          <t xml:space="preserve">CONCLUIDO	</t>
        </is>
      </c>
      <c r="D535" t="n">
        <v>4.5781</v>
      </c>
      <c r="E535" t="n">
        <v>21.84</v>
      </c>
      <c r="F535" t="n">
        <v>18.22</v>
      </c>
      <c r="G535" t="n">
        <v>24.85</v>
      </c>
      <c r="H535" t="n">
        <v>0.35</v>
      </c>
      <c r="I535" t="n">
        <v>44</v>
      </c>
      <c r="J535" t="n">
        <v>153.23</v>
      </c>
      <c r="K535" t="n">
        <v>49.1</v>
      </c>
      <c r="L535" t="n">
        <v>3</v>
      </c>
      <c r="M535" t="n">
        <v>42</v>
      </c>
      <c r="N535" t="n">
        <v>26.13</v>
      </c>
      <c r="O535" t="n">
        <v>19131.85</v>
      </c>
      <c r="P535" t="n">
        <v>179.14</v>
      </c>
      <c r="Q535" t="n">
        <v>2196.6</v>
      </c>
      <c r="R535" t="n">
        <v>98.09999999999999</v>
      </c>
      <c r="S535" t="n">
        <v>53.93</v>
      </c>
      <c r="T535" t="n">
        <v>19915.29</v>
      </c>
      <c r="U535" t="n">
        <v>0.55</v>
      </c>
      <c r="V535" t="n">
        <v>0.84</v>
      </c>
      <c r="W535" t="n">
        <v>2.54</v>
      </c>
      <c r="X535" t="n">
        <v>1.22</v>
      </c>
      <c r="Y535" t="n">
        <v>1</v>
      </c>
      <c r="Z535" t="n">
        <v>10</v>
      </c>
    </row>
    <row r="536">
      <c r="A536" t="n">
        <v>9</v>
      </c>
      <c r="B536" t="n">
        <v>75</v>
      </c>
      <c r="C536" t="inlineStr">
        <is>
          <t xml:space="preserve">CONCLUIDO	</t>
        </is>
      </c>
      <c r="D536" t="n">
        <v>4.6241</v>
      </c>
      <c r="E536" t="n">
        <v>21.63</v>
      </c>
      <c r="F536" t="n">
        <v>18.13</v>
      </c>
      <c r="G536" t="n">
        <v>27.19</v>
      </c>
      <c r="H536" t="n">
        <v>0.37</v>
      </c>
      <c r="I536" t="n">
        <v>40</v>
      </c>
      <c r="J536" t="n">
        <v>153.58</v>
      </c>
      <c r="K536" t="n">
        <v>49.1</v>
      </c>
      <c r="L536" t="n">
        <v>3.25</v>
      </c>
      <c r="M536" t="n">
        <v>37</v>
      </c>
      <c r="N536" t="n">
        <v>26.23</v>
      </c>
      <c r="O536" t="n">
        <v>19175.02</v>
      </c>
      <c r="P536" t="n">
        <v>174.32</v>
      </c>
      <c r="Q536" t="n">
        <v>2196.79</v>
      </c>
      <c r="R536" t="n">
        <v>94.72</v>
      </c>
      <c r="S536" t="n">
        <v>53.93</v>
      </c>
      <c r="T536" t="n">
        <v>18243.06</v>
      </c>
      <c r="U536" t="n">
        <v>0.57</v>
      </c>
      <c r="V536" t="n">
        <v>0.84</v>
      </c>
      <c r="W536" t="n">
        <v>2.54</v>
      </c>
      <c r="X536" t="n">
        <v>1.12</v>
      </c>
      <c r="Y536" t="n">
        <v>1</v>
      </c>
      <c r="Z536" t="n">
        <v>10</v>
      </c>
    </row>
    <row r="537">
      <c r="A537" t="n">
        <v>10</v>
      </c>
      <c r="B537" t="n">
        <v>75</v>
      </c>
      <c r="C537" t="inlineStr">
        <is>
          <t xml:space="preserve">CONCLUIDO	</t>
        </is>
      </c>
      <c r="D537" t="n">
        <v>4.6679</v>
      </c>
      <c r="E537" t="n">
        <v>21.42</v>
      </c>
      <c r="F537" t="n">
        <v>18.05</v>
      </c>
      <c r="G537" t="n">
        <v>30.08</v>
      </c>
      <c r="H537" t="n">
        <v>0.4</v>
      </c>
      <c r="I537" t="n">
        <v>36</v>
      </c>
      <c r="J537" t="n">
        <v>153.93</v>
      </c>
      <c r="K537" t="n">
        <v>49.1</v>
      </c>
      <c r="L537" t="n">
        <v>3.5</v>
      </c>
      <c r="M537" t="n">
        <v>29</v>
      </c>
      <c r="N537" t="n">
        <v>26.33</v>
      </c>
      <c r="O537" t="n">
        <v>19218.22</v>
      </c>
      <c r="P537" t="n">
        <v>169.17</v>
      </c>
      <c r="Q537" t="n">
        <v>2196.78</v>
      </c>
      <c r="R537" t="n">
        <v>92.05</v>
      </c>
      <c r="S537" t="n">
        <v>53.93</v>
      </c>
      <c r="T537" t="n">
        <v>16929.45</v>
      </c>
      <c r="U537" t="n">
        <v>0.59</v>
      </c>
      <c r="V537" t="n">
        <v>0.85</v>
      </c>
      <c r="W537" t="n">
        <v>2.54</v>
      </c>
      <c r="X537" t="n">
        <v>1.04</v>
      </c>
      <c r="Y537" t="n">
        <v>1</v>
      </c>
      <c r="Z537" t="n">
        <v>10</v>
      </c>
    </row>
    <row r="538">
      <c r="A538" t="n">
        <v>11</v>
      </c>
      <c r="B538" t="n">
        <v>75</v>
      </c>
      <c r="C538" t="inlineStr">
        <is>
          <t xml:space="preserve">CONCLUIDO	</t>
        </is>
      </c>
      <c r="D538" t="n">
        <v>4.7107</v>
      </c>
      <c r="E538" t="n">
        <v>21.23</v>
      </c>
      <c r="F538" t="n">
        <v>17.94</v>
      </c>
      <c r="G538" t="n">
        <v>32.62</v>
      </c>
      <c r="H538" t="n">
        <v>0.43</v>
      </c>
      <c r="I538" t="n">
        <v>33</v>
      </c>
      <c r="J538" t="n">
        <v>154.28</v>
      </c>
      <c r="K538" t="n">
        <v>49.1</v>
      </c>
      <c r="L538" t="n">
        <v>3.75</v>
      </c>
      <c r="M538" t="n">
        <v>21</v>
      </c>
      <c r="N538" t="n">
        <v>26.43</v>
      </c>
      <c r="O538" t="n">
        <v>19261.45</v>
      </c>
      <c r="P538" t="n">
        <v>163.7</v>
      </c>
      <c r="Q538" t="n">
        <v>2196.71</v>
      </c>
      <c r="R538" t="n">
        <v>88.53</v>
      </c>
      <c r="S538" t="n">
        <v>53.93</v>
      </c>
      <c r="T538" t="n">
        <v>15184.51</v>
      </c>
      <c r="U538" t="n">
        <v>0.61</v>
      </c>
      <c r="V538" t="n">
        <v>0.85</v>
      </c>
      <c r="W538" t="n">
        <v>2.54</v>
      </c>
      <c r="X538" t="n">
        <v>0.9399999999999999</v>
      </c>
      <c r="Y538" t="n">
        <v>1</v>
      </c>
      <c r="Z538" t="n">
        <v>10</v>
      </c>
    </row>
    <row r="539">
      <c r="A539" t="n">
        <v>12</v>
      </c>
      <c r="B539" t="n">
        <v>75</v>
      </c>
      <c r="C539" t="inlineStr">
        <is>
          <t xml:space="preserve">CONCLUIDO	</t>
        </is>
      </c>
      <c r="D539" t="n">
        <v>4.7263</v>
      </c>
      <c r="E539" t="n">
        <v>21.16</v>
      </c>
      <c r="F539" t="n">
        <v>17.9</v>
      </c>
      <c r="G539" t="n">
        <v>33.57</v>
      </c>
      <c r="H539" t="n">
        <v>0.46</v>
      </c>
      <c r="I539" t="n">
        <v>32</v>
      </c>
      <c r="J539" t="n">
        <v>154.63</v>
      </c>
      <c r="K539" t="n">
        <v>49.1</v>
      </c>
      <c r="L539" t="n">
        <v>4</v>
      </c>
      <c r="M539" t="n">
        <v>12</v>
      </c>
      <c r="N539" t="n">
        <v>26.53</v>
      </c>
      <c r="O539" t="n">
        <v>19304.72</v>
      </c>
      <c r="P539" t="n">
        <v>162.48</v>
      </c>
      <c r="Q539" t="n">
        <v>2196.83</v>
      </c>
      <c r="R539" t="n">
        <v>86.98999999999999</v>
      </c>
      <c r="S539" t="n">
        <v>53.93</v>
      </c>
      <c r="T539" t="n">
        <v>14419.4</v>
      </c>
      <c r="U539" t="n">
        <v>0.62</v>
      </c>
      <c r="V539" t="n">
        <v>0.85</v>
      </c>
      <c r="W539" t="n">
        <v>2.55</v>
      </c>
      <c r="X539" t="n">
        <v>0.9</v>
      </c>
      <c r="Y539" t="n">
        <v>1</v>
      </c>
      <c r="Z539" t="n">
        <v>10</v>
      </c>
    </row>
    <row r="540">
      <c r="A540" t="n">
        <v>13</v>
      </c>
      <c r="B540" t="n">
        <v>75</v>
      </c>
      <c r="C540" t="inlineStr">
        <is>
          <t xml:space="preserve">CONCLUIDO	</t>
        </is>
      </c>
      <c r="D540" t="n">
        <v>4.7342</v>
      </c>
      <c r="E540" t="n">
        <v>21.12</v>
      </c>
      <c r="F540" t="n">
        <v>17.9</v>
      </c>
      <c r="G540" t="n">
        <v>34.64</v>
      </c>
      <c r="H540" t="n">
        <v>0.49</v>
      </c>
      <c r="I540" t="n">
        <v>31</v>
      </c>
      <c r="J540" t="n">
        <v>154.98</v>
      </c>
      <c r="K540" t="n">
        <v>49.1</v>
      </c>
      <c r="L540" t="n">
        <v>4.25</v>
      </c>
      <c r="M540" t="n">
        <v>3</v>
      </c>
      <c r="N540" t="n">
        <v>26.63</v>
      </c>
      <c r="O540" t="n">
        <v>19348.03</v>
      </c>
      <c r="P540" t="n">
        <v>161.13</v>
      </c>
      <c r="Q540" t="n">
        <v>2196.74</v>
      </c>
      <c r="R540" t="n">
        <v>86.53</v>
      </c>
      <c r="S540" t="n">
        <v>53.93</v>
      </c>
      <c r="T540" t="n">
        <v>14196.87</v>
      </c>
      <c r="U540" t="n">
        <v>0.62</v>
      </c>
      <c r="V540" t="n">
        <v>0.85</v>
      </c>
      <c r="W540" t="n">
        <v>2.56</v>
      </c>
      <c r="X540" t="n">
        <v>0.89</v>
      </c>
      <c r="Y540" t="n">
        <v>1</v>
      </c>
      <c r="Z540" t="n">
        <v>10</v>
      </c>
    </row>
    <row r="541">
      <c r="A541" t="n">
        <v>14</v>
      </c>
      <c r="B541" t="n">
        <v>75</v>
      </c>
      <c r="C541" t="inlineStr">
        <is>
          <t xml:space="preserve">CONCLUIDO	</t>
        </is>
      </c>
      <c r="D541" t="n">
        <v>4.7325</v>
      </c>
      <c r="E541" t="n">
        <v>21.13</v>
      </c>
      <c r="F541" t="n">
        <v>17.91</v>
      </c>
      <c r="G541" t="n">
        <v>34.66</v>
      </c>
      <c r="H541" t="n">
        <v>0.51</v>
      </c>
      <c r="I541" t="n">
        <v>31</v>
      </c>
      <c r="J541" t="n">
        <v>155.33</v>
      </c>
      <c r="K541" t="n">
        <v>49.1</v>
      </c>
      <c r="L541" t="n">
        <v>4.5</v>
      </c>
      <c r="M541" t="n">
        <v>0</v>
      </c>
      <c r="N541" t="n">
        <v>26.74</v>
      </c>
      <c r="O541" t="n">
        <v>19391.36</v>
      </c>
      <c r="P541" t="n">
        <v>161.54</v>
      </c>
      <c r="Q541" t="n">
        <v>2196.66</v>
      </c>
      <c r="R541" t="n">
        <v>86.70999999999999</v>
      </c>
      <c r="S541" t="n">
        <v>53.93</v>
      </c>
      <c r="T541" t="n">
        <v>14283.15</v>
      </c>
      <c r="U541" t="n">
        <v>0.62</v>
      </c>
      <c r="V541" t="n">
        <v>0.85</v>
      </c>
      <c r="W541" t="n">
        <v>2.56</v>
      </c>
      <c r="X541" t="n">
        <v>0.9</v>
      </c>
      <c r="Y541" t="n">
        <v>1</v>
      </c>
      <c r="Z541" t="n">
        <v>10</v>
      </c>
    </row>
    <row r="542">
      <c r="A542" t="n">
        <v>0</v>
      </c>
      <c r="B542" t="n">
        <v>95</v>
      </c>
      <c r="C542" t="inlineStr">
        <is>
          <t xml:space="preserve">CONCLUIDO	</t>
        </is>
      </c>
      <c r="D542" t="n">
        <v>2.8717</v>
      </c>
      <c r="E542" t="n">
        <v>34.82</v>
      </c>
      <c r="F542" t="n">
        <v>23.83</v>
      </c>
      <c r="G542" t="n">
        <v>6.24</v>
      </c>
      <c r="H542" t="n">
        <v>0.1</v>
      </c>
      <c r="I542" t="n">
        <v>229</v>
      </c>
      <c r="J542" t="n">
        <v>185.69</v>
      </c>
      <c r="K542" t="n">
        <v>53.44</v>
      </c>
      <c r="L542" t="n">
        <v>1</v>
      </c>
      <c r="M542" t="n">
        <v>227</v>
      </c>
      <c r="N542" t="n">
        <v>36.26</v>
      </c>
      <c r="O542" t="n">
        <v>23136.14</v>
      </c>
      <c r="P542" t="n">
        <v>315.79</v>
      </c>
      <c r="Q542" t="n">
        <v>2197.14</v>
      </c>
      <c r="R542" t="n">
        <v>280.8</v>
      </c>
      <c r="S542" t="n">
        <v>53.93</v>
      </c>
      <c r="T542" t="n">
        <v>110340.22</v>
      </c>
      <c r="U542" t="n">
        <v>0.19</v>
      </c>
      <c r="V542" t="n">
        <v>0.64</v>
      </c>
      <c r="W542" t="n">
        <v>2.87</v>
      </c>
      <c r="X542" t="n">
        <v>6.82</v>
      </c>
      <c r="Y542" t="n">
        <v>1</v>
      </c>
      <c r="Z542" t="n">
        <v>10</v>
      </c>
    </row>
    <row r="543">
      <c r="A543" t="n">
        <v>1</v>
      </c>
      <c r="B543" t="n">
        <v>95</v>
      </c>
      <c r="C543" t="inlineStr">
        <is>
          <t xml:space="preserve">CONCLUIDO	</t>
        </is>
      </c>
      <c r="D543" t="n">
        <v>3.2669</v>
      </c>
      <c r="E543" t="n">
        <v>30.61</v>
      </c>
      <c r="F543" t="n">
        <v>21.93</v>
      </c>
      <c r="G543" t="n">
        <v>7.88</v>
      </c>
      <c r="H543" t="n">
        <v>0.12</v>
      </c>
      <c r="I543" t="n">
        <v>167</v>
      </c>
      <c r="J543" t="n">
        <v>186.07</v>
      </c>
      <c r="K543" t="n">
        <v>53.44</v>
      </c>
      <c r="L543" t="n">
        <v>1.25</v>
      </c>
      <c r="M543" t="n">
        <v>165</v>
      </c>
      <c r="N543" t="n">
        <v>36.39</v>
      </c>
      <c r="O543" t="n">
        <v>23182.76</v>
      </c>
      <c r="P543" t="n">
        <v>287.71</v>
      </c>
      <c r="Q543" t="n">
        <v>2197.15</v>
      </c>
      <c r="R543" t="n">
        <v>218.44</v>
      </c>
      <c r="S543" t="n">
        <v>53.93</v>
      </c>
      <c r="T543" t="n">
        <v>79467.88</v>
      </c>
      <c r="U543" t="n">
        <v>0.25</v>
      </c>
      <c r="V543" t="n">
        <v>0.7</v>
      </c>
      <c r="W543" t="n">
        <v>2.76</v>
      </c>
      <c r="X543" t="n">
        <v>4.92</v>
      </c>
      <c r="Y543" t="n">
        <v>1</v>
      </c>
      <c r="Z543" t="n">
        <v>10</v>
      </c>
    </row>
    <row r="544">
      <c r="A544" t="n">
        <v>2</v>
      </c>
      <c r="B544" t="n">
        <v>95</v>
      </c>
      <c r="C544" t="inlineStr">
        <is>
          <t xml:space="preserve">CONCLUIDO	</t>
        </is>
      </c>
      <c r="D544" t="n">
        <v>3.5513</v>
      </c>
      <c r="E544" t="n">
        <v>28.16</v>
      </c>
      <c r="F544" t="n">
        <v>20.81</v>
      </c>
      <c r="G544" t="n">
        <v>9.529999999999999</v>
      </c>
      <c r="H544" t="n">
        <v>0.14</v>
      </c>
      <c r="I544" t="n">
        <v>131</v>
      </c>
      <c r="J544" t="n">
        <v>186.45</v>
      </c>
      <c r="K544" t="n">
        <v>53.44</v>
      </c>
      <c r="L544" t="n">
        <v>1.5</v>
      </c>
      <c r="M544" t="n">
        <v>129</v>
      </c>
      <c r="N544" t="n">
        <v>36.51</v>
      </c>
      <c r="O544" t="n">
        <v>23229.42</v>
      </c>
      <c r="P544" t="n">
        <v>270.3</v>
      </c>
      <c r="Q544" t="n">
        <v>2196.98</v>
      </c>
      <c r="R544" t="n">
        <v>182.22</v>
      </c>
      <c r="S544" t="n">
        <v>53.93</v>
      </c>
      <c r="T544" t="n">
        <v>61537.83</v>
      </c>
      <c r="U544" t="n">
        <v>0.3</v>
      </c>
      <c r="V544" t="n">
        <v>0.73</v>
      </c>
      <c r="W544" t="n">
        <v>2.7</v>
      </c>
      <c r="X544" t="n">
        <v>3.81</v>
      </c>
      <c r="Y544" t="n">
        <v>1</v>
      </c>
      <c r="Z544" t="n">
        <v>10</v>
      </c>
    </row>
    <row r="545">
      <c r="A545" t="n">
        <v>3</v>
      </c>
      <c r="B545" t="n">
        <v>95</v>
      </c>
      <c r="C545" t="inlineStr">
        <is>
          <t xml:space="preserve">CONCLUIDO	</t>
        </is>
      </c>
      <c r="D545" t="n">
        <v>3.7681</v>
      </c>
      <c r="E545" t="n">
        <v>26.54</v>
      </c>
      <c r="F545" t="n">
        <v>20.09</v>
      </c>
      <c r="G545" t="n">
        <v>11.26</v>
      </c>
      <c r="H545" t="n">
        <v>0.17</v>
      </c>
      <c r="I545" t="n">
        <v>107</v>
      </c>
      <c r="J545" t="n">
        <v>186.83</v>
      </c>
      <c r="K545" t="n">
        <v>53.44</v>
      </c>
      <c r="L545" t="n">
        <v>1.75</v>
      </c>
      <c r="M545" t="n">
        <v>105</v>
      </c>
      <c r="N545" t="n">
        <v>36.64</v>
      </c>
      <c r="O545" t="n">
        <v>23276.13</v>
      </c>
      <c r="P545" t="n">
        <v>258.03</v>
      </c>
      <c r="Q545" t="n">
        <v>2196.94</v>
      </c>
      <c r="R545" t="n">
        <v>158.97</v>
      </c>
      <c r="S545" t="n">
        <v>53.93</v>
      </c>
      <c r="T545" t="n">
        <v>50035.52</v>
      </c>
      <c r="U545" t="n">
        <v>0.34</v>
      </c>
      <c r="V545" t="n">
        <v>0.76</v>
      </c>
      <c r="W545" t="n">
        <v>2.64</v>
      </c>
      <c r="X545" t="n">
        <v>3.08</v>
      </c>
      <c r="Y545" t="n">
        <v>1</v>
      </c>
      <c r="Z545" t="n">
        <v>10</v>
      </c>
    </row>
    <row r="546">
      <c r="A546" t="n">
        <v>4</v>
      </c>
      <c r="B546" t="n">
        <v>95</v>
      </c>
      <c r="C546" t="inlineStr">
        <is>
          <t xml:space="preserve">CONCLUIDO	</t>
        </is>
      </c>
      <c r="D546" t="n">
        <v>3.9277</v>
      </c>
      <c r="E546" t="n">
        <v>25.46</v>
      </c>
      <c r="F546" t="n">
        <v>19.6</v>
      </c>
      <c r="G546" t="n">
        <v>12.93</v>
      </c>
      <c r="H546" t="n">
        <v>0.19</v>
      </c>
      <c r="I546" t="n">
        <v>91</v>
      </c>
      <c r="J546" t="n">
        <v>187.21</v>
      </c>
      <c r="K546" t="n">
        <v>53.44</v>
      </c>
      <c r="L546" t="n">
        <v>2</v>
      </c>
      <c r="M546" t="n">
        <v>89</v>
      </c>
      <c r="N546" t="n">
        <v>36.77</v>
      </c>
      <c r="O546" t="n">
        <v>23322.88</v>
      </c>
      <c r="P546" t="n">
        <v>248.93</v>
      </c>
      <c r="Q546" t="n">
        <v>2197</v>
      </c>
      <c r="R546" t="n">
        <v>143.13</v>
      </c>
      <c r="S546" t="n">
        <v>53.93</v>
      </c>
      <c r="T546" t="n">
        <v>42192.67</v>
      </c>
      <c r="U546" t="n">
        <v>0.38</v>
      </c>
      <c r="V546" t="n">
        <v>0.78</v>
      </c>
      <c r="W546" t="n">
        <v>2.62</v>
      </c>
      <c r="X546" t="n">
        <v>2.6</v>
      </c>
      <c r="Y546" t="n">
        <v>1</v>
      </c>
      <c r="Z546" t="n">
        <v>10</v>
      </c>
    </row>
    <row r="547">
      <c r="A547" t="n">
        <v>5</v>
      </c>
      <c r="B547" t="n">
        <v>95</v>
      </c>
      <c r="C547" t="inlineStr">
        <is>
          <t xml:space="preserve">CONCLUIDO	</t>
        </is>
      </c>
      <c r="D547" t="n">
        <v>4.0508</v>
      </c>
      <c r="E547" t="n">
        <v>24.69</v>
      </c>
      <c r="F547" t="n">
        <v>19.28</v>
      </c>
      <c r="G547" t="n">
        <v>14.64</v>
      </c>
      <c r="H547" t="n">
        <v>0.21</v>
      </c>
      <c r="I547" t="n">
        <v>79</v>
      </c>
      <c r="J547" t="n">
        <v>187.59</v>
      </c>
      <c r="K547" t="n">
        <v>53.44</v>
      </c>
      <c r="L547" t="n">
        <v>2.25</v>
      </c>
      <c r="M547" t="n">
        <v>77</v>
      </c>
      <c r="N547" t="n">
        <v>36.9</v>
      </c>
      <c r="O547" t="n">
        <v>23369.68</v>
      </c>
      <c r="P547" t="n">
        <v>242.15</v>
      </c>
      <c r="Q547" t="n">
        <v>2196.9</v>
      </c>
      <c r="R547" t="n">
        <v>132.02</v>
      </c>
      <c r="S547" t="n">
        <v>53.93</v>
      </c>
      <c r="T547" t="n">
        <v>36699.44</v>
      </c>
      <c r="U547" t="n">
        <v>0.41</v>
      </c>
      <c r="V547" t="n">
        <v>0.79</v>
      </c>
      <c r="W547" t="n">
        <v>2.61</v>
      </c>
      <c r="X547" t="n">
        <v>2.27</v>
      </c>
      <c r="Y547" t="n">
        <v>1</v>
      </c>
      <c r="Z547" t="n">
        <v>10</v>
      </c>
    </row>
    <row r="548">
      <c r="A548" t="n">
        <v>6</v>
      </c>
      <c r="B548" t="n">
        <v>95</v>
      </c>
      <c r="C548" t="inlineStr">
        <is>
          <t xml:space="preserve">CONCLUIDO	</t>
        </is>
      </c>
      <c r="D548" t="n">
        <v>4.1631</v>
      </c>
      <c r="E548" t="n">
        <v>24.02</v>
      </c>
      <c r="F548" t="n">
        <v>18.98</v>
      </c>
      <c r="G548" t="n">
        <v>16.51</v>
      </c>
      <c r="H548" t="n">
        <v>0.24</v>
      </c>
      <c r="I548" t="n">
        <v>69</v>
      </c>
      <c r="J548" t="n">
        <v>187.97</v>
      </c>
      <c r="K548" t="n">
        <v>53.44</v>
      </c>
      <c r="L548" t="n">
        <v>2.5</v>
      </c>
      <c r="M548" t="n">
        <v>67</v>
      </c>
      <c r="N548" t="n">
        <v>37.03</v>
      </c>
      <c r="O548" t="n">
        <v>23416.52</v>
      </c>
      <c r="P548" t="n">
        <v>235.74</v>
      </c>
      <c r="Q548" t="n">
        <v>2197.15</v>
      </c>
      <c r="R548" t="n">
        <v>122.84</v>
      </c>
      <c r="S548" t="n">
        <v>53.93</v>
      </c>
      <c r="T548" t="n">
        <v>32161.44</v>
      </c>
      <c r="U548" t="n">
        <v>0.44</v>
      </c>
      <c r="V548" t="n">
        <v>0.8</v>
      </c>
      <c r="W548" t="n">
        <v>2.59</v>
      </c>
      <c r="X548" t="n">
        <v>1.97</v>
      </c>
      <c r="Y548" t="n">
        <v>1</v>
      </c>
      <c r="Z548" t="n">
        <v>10</v>
      </c>
    </row>
    <row r="549">
      <c r="A549" t="n">
        <v>7</v>
      </c>
      <c r="B549" t="n">
        <v>95</v>
      </c>
      <c r="C549" t="inlineStr">
        <is>
          <t xml:space="preserve">CONCLUIDO	</t>
        </is>
      </c>
      <c r="D549" t="n">
        <v>4.2636</v>
      </c>
      <c r="E549" t="n">
        <v>23.45</v>
      </c>
      <c r="F549" t="n">
        <v>18.72</v>
      </c>
      <c r="G549" t="n">
        <v>18.41</v>
      </c>
      <c r="H549" t="n">
        <v>0.26</v>
      </c>
      <c r="I549" t="n">
        <v>61</v>
      </c>
      <c r="J549" t="n">
        <v>188.35</v>
      </c>
      <c r="K549" t="n">
        <v>53.44</v>
      </c>
      <c r="L549" t="n">
        <v>2.75</v>
      </c>
      <c r="M549" t="n">
        <v>59</v>
      </c>
      <c r="N549" t="n">
        <v>37.16</v>
      </c>
      <c r="O549" t="n">
        <v>23463.4</v>
      </c>
      <c r="P549" t="n">
        <v>229.26</v>
      </c>
      <c r="Q549" t="n">
        <v>2196.71</v>
      </c>
      <c r="R549" t="n">
        <v>114.25</v>
      </c>
      <c r="S549" t="n">
        <v>53.93</v>
      </c>
      <c r="T549" t="n">
        <v>27905.7</v>
      </c>
      <c r="U549" t="n">
        <v>0.47</v>
      </c>
      <c r="V549" t="n">
        <v>0.82</v>
      </c>
      <c r="W549" t="n">
        <v>2.57</v>
      </c>
      <c r="X549" t="n">
        <v>1.71</v>
      </c>
      <c r="Y549" t="n">
        <v>1</v>
      </c>
      <c r="Z549" t="n">
        <v>10</v>
      </c>
    </row>
    <row r="550">
      <c r="A550" t="n">
        <v>8</v>
      </c>
      <c r="B550" t="n">
        <v>95</v>
      </c>
      <c r="C550" t="inlineStr">
        <is>
          <t xml:space="preserve">CONCLUIDO	</t>
        </is>
      </c>
      <c r="D550" t="n">
        <v>4.3349</v>
      </c>
      <c r="E550" t="n">
        <v>23.07</v>
      </c>
      <c r="F550" t="n">
        <v>18.55</v>
      </c>
      <c r="G550" t="n">
        <v>20.24</v>
      </c>
      <c r="H550" t="n">
        <v>0.28</v>
      </c>
      <c r="I550" t="n">
        <v>55</v>
      </c>
      <c r="J550" t="n">
        <v>188.73</v>
      </c>
      <c r="K550" t="n">
        <v>53.44</v>
      </c>
      <c r="L550" t="n">
        <v>3</v>
      </c>
      <c r="M550" t="n">
        <v>53</v>
      </c>
      <c r="N550" t="n">
        <v>37.29</v>
      </c>
      <c r="O550" t="n">
        <v>23510.33</v>
      </c>
      <c r="P550" t="n">
        <v>225.09</v>
      </c>
      <c r="Q550" t="n">
        <v>2196.6</v>
      </c>
      <c r="R550" t="n">
        <v>108.52</v>
      </c>
      <c r="S550" t="n">
        <v>53.93</v>
      </c>
      <c r="T550" t="n">
        <v>25071.69</v>
      </c>
      <c r="U550" t="n">
        <v>0.5</v>
      </c>
      <c r="V550" t="n">
        <v>0.82</v>
      </c>
      <c r="W550" t="n">
        <v>2.57</v>
      </c>
      <c r="X550" t="n">
        <v>1.55</v>
      </c>
      <c r="Y550" t="n">
        <v>1</v>
      </c>
      <c r="Z550" t="n">
        <v>10</v>
      </c>
    </row>
    <row r="551">
      <c r="A551" t="n">
        <v>9</v>
      </c>
      <c r="B551" t="n">
        <v>95</v>
      </c>
      <c r="C551" t="inlineStr">
        <is>
          <t xml:space="preserve">CONCLUIDO	</t>
        </is>
      </c>
      <c r="D551" t="n">
        <v>4.4002</v>
      </c>
      <c r="E551" t="n">
        <v>22.73</v>
      </c>
      <c r="F551" t="n">
        <v>18.4</v>
      </c>
      <c r="G551" t="n">
        <v>22.08</v>
      </c>
      <c r="H551" t="n">
        <v>0.3</v>
      </c>
      <c r="I551" t="n">
        <v>50</v>
      </c>
      <c r="J551" t="n">
        <v>189.11</v>
      </c>
      <c r="K551" t="n">
        <v>53.44</v>
      </c>
      <c r="L551" t="n">
        <v>3.25</v>
      </c>
      <c r="M551" t="n">
        <v>48</v>
      </c>
      <c r="N551" t="n">
        <v>37.42</v>
      </c>
      <c r="O551" t="n">
        <v>23557.3</v>
      </c>
      <c r="P551" t="n">
        <v>219.76</v>
      </c>
      <c r="Q551" t="n">
        <v>2196.74</v>
      </c>
      <c r="R551" t="n">
        <v>103.62</v>
      </c>
      <c r="S551" t="n">
        <v>53.93</v>
      </c>
      <c r="T551" t="n">
        <v>22643.21</v>
      </c>
      <c r="U551" t="n">
        <v>0.52</v>
      </c>
      <c r="V551" t="n">
        <v>0.83</v>
      </c>
      <c r="W551" t="n">
        <v>2.56</v>
      </c>
      <c r="X551" t="n">
        <v>1.39</v>
      </c>
      <c r="Y551" t="n">
        <v>1</v>
      </c>
      <c r="Z551" t="n">
        <v>10</v>
      </c>
    </row>
    <row r="552">
      <c r="A552" t="n">
        <v>10</v>
      </c>
      <c r="B552" t="n">
        <v>95</v>
      </c>
      <c r="C552" t="inlineStr">
        <is>
          <t xml:space="preserve">CONCLUIDO	</t>
        </is>
      </c>
      <c r="D552" t="n">
        <v>4.4646</v>
      </c>
      <c r="E552" t="n">
        <v>22.4</v>
      </c>
      <c r="F552" t="n">
        <v>18.25</v>
      </c>
      <c r="G552" t="n">
        <v>24.34</v>
      </c>
      <c r="H552" t="n">
        <v>0.33</v>
      </c>
      <c r="I552" t="n">
        <v>45</v>
      </c>
      <c r="J552" t="n">
        <v>189.49</v>
      </c>
      <c r="K552" t="n">
        <v>53.44</v>
      </c>
      <c r="L552" t="n">
        <v>3.5</v>
      </c>
      <c r="M552" t="n">
        <v>43</v>
      </c>
      <c r="N552" t="n">
        <v>37.55</v>
      </c>
      <c r="O552" t="n">
        <v>23604.32</v>
      </c>
      <c r="P552" t="n">
        <v>214.7</v>
      </c>
      <c r="Q552" t="n">
        <v>2197.02</v>
      </c>
      <c r="R552" t="n">
        <v>99.01000000000001</v>
      </c>
      <c r="S552" t="n">
        <v>53.93</v>
      </c>
      <c r="T552" t="n">
        <v>20364.49</v>
      </c>
      <c r="U552" t="n">
        <v>0.54</v>
      </c>
      <c r="V552" t="n">
        <v>0.84</v>
      </c>
      <c r="W552" t="n">
        <v>2.55</v>
      </c>
      <c r="X552" t="n">
        <v>1.25</v>
      </c>
      <c r="Y552" t="n">
        <v>1</v>
      </c>
      <c r="Z552" t="n">
        <v>10</v>
      </c>
    </row>
    <row r="553">
      <c r="A553" t="n">
        <v>11</v>
      </c>
      <c r="B553" t="n">
        <v>95</v>
      </c>
      <c r="C553" t="inlineStr">
        <is>
          <t xml:space="preserve">CONCLUIDO	</t>
        </is>
      </c>
      <c r="D553" t="n">
        <v>4.5033</v>
      </c>
      <c r="E553" t="n">
        <v>22.21</v>
      </c>
      <c r="F553" t="n">
        <v>18.17</v>
      </c>
      <c r="G553" t="n">
        <v>25.96</v>
      </c>
      <c r="H553" t="n">
        <v>0.35</v>
      </c>
      <c r="I553" t="n">
        <v>42</v>
      </c>
      <c r="J553" t="n">
        <v>189.87</v>
      </c>
      <c r="K553" t="n">
        <v>53.44</v>
      </c>
      <c r="L553" t="n">
        <v>3.75</v>
      </c>
      <c r="M553" t="n">
        <v>40</v>
      </c>
      <c r="N553" t="n">
        <v>37.69</v>
      </c>
      <c r="O553" t="n">
        <v>23651.38</v>
      </c>
      <c r="P553" t="n">
        <v>211.66</v>
      </c>
      <c r="Q553" t="n">
        <v>2196.63</v>
      </c>
      <c r="R553" t="n">
        <v>96.53</v>
      </c>
      <c r="S553" t="n">
        <v>53.93</v>
      </c>
      <c r="T553" t="n">
        <v>19138.31</v>
      </c>
      <c r="U553" t="n">
        <v>0.5600000000000001</v>
      </c>
      <c r="V553" t="n">
        <v>0.84</v>
      </c>
      <c r="W553" t="n">
        <v>2.54</v>
      </c>
      <c r="X553" t="n">
        <v>1.17</v>
      </c>
      <c r="Y553" t="n">
        <v>1</v>
      </c>
      <c r="Z553" t="n">
        <v>10</v>
      </c>
    </row>
    <row r="554">
      <c r="A554" t="n">
        <v>12</v>
      </c>
      <c r="B554" t="n">
        <v>95</v>
      </c>
      <c r="C554" t="inlineStr">
        <is>
          <t xml:space="preserve">CONCLUIDO	</t>
        </is>
      </c>
      <c r="D554" t="n">
        <v>4.5558</v>
      </c>
      <c r="E554" t="n">
        <v>21.95</v>
      </c>
      <c r="F554" t="n">
        <v>18.07</v>
      </c>
      <c r="G554" t="n">
        <v>28.53</v>
      </c>
      <c r="H554" t="n">
        <v>0.37</v>
      </c>
      <c r="I554" t="n">
        <v>38</v>
      </c>
      <c r="J554" t="n">
        <v>190.25</v>
      </c>
      <c r="K554" t="n">
        <v>53.44</v>
      </c>
      <c r="L554" t="n">
        <v>4</v>
      </c>
      <c r="M554" t="n">
        <v>36</v>
      </c>
      <c r="N554" t="n">
        <v>37.82</v>
      </c>
      <c r="O554" t="n">
        <v>23698.48</v>
      </c>
      <c r="P554" t="n">
        <v>205.75</v>
      </c>
      <c r="Q554" t="n">
        <v>2196.75</v>
      </c>
      <c r="R554" t="n">
        <v>92.95</v>
      </c>
      <c r="S554" t="n">
        <v>53.93</v>
      </c>
      <c r="T554" t="n">
        <v>17369.38</v>
      </c>
      <c r="U554" t="n">
        <v>0.58</v>
      </c>
      <c r="V554" t="n">
        <v>0.85</v>
      </c>
      <c r="W554" t="n">
        <v>2.54</v>
      </c>
      <c r="X554" t="n">
        <v>1.06</v>
      </c>
      <c r="Y554" t="n">
        <v>1</v>
      </c>
      <c r="Z554" t="n">
        <v>10</v>
      </c>
    </row>
    <row r="555">
      <c r="A555" t="n">
        <v>13</v>
      </c>
      <c r="B555" t="n">
        <v>95</v>
      </c>
      <c r="C555" t="inlineStr">
        <is>
          <t xml:space="preserve">CONCLUIDO	</t>
        </is>
      </c>
      <c r="D555" t="n">
        <v>4.5775</v>
      </c>
      <c r="E555" t="n">
        <v>21.85</v>
      </c>
      <c r="F555" t="n">
        <v>18.04</v>
      </c>
      <c r="G555" t="n">
        <v>30.06</v>
      </c>
      <c r="H555" t="n">
        <v>0.4</v>
      </c>
      <c r="I555" t="n">
        <v>36</v>
      </c>
      <c r="J555" t="n">
        <v>190.63</v>
      </c>
      <c r="K555" t="n">
        <v>53.44</v>
      </c>
      <c r="L555" t="n">
        <v>4.25</v>
      </c>
      <c r="M555" t="n">
        <v>34</v>
      </c>
      <c r="N555" t="n">
        <v>37.95</v>
      </c>
      <c r="O555" t="n">
        <v>23745.63</v>
      </c>
      <c r="P555" t="n">
        <v>202.56</v>
      </c>
      <c r="Q555" t="n">
        <v>2196.8</v>
      </c>
      <c r="R555" t="n">
        <v>91.79000000000001</v>
      </c>
      <c r="S555" t="n">
        <v>53.93</v>
      </c>
      <c r="T555" t="n">
        <v>16799.51</v>
      </c>
      <c r="U555" t="n">
        <v>0.59</v>
      </c>
      <c r="V555" t="n">
        <v>0.85</v>
      </c>
      <c r="W555" t="n">
        <v>2.54</v>
      </c>
      <c r="X555" t="n">
        <v>1.03</v>
      </c>
      <c r="Y555" t="n">
        <v>1</v>
      </c>
      <c r="Z555" t="n">
        <v>10</v>
      </c>
    </row>
    <row r="556">
      <c r="A556" t="n">
        <v>14</v>
      </c>
      <c r="B556" t="n">
        <v>95</v>
      </c>
      <c r="C556" t="inlineStr">
        <is>
          <t xml:space="preserve">CONCLUIDO	</t>
        </is>
      </c>
      <c r="D556" t="n">
        <v>4.6256</v>
      </c>
      <c r="E556" t="n">
        <v>21.62</v>
      </c>
      <c r="F556" t="n">
        <v>17.92</v>
      </c>
      <c r="G556" t="n">
        <v>32.59</v>
      </c>
      <c r="H556" t="n">
        <v>0.42</v>
      </c>
      <c r="I556" t="n">
        <v>33</v>
      </c>
      <c r="J556" t="n">
        <v>191.02</v>
      </c>
      <c r="K556" t="n">
        <v>53.44</v>
      </c>
      <c r="L556" t="n">
        <v>4.5</v>
      </c>
      <c r="M556" t="n">
        <v>31</v>
      </c>
      <c r="N556" t="n">
        <v>38.08</v>
      </c>
      <c r="O556" t="n">
        <v>23792.83</v>
      </c>
      <c r="P556" t="n">
        <v>198.91</v>
      </c>
      <c r="Q556" t="n">
        <v>2196.74</v>
      </c>
      <c r="R556" t="n">
        <v>88.11</v>
      </c>
      <c r="S556" t="n">
        <v>53.93</v>
      </c>
      <c r="T556" t="n">
        <v>14976.2</v>
      </c>
      <c r="U556" t="n">
        <v>0.61</v>
      </c>
      <c r="V556" t="n">
        <v>0.85</v>
      </c>
      <c r="W556" t="n">
        <v>2.53</v>
      </c>
      <c r="X556" t="n">
        <v>0.92</v>
      </c>
      <c r="Y556" t="n">
        <v>1</v>
      </c>
      <c r="Z556" t="n">
        <v>10</v>
      </c>
    </row>
    <row r="557">
      <c r="A557" t="n">
        <v>15</v>
      </c>
      <c r="B557" t="n">
        <v>95</v>
      </c>
      <c r="C557" t="inlineStr">
        <is>
          <t xml:space="preserve">CONCLUIDO	</t>
        </is>
      </c>
      <c r="D557" t="n">
        <v>4.6547</v>
      </c>
      <c r="E557" t="n">
        <v>21.48</v>
      </c>
      <c r="F557" t="n">
        <v>17.86</v>
      </c>
      <c r="G557" t="n">
        <v>34.57</v>
      </c>
      <c r="H557" t="n">
        <v>0.44</v>
      </c>
      <c r="I557" t="n">
        <v>31</v>
      </c>
      <c r="J557" t="n">
        <v>191.4</v>
      </c>
      <c r="K557" t="n">
        <v>53.44</v>
      </c>
      <c r="L557" t="n">
        <v>4.75</v>
      </c>
      <c r="M557" t="n">
        <v>29</v>
      </c>
      <c r="N557" t="n">
        <v>38.22</v>
      </c>
      <c r="O557" t="n">
        <v>23840.07</v>
      </c>
      <c r="P557" t="n">
        <v>194.27</v>
      </c>
      <c r="Q557" t="n">
        <v>2196.64</v>
      </c>
      <c r="R557" t="n">
        <v>85.95</v>
      </c>
      <c r="S557" t="n">
        <v>53.93</v>
      </c>
      <c r="T557" t="n">
        <v>13906.59</v>
      </c>
      <c r="U557" t="n">
        <v>0.63</v>
      </c>
      <c r="V557" t="n">
        <v>0.86</v>
      </c>
      <c r="W557" t="n">
        <v>2.53</v>
      </c>
      <c r="X557" t="n">
        <v>0.86</v>
      </c>
      <c r="Y557" t="n">
        <v>1</v>
      </c>
      <c r="Z557" t="n">
        <v>10</v>
      </c>
    </row>
    <row r="558">
      <c r="A558" t="n">
        <v>16</v>
      </c>
      <c r="B558" t="n">
        <v>95</v>
      </c>
      <c r="C558" t="inlineStr">
        <is>
          <t xml:space="preserve">CONCLUIDO	</t>
        </is>
      </c>
      <c r="D558" t="n">
        <v>4.6817</v>
      </c>
      <c r="E558" t="n">
        <v>21.36</v>
      </c>
      <c r="F558" t="n">
        <v>17.81</v>
      </c>
      <c r="G558" t="n">
        <v>36.85</v>
      </c>
      <c r="H558" t="n">
        <v>0.46</v>
      </c>
      <c r="I558" t="n">
        <v>29</v>
      </c>
      <c r="J558" t="n">
        <v>191.78</v>
      </c>
      <c r="K558" t="n">
        <v>53.44</v>
      </c>
      <c r="L558" t="n">
        <v>5</v>
      </c>
      <c r="M558" t="n">
        <v>24</v>
      </c>
      <c r="N558" t="n">
        <v>38.35</v>
      </c>
      <c r="O558" t="n">
        <v>23887.36</v>
      </c>
      <c r="P558" t="n">
        <v>190.2</v>
      </c>
      <c r="Q558" t="n">
        <v>2196.6</v>
      </c>
      <c r="R558" t="n">
        <v>84.42</v>
      </c>
      <c r="S558" t="n">
        <v>53.93</v>
      </c>
      <c r="T558" t="n">
        <v>13151.82</v>
      </c>
      <c r="U558" t="n">
        <v>0.64</v>
      </c>
      <c r="V558" t="n">
        <v>0.86</v>
      </c>
      <c r="W558" t="n">
        <v>2.53</v>
      </c>
      <c r="X558" t="n">
        <v>0.8100000000000001</v>
      </c>
      <c r="Y558" t="n">
        <v>1</v>
      </c>
      <c r="Z558" t="n">
        <v>10</v>
      </c>
    </row>
    <row r="559">
      <c r="A559" t="n">
        <v>17</v>
      </c>
      <c r="B559" t="n">
        <v>95</v>
      </c>
      <c r="C559" t="inlineStr">
        <is>
          <t xml:space="preserve">CONCLUIDO	</t>
        </is>
      </c>
      <c r="D559" t="n">
        <v>4.7108</v>
      </c>
      <c r="E559" t="n">
        <v>21.23</v>
      </c>
      <c r="F559" t="n">
        <v>17.75</v>
      </c>
      <c r="G559" t="n">
        <v>39.45</v>
      </c>
      <c r="H559" t="n">
        <v>0.48</v>
      </c>
      <c r="I559" t="n">
        <v>27</v>
      </c>
      <c r="J559" t="n">
        <v>192.17</v>
      </c>
      <c r="K559" t="n">
        <v>53.44</v>
      </c>
      <c r="L559" t="n">
        <v>5.25</v>
      </c>
      <c r="M559" t="n">
        <v>20</v>
      </c>
      <c r="N559" t="n">
        <v>38.48</v>
      </c>
      <c r="O559" t="n">
        <v>23934.69</v>
      </c>
      <c r="P559" t="n">
        <v>186.25</v>
      </c>
      <c r="Q559" t="n">
        <v>2196.76</v>
      </c>
      <c r="R559" t="n">
        <v>82.31</v>
      </c>
      <c r="S559" t="n">
        <v>53.93</v>
      </c>
      <c r="T559" t="n">
        <v>12105</v>
      </c>
      <c r="U559" t="n">
        <v>0.66</v>
      </c>
      <c r="V559" t="n">
        <v>0.86</v>
      </c>
      <c r="W559" t="n">
        <v>2.53</v>
      </c>
      <c r="X559" t="n">
        <v>0.75</v>
      </c>
      <c r="Y559" t="n">
        <v>1</v>
      </c>
      <c r="Z559" t="n">
        <v>10</v>
      </c>
    </row>
    <row r="560">
      <c r="A560" t="n">
        <v>18</v>
      </c>
      <c r="B560" t="n">
        <v>95</v>
      </c>
      <c r="C560" t="inlineStr">
        <is>
          <t xml:space="preserve">CONCLUIDO	</t>
        </is>
      </c>
      <c r="D560" t="n">
        <v>4.7209</v>
      </c>
      <c r="E560" t="n">
        <v>21.18</v>
      </c>
      <c r="F560" t="n">
        <v>17.75</v>
      </c>
      <c r="G560" t="n">
        <v>40.95</v>
      </c>
      <c r="H560" t="n">
        <v>0.51</v>
      </c>
      <c r="I560" t="n">
        <v>26</v>
      </c>
      <c r="J560" t="n">
        <v>192.55</v>
      </c>
      <c r="K560" t="n">
        <v>53.44</v>
      </c>
      <c r="L560" t="n">
        <v>5.5</v>
      </c>
      <c r="M560" t="n">
        <v>9</v>
      </c>
      <c r="N560" t="n">
        <v>38.62</v>
      </c>
      <c r="O560" t="n">
        <v>23982.06</v>
      </c>
      <c r="P560" t="n">
        <v>181.93</v>
      </c>
      <c r="Q560" t="n">
        <v>2196.7</v>
      </c>
      <c r="R560" t="n">
        <v>81.84</v>
      </c>
      <c r="S560" t="n">
        <v>53.93</v>
      </c>
      <c r="T560" t="n">
        <v>11875.19</v>
      </c>
      <c r="U560" t="n">
        <v>0.66</v>
      </c>
      <c r="V560" t="n">
        <v>0.86</v>
      </c>
      <c r="W560" t="n">
        <v>2.54</v>
      </c>
      <c r="X560" t="n">
        <v>0.74</v>
      </c>
      <c r="Y560" t="n">
        <v>1</v>
      </c>
      <c r="Z560" t="n">
        <v>10</v>
      </c>
    </row>
    <row r="561">
      <c r="A561" t="n">
        <v>19</v>
      </c>
      <c r="B561" t="n">
        <v>95</v>
      </c>
      <c r="C561" t="inlineStr">
        <is>
          <t xml:space="preserve">CONCLUIDO	</t>
        </is>
      </c>
      <c r="D561" t="n">
        <v>4.7332</v>
      </c>
      <c r="E561" t="n">
        <v>21.13</v>
      </c>
      <c r="F561" t="n">
        <v>17.73</v>
      </c>
      <c r="G561" t="n">
        <v>42.55</v>
      </c>
      <c r="H561" t="n">
        <v>0.53</v>
      </c>
      <c r="I561" t="n">
        <v>25</v>
      </c>
      <c r="J561" t="n">
        <v>192.94</v>
      </c>
      <c r="K561" t="n">
        <v>53.44</v>
      </c>
      <c r="L561" t="n">
        <v>5.75</v>
      </c>
      <c r="M561" t="n">
        <v>7</v>
      </c>
      <c r="N561" t="n">
        <v>38.75</v>
      </c>
      <c r="O561" t="n">
        <v>24029.48</v>
      </c>
      <c r="P561" t="n">
        <v>181.74</v>
      </c>
      <c r="Q561" t="n">
        <v>2196.81</v>
      </c>
      <c r="R561" t="n">
        <v>80.91</v>
      </c>
      <c r="S561" t="n">
        <v>53.93</v>
      </c>
      <c r="T561" t="n">
        <v>11413.9</v>
      </c>
      <c r="U561" t="n">
        <v>0.67</v>
      </c>
      <c r="V561" t="n">
        <v>0.86</v>
      </c>
      <c r="W561" t="n">
        <v>2.55</v>
      </c>
      <c r="X561" t="n">
        <v>0.72</v>
      </c>
      <c r="Y561" t="n">
        <v>1</v>
      </c>
      <c r="Z561" t="n">
        <v>10</v>
      </c>
    </row>
    <row r="562">
      <c r="A562" t="n">
        <v>20</v>
      </c>
      <c r="B562" t="n">
        <v>95</v>
      </c>
      <c r="C562" t="inlineStr">
        <is>
          <t xml:space="preserve">CONCLUIDO	</t>
        </is>
      </c>
      <c r="D562" t="n">
        <v>4.7324</v>
      </c>
      <c r="E562" t="n">
        <v>21.13</v>
      </c>
      <c r="F562" t="n">
        <v>17.73</v>
      </c>
      <c r="G562" t="n">
        <v>42.56</v>
      </c>
      <c r="H562" t="n">
        <v>0.55</v>
      </c>
      <c r="I562" t="n">
        <v>25</v>
      </c>
      <c r="J562" t="n">
        <v>193.32</v>
      </c>
      <c r="K562" t="n">
        <v>53.44</v>
      </c>
      <c r="L562" t="n">
        <v>6</v>
      </c>
      <c r="M562" t="n">
        <v>4</v>
      </c>
      <c r="N562" t="n">
        <v>38.89</v>
      </c>
      <c r="O562" t="n">
        <v>24076.95</v>
      </c>
      <c r="P562" t="n">
        <v>181.2</v>
      </c>
      <c r="Q562" t="n">
        <v>2196.77</v>
      </c>
      <c r="R562" t="n">
        <v>81.13</v>
      </c>
      <c r="S562" t="n">
        <v>53.93</v>
      </c>
      <c r="T562" t="n">
        <v>11525.98</v>
      </c>
      <c r="U562" t="n">
        <v>0.66</v>
      </c>
      <c r="V562" t="n">
        <v>0.86</v>
      </c>
      <c r="W562" t="n">
        <v>2.54</v>
      </c>
      <c r="X562" t="n">
        <v>0.73</v>
      </c>
      <c r="Y562" t="n">
        <v>1</v>
      </c>
      <c r="Z562" t="n">
        <v>10</v>
      </c>
    </row>
    <row r="563">
      <c r="A563" t="n">
        <v>21</v>
      </c>
      <c r="B563" t="n">
        <v>95</v>
      </c>
      <c r="C563" t="inlineStr">
        <is>
          <t xml:space="preserve">CONCLUIDO	</t>
        </is>
      </c>
      <c r="D563" t="n">
        <v>4.7332</v>
      </c>
      <c r="E563" t="n">
        <v>21.13</v>
      </c>
      <c r="F563" t="n">
        <v>17.73</v>
      </c>
      <c r="G563" t="n">
        <v>42.55</v>
      </c>
      <c r="H563" t="n">
        <v>0.57</v>
      </c>
      <c r="I563" t="n">
        <v>25</v>
      </c>
      <c r="J563" t="n">
        <v>193.71</v>
      </c>
      <c r="K563" t="n">
        <v>53.44</v>
      </c>
      <c r="L563" t="n">
        <v>6.25</v>
      </c>
      <c r="M563" t="n">
        <v>0</v>
      </c>
      <c r="N563" t="n">
        <v>39.02</v>
      </c>
      <c r="O563" t="n">
        <v>24124.47</v>
      </c>
      <c r="P563" t="n">
        <v>181.46</v>
      </c>
      <c r="Q563" t="n">
        <v>2196.77</v>
      </c>
      <c r="R563" t="n">
        <v>80.84</v>
      </c>
      <c r="S563" t="n">
        <v>53.93</v>
      </c>
      <c r="T563" t="n">
        <v>11380.6</v>
      </c>
      <c r="U563" t="n">
        <v>0.67</v>
      </c>
      <c r="V563" t="n">
        <v>0.86</v>
      </c>
      <c r="W563" t="n">
        <v>2.55</v>
      </c>
      <c r="X563" t="n">
        <v>0.72</v>
      </c>
      <c r="Y563" t="n">
        <v>1</v>
      </c>
      <c r="Z563" t="n">
        <v>10</v>
      </c>
    </row>
    <row r="564">
      <c r="A564" t="n">
        <v>0</v>
      </c>
      <c r="B564" t="n">
        <v>55</v>
      </c>
      <c r="C564" t="inlineStr">
        <is>
          <t xml:space="preserve">CONCLUIDO	</t>
        </is>
      </c>
      <c r="D564" t="n">
        <v>3.7327</v>
      </c>
      <c r="E564" t="n">
        <v>26.79</v>
      </c>
      <c r="F564" t="n">
        <v>21.24</v>
      </c>
      <c r="G564" t="n">
        <v>8.789999999999999</v>
      </c>
      <c r="H564" t="n">
        <v>0.15</v>
      </c>
      <c r="I564" t="n">
        <v>145</v>
      </c>
      <c r="J564" t="n">
        <v>116.05</v>
      </c>
      <c r="K564" t="n">
        <v>43.4</v>
      </c>
      <c r="L564" t="n">
        <v>1</v>
      </c>
      <c r="M564" t="n">
        <v>143</v>
      </c>
      <c r="N564" t="n">
        <v>16.65</v>
      </c>
      <c r="O564" t="n">
        <v>14546.17</v>
      </c>
      <c r="P564" t="n">
        <v>199.12</v>
      </c>
      <c r="Q564" t="n">
        <v>2197.23</v>
      </c>
      <c r="R564" t="n">
        <v>196.45</v>
      </c>
      <c r="S564" t="n">
        <v>53.93</v>
      </c>
      <c r="T564" t="n">
        <v>68585.86</v>
      </c>
      <c r="U564" t="n">
        <v>0.27</v>
      </c>
      <c r="V564" t="n">
        <v>0.72</v>
      </c>
      <c r="W564" t="n">
        <v>2.71</v>
      </c>
      <c r="X564" t="n">
        <v>4.23</v>
      </c>
      <c r="Y564" t="n">
        <v>1</v>
      </c>
      <c r="Z564" t="n">
        <v>10</v>
      </c>
    </row>
    <row r="565">
      <c r="A565" t="n">
        <v>1</v>
      </c>
      <c r="B565" t="n">
        <v>55</v>
      </c>
      <c r="C565" t="inlineStr">
        <is>
          <t xml:space="preserve">CONCLUIDO	</t>
        </is>
      </c>
      <c r="D565" t="n">
        <v>4.0454</v>
      </c>
      <c r="E565" t="n">
        <v>24.72</v>
      </c>
      <c r="F565" t="n">
        <v>20.08</v>
      </c>
      <c r="G565" t="n">
        <v>11.26</v>
      </c>
      <c r="H565" t="n">
        <v>0.19</v>
      </c>
      <c r="I565" t="n">
        <v>107</v>
      </c>
      <c r="J565" t="n">
        <v>116.37</v>
      </c>
      <c r="K565" t="n">
        <v>43.4</v>
      </c>
      <c r="L565" t="n">
        <v>1.25</v>
      </c>
      <c r="M565" t="n">
        <v>105</v>
      </c>
      <c r="N565" t="n">
        <v>16.72</v>
      </c>
      <c r="O565" t="n">
        <v>14585.96</v>
      </c>
      <c r="P565" t="n">
        <v>183.23</v>
      </c>
      <c r="Q565" t="n">
        <v>2196.81</v>
      </c>
      <c r="R565" t="n">
        <v>158.7</v>
      </c>
      <c r="S565" t="n">
        <v>53.93</v>
      </c>
      <c r="T565" t="n">
        <v>49900.17</v>
      </c>
      <c r="U565" t="n">
        <v>0.34</v>
      </c>
      <c r="V565" t="n">
        <v>0.76</v>
      </c>
      <c r="W565" t="n">
        <v>2.65</v>
      </c>
      <c r="X565" t="n">
        <v>3.07</v>
      </c>
      <c r="Y565" t="n">
        <v>1</v>
      </c>
      <c r="Z565" t="n">
        <v>10</v>
      </c>
    </row>
    <row r="566">
      <c r="A566" t="n">
        <v>2</v>
      </c>
      <c r="B566" t="n">
        <v>55</v>
      </c>
      <c r="C566" t="inlineStr">
        <is>
          <t xml:space="preserve">CONCLUIDO	</t>
        </is>
      </c>
      <c r="D566" t="n">
        <v>4.2501</v>
      </c>
      <c r="E566" t="n">
        <v>23.53</v>
      </c>
      <c r="F566" t="n">
        <v>19.44</v>
      </c>
      <c r="G566" t="n">
        <v>13.88</v>
      </c>
      <c r="H566" t="n">
        <v>0.23</v>
      </c>
      <c r="I566" t="n">
        <v>84</v>
      </c>
      <c r="J566" t="n">
        <v>116.69</v>
      </c>
      <c r="K566" t="n">
        <v>43.4</v>
      </c>
      <c r="L566" t="n">
        <v>1.5</v>
      </c>
      <c r="M566" t="n">
        <v>82</v>
      </c>
      <c r="N566" t="n">
        <v>16.79</v>
      </c>
      <c r="O566" t="n">
        <v>14625.77</v>
      </c>
      <c r="P566" t="n">
        <v>172.59</v>
      </c>
      <c r="Q566" t="n">
        <v>2196.93</v>
      </c>
      <c r="R566" t="n">
        <v>137.29</v>
      </c>
      <c r="S566" t="n">
        <v>53.93</v>
      </c>
      <c r="T566" t="n">
        <v>39309.39</v>
      </c>
      <c r="U566" t="n">
        <v>0.39</v>
      </c>
      <c r="V566" t="n">
        <v>0.79</v>
      </c>
      <c r="W566" t="n">
        <v>2.62</v>
      </c>
      <c r="X566" t="n">
        <v>2.43</v>
      </c>
      <c r="Y566" t="n">
        <v>1</v>
      </c>
      <c r="Z566" t="n">
        <v>10</v>
      </c>
    </row>
    <row r="567">
      <c r="A567" t="n">
        <v>3</v>
      </c>
      <c r="B567" t="n">
        <v>55</v>
      </c>
      <c r="C567" t="inlineStr">
        <is>
          <t xml:space="preserve">CONCLUIDO	</t>
        </is>
      </c>
      <c r="D567" t="n">
        <v>4.4139</v>
      </c>
      <c r="E567" t="n">
        <v>22.66</v>
      </c>
      <c r="F567" t="n">
        <v>18.95</v>
      </c>
      <c r="G567" t="n">
        <v>16.72</v>
      </c>
      <c r="H567" t="n">
        <v>0.26</v>
      </c>
      <c r="I567" t="n">
        <v>68</v>
      </c>
      <c r="J567" t="n">
        <v>117.01</v>
      </c>
      <c r="K567" t="n">
        <v>43.4</v>
      </c>
      <c r="L567" t="n">
        <v>1.75</v>
      </c>
      <c r="M567" t="n">
        <v>66</v>
      </c>
      <c r="N567" t="n">
        <v>16.86</v>
      </c>
      <c r="O567" t="n">
        <v>14665.62</v>
      </c>
      <c r="P567" t="n">
        <v>162.84</v>
      </c>
      <c r="Q567" t="n">
        <v>2196.92</v>
      </c>
      <c r="R567" t="n">
        <v>121.18</v>
      </c>
      <c r="S567" t="n">
        <v>53.93</v>
      </c>
      <c r="T567" t="n">
        <v>31336.32</v>
      </c>
      <c r="U567" t="n">
        <v>0.45</v>
      </c>
      <c r="V567" t="n">
        <v>0.8100000000000001</v>
      </c>
      <c r="W567" t="n">
        <v>2.6</v>
      </c>
      <c r="X567" t="n">
        <v>1.94</v>
      </c>
      <c r="Y567" t="n">
        <v>1</v>
      </c>
      <c r="Z567" t="n">
        <v>10</v>
      </c>
    </row>
    <row r="568">
      <c r="A568" t="n">
        <v>4</v>
      </c>
      <c r="B568" t="n">
        <v>55</v>
      </c>
      <c r="C568" t="inlineStr">
        <is>
          <t xml:space="preserve">CONCLUIDO	</t>
        </is>
      </c>
      <c r="D568" t="n">
        <v>4.5284</v>
      </c>
      <c r="E568" t="n">
        <v>22.08</v>
      </c>
      <c r="F568" t="n">
        <v>18.64</v>
      </c>
      <c r="G568" t="n">
        <v>19.62</v>
      </c>
      <c r="H568" t="n">
        <v>0.3</v>
      </c>
      <c r="I568" t="n">
        <v>57</v>
      </c>
      <c r="J568" t="n">
        <v>117.34</v>
      </c>
      <c r="K568" t="n">
        <v>43.4</v>
      </c>
      <c r="L568" t="n">
        <v>2</v>
      </c>
      <c r="M568" t="n">
        <v>54</v>
      </c>
      <c r="N568" t="n">
        <v>16.94</v>
      </c>
      <c r="O568" t="n">
        <v>14705.49</v>
      </c>
      <c r="P568" t="n">
        <v>154.81</v>
      </c>
      <c r="Q568" t="n">
        <v>2196.64</v>
      </c>
      <c r="R568" t="n">
        <v>111.51</v>
      </c>
      <c r="S568" t="n">
        <v>53.93</v>
      </c>
      <c r="T568" t="n">
        <v>26556.92</v>
      </c>
      <c r="U568" t="n">
        <v>0.48</v>
      </c>
      <c r="V568" t="n">
        <v>0.82</v>
      </c>
      <c r="W568" t="n">
        <v>2.57</v>
      </c>
      <c r="X568" t="n">
        <v>1.63</v>
      </c>
      <c r="Y568" t="n">
        <v>1</v>
      </c>
      <c r="Z568" t="n">
        <v>10</v>
      </c>
    </row>
    <row r="569">
      <c r="A569" t="n">
        <v>5</v>
      </c>
      <c r="B569" t="n">
        <v>55</v>
      </c>
      <c r="C569" t="inlineStr">
        <is>
          <t xml:space="preserve">CONCLUIDO	</t>
        </is>
      </c>
      <c r="D569" t="n">
        <v>4.6293</v>
      </c>
      <c r="E569" t="n">
        <v>21.6</v>
      </c>
      <c r="F569" t="n">
        <v>18.37</v>
      </c>
      <c r="G569" t="n">
        <v>22.96</v>
      </c>
      <c r="H569" t="n">
        <v>0.34</v>
      </c>
      <c r="I569" t="n">
        <v>48</v>
      </c>
      <c r="J569" t="n">
        <v>117.66</v>
      </c>
      <c r="K569" t="n">
        <v>43.4</v>
      </c>
      <c r="L569" t="n">
        <v>2.25</v>
      </c>
      <c r="M569" t="n">
        <v>41</v>
      </c>
      <c r="N569" t="n">
        <v>17.01</v>
      </c>
      <c r="O569" t="n">
        <v>14745.39</v>
      </c>
      <c r="P569" t="n">
        <v>146.51</v>
      </c>
      <c r="Q569" t="n">
        <v>2196.79</v>
      </c>
      <c r="R569" t="n">
        <v>102.69</v>
      </c>
      <c r="S569" t="n">
        <v>53.93</v>
      </c>
      <c r="T569" t="n">
        <v>22191.16</v>
      </c>
      <c r="U569" t="n">
        <v>0.53</v>
      </c>
      <c r="V569" t="n">
        <v>0.83</v>
      </c>
      <c r="W569" t="n">
        <v>2.56</v>
      </c>
      <c r="X569" t="n">
        <v>1.36</v>
      </c>
      <c r="Y569" t="n">
        <v>1</v>
      </c>
      <c r="Z569" t="n">
        <v>10</v>
      </c>
    </row>
    <row r="570">
      <c r="A570" t="n">
        <v>6</v>
      </c>
      <c r="B570" t="n">
        <v>55</v>
      </c>
      <c r="C570" t="inlineStr">
        <is>
          <t xml:space="preserve">CONCLUIDO	</t>
        </is>
      </c>
      <c r="D570" t="n">
        <v>4.6715</v>
      </c>
      <c r="E570" t="n">
        <v>21.41</v>
      </c>
      <c r="F570" t="n">
        <v>18.27</v>
      </c>
      <c r="G570" t="n">
        <v>24.92</v>
      </c>
      <c r="H570" t="n">
        <v>0.37</v>
      </c>
      <c r="I570" t="n">
        <v>44</v>
      </c>
      <c r="J570" t="n">
        <v>117.98</v>
      </c>
      <c r="K570" t="n">
        <v>43.4</v>
      </c>
      <c r="L570" t="n">
        <v>2.5</v>
      </c>
      <c r="M570" t="n">
        <v>22</v>
      </c>
      <c r="N570" t="n">
        <v>17.08</v>
      </c>
      <c r="O570" t="n">
        <v>14785.31</v>
      </c>
      <c r="P570" t="n">
        <v>142.4</v>
      </c>
      <c r="Q570" t="n">
        <v>2196.6</v>
      </c>
      <c r="R570" t="n">
        <v>98.73</v>
      </c>
      <c r="S570" t="n">
        <v>53.93</v>
      </c>
      <c r="T570" t="n">
        <v>20231.55</v>
      </c>
      <c r="U570" t="n">
        <v>0.55</v>
      </c>
      <c r="V570" t="n">
        <v>0.84</v>
      </c>
      <c r="W570" t="n">
        <v>2.57</v>
      </c>
      <c r="X570" t="n">
        <v>1.27</v>
      </c>
      <c r="Y570" t="n">
        <v>1</v>
      </c>
      <c r="Z570" t="n">
        <v>10</v>
      </c>
    </row>
    <row r="571">
      <c r="A571" t="n">
        <v>7</v>
      </c>
      <c r="B571" t="n">
        <v>55</v>
      </c>
      <c r="C571" t="inlineStr">
        <is>
          <t xml:space="preserve">CONCLUIDO	</t>
        </is>
      </c>
      <c r="D571" t="n">
        <v>4.6927</v>
      </c>
      <c r="E571" t="n">
        <v>21.31</v>
      </c>
      <c r="F571" t="n">
        <v>18.22</v>
      </c>
      <c r="G571" t="n">
        <v>26.03</v>
      </c>
      <c r="H571" t="n">
        <v>0.41</v>
      </c>
      <c r="I571" t="n">
        <v>42</v>
      </c>
      <c r="J571" t="n">
        <v>118.31</v>
      </c>
      <c r="K571" t="n">
        <v>43.4</v>
      </c>
      <c r="L571" t="n">
        <v>2.75</v>
      </c>
      <c r="M571" t="n">
        <v>5</v>
      </c>
      <c r="N571" t="n">
        <v>17.16</v>
      </c>
      <c r="O571" t="n">
        <v>14825.26</v>
      </c>
      <c r="P571" t="n">
        <v>140.43</v>
      </c>
      <c r="Q571" t="n">
        <v>2196.81</v>
      </c>
      <c r="R571" t="n">
        <v>96.70999999999999</v>
      </c>
      <c r="S571" t="n">
        <v>53.93</v>
      </c>
      <c r="T571" t="n">
        <v>19231.9</v>
      </c>
      <c r="U571" t="n">
        <v>0.5600000000000001</v>
      </c>
      <c r="V571" t="n">
        <v>0.84</v>
      </c>
      <c r="W571" t="n">
        <v>2.58</v>
      </c>
      <c r="X571" t="n">
        <v>1.22</v>
      </c>
      <c r="Y571" t="n">
        <v>1</v>
      </c>
      <c r="Z571" t="n">
        <v>10</v>
      </c>
    </row>
    <row r="572">
      <c r="A572" t="n">
        <v>8</v>
      </c>
      <c r="B572" t="n">
        <v>55</v>
      </c>
      <c r="C572" t="inlineStr">
        <is>
          <t xml:space="preserve">CONCLUIDO	</t>
        </is>
      </c>
      <c r="D572" t="n">
        <v>4.7035</v>
      </c>
      <c r="E572" t="n">
        <v>21.26</v>
      </c>
      <c r="F572" t="n">
        <v>18.2</v>
      </c>
      <c r="G572" t="n">
        <v>26.63</v>
      </c>
      <c r="H572" t="n">
        <v>0.45</v>
      </c>
      <c r="I572" t="n">
        <v>41</v>
      </c>
      <c r="J572" t="n">
        <v>118.63</v>
      </c>
      <c r="K572" t="n">
        <v>43.4</v>
      </c>
      <c r="L572" t="n">
        <v>3</v>
      </c>
      <c r="M572" t="n">
        <v>0</v>
      </c>
      <c r="N572" t="n">
        <v>17.23</v>
      </c>
      <c r="O572" t="n">
        <v>14865.24</v>
      </c>
      <c r="P572" t="n">
        <v>140.43</v>
      </c>
      <c r="Q572" t="n">
        <v>2196.8</v>
      </c>
      <c r="R572" t="n">
        <v>95.65000000000001</v>
      </c>
      <c r="S572" t="n">
        <v>53.93</v>
      </c>
      <c r="T572" t="n">
        <v>18706.38</v>
      </c>
      <c r="U572" t="n">
        <v>0.5600000000000001</v>
      </c>
      <c r="V572" t="n">
        <v>0.84</v>
      </c>
      <c r="W572" t="n">
        <v>2.59</v>
      </c>
      <c r="X572" t="n">
        <v>1.19</v>
      </c>
      <c r="Y572" t="n">
        <v>1</v>
      </c>
      <c r="Z57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INDEX(resultados!$A$2:$ZZ$572, 1, MATCH($B$1, resultados!$A$1:$ZZ$1, 0))</f>
        <v/>
      </c>
      <c r="B7">
        <f>INDEX(resultados!$A$2:$ZZ$572, 1, MATCH($B$2, resultados!$A$1:$ZZ$1, 0))</f>
        <v/>
      </c>
      <c r="C7">
        <f>INDEX(resultados!$A$2:$ZZ$572, 1, MATCH($B$3, resultados!$A$1:$ZZ$1, 0))</f>
        <v/>
      </c>
    </row>
    <row r="8">
      <c r="A8">
        <f>INDEX(resultados!$A$2:$ZZ$572, 2, MATCH($B$1, resultados!$A$1:$ZZ$1, 0))</f>
        <v/>
      </c>
      <c r="B8">
        <f>INDEX(resultados!$A$2:$ZZ$572, 2, MATCH($B$2, resultados!$A$1:$ZZ$1, 0))</f>
        <v/>
      </c>
      <c r="C8">
        <f>INDEX(resultados!$A$2:$ZZ$572, 2, MATCH($B$3, resultados!$A$1:$ZZ$1, 0))</f>
        <v/>
      </c>
    </row>
    <row r="9">
      <c r="A9">
        <f>INDEX(resultados!$A$2:$ZZ$572, 3, MATCH($B$1, resultados!$A$1:$ZZ$1, 0))</f>
        <v/>
      </c>
      <c r="B9">
        <f>INDEX(resultados!$A$2:$ZZ$572, 3, MATCH($B$2, resultados!$A$1:$ZZ$1, 0))</f>
        <v/>
      </c>
      <c r="C9">
        <f>INDEX(resultados!$A$2:$ZZ$572, 3, MATCH($B$3, resultados!$A$1:$ZZ$1, 0))</f>
        <v/>
      </c>
    </row>
    <row r="10">
      <c r="A10">
        <f>INDEX(resultados!$A$2:$ZZ$572, 4, MATCH($B$1, resultados!$A$1:$ZZ$1, 0))</f>
        <v/>
      </c>
      <c r="B10">
        <f>INDEX(resultados!$A$2:$ZZ$572, 4, MATCH($B$2, resultados!$A$1:$ZZ$1, 0))</f>
        <v/>
      </c>
      <c r="C10">
        <f>INDEX(resultados!$A$2:$ZZ$572, 4, MATCH($B$3, resultados!$A$1:$ZZ$1, 0))</f>
        <v/>
      </c>
    </row>
    <row r="11">
      <c r="A11">
        <f>INDEX(resultados!$A$2:$ZZ$572, 5, MATCH($B$1, resultados!$A$1:$ZZ$1, 0))</f>
        <v/>
      </c>
      <c r="B11">
        <f>INDEX(resultados!$A$2:$ZZ$572, 5, MATCH($B$2, resultados!$A$1:$ZZ$1, 0))</f>
        <v/>
      </c>
      <c r="C11">
        <f>INDEX(resultados!$A$2:$ZZ$572, 5, MATCH($B$3, resultados!$A$1:$ZZ$1, 0))</f>
        <v/>
      </c>
    </row>
    <row r="12">
      <c r="A12">
        <f>INDEX(resultados!$A$2:$ZZ$572, 6, MATCH($B$1, resultados!$A$1:$ZZ$1, 0))</f>
        <v/>
      </c>
      <c r="B12">
        <f>INDEX(resultados!$A$2:$ZZ$572, 6, MATCH($B$2, resultados!$A$1:$ZZ$1, 0))</f>
        <v/>
      </c>
      <c r="C12">
        <f>INDEX(resultados!$A$2:$ZZ$572, 6, MATCH($B$3, resultados!$A$1:$ZZ$1, 0))</f>
        <v/>
      </c>
    </row>
    <row r="13">
      <c r="A13">
        <f>INDEX(resultados!$A$2:$ZZ$572, 7, MATCH($B$1, resultados!$A$1:$ZZ$1, 0))</f>
        <v/>
      </c>
      <c r="B13">
        <f>INDEX(resultados!$A$2:$ZZ$572, 7, MATCH($B$2, resultados!$A$1:$ZZ$1, 0))</f>
        <v/>
      </c>
      <c r="C13">
        <f>INDEX(resultados!$A$2:$ZZ$572, 7, MATCH($B$3, resultados!$A$1:$ZZ$1, 0))</f>
        <v/>
      </c>
    </row>
    <row r="14">
      <c r="A14">
        <f>INDEX(resultados!$A$2:$ZZ$572, 8, MATCH($B$1, resultados!$A$1:$ZZ$1, 0))</f>
        <v/>
      </c>
      <c r="B14">
        <f>INDEX(resultados!$A$2:$ZZ$572, 8, MATCH($B$2, resultados!$A$1:$ZZ$1, 0))</f>
        <v/>
      </c>
      <c r="C14">
        <f>INDEX(resultados!$A$2:$ZZ$572, 8, MATCH($B$3, resultados!$A$1:$ZZ$1, 0))</f>
        <v/>
      </c>
    </row>
    <row r="15">
      <c r="A15">
        <f>INDEX(resultados!$A$2:$ZZ$572, 9, MATCH($B$1, resultados!$A$1:$ZZ$1, 0))</f>
        <v/>
      </c>
      <c r="B15">
        <f>INDEX(resultados!$A$2:$ZZ$572, 9, MATCH($B$2, resultados!$A$1:$ZZ$1, 0))</f>
        <v/>
      </c>
      <c r="C15">
        <f>INDEX(resultados!$A$2:$ZZ$572, 9, MATCH($B$3, resultados!$A$1:$ZZ$1, 0))</f>
        <v/>
      </c>
    </row>
    <row r="16">
      <c r="A16">
        <f>INDEX(resultados!$A$2:$ZZ$572, 10, MATCH($B$1, resultados!$A$1:$ZZ$1, 0))</f>
        <v/>
      </c>
      <c r="B16">
        <f>INDEX(resultados!$A$2:$ZZ$572, 10, MATCH($B$2, resultados!$A$1:$ZZ$1, 0))</f>
        <v/>
      </c>
      <c r="C16">
        <f>INDEX(resultados!$A$2:$ZZ$572, 10, MATCH($B$3, resultados!$A$1:$ZZ$1, 0))</f>
        <v/>
      </c>
    </row>
    <row r="17">
      <c r="A17">
        <f>INDEX(resultados!$A$2:$ZZ$572, 11, MATCH($B$1, resultados!$A$1:$ZZ$1, 0))</f>
        <v/>
      </c>
      <c r="B17">
        <f>INDEX(resultados!$A$2:$ZZ$572, 11, MATCH($B$2, resultados!$A$1:$ZZ$1, 0))</f>
        <v/>
      </c>
      <c r="C17">
        <f>INDEX(resultados!$A$2:$ZZ$572, 11, MATCH($B$3, resultados!$A$1:$ZZ$1, 0))</f>
        <v/>
      </c>
    </row>
    <row r="18">
      <c r="A18">
        <f>INDEX(resultados!$A$2:$ZZ$572, 12, MATCH($B$1, resultados!$A$1:$ZZ$1, 0))</f>
        <v/>
      </c>
      <c r="B18">
        <f>INDEX(resultados!$A$2:$ZZ$572, 12, MATCH($B$2, resultados!$A$1:$ZZ$1, 0))</f>
        <v/>
      </c>
      <c r="C18">
        <f>INDEX(resultados!$A$2:$ZZ$572, 12, MATCH($B$3, resultados!$A$1:$ZZ$1, 0))</f>
        <v/>
      </c>
    </row>
    <row r="19">
      <c r="A19">
        <f>INDEX(resultados!$A$2:$ZZ$572, 13, MATCH($B$1, resultados!$A$1:$ZZ$1, 0))</f>
        <v/>
      </c>
      <c r="B19">
        <f>INDEX(resultados!$A$2:$ZZ$572, 13, MATCH($B$2, resultados!$A$1:$ZZ$1, 0))</f>
        <v/>
      </c>
      <c r="C19">
        <f>INDEX(resultados!$A$2:$ZZ$572, 13, MATCH($B$3, resultados!$A$1:$ZZ$1, 0))</f>
        <v/>
      </c>
    </row>
    <row r="20">
      <c r="A20">
        <f>INDEX(resultados!$A$2:$ZZ$572, 14, MATCH($B$1, resultados!$A$1:$ZZ$1, 0))</f>
        <v/>
      </c>
      <c r="B20">
        <f>INDEX(resultados!$A$2:$ZZ$572, 14, MATCH($B$2, resultados!$A$1:$ZZ$1, 0))</f>
        <v/>
      </c>
      <c r="C20">
        <f>INDEX(resultados!$A$2:$ZZ$572, 14, MATCH($B$3, resultados!$A$1:$ZZ$1, 0))</f>
        <v/>
      </c>
    </row>
    <row r="21">
      <c r="A21">
        <f>INDEX(resultados!$A$2:$ZZ$572, 15, MATCH($B$1, resultados!$A$1:$ZZ$1, 0))</f>
        <v/>
      </c>
      <c r="B21">
        <f>INDEX(resultados!$A$2:$ZZ$572, 15, MATCH($B$2, resultados!$A$1:$ZZ$1, 0))</f>
        <v/>
      </c>
      <c r="C21">
        <f>INDEX(resultados!$A$2:$ZZ$572, 15, MATCH($B$3, resultados!$A$1:$ZZ$1, 0))</f>
        <v/>
      </c>
    </row>
    <row r="22">
      <c r="A22">
        <f>INDEX(resultados!$A$2:$ZZ$572, 16, MATCH($B$1, resultados!$A$1:$ZZ$1, 0))</f>
        <v/>
      </c>
      <c r="B22">
        <f>INDEX(resultados!$A$2:$ZZ$572, 16, MATCH($B$2, resultados!$A$1:$ZZ$1, 0))</f>
        <v/>
      </c>
      <c r="C22">
        <f>INDEX(resultados!$A$2:$ZZ$572, 16, MATCH($B$3, resultados!$A$1:$ZZ$1, 0))</f>
        <v/>
      </c>
    </row>
    <row r="23">
      <c r="A23">
        <f>INDEX(resultados!$A$2:$ZZ$572, 17, MATCH($B$1, resultados!$A$1:$ZZ$1, 0))</f>
        <v/>
      </c>
      <c r="B23">
        <f>INDEX(resultados!$A$2:$ZZ$572, 17, MATCH($B$2, resultados!$A$1:$ZZ$1, 0))</f>
        <v/>
      </c>
      <c r="C23">
        <f>INDEX(resultados!$A$2:$ZZ$572, 17, MATCH($B$3, resultados!$A$1:$ZZ$1, 0))</f>
        <v/>
      </c>
    </row>
    <row r="24">
      <c r="A24">
        <f>INDEX(resultados!$A$2:$ZZ$572, 18, MATCH($B$1, resultados!$A$1:$ZZ$1, 0))</f>
        <v/>
      </c>
      <c r="B24">
        <f>INDEX(resultados!$A$2:$ZZ$572, 18, MATCH($B$2, resultados!$A$1:$ZZ$1, 0))</f>
        <v/>
      </c>
      <c r="C24">
        <f>INDEX(resultados!$A$2:$ZZ$572, 18, MATCH($B$3, resultados!$A$1:$ZZ$1, 0))</f>
        <v/>
      </c>
    </row>
    <row r="25">
      <c r="A25">
        <f>INDEX(resultados!$A$2:$ZZ$572, 19, MATCH($B$1, resultados!$A$1:$ZZ$1, 0))</f>
        <v/>
      </c>
      <c r="B25">
        <f>INDEX(resultados!$A$2:$ZZ$572, 19, MATCH($B$2, resultados!$A$1:$ZZ$1, 0))</f>
        <v/>
      </c>
      <c r="C25">
        <f>INDEX(resultados!$A$2:$ZZ$572, 19, MATCH($B$3, resultados!$A$1:$ZZ$1, 0))</f>
        <v/>
      </c>
    </row>
    <row r="26">
      <c r="A26">
        <f>INDEX(resultados!$A$2:$ZZ$572, 20, MATCH($B$1, resultados!$A$1:$ZZ$1, 0))</f>
        <v/>
      </c>
      <c r="B26">
        <f>INDEX(resultados!$A$2:$ZZ$572, 20, MATCH($B$2, resultados!$A$1:$ZZ$1, 0))</f>
        <v/>
      </c>
      <c r="C26">
        <f>INDEX(resultados!$A$2:$ZZ$572, 20, MATCH($B$3, resultados!$A$1:$ZZ$1, 0))</f>
        <v/>
      </c>
    </row>
    <row r="27">
      <c r="A27">
        <f>INDEX(resultados!$A$2:$ZZ$572, 21, MATCH($B$1, resultados!$A$1:$ZZ$1, 0))</f>
        <v/>
      </c>
      <c r="B27">
        <f>INDEX(resultados!$A$2:$ZZ$572, 21, MATCH($B$2, resultados!$A$1:$ZZ$1, 0))</f>
        <v/>
      </c>
      <c r="C27">
        <f>INDEX(resultados!$A$2:$ZZ$572, 21, MATCH($B$3, resultados!$A$1:$ZZ$1, 0))</f>
        <v/>
      </c>
    </row>
    <row r="28">
      <c r="A28">
        <f>INDEX(resultados!$A$2:$ZZ$572, 22, MATCH($B$1, resultados!$A$1:$ZZ$1, 0))</f>
        <v/>
      </c>
      <c r="B28">
        <f>INDEX(resultados!$A$2:$ZZ$572, 22, MATCH($B$2, resultados!$A$1:$ZZ$1, 0))</f>
        <v/>
      </c>
      <c r="C28">
        <f>INDEX(resultados!$A$2:$ZZ$572, 22, MATCH($B$3, resultados!$A$1:$ZZ$1, 0))</f>
        <v/>
      </c>
    </row>
    <row r="29">
      <c r="A29">
        <f>INDEX(resultados!$A$2:$ZZ$572, 23, MATCH($B$1, resultados!$A$1:$ZZ$1, 0))</f>
        <v/>
      </c>
      <c r="B29">
        <f>INDEX(resultados!$A$2:$ZZ$572, 23, MATCH($B$2, resultados!$A$1:$ZZ$1, 0))</f>
        <v/>
      </c>
      <c r="C29">
        <f>INDEX(resultados!$A$2:$ZZ$572, 23, MATCH($B$3, resultados!$A$1:$ZZ$1, 0))</f>
        <v/>
      </c>
    </row>
    <row r="30">
      <c r="A30">
        <f>INDEX(resultados!$A$2:$ZZ$572, 24, MATCH($B$1, resultados!$A$1:$ZZ$1, 0))</f>
        <v/>
      </c>
      <c r="B30">
        <f>INDEX(resultados!$A$2:$ZZ$572, 24, MATCH($B$2, resultados!$A$1:$ZZ$1, 0))</f>
        <v/>
      </c>
      <c r="C30">
        <f>INDEX(resultados!$A$2:$ZZ$572, 24, MATCH($B$3, resultados!$A$1:$ZZ$1, 0))</f>
        <v/>
      </c>
    </row>
    <row r="31">
      <c r="A31">
        <f>INDEX(resultados!$A$2:$ZZ$572, 25, MATCH($B$1, resultados!$A$1:$ZZ$1, 0))</f>
        <v/>
      </c>
      <c r="B31">
        <f>INDEX(resultados!$A$2:$ZZ$572, 25, MATCH($B$2, resultados!$A$1:$ZZ$1, 0))</f>
        <v/>
      </c>
      <c r="C31">
        <f>INDEX(resultados!$A$2:$ZZ$572, 25, MATCH($B$3, resultados!$A$1:$ZZ$1, 0))</f>
        <v/>
      </c>
    </row>
    <row r="32">
      <c r="A32">
        <f>INDEX(resultados!$A$2:$ZZ$572, 26, MATCH($B$1, resultados!$A$1:$ZZ$1, 0))</f>
        <v/>
      </c>
      <c r="B32">
        <f>INDEX(resultados!$A$2:$ZZ$572, 26, MATCH($B$2, resultados!$A$1:$ZZ$1, 0))</f>
        <v/>
      </c>
      <c r="C32">
        <f>INDEX(resultados!$A$2:$ZZ$572, 26, MATCH($B$3, resultados!$A$1:$ZZ$1, 0))</f>
        <v/>
      </c>
    </row>
    <row r="33">
      <c r="A33">
        <f>INDEX(resultados!$A$2:$ZZ$572, 27, MATCH($B$1, resultados!$A$1:$ZZ$1, 0))</f>
        <v/>
      </c>
      <c r="B33">
        <f>INDEX(resultados!$A$2:$ZZ$572, 27, MATCH($B$2, resultados!$A$1:$ZZ$1, 0))</f>
        <v/>
      </c>
      <c r="C33">
        <f>INDEX(resultados!$A$2:$ZZ$572, 27, MATCH($B$3, resultados!$A$1:$ZZ$1, 0))</f>
        <v/>
      </c>
    </row>
    <row r="34">
      <c r="A34">
        <f>INDEX(resultados!$A$2:$ZZ$572, 28, MATCH($B$1, resultados!$A$1:$ZZ$1, 0))</f>
        <v/>
      </c>
      <c r="B34">
        <f>INDEX(resultados!$A$2:$ZZ$572, 28, MATCH($B$2, resultados!$A$1:$ZZ$1, 0))</f>
        <v/>
      </c>
      <c r="C34">
        <f>INDEX(resultados!$A$2:$ZZ$572, 28, MATCH($B$3, resultados!$A$1:$ZZ$1, 0))</f>
        <v/>
      </c>
    </row>
    <row r="35">
      <c r="A35">
        <f>INDEX(resultados!$A$2:$ZZ$572, 29, MATCH($B$1, resultados!$A$1:$ZZ$1, 0))</f>
        <v/>
      </c>
      <c r="B35">
        <f>INDEX(resultados!$A$2:$ZZ$572, 29, MATCH($B$2, resultados!$A$1:$ZZ$1, 0))</f>
        <v/>
      </c>
      <c r="C35">
        <f>INDEX(resultados!$A$2:$ZZ$572, 29, MATCH($B$3, resultados!$A$1:$ZZ$1, 0))</f>
        <v/>
      </c>
    </row>
    <row r="36">
      <c r="A36">
        <f>INDEX(resultados!$A$2:$ZZ$572, 30, MATCH($B$1, resultados!$A$1:$ZZ$1, 0))</f>
        <v/>
      </c>
      <c r="B36">
        <f>INDEX(resultados!$A$2:$ZZ$572, 30, MATCH($B$2, resultados!$A$1:$ZZ$1, 0))</f>
        <v/>
      </c>
      <c r="C36">
        <f>INDEX(resultados!$A$2:$ZZ$572, 30, MATCH($B$3, resultados!$A$1:$ZZ$1, 0))</f>
        <v/>
      </c>
    </row>
    <row r="37">
      <c r="A37">
        <f>INDEX(resultados!$A$2:$ZZ$572, 31, MATCH($B$1, resultados!$A$1:$ZZ$1, 0))</f>
        <v/>
      </c>
      <c r="B37">
        <f>INDEX(resultados!$A$2:$ZZ$572, 31, MATCH($B$2, resultados!$A$1:$ZZ$1, 0))</f>
        <v/>
      </c>
      <c r="C37">
        <f>INDEX(resultados!$A$2:$ZZ$572, 31, MATCH($B$3, resultados!$A$1:$ZZ$1, 0))</f>
        <v/>
      </c>
    </row>
    <row r="38">
      <c r="A38">
        <f>INDEX(resultados!$A$2:$ZZ$572, 32, MATCH($B$1, resultados!$A$1:$ZZ$1, 0))</f>
        <v/>
      </c>
      <c r="B38">
        <f>INDEX(resultados!$A$2:$ZZ$572, 32, MATCH($B$2, resultados!$A$1:$ZZ$1, 0))</f>
        <v/>
      </c>
      <c r="C38">
        <f>INDEX(resultados!$A$2:$ZZ$572, 32, MATCH($B$3, resultados!$A$1:$ZZ$1, 0))</f>
        <v/>
      </c>
    </row>
    <row r="39">
      <c r="A39">
        <f>INDEX(resultados!$A$2:$ZZ$572, 33, MATCH($B$1, resultados!$A$1:$ZZ$1, 0))</f>
        <v/>
      </c>
      <c r="B39">
        <f>INDEX(resultados!$A$2:$ZZ$572, 33, MATCH($B$2, resultados!$A$1:$ZZ$1, 0))</f>
        <v/>
      </c>
      <c r="C39">
        <f>INDEX(resultados!$A$2:$ZZ$572, 33, MATCH($B$3, resultados!$A$1:$ZZ$1, 0))</f>
        <v/>
      </c>
    </row>
    <row r="40">
      <c r="A40">
        <f>INDEX(resultados!$A$2:$ZZ$572, 34, MATCH($B$1, resultados!$A$1:$ZZ$1, 0))</f>
        <v/>
      </c>
      <c r="B40">
        <f>INDEX(resultados!$A$2:$ZZ$572, 34, MATCH($B$2, resultados!$A$1:$ZZ$1, 0))</f>
        <v/>
      </c>
      <c r="C40">
        <f>INDEX(resultados!$A$2:$ZZ$572, 34, MATCH($B$3, resultados!$A$1:$ZZ$1, 0))</f>
        <v/>
      </c>
    </row>
    <row r="41">
      <c r="A41">
        <f>INDEX(resultados!$A$2:$ZZ$572, 35, MATCH($B$1, resultados!$A$1:$ZZ$1, 0))</f>
        <v/>
      </c>
      <c r="B41">
        <f>INDEX(resultados!$A$2:$ZZ$572, 35, MATCH($B$2, resultados!$A$1:$ZZ$1, 0))</f>
        <v/>
      </c>
      <c r="C41">
        <f>INDEX(resultados!$A$2:$ZZ$572, 35, MATCH($B$3, resultados!$A$1:$ZZ$1, 0))</f>
        <v/>
      </c>
    </row>
    <row r="42">
      <c r="A42">
        <f>INDEX(resultados!$A$2:$ZZ$572, 36, MATCH($B$1, resultados!$A$1:$ZZ$1, 0))</f>
        <v/>
      </c>
      <c r="B42">
        <f>INDEX(resultados!$A$2:$ZZ$572, 36, MATCH($B$2, resultados!$A$1:$ZZ$1, 0))</f>
        <v/>
      </c>
      <c r="C42">
        <f>INDEX(resultados!$A$2:$ZZ$572, 36, MATCH($B$3, resultados!$A$1:$ZZ$1, 0))</f>
        <v/>
      </c>
    </row>
    <row r="43">
      <c r="A43">
        <f>INDEX(resultados!$A$2:$ZZ$572, 37, MATCH($B$1, resultados!$A$1:$ZZ$1, 0))</f>
        <v/>
      </c>
      <c r="B43">
        <f>INDEX(resultados!$A$2:$ZZ$572, 37, MATCH($B$2, resultados!$A$1:$ZZ$1, 0))</f>
        <v/>
      </c>
      <c r="C43">
        <f>INDEX(resultados!$A$2:$ZZ$572, 37, MATCH($B$3, resultados!$A$1:$ZZ$1, 0))</f>
        <v/>
      </c>
    </row>
    <row r="44">
      <c r="A44">
        <f>INDEX(resultados!$A$2:$ZZ$572, 38, MATCH($B$1, resultados!$A$1:$ZZ$1, 0))</f>
        <v/>
      </c>
      <c r="B44">
        <f>INDEX(resultados!$A$2:$ZZ$572, 38, MATCH($B$2, resultados!$A$1:$ZZ$1, 0))</f>
        <v/>
      </c>
      <c r="C44">
        <f>INDEX(resultados!$A$2:$ZZ$572, 38, MATCH($B$3, resultados!$A$1:$ZZ$1, 0))</f>
        <v/>
      </c>
    </row>
    <row r="45">
      <c r="A45">
        <f>INDEX(resultados!$A$2:$ZZ$572, 39, MATCH($B$1, resultados!$A$1:$ZZ$1, 0))</f>
        <v/>
      </c>
      <c r="B45">
        <f>INDEX(resultados!$A$2:$ZZ$572, 39, MATCH($B$2, resultados!$A$1:$ZZ$1, 0))</f>
        <v/>
      </c>
      <c r="C45">
        <f>INDEX(resultados!$A$2:$ZZ$572, 39, MATCH($B$3, resultados!$A$1:$ZZ$1, 0))</f>
        <v/>
      </c>
    </row>
    <row r="46">
      <c r="A46">
        <f>INDEX(resultados!$A$2:$ZZ$572, 40, MATCH($B$1, resultados!$A$1:$ZZ$1, 0))</f>
        <v/>
      </c>
      <c r="B46">
        <f>INDEX(resultados!$A$2:$ZZ$572, 40, MATCH($B$2, resultados!$A$1:$ZZ$1, 0))</f>
        <v/>
      </c>
      <c r="C46">
        <f>INDEX(resultados!$A$2:$ZZ$572, 40, MATCH($B$3, resultados!$A$1:$ZZ$1, 0))</f>
        <v/>
      </c>
    </row>
    <row r="47">
      <c r="A47">
        <f>INDEX(resultados!$A$2:$ZZ$572, 41, MATCH($B$1, resultados!$A$1:$ZZ$1, 0))</f>
        <v/>
      </c>
      <c r="B47">
        <f>INDEX(resultados!$A$2:$ZZ$572, 41, MATCH($B$2, resultados!$A$1:$ZZ$1, 0))</f>
        <v/>
      </c>
      <c r="C47">
        <f>INDEX(resultados!$A$2:$ZZ$572, 41, MATCH($B$3, resultados!$A$1:$ZZ$1, 0))</f>
        <v/>
      </c>
    </row>
    <row r="48">
      <c r="A48">
        <f>INDEX(resultados!$A$2:$ZZ$572, 42, MATCH($B$1, resultados!$A$1:$ZZ$1, 0))</f>
        <v/>
      </c>
      <c r="B48">
        <f>INDEX(resultados!$A$2:$ZZ$572, 42, MATCH($B$2, resultados!$A$1:$ZZ$1, 0))</f>
        <v/>
      </c>
      <c r="C48">
        <f>INDEX(resultados!$A$2:$ZZ$572, 42, MATCH($B$3, resultados!$A$1:$ZZ$1, 0))</f>
        <v/>
      </c>
    </row>
    <row r="49">
      <c r="A49">
        <f>INDEX(resultados!$A$2:$ZZ$572, 43, MATCH($B$1, resultados!$A$1:$ZZ$1, 0))</f>
        <v/>
      </c>
      <c r="B49">
        <f>INDEX(resultados!$A$2:$ZZ$572, 43, MATCH($B$2, resultados!$A$1:$ZZ$1, 0))</f>
        <v/>
      </c>
      <c r="C49">
        <f>INDEX(resultados!$A$2:$ZZ$572, 43, MATCH($B$3, resultados!$A$1:$ZZ$1, 0))</f>
        <v/>
      </c>
    </row>
    <row r="50">
      <c r="A50">
        <f>INDEX(resultados!$A$2:$ZZ$572, 44, MATCH($B$1, resultados!$A$1:$ZZ$1, 0))</f>
        <v/>
      </c>
      <c r="B50">
        <f>INDEX(resultados!$A$2:$ZZ$572, 44, MATCH($B$2, resultados!$A$1:$ZZ$1, 0))</f>
        <v/>
      </c>
      <c r="C50">
        <f>INDEX(resultados!$A$2:$ZZ$572, 44, MATCH($B$3, resultados!$A$1:$ZZ$1, 0))</f>
        <v/>
      </c>
    </row>
    <row r="51">
      <c r="A51">
        <f>INDEX(resultados!$A$2:$ZZ$572, 45, MATCH($B$1, resultados!$A$1:$ZZ$1, 0))</f>
        <v/>
      </c>
      <c r="B51">
        <f>INDEX(resultados!$A$2:$ZZ$572, 45, MATCH($B$2, resultados!$A$1:$ZZ$1, 0))</f>
        <v/>
      </c>
      <c r="C51">
        <f>INDEX(resultados!$A$2:$ZZ$572, 45, MATCH($B$3, resultados!$A$1:$ZZ$1, 0))</f>
        <v/>
      </c>
    </row>
    <row r="52">
      <c r="A52">
        <f>INDEX(resultados!$A$2:$ZZ$572, 46, MATCH($B$1, resultados!$A$1:$ZZ$1, 0))</f>
        <v/>
      </c>
      <c r="B52">
        <f>INDEX(resultados!$A$2:$ZZ$572, 46, MATCH($B$2, resultados!$A$1:$ZZ$1, 0))</f>
        <v/>
      </c>
      <c r="C52">
        <f>INDEX(resultados!$A$2:$ZZ$572, 46, MATCH($B$3, resultados!$A$1:$ZZ$1, 0))</f>
        <v/>
      </c>
    </row>
    <row r="53">
      <c r="A53">
        <f>INDEX(resultados!$A$2:$ZZ$572, 47, MATCH($B$1, resultados!$A$1:$ZZ$1, 0))</f>
        <v/>
      </c>
      <c r="B53">
        <f>INDEX(resultados!$A$2:$ZZ$572, 47, MATCH($B$2, resultados!$A$1:$ZZ$1, 0))</f>
        <v/>
      </c>
      <c r="C53">
        <f>INDEX(resultados!$A$2:$ZZ$572, 47, MATCH($B$3, resultados!$A$1:$ZZ$1, 0))</f>
        <v/>
      </c>
    </row>
    <row r="54">
      <c r="A54">
        <f>INDEX(resultados!$A$2:$ZZ$572, 48, MATCH($B$1, resultados!$A$1:$ZZ$1, 0))</f>
        <v/>
      </c>
      <c r="B54">
        <f>INDEX(resultados!$A$2:$ZZ$572, 48, MATCH($B$2, resultados!$A$1:$ZZ$1, 0))</f>
        <v/>
      </c>
      <c r="C54">
        <f>INDEX(resultados!$A$2:$ZZ$572, 48, MATCH($B$3, resultados!$A$1:$ZZ$1, 0))</f>
        <v/>
      </c>
    </row>
    <row r="55">
      <c r="A55">
        <f>INDEX(resultados!$A$2:$ZZ$572, 49, MATCH($B$1, resultados!$A$1:$ZZ$1, 0))</f>
        <v/>
      </c>
      <c r="B55">
        <f>INDEX(resultados!$A$2:$ZZ$572, 49, MATCH($B$2, resultados!$A$1:$ZZ$1, 0))</f>
        <v/>
      </c>
      <c r="C55">
        <f>INDEX(resultados!$A$2:$ZZ$572, 49, MATCH($B$3, resultados!$A$1:$ZZ$1, 0))</f>
        <v/>
      </c>
    </row>
    <row r="56">
      <c r="A56">
        <f>INDEX(resultados!$A$2:$ZZ$572, 50, MATCH($B$1, resultados!$A$1:$ZZ$1, 0))</f>
        <v/>
      </c>
      <c r="B56">
        <f>INDEX(resultados!$A$2:$ZZ$572, 50, MATCH($B$2, resultados!$A$1:$ZZ$1, 0))</f>
        <v/>
      </c>
      <c r="C56">
        <f>INDEX(resultados!$A$2:$ZZ$572, 50, MATCH($B$3, resultados!$A$1:$ZZ$1, 0))</f>
        <v/>
      </c>
    </row>
    <row r="57">
      <c r="A57">
        <f>INDEX(resultados!$A$2:$ZZ$572, 51, MATCH($B$1, resultados!$A$1:$ZZ$1, 0))</f>
        <v/>
      </c>
      <c r="B57">
        <f>INDEX(resultados!$A$2:$ZZ$572, 51, MATCH($B$2, resultados!$A$1:$ZZ$1, 0))</f>
        <v/>
      </c>
      <c r="C57">
        <f>INDEX(resultados!$A$2:$ZZ$572, 51, MATCH($B$3, resultados!$A$1:$ZZ$1, 0))</f>
        <v/>
      </c>
    </row>
    <row r="58">
      <c r="A58">
        <f>INDEX(resultados!$A$2:$ZZ$572, 52, MATCH($B$1, resultados!$A$1:$ZZ$1, 0))</f>
        <v/>
      </c>
      <c r="B58">
        <f>INDEX(resultados!$A$2:$ZZ$572, 52, MATCH($B$2, resultados!$A$1:$ZZ$1, 0))</f>
        <v/>
      </c>
      <c r="C58">
        <f>INDEX(resultados!$A$2:$ZZ$572, 52, MATCH($B$3, resultados!$A$1:$ZZ$1, 0))</f>
        <v/>
      </c>
    </row>
    <row r="59">
      <c r="A59">
        <f>INDEX(resultados!$A$2:$ZZ$572, 53, MATCH($B$1, resultados!$A$1:$ZZ$1, 0))</f>
        <v/>
      </c>
      <c r="B59">
        <f>INDEX(resultados!$A$2:$ZZ$572, 53, MATCH($B$2, resultados!$A$1:$ZZ$1, 0))</f>
        <v/>
      </c>
      <c r="C59">
        <f>INDEX(resultados!$A$2:$ZZ$572, 53, MATCH($B$3, resultados!$A$1:$ZZ$1, 0))</f>
        <v/>
      </c>
    </row>
    <row r="60">
      <c r="A60">
        <f>INDEX(resultados!$A$2:$ZZ$572, 54, MATCH($B$1, resultados!$A$1:$ZZ$1, 0))</f>
        <v/>
      </c>
      <c r="B60">
        <f>INDEX(resultados!$A$2:$ZZ$572, 54, MATCH($B$2, resultados!$A$1:$ZZ$1, 0))</f>
        <v/>
      </c>
      <c r="C60">
        <f>INDEX(resultados!$A$2:$ZZ$572, 54, MATCH($B$3, resultados!$A$1:$ZZ$1, 0))</f>
        <v/>
      </c>
    </row>
    <row r="61">
      <c r="A61">
        <f>INDEX(resultados!$A$2:$ZZ$572, 55, MATCH($B$1, resultados!$A$1:$ZZ$1, 0))</f>
        <v/>
      </c>
      <c r="B61">
        <f>INDEX(resultados!$A$2:$ZZ$572, 55, MATCH($B$2, resultados!$A$1:$ZZ$1, 0))</f>
        <v/>
      </c>
      <c r="C61">
        <f>INDEX(resultados!$A$2:$ZZ$572, 55, MATCH($B$3, resultados!$A$1:$ZZ$1, 0))</f>
        <v/>
      </c>
    </row>
    <row r="62">
      <c r="A62">
        <f>INDEX(resultados!$A$2:$ZZ$572, 56, MATCH($B$1, resultados!$A$1:$ZZ$1, 0))</f>
        <v/>
      </c>
      <c r="B62">
        <f>INDEX(resultados!$A$2:$ZZ$572, 56, MATCH($B$2, resultados!$A$1:$ZZ$1, 0))</f>
        <v/>
      </c>
      <c r="C62">
        <f>INDEX(resultados!$A$2:$ZZ$572, 56, MATCH($B$3, resultados!$A$1:$ZZ$1, 0))</f>
        <v/>
      </c>
    </row>
    <row r="63">
      <c r="A63">
        <f>INDEX(resultados!$A$2:$ZZ$572, 57, MATCH($B$1, resultados!$A$1:$ZZ$1, 0))</f>
        <v/>
      </c>
      <c r="B63">
        <f>INDEX(resultados!$A$2:$ZZ$572, 57, MATCH($B$2, resultados!$A$1:$ZZ$1, 0))</f>
        <v/>
      </c>
      <c r="C63">
        <f>INDEX(resultados!$A$2:$ZZ$572, 57, MATCH($B$3, resultados!$A$1:$ZZ$1, 0))</f>
        <v/>
      </c>
    </row>
    <row r="64">
      <c r="A64">
        <f>INDEX(resultados!$A$2:$ZZ$572, 58, MATCH($B$1, resultados!$A$1:$ZZ$1, 0))</f>
        <v/>
      </c>
      <c r="B64">
        <f>INDEX(resultados!$A$2:$ZZ$572, 58, MATCH($B$2, resultados!$A$1:$ZZ$1, 0))</f>
        <v/>
      </c>
      <c r="C64">
        <f>INDEX(resultados!$A$2:$ZZ$572, 58, MATCH($B$3, resultados!$A$1:$ZZ$1, 0))</f>
        <v/>
      </c>
    </row>
    <row r="65">
      <c r="A65">
        <f>INDEX(resultados!$A$2:$ZZ$572, 59, MATCH($B$1, resultados!$A$1:$ZZ$1, 0))</f>
        <v/>
      </c>
      <c r="B65">
        <f>INDEX(resultados!$A$2:$ZZ$572, 59, MATCH($B$2, resultados!$A$1:$ZZ$1, 0))</f>
        <v/>
      </c>
      <c r="C65">
        <f>INDEX(resultados!$A$2:$ZZ$572, 59, MATCH($B$3, resultados!$A$1:$ZZ$1, 0))</f>
        <v/>
      </c>
    </row>
    <row r="66">
      <c r="A66">
        <f>INDEX(resultados!$A$2:$ZZ$572, 60, MATCH($B$1, resultados!$A$1:$ZZ$1, 0))</f>
        <v/>
      </c>
      <c r="B66">
        <f>INDEX(resultados!$A$2:$ZZ$572, 60, MATCH($B$2, resultados!$A$1:$ZZ$1, 0))</f>
        <v/>
      </c>
      <c r="C66">
        <f>INDEX(resultados!$A$2:$ZZ$572, 60, MATCH($B$3, resultados!$A$1:$ZZ$1, 0))</f>
        <v/>
      </c>
    </row>
    <row r="67">
      <c r="A67">
        <f>INDEX(resultados!$A$2:$ZZ$572, 61, MATCH($B$1, resultados!$A$1:$ZZ$1, 0))</f>
        <v/>
      </c>
      <c r="B67">
        <f>INDEX(resultados!$A$2:$ZZ$572, 61, MATCH($B$2, resultados!$A$1:$ZZ$1, 0))</f>
        <v/>
      </c>
      <c r="C67">
        <f>INDEX(resultados!$A$2:$ZZ$572, 61, MATCH($B$3, resultados!$A$1:$ZZ$1, 0))</f>
        <v/>
      </c>
    </row>
    <row r="68">
      <c r="A68">
        <f>INDEX(resultados!$A$2:$ZZ$572, 62, MATCH($B$1, resultados!$A$1:$ZZ$1, 0))</f>
        <v/>
      </c>
      <c r="B68">
        <f>INDEX(resultados!$A$2:$ZZ$572, 62, MATCH($B$2, resultados!$A$1:$ZZ$1, 0))</f>
        <v/>
      </c>
      <c r="C68">
        <f>INDEX(resultados!$A$2:$ZZ$572, 62, MATCH($B$3, resultados!$A$1:$ZZ$1, 0))</f>
        <v/>
      </c>
    </row>
    <row r="69">
      <c r="A69">
        <f>INDEX(resultados!$A$2:$ZZ$572, 63, MATCH($B$1, resultados!$A$1:$ZZ$1, 0))</f>
        <v/>
      </c>
      <c r="B69">
        <f>INDEX(resultados!$A$2:$ZZ$572, 63, MATCH($B$2, resultados!$A$1:$ZZ$1, 0))</f>
        <v/>
      </c>
      <c r="C69">
        <f>INDEX(resultados!$A$2:$ZZ$572, 63, MATCH($B$3, resultados!$A$1:$ZZ$1, 0))</f>
        <v/>
      </c>
    </row>
    <row r="70">
      <c r="A70">
        <f>INDEX(resultados!$A$2:$ZZ$572, 64, MATCH($B$1, resultados!$A$1:$ZZ$1, 0))</f>
        <v/>
      </c>
      <c r="B70">
        <f>INDEX(resultados!$A$2:$ZZ$572, 64, MATCH($B$2, resultados!$A$1:$ZZ$1, 0))</f>
        <v/>
      </c>
      <c r="C70">
        <f>INDEX(resultados!$A$2:$ZZ$572, 64, MATCH($B$3, resultados!$A$1:$ZZ$1, 0))</f>
        <v/>
      </c>
    </row>
    <row r="71">
      <c r="A71">
        <f>INDEX(resultados!$A$2:$ZZ$572, 65, MATCH($B$1, resultados!$A$1:$ZZ$1, 0))</f>
        <v/>
      </c>
      <c r="B71">
        <f>INDEX(resultados!$A$2:$ZZ$572, 65, MATCH($B$2, resultados!$A$1:$ZZ$1, 0))</f>
        <v/>
      </c>
      <c r="C71">
        <f>INDEX(resultados!$A$2:$ZZ$572, 65, MATCH($B$3, resultados!$A$1:$ZZ$1, 0))</f>
        <v/>
      </c>
    </row>
    <row r="72">
      <c r="A72">
        <f>INDEX(resultados!$A$2:$ZZ$572, 66, MATCH($B$1, resultados!$A$1:$ZZ$1, 0))</f>
        <v/>
      </c>
      <c r="B72">
        <f>INDEX(resultados!$A$2:$ZZ$572, 66, MATCH($B$2, resultados!$A$1:$ZZ$1, 0))</f>
        <v/>
      </c>
      <c r="C72">
        <f>INDEX(resultados!$A$2:$ZZ$572, 66, MATCH($B$3, resultados!$A$1:$ZZ$1, 0))</f>
        <v/>
      </c>
    </row>
    <row r="73">
      <c r="A73">
        <f>INDEX(resultados!$A$2:$ZZ$572, 67, MATCH($B$1, resultados!$A$1:$ZZ$1, 0))</f>
        <v/>
      </c>
      <c r="B73">
        <f>INDEX(resultados!$A$2:$ZZ$572, 67, MATCH($B$2, resultados!$A$1:$ZZ$1, 0))</f>
        <v/>
      </c>
      <c r="C73">
        <f>INDEX(resultados!$A$2:$ZZ$572, 67, MATCH($B$3, resultados!$A$1:$ZZ$1, 0))</f>
        <v/>
      </c>
    </row>
    <row r="74">
      <c r="A74">
        <f>INDEX(resultados!$A$2:$ZZ$572, 68, MATCH($B$1, resultados!$A$1:$ZZ$1, 0))</f>
        <v/>
      </c>
      <c r="B74">
        <f>INDEX(resultados!$A$2:$ZZ$572, 68, MATCH($B$2, resultados!$A$1:$ZZ$1, 0))</f>
        <v/>
      </c>
      <c r="C74">
        <f>INDEX(resultados!$A$2:$ZZ$572, 68, MATCH($B$3, resultados!$A$1:$ZZ$1, 0))</f>
        <v/>
      </c>
    </row>
    <row r="75">
      <c r="A75">
        <f>INDEX(resultados!$A$2:$ZZ$572, 69, MATCH($B$1, resultados!$A$1:$ZZ$1, 0))</f>
        <v/>
      </c>
      <c r="B75">
        <f>INDEX(resultados!$A$2:$ZZ$572, 69, MATCH($B$2, resultados!$A$1:$ZZ$1, 0))</f>
        <v/>
      </c>
      <c r="C75">
        <f>INDEX(resultados!$A$2:$ZZ$572, 69, MATCH($B$3, resultados!$A$1:$ZZ$1, 0))</f>
        <v/>
      </c>
    </row>
    <row r="76">
      <c r="A76">
        <f>INDEX(resultados!$A$2:$ZZ$572, 70, MATCH($B$1, resultados!$A$1:$ZZ$1, 0))</f>
        <v/>
      </c>
      <c r="B76">
        <f>INDEX(resultados!$A$2:$ZZ$572, 70, MATCH($B$2, resultados!$A$1:$ZZ$1, 0))</f>
        <v/>
      </c>
      <c r="C76">
        <f>INDEX(resultados!$A$2:$ZZ$572, 70, MATCH($B$3, resultados!$A$1:$ZZ$1, 0))</f>
        <v/>
      </c>
    </row>
    <row r="77">
      <c r="A77">
        <f>INDEX(resultados!$A$2:$ZZ$572, 71, MATCH($B$1, resultados!$A$1:$ZZ$1, 0))</f>
        <v/>
      </c>
      <c r="B77">
        <f>INDEX(resultados!$A$2:$ZZ$572, 71, MATCH($B$2, resultados!$A$1:$ZZ$1, 0))</f>
        <v/>
      </c>
      <c r="C77">
        <f>INDEX(resultados!$A$2:$ZZ$572, 71, MATCH($B$3, resultados!$A$1:$ZZ$1, 0))</f>
        <v/>
      </c>
    </row>
    <row r="78">
      <c r="A78">
        <f>INDEX(resultados!$A$2:$ZZ$572, 72, MATCH($B$1, resultados!$A$1:$ZZ$1, 0))</f>
        <v/>
      </c>
      <c r="B78">
        <f>INDEX(resultados!$A$2:$ZZ$572, 72, MATCH($B$2, resultados!$A$1:$ZZ$1, 0))</f>
        <v/>
      </c>
      <c r="C78">
        <f>INDEX(resultados!$A$2:$ZZ$572, 72, MATCH($B$3, resultados!$A$1:$ZZ$1, 0))</f>
        <v/>
      </c>
    </row>
    <row r="79">
      <c r="A79">
        <f>INDEX(resultados!$A$2:$ZZ$572, 73, MATCH($B$1, resultados!$A$1:$ZZ$1, 0))</f>
        <v/>
      </c>
      <c r="B79">
        <f>INDEX(resultados!$A$2:$ZZ$572, 73, MATCH($B$2, resultados!$A$1:$ZZ$1, 0))</f>
        <v/>
      </c>
      <c r="C79">
        <f>INDEX(resultados!$A$2:$ZZ$572, 73, MATCH($B$3, resultados!$A$1:$ZZ$1, 0))</f>
        <v/>
      </c>
    </row>
    <row r="80">
      <c r="A80">
        <f>INDEX(resultados!$A$2:$ZZ$572, 74, MATCH($B$1, resultados!$A$1:$ZZ$1, 0))</f>
        <v/>
      </c>
      <c r="B80">
        <f>INDEX(resultados!$A$2:$ZZ$572, 74, MATCH($B$2, resultados!$A$1:$ZZ$1, 0))</f>
        <v/>
      </c>
      <c r="C80">
        <f>INDEX(resultados!$A$2:$ZZ$572, 74, MATCH($B$3, resultados!$A$1:$ZZ$1, 0))</f>
        <v/>
      </c>
    </row>
    <row r="81">
      <c r="A81">
        <f>INDEX(resultados!$A$2:$ZZ$572, 75, MATCH($B$1, resultados!$A$1:$ZZ$1, 0))</f>
        <v/>
      </c>
      <c r="B81">
        <f>INDEX(resultados!$A$2:$ZZ$572, 75, MATCH($B$2, resultados!$A$1:$ZZ$1, 0))</f>
        <v/>
      </c>
      <c r="C81">
        <f>INDEX(resultados!$A$2:$ZZ$572, 75, MATCH($B$3, resultados!$A$1:$ZZ$1, 0))</f>
        <v/>
      </c>
    </row>
    <row r="82">
      <c r="A82">
        <f>INDEX(resultados!$A$2:$ZZ$572, 76, MATCH($B$1, resultados!$A$1:$ZZ$1, 0))</f>
        <v/>
      </c>
      <c r="B82">
        <f>INDEX(resultados!$A$2:$ZZ$572, 76, MATCH($B$2, resultados!$A$1:$ZZ$1, 0))</f>
        <v/>
      </c>
      <c r="C82">
        <f>INDEX(resultados!$A$2:$ZZ$572, 76, MATCH($B$3, resultados!$A$1:$ZZ$1, 0))</f>
        <v/>
      </c>
    </row>
    <row r="83">
      <c r="A83">
        <f>INDEX(resultados!$A$2:$ZZ$572, 77, MATCH($B$1, resultados!$A$1:$ZZ$1, 0))</f>
        <v/>
      </c>
      <c r="B83">
        <f>INDEX(resultados!$A$2:$ZZ$572, 77, MATCH($B$2, resultados!$A$1:$ZZ$1, 0))</f>
        <v/>
      </c>
      <c r="C83">
        <f>INDEX(resultados!$A$2:$ZZ$572, 77, MATCH($B$3, resultados!$A$1:$ZZ$1, 0))</f>
        <v/>
      </c>
    </row>
    <row r="84">
      <c r="A84">
        <f>INDEX(resultados!$A$2:$ZZ$572, 78, MATCH($B$1, resultados!$A$1:$ZZ$1, 0))</f>
        <v/>
      </c>
      <c r="B84">
        <f>INDEX(resultados!$A$2:$ZZ$572, 78, MATCH($B$2, resultados!$A$1:$ZZ$1, 0))</f>
        <v/>
      </c>
      <c r="C84">
        <f>INDEX(resultados!$A$2:$ZZ$572, 78, MATCH($B$3, resultados!$A$1:$ZZ$1, 0))</f>
        <v/>
      </c>
    </row>
    <row r="85">
      <c r="A85">
        <f>INDEX(resultados!$A$2:$ZZ$572, 79, MATCH($B$1, resultados!$A$1:$ZZ$1, 0))</f>
        <v/>
      </c>
      <c r="B85">
        <f>INDEX(resultados!$A$2:$ZZ$572, 79, MATCH($B$2, resultados!$A$1:$ZZ$1, 0))</f>
        <v/>
      </c>
      <c r="C85">
        <f>INDEX(resultados!$A$2:$ZZ$572, 79, MATCH($B$3, resultados!$A$1:$ZZ$1, 0))</f>
        <v/>
      </c>
    </row>
    <row r="86">
      <c r="A86">
        <f>INDEX(resultados!$A$2:$ZZ$572, 80, MATCH($B$1, resultados!$A$1:$ZZ$1, 0))</f>
        <v/>
      </c>
      <c r="B86">
        <f>INDEX(resultados!$A$2:$ZZ$572, 80, MATCH($B$2, resultados!$A$1:$ZZ$1, 0))</f>
        <v/>
      </c>
      <c r="C86">
        <f>INDEX(resultados!$A$2:$ZZ$572, 80, MATCH($B$3, resultados!$A$1:$ZZ$1, 0))</f>
        <v/>
      </c>
    </row>
    <row r="87">
      <c r="A87">
        <f>INDEX(resultados!$A$2:$ZZ$572, 81, MATCH($B$1, resultados!$A$1:$ZZ$1, 0))</f>
        <v/>
      </c>
      <c r="B87">
        <f>INDEX(resultados!$A$2:$ZZ$572, 81, MATCH($B$2, resultados!$A$1:$ZZ$1, 0))</f>
        <v/>
      </c>
      <c r="C87">
        <f>INDEX(resultados!$A$2:$ZZ$572, 81, MATCH($B$3, resultados!$A$1:$ZZ$1, 0))</f>
        <v/>
      </c>
    </row>
    <row r="88">
      <c r="A88">
        <f>INDEX(resultados!$A$2:$ZZ$572, 82, MATCH($B$1, resultados!$A$1:$ZZ$1, 0))</f>
        <v/>
      </c>
      <c r="B88">
        <f>INDEX(resultados!$A$2:$ZZ$572, 82, MATCH($B$2, resultados!$A$1:$ZZ$1, 0))</f>
        <v/>
      </c>
      <c r="C88">
        <f>INDEX(resultados!$A$2:$ZZ$572, 82, MATCH($B$3, resultados!$A$1:$ZZ$1, 0))</f>
        <v/>
      </c>
    </row>
    <row r="89">
      <c r="A89">
        <f>INDEX(resultados!$A$2:$ZZ$572, 83, MATCH($B$1, resultados!$A$1:$ZZ$1, 0))</f>
        <v/>
      </c>
      <c r="B89">
        <f>INDEX(resultados!$A$2:$ZZ$572, 83, MATCH($B$2, resultados!$A$1:$ZZ$1, 0))</f>
        <v/>
      </c>
      <c r="C89">
        <f>INDEX(resultados!$A$2:$ZZ$572, 83, MATCH($B$3, resultados!$A$1:$ZZ$1, 0))</f>
        <v/>
      </c>
    </row>
    <row r="90">
      <c r="A90">
        <f>INDEX(resultados!$A$2:$ZZ$572, 84, MATCH($B$1, resultados!$A$1:$ZZ$1, 0))</f>
        <v/>
      </c>
      <c r="B90">
        <f>INDEX(resultados!$A$2:$ZZ$572, 84, MATCH($B$2, resultados!$A$1:$ZZ$1, 0))</f>
        <v/>
      </c>
      <c r="C90">
        <f>INDEX(resultados!$A$2:$ZZ$572, 84, MATCH($B$3, resultados!$A$1:$ZZ$1, 0))</f>
        <v/>
      </c>
    </row>
    <row r="91">
      <c r="A91">
        <f>INDEX(resultados!$A$2:$ZZ$572, 85, MATCH($B$1, resultados!$A$1:$ZZ$1, 0))</f>
        <v/>
      </c>
      <c r="B91">
        <f>INDEX(resultados!$A$2:$ZZ$572, 85, MATCH($B$2, resultados!$A$1:$ZZ$1, 0))</f>
        <v/>
      </c>
      <c r="C91">
        <f>INDEX(resultados!$A$2:$ZZ$572, 85, MATCH($B$3, resultados!$A$1:$ZZ$1, 0))</f>
        <v/>
      </c>
    </row>
    <row r="92">
      <c r="A92">
        <f>INDEX(resultados!$A$2:$ZZ$572, 86, MATCH($B$1, resultados!$A$1:$ZZ$1, 0))</f>
        <v/>
      </c>
      <c r="B92">
        <f>INDEX(resultados!$A$2:$ZZ$572, 86, MATCH($B$2, resultados!$A$1:$ZZ$1, 0))</f>
        <v/>
      </c>
      <c r="C92">
        <f>INDEX(resultados!$A$2:$ZZ$572, 86, MATCH($B$3, resultados!$A$1:$ZZ$1, 0))</f>
        <v/>
      </c>
    </row>
    <row r="93">
      <c r="A93">
        <f>INDEX(resultados!$A$2:$ZZ$572, 87, MATCH($B$1, resultados!$A$1:$ZZ$1, 0))</f>
        <v/>
      </c>
      <c r="B93">
        <f>INDEX(resultados!$A$2:$ZZ$572, 87, MATCH($B$2, resultados!$A$1:$ZZ$1, 0))</f>
        <v/>
      </c>
      <c r="C93">
        <f>INDEX(resultados!$A$2:$ZZ$572, 87, MATCH($B$3, resultados!$A$1:$ZZ$1, 0))</f>
        <v/>
      </c>
    </row>
    <row r="94">
      <c r="A94">
        <f>INDEX(resultados!$A$2:$ZZ$572, 88, MATCH($B$1, resultados!$A$1:$ZZ$1, 0))</f>
        <v/>
      </c>
      <c r="B94">
        <f>INDEX(resultados!$A$2:$ZZ$572, 88, MATCH($B$2, resultados!$A$1:$ZZ$1, 0))</f>
        <v/>
      </c>
      <c r="C94">
        <f>INDEX(resultados!$A$2:$ZZ$572, 88, MATCH($B$3, resultados!$A$1:$ZZ$1, 0))</f>
        <v/>
      </c>
    </row>
    <row r="95">
      <c r="A95">
        <f>INDEX(resultados!$A$2:$ZZ$572, 89, MATCH($B$1, resultados!$A$1:$ZZ$1, 0))</f>
        <v/>
      </c>
      <c r="B95">
        <f>INDEX(resultados!$A$2:$ZZ$572, 89, MATCH($B$2, resultados!$A$1:$ZZ$1, 0))</f>
        <v/>
      </c>
      <c r="C95">
        <f>INDEX(resultados!$A$2:$ZZ$572, 89, MATCH($B$3, resultados!$A$1:$ZZ$1, 0))</f>
        <v/>
      </c>
    </row>
    <row r="96">
      <c r="A96">
        <f>INDEX(resultados!$A$2:$ZZ$572, 90, MATCH($B$1, resultados!$A$1:$ZZ$1, 0))</f>
        <v/>
      </c>
      <c r="B96">
        <f>INDEX(resultados!$A$2:$ZZ$572, 90, MATCH($B$2, resultados!$A$1:$ZZ$1, 0))</f>
        <v/>
      </c>
      <c r="C96">
        <f>INDEX(resultados!$A$2:$ZZ$572, 90, MATCH($B$3, resultados!$A$1:$ZZ$1, 0))</f>
        <v/>
      </c>
    </row>
    <row r="97">
      <c r="A97">
        <f>INDEX(resultados!$A$2:$ZZ$572, 91, MATCH($B$1, resultados!$A$1:$ZZ$1, 0))</f>
        <v/>
      </c>
      <c r="B97">
        <f>INDEX(resultados!$A$2:$ZZ$572, 91, MATCH($B$2, resultados!$A$1:$ZZ$1, 0))</f>
        <v/>
      </c>
      <c r="C97">
        <f>INDEX(resultados!$A$2:$ZZ$572, 91, MATCH($B$3, resultados!$A$1:$ZZ$1, 0))</f>
        <v/>
      </c>
    </row>
    <row r="98">
      <c r="A98">
        <f>INDEX(resultados!$A$2:$ZZ$572, 92, MATCH($B$1, resultados!$A$1:$ZZ$1, 0))</f>
        <v/>
      </c>
      <c r="B98">
        <f>INDEX(resultados!$A$2:$ZZ$572, 92, MATCH($B$2, resultados!$A$1:$ZZ$1, 0))</f>
        <v/>
      </c>
      <c r="C98">
        <f>INDEX(resultados!$A$2:$ZZ$572, 92, MATCH($B$3, resultados!$A$1:$ZZ$1, 0))</f>
        <v/>
      </c>
    </row>
    <row r="99">
      <c r="A99">
        <f>INDEX(resultados!$A$2:$ZZ$572, 93, MATCH($B$1, resultados!$A$1:$ZZ$1, 0))</f>
        <v/>
      </c>
      <c r="B99">
        <f>INDEX(resultados!$A$2:$ZZ$572, 93, MATCH($B$2, resultados!$A$1:$ZZ$1, 0))</f>
        <v/>
      </c>
      <c r="C99">
        <f>INDEX(resultados!$A$2:$ZZ$572, 93, MATCH($B$3, resultados!$A$1:$ZZ$1, 0))</f>
        <v/>
      </c>
    </row>
    <row r="100">
      <c r="A100">
        <f>INDEX(resultados!$A$2:$ZZ$572, 94, MATCH($B$1, resultados!$A$1:$ZZ$1, 0))</f>
        <v/>
      </c>
      <c r="B100">
        <f>INDEX(resultados!$A$2:$ZZ$572, 94, MATCH($B$2, resultados!$A$1:$ZZ$1, 0))</f>
        <v/>
      </c>
      <c r="C100">
        <f>INDEX(resultados!$A$2:$ZZ$572, 94, MATCH($B$3, resultados!$A$1:$ZZ$1, 0))</f>
        <v/>
      </c>
    </row>
    <row r="101">
      <c r="A101">
        <f>INDEX(resultados!$A$2:$ZZ$572, 95, MATCH($B$1, resultados!$A$1:$ZZ$1, 0))</f>
        <v/>
      </c>
      <c r="B101">
        <f>INDEX(resultados!$A$2:$ZZ$572, 95, MATCH($B$2, resultados!$A$1:$ZZ$1, 0))</f>
        <v/>
      </c>
      <c r="C101">
        <f>INDEX(resultados!$A$2:$ZZ$572, 95, MATCH($B$3, resultados!$A$1:$ZZ$1, 0))</f>
        <v/>
      </c>
    </row>
    <row r="102">
      <c r="A102">
        <f>INDEX(resultados!$A$2:$ZZ$572, 96, MATCH($B$1, resultados!$A$1:$ZZ$1, 0))</f>
        <v/>
      </c>
      <c r="B102">
        <f>INDEX(resultados!$A$2:$ZZ$572, 96, MATCH($B$2, resultados!$A$1:$ZZ$1, 0))</f>
        <v/>
      </c>
      <c r="C102">
        <f>INDEX(resultados!$A$2:$ZZ$572, 96, MATCH($B$3, resultados!$A$1:$ZZ$1, 0))</f>
        <v/>
      </c>
    </row>
    <row r="103">
      <c r="A103">
        <f>INDEX(resultados!$A$2:$ZZ$572, 97, MATCH($B$1, resultados!$A$1:$ZZ$1, 0))</f>
        <v/>
      </c>
      <c r="B103">
        <f>INDEX(resultados!$A$2:$ZZ$572, 97, MATCH($B$2, resultados!$A$1:$ZZ$1, 0))</f>
        <v/>
      </c>
      <c r="C103">
        <f>INDEX(resultados!$A$2:$ZZ$572, 97, MATCH($B$3, resultados!$A$1:$ZZ$1, 0))</f>
        <v/>
      </c>
    </row>
    <row r="104">
      <c r="A104">
        <f>INDEX(resultados!$A$2:$ZZ$572, 98, MATCH($B$1, resultados!$A$1:$ZZ$1, 0))</f>
        <v/>
      </c>
      <c r="B104">
        <f>INDEX(resultados!$A$2:$ZZ$572, 98, MATCH($B$2, resultados!$A$1:$ZZ$1, 0))</f>
        <v/>
      </c>
      <c r="C104">
        <f>INDEX(resultados!$A$2:$ZZ$572, 98, MATCH($B$3, resultados!$A$1:$ZZ$1, 0))</f>
        <v/>
      </c>
    </row>
    <row r="105">
      <c r="A105">
        <f>INDEX(resultados!$A$2:$ZZ$572, 99, MATCH($B$1, resultados!$A$1:$ZZ$1, 0))</f>
        <v/>
      </c>
      <c r="B105">
        <f>INDEX(resultados!$A$2:$ZZ$572, 99, MATCH($B$2, resultados!$A$1:$ZZ$1, 0))</f>
        <v/>
      </c>
      <c r="C105">
        <f>INDEX(resultados!$A$2:$ZZ$572, 99, MATCH($B$3, resultados!$A$1:$ZZ$1, 0))</f>
        <v/>
      </c>
    </row>
    <row r="106">
      <c r="A106">
        <f>INDEX(resultados!$A$2:$ZZ$572, 100, MATCH($B$1, resultados!$A$1:$ZZ$1, 0))</f>
        <v/>
      </c>
      <c r="B106">
        <f>INDEX(resultados!$A$2:$ZZ$572, 100, MATCH($B$2, resultados!$A$1:$ZZ$1, 0))</f>
        <v/>
      </c>
      <c r="C106">
        <f>INDEX(resultados!$A$2:$ZZ$572, 100, MATCH($B$3, resultados!$A$1:$ZZ$1, 0))</f>
        <v/>
      </c>
    </row>
    <row r="107">
      <c r="A107">
        <f>INDEX(resultados!$A$2:$ZZ$572, 101, MATCH($B$1, resultados!$A$1:$ZZ$1, 0))</f>
        <v/>
      </c>
      <c r="B107">
        <f>INDEX(resultados!$A$2:$ZZ$572, 101, MATCH($B$2, resultados!$A$1:$ZZ$1, 0))</f>
        <v/>
      </c>
      <c r="C107">
        <f>INDEX(resultados!$A$2:$ZZ$572, 101, MATCH($B$3, resultados!$A$1:$ZZ$1, 0))</f>
        <v/>
      </c>
    </row>
    <row r="108">
      <c r="A108">
        <f>INDEX(resultados!$A$2:$ZZ$572, 102, MATCH($B$1, resultados!$A$1:$ZZ$1, 0))</f>
        <v/>
      </c>
      <c r="B108">
        <f>INDEX(resultados!$A$2:$ZZ$572, 102, MATCH($B$2, resultados!$A$1:$ZZ$1, 0))</f>
        <v/>
      </c>
      <c r="C108">
        <f>INDEX(resultados!$A$2:$ZZ$572, 102, MATCH($B$3, resultados!$A$1:$ZZ$1, 0))</f>
        <v/>
      </c>
    </row>
    <row r="109">
      <c r="A109">
        <f>INDEX(resultados!$A$2:$ZZ$572, 103, MATCH($B$1, resultados!$A$1:$ZZ$1, 0))</f>
        <v/>
      </c>
      <c r="B109">
        <f>INDEX(resultados!$A$2:$ZZ$572, 103, MATCH($B$2, resultados!$A$1:$ZZ$1, 0))</f>
        <v/>
      </c>
      <c r="C109">
        <f>INDEX(resultados!$A$2:$ZZ$572, 103, MATCH($B$3, resultados!$A$1:$ZZ$1, 0))</f>
        <v/>
      </c>
    </row>
    <row r="110">
      <c r="A110">
        <f>INDEX(resultados!$A$2:$ZZ$572, 104, MATCH($B$1, resultados!$A$1:$ZZ$1, 0))</f>
        <v/>
      </c>
      <c r="B110">
        <f>INDEX(resultados!$A$2:$ZZ$572, 104, MATCH($B$2, resultados!$A$1:$ZZ$1, 0))</f>
        <v/>
      </c>
      <c r="C110">
        <f>INDEX(resultados!$A$2:$ZZ$572, 104, MATCH($B$3, resultados!$A$1:$ZZ$1, 0))</f>
        <v/>
      </c>
    </row>
    <row r="111">
      <c r="A111">
        <f>INDEX(resultados!$A$2:$ZZ$572, 105, MATCH($B$1, resultados!$A$1:$ZZ$1, 0))</f>
        <v/>
      </c>
      <c r="B111">
        <f>INDEX(resultados!$A$2:$ZZ$572, 105, MATCH($B$2, resultados!$A$1:$ZZ$1, 0))</f>
        <v/>
      </c>
      <c r="C111">
        <f>INDEX(resultados!$A$2:$ZZ$572, 105, MATCH($B$3, resultados!$A$1:$ZZ$1, 0))</f>
        <v/>
      </c>
    </row>
    <row r="112">
      <c r="A112">
        <f>INDEX(resultados!$A$2:$ZZ$572, 106, MATCH($B$1, resultados!$A$1:$ZZ$1, 0))</f>
        <v/>
      </c>
      <c r="B112">
        <f>INDEX(resultados!$A$2:$ZZ$572, 106, MATCH($B$2, resultados!$A$1:$ZZ$1, 0))</f>
        <v/>
      </c>
      <c r="C112">
        <f>INDEX(resultados!$A$2:$ZZ$572, 106, MATCH($B$3, resultados!$A$1:$ZZ$1, 0))</f>
        <v/>
      </c>
    </row>
    <row r="113">
      <c r="A113">
        <f>INDEX(resultados!$A$2:$ZZ$572, 107, MATCH($B$1, resultados!$A$1:$ZZ$1, 0))</f>
        <v/>
      </c>
      <c r="B113">
        <f>INDEX(resultados!$A$2:$ZZ$572, 107, MATCH($B$2, resultados!$A$1:$ZZ$1, 0))</f>
        <v/>
      </c>
      <c r="C113">
        <f>INDEX(resultados!$A$2:$ZZ$572, 107, MATCH($B$3, resultados!$A$1:$ZZ$1, 0))</f>
        <v/>
      </c>
    </row>
    <row r="114">
      <c r="A114">
        <f>INDEX(resultados!$A$2:$ZZ$572, 108, MATCH($B$1, resultados!$A$1:$ZZ$1, 0))</f>
        <v/>
      </c>
      <c r="B114">
        <f>INDEX(resultados!$A$2:$ZZ$572, 108, MATCH($B$2, resultados!$A$1:$ZZ$1, 0))</f>
        <v/>
      </c>
      <c r="C114">
        <f>INDEX(resultados!$A$2:$ZZ$572, 108, MATCH($B$3, resultados!$A$1:$ZZ$1, 0))</f>
        <v/>
      </c>
    </row>
    <row r="115">
      <c r="A115">
        <f>INDEX(resultados!$A$2:$ZZ$572, 109, MATCH($B$1, resultados!$A$1:$ZZ$1, 0))</f>
        <v/>
      </c>
      <c r="B115">
        <f>INDEX(resultados!$A$2:$ZZ$572, 109, MATCH($B$2, resultados!$A$1:$ZZ$1, 0))</f>
        <v/>
      </c>
      <c r="C115">
        <f>INDEX(resultados!$A$2:$ZZ$572, 109, MATCH($B$3, resultados!$A$1:$ZZ$1, 0))</f>
        <v/>
      </c>
    </row>
    <row r="116">
      <c r="A116">
        <f>INDEX(resultados!$A$2:$ZZ$572, 110, MATCH($B$1, resultados!$A$1:$ZZ$1, 0))</f>
        <v/>
      </c>
      <c r="B116">
        <f>INDEX(resultados!$A$2:$ZZ$572, 110, MATCH($B$2, resultados!$A$1:$ZZ$1, 0))</f>
        <v/>
      </c>
      <c r="C116">
        <f>INDEX(resultados!$A$2:$ZZ$572, 110, MATCH($B$3, resultados!$A$1:$ZZ$1, 0))</f>
        <v/>
      </c>
    </row>
    <row r="117">
      <c r="A117">
        <f>INDEX(resultados!$A$2:$ZZ$572, 111, MATCH($B$1, resultados!$A$1:$ZZ$1, 0))</f>
        <v/>
      </c>
      <c r="B117">
        <f>INDEX(resultados!$A$2:$ZZ$572, 111, MATCH($B$2, resultados!$A$1:$ZZ$1, 0))</f>
        <v/>
      </c>
      <c r="C117">
        <f>INDEX(resultados!$A$2:$ZZ$572, 111, MATCH($B$3, resultados!$A$1:$ZZ$1, 0))</f>
        <v/>
      </c>
    </row>
    <row r="118">
      <c r="A118">
        <f>INDEX(resultados!$A$2:$ZZ$572, 112, MATCH($B$1, resultados!$A$1:$ZZ$1, 0))</f>
        <v/>
      </c>
      <c r="B118">
        <f>INDEX(resultados!$A$2:$ZZ$572, 112, MATCH($B$2, resultados!$A$1:$ZZ$1, 0))</f>
        <v/>
      </c>
      <c r="C118">
        <f>INDEX(resultados!$A$2:$ZZ$572, 112, MATCH($B$3, resultados!$A$1:$ZZ$1, 0))</f>
        <v/>
      </c>
    </row>
    <row r="119">
      <c r="A119">
        <f>INDEX(resultados!$A$2:$ZZ$572, 113, MATCH($B$1, resultados!$A$1:$ZZ$1, 0))</f>
        <v/>
      </c>
      <c r="B119">
        <f>INDEX(resultados!$A$2:$ZZ$572, 113, MATCH($B$2, resultados!$A$1:$ZZ$1, 0))</f>
        <v/>
      </c>
      <c r="C119">
        <f>INDEX(resultados!$A$2:$ZZ$572, 113, MATCH($B$3, resultados!$A$1:$ZZ$1, 0))</f>
        <v/>
      </c>
    </row>
    <row r="120">
      <c r="A120">
        <f>INDEX(resultados!$A$2:$ZZ$572, 114, MATCH($B$1, resultados!$A$1:$ZZ$1, 0))</f>
        <v/>
      </c>
      <c r="B120">
        <f>INDEX(resultados!$A$2:$ZZ$572, 114, MATCH($B$2, resultados!$A$1:$ZZ$1, 0))</f>
        <v/>
      </c>
      <c r="C120">
        <f>INDEX(resultados!$A$2:$ZZ$572, 114, MATCH($B$3, resultados!$A$1:$ZZ$1, 0))</f>
        <v/>
      </c>
    </row>
    <row r="121">
      <c r="A121">
        <f>INDEX(resultados!$A$2:$ZZ$572, 115, MATCH($B$1, resultados!$A$1:$ZZ$1, 0))</f>
        <v/>
      </c>
      <c r="B121">
        <f>INDEX(resultados!$A$2:$ZZ$572, 115, MATCH($B$2, resultados!$A$1:$ZZ$1, 0))</f>
        <v/>
      </c>
      <c r="C121">
        <f>INDEX(resultados!$A$2:$ZZ$572, 115, MATCH($B$3, resultados!$A$1:$ZZ$1, 0))</f>
        <v/>
      </c>
    </row>
    <row r="122">
      <c r="A122">
        <f>INDEX(resultados!$A$2:$ZZ$572, 116, MATCH($B$1, resultados!$A$1:$ZZ$1, 0))</f>
        <v/>
      </c>
      <c r="B122">
        <f>INDEX(resultados!$A$2:$ZZ$572, 116, MATCH($B$2, resultados!$A$1:$ZZ$1, 0))</f>
        <v/>
      </c>
      <c r="C122">
        <f>INDEX(resultados!$A$2:$ZZ$572, 116, MATCH($B$3, resultados!$A$1:$ZZ$1, 0))</f>
        <v/>
      </c>
    </row>
    <row r="123">
      <c r="A123">
        <f>INDEX(resultados!$A$2:$ZZ$572, 117, MATCH($B$1, resultados!$A$1:$ZZ$1, 0))</f>
        <v/>
      </c>
      <c r="B123">
        <f>INDEX(resultados!$A$2:$ZZ$572, 117, MATCH($B$2, resultados!$A$1:$ZZ$1, 0))</f>
        <v/>
      </c>
      <c r="C123">
        <f>INDEX(resultados!$A$2:$ZZ$572, 117, MATCH($B$3, resultados!$A$1:$ZZ$1, 0))</f>
        <v/>
      </c>
    </row>
    <row r="124">
      <c r="A124">
        <f>INDEX(resultados!$A$2:$ZZ$572, 118, MATCH($B$1, resultados!$A$1:$ZZ$1, 0))</f>
        <v/>
      </c>
      <c r="B124">
        <f>INDEX(resultados!$A$2:$ZZ$572, 118, MATCH($B$2, resultados!$A$1:$ZZ$1, 0))</f>
        <v/>
      </c>
      <c r="C124">
        <f>INDEX(resultados!$A$2:$ZZ$572, 118, MATCH($B$3, resultados!$A$1:$ZZ$1, 0))</f>
        <v/>
      </c>
    </row>
    <row r="125">
      <c r="A125">
        <f>INDEX(resultados!$A$2:$ZZ$572, 119, MATCH($B$1, resultados!$A$1:$ZZ$1, 0))</f>
        <v/>
      </c>
      <c r="B125">
        <f>INDEX(resultados!$A$2:$ZZ$572, 119, MATCH($B$2, resultados!$A$1:$ZZ$1, 0))</f>
        <v/>
      </c>
      <c r="C125">
        <f>INDEX(resultados!$A$2:$ZZ$572, 119, MATCH($B$3, resultados!$A$1:$ZZ$1, 0))</f>
        <v/>
      </c>
    </row>
    <row r="126">
      <c r="A126">
        <f>INDEX(resultados!$A$2:$ZZ$572, 120, MATCH($B$1, resultados!$A$1:$ZZ$1, 0))</f>
        <v/>
      </c>
      <c r="B126">
        <f>INDEX(resultados!$A$2:$ZZ$572, 120, MATCH($B$2, resultados!$A$1:$ZZ$1, 0))</f>
        <v/>
      </c>
      <c r="C126">
        <f>INDEX(resultados!$A$2:$ZZ$572, 120, MATCH($B$3, resultados!$A$1:$ZZ$1, 0))</f>
        <v/>
      </c>
    </row>
    <row r="127">
      <c r="A127">
        <f>INDEX(resultados!$A$2:$ZZ$572, 121, MATCH($B$1, resultados!$A$1:$ZZ$1, 0))</f>
        <v/>
      </c>
      <c r="B127">
        <f>INDEX(resultados!$A$2:$ZZ$572, 121, MATCH($B$2, resultados!$A$1:$ZZ$1, 0))</f>
        <v/>
      </c>
      <c r="C127">
        <f>INDEX(resultados!$A$2:$ZZ$572, 121, MATCH($B$3, resultados!$A$1:$ZZ$1, 0))</f>
        <v/>
      </c>
    </row>
    <row r="128">
      <c r="A128">
        <f>INDEX(resultados!$A$2:$ZZ$572, 122, MATCH($B$1, resultados!$A$1:$ZZ$1, 0))</f>
        <v/>
      </c>
      <c r="B128">
        <f>INDEX(resultados!$A$2:$ZZ$572, 122, MATCH($B$2, resultados!$A$1:$ZZ$1, 0))</f>
        <v/>
      </c>
      <c r="C128">
        <f>INDEX(resultados!$A$2:$ZZ$572, 122, MATCH($B$3, resultados!$A$1:$ZZ$1, 0))</f>
        <v/>
      </c>
    </row>
    <row r="129">
      <c r="A129">
        <f>INDEX(resultados!$A$2:$ZZ$572, 123, MATCH($B$1, resultados!$A$1:$ZZ$1, 0))</f>
        <v/>
      </c>
      <c r="B129">
        <f>INDEX(resultados!$A$2:$ZZ$572, 123, MATCH($B$2, resultados!$A$1:$ZZ$1, 0))</f>
        <v/>
      </c>
      <c r="C129">
        <f>INDEX(resultados!$A$2:$ZZ$572, 123, MATCH($B$3, resultados!$A$1:$ZZ$1, 0))</f>
        <v/>
      </c>
    </row>
    <row r="130">
      <c r="A130">
        <f>INDEX(resultados!$A$2:$ZZ$572, 124, MATCH($B$1, resultados!$A$1:$ZZ$1, 0))</f>
        <v/>
      </c>
      <c r="B130">
        <f>INDEX(resultados!$A$2:$ZZ$572, 124, MATCH($B$2, resultados!$A$1:$ZZ$1, 0))</f>
        <v/>
      </c>
      <c r="C130">
        <f>INDEX(resultados!$A$2:$ZZ$572, 124, MATCH($B$3, resultados!$A$1:$ZZ$1, 0))</f>
        <v/>
      </c>
    </row>
    <row r="131">
      <c r="A131">
        <f>INDEX(resultados!$A$2:$ZZ$572, 125, MATCH($B$1, resultados!$A$1:$ZZ$1, 0))</f>
        <v/>
      </c>
      <c r="B131">
        <f>INDEX(resultados!$A$2:$ZZ$572, 125, MATCH($B$2, resultados!$A$1:$ZZ$1, 0))</f>
        <v/>
      </c>
      <c r="C131">
        <f>INDEX(resultados!$A$2:$ZZ$572, 125, MATCH($B$3, resultados!$A$1:$ZZ$1, 0))</f>
        <v/>
      </c>
    </row>
    <row r="132">
      <c r="A132">
        <f>INDEX(resultados!$A$2:$ZZ$572, 126, MATCH($B$1, resultados!$A$1:$ZZ$1, 0))</f>
        <v/>
      </c>
      <c r="B132">
        <f>INDEX(resultados!$A$2:$ZZ$572, 126, MATCH($B$2, resultados!$A$1:$ZZ$1, 0))</f>
        <v/>
      </c>
      <c r="C132">
        <f>INDEX(resultados!$A$2:$ZZ$572, 126, MATCH($B$3, resultados!$A$1:$ZZ$1, 0))</f>
        <v/>
      </c>
    </row>
    <row r="133">
      <c r="A133">
        <f>INDEX(resultados!$A$2:$ZZ$572, 127, MATCH($B$1, resultados!$A$1:$ZZ$1, 0))</f>
        <v/>
      </c>
      <c r="B133">
        <f>INDEX(resultados!$A$2:$ZZ$572, 127, MATCH($B$2, resultados!$A$1:$ZZ$1, 0))</f>
        <v/>
      </c>
      <c r="C133">
        <f>INDEX(resultados!$A$2:$ZZ$572, 127, MATCH($B$3, resultados!$A$1:$ZZ$1, 0))</f>
        <v/>
      </c>
    </row>
    <row r="134">
      <c r="A134">
        <f>INDEX(resultados!$A$2:$ZZ$572, 128, MATCH($B$1, resultados!$A$1:$ZZ$1, 0))</f>
        <v/>
      </c>
      <c r="B134">
        <f>INDEX(resultados!$A$2:$ZZ$572, 128, MATCH($B$2, resultados!$A$1:$ZZ$1, 0))</f>
        <v/>
      </c>
      <c r="C134">
        <f>INDEX(resultados!$A$2:$ZZ$572, 128, MATCH($B$3, resultados!$A$1:$ZZ$1, 0))</f>
        <v/>
      </c>
    </row>
    <row r="135">
      <c r="A135">
        <f>INDEX(resultados!$A$2:$ZZ$572, 129, MATCH($B$1, resultados!$A$1:$ZZ$1, 0))</f>
        <v/>
      </c>
      <c r="B135">
        <f>INDEX(resultados!$A$2:$ZZ$572, 129, MATCH($B$2, resultados!$A$1:$ZZ$1, 0))</f>
        <v/>
      </c>
      <c r="C135">
        <f>INDEX(resultados!$A$2:$ZZ$572, 129, MATCH($B$3, resultados!$A$1:$ZZ$1, 0))</f>
        <v/>
      </c>
    </row>
    <row r="136">
      <c r="A136">
        <f>INDEX(resultados!$A$2:$ZZ$572, 130, MATCH($B$1, resultados!$A$1:$ZZ$1, 0))</f>
        <v/>
      </c>
      <c r="B136">
        <f>INDEX(resultados!$A$2:$ZZ$572, 130, MATCH($B$2, resultados!$A$1:$ZZ$1, 0))</f>
        <v/>
      </c>
      <c r="C136">
        <f>INDEX(resultados!$A$2:$ZZ$572, 130, MATCH($B$3, resultados!$A$1:$ZZ$1, 0))</f>
        <v/>
      </c>
    </row>
    <row r="137">
      <c r="A137">
        <f>INDEX(resultados!$A$2:$ZZ$572, 131, MATCH($B$1, resultados!$A$1:$ZZ$1, 0))</f>
        <v/>
      </c>
      <c r="B137">
        <f>INDEX(resultados!$A$2:$ZZ$572, 131, MATCH($B$2, resultados!$A$1:$ZZ$1, 0))</f>
        <v/>
      </c>
      <c r="C137">
        <f>INDEX(resultados!$A$2:$ZZ$572, 131, MATCH($B$3, resultados!$A$1:$ZZ$1, 0))</f>
        <v/>
      </c>
    </row>
    <row r="138">
      <c r="A138">
        <f>INDEX(resultados!$A$2:$ZZ$572, 132, MATCH($B$1, resultados!$A$1:$ZZ$1, 0))</f>
        <v/>
      </c>
      <c r="B138">
        <f>INDEX(resultados!$A$2:$ZZ$572, 132, MATCH($B$2, resultados!$A$1:$ZZ$1, 0))</f>
        <v/>
      </c>
      <c r="C138">
        <f>INDEX(resultados!$A$2:$ZZ$572, 132, MATCH($B$3, resultados!$A$1:$ZZ$1, 0))</f>
        <v/>
      </c>
    </row>
    <row r="139">
      <c r="A139">
        <f>INDEX(resultados!$A$2:$ZZ$572, 133, MATCH($B$1, resultados!$A$1:$ZZ$1, 0))</f>
        <v/>
      </c>
      <c r="B139">
        <f>INDEX(resultados!$A$2:$ZZ$572, 133, MATCH($B$2, resultados!$A$1:$ZZ$1, 0))</f>
        <v/>
      </c>
      <c r="C139">
        <f>INDEX(resultados!$A$2:$ZZ$572, 133, MATCH($B$3, resultados!$A$1:$ZZ$1, 0))</f>
        <v/>
      </c>
    </row>
    <row r="140">
      <c r="A140">
        <f>INDEX(resultados!$A$2:$ZZ$572, 134, MATCH($B$1, resultados!$A$1:$ZZ$1, 0))</f>
        <v/>
      </c>
      <c r="B140">
        <f>INDEX(resultados!$A$2:$ZZ$572, 134, MATCH($B$2, resultados!$A$1:$ZZ$1, 0))</f>
        <v/>
      </c>
      <c r="C140">
        <f>INDEX(resultados!$A$2:$ZZ$572, 134, MATCH($B$3, resultados!$A$1:$ZZ$1, 0))</f>
        <v/>
      </c>
    </row>
    <row r="141">
      <c r="A141">
        <f>INDEX(resultados!$A$2:$ZZ$572, 135, MATCH($B$1, resultados!$A$1:$ZZ$1, 0))</f>
        <v/>
      </c>
      <c r="B141">
        <f>INDEX(resultados!$A$2:$ZZ$572, 135, MATCH($B$2, resultados!$A$1:$ZZ$1, 0))</f>
        <v/>
      </c>
      <c r="C141">
        <f>INDEX(resultados!$A$2:$ZZ$572, 135, MATCH($B$3, resultados!$A$1:$ZZ$1, 0))</f>
        <v/>
      </c>
    </row>
    <row r="142">
      <c r="A142">
        <f>INDEX(resultados!$A$2:$ZZ$572, 136, MATCH($B$1, resultados!$A$1:$ZZ$1, 0))</f>
        <v/>
      </c>
      <c r="B142">
        <f>INDEX(resultados!$A$2:$ZZ$572, 136, MATCH($B$2, resultados!$A$1:$ZZ$1, 0))</f>
        <v/>
      </c>
      <c r="C142">
        <f>INDEX(resultados!$A$2:$ZZ$572, 136, MATCH($B$3, resultados!$A$1:$ZZ$1, 0))</f>
        <v/>
      </c>
    </row>
    <row r="143">
      <c r="A143">
        <f>INDEX(resultados!$A$2:$ZZ$572, 137, MATCH($B$1, resultados!$A$1:$ZZ$1, 0))</f>
        <v/>
      </c>
      <c r="B143">
        <f>INDEX(resultados!$A$2:$ZZ$572, 137, MATCH($B$2, resultados!$A$1:$ZZ$1, 0))</f>
        <v/>
      </c>
      <c r="C143">
        <f>INDEX(resultados!$A$2:$ZZ$572, 137, MATCH($B$3, resultados!$A$1:$ZZ$1, 0))</f>
        <v/>
      </c>
    </row>
    <row r="144">
      <c r="A144">
        <f>INDEX(resultados!$A$2:$ZZ$572, 138, MATCH($B$1, resultados!$A$1:$ZZ$1, 0))</f>
        <v/>
      </c>
      <c r="B144">
        <f>INDEX(resultados!$A$2:$ZZ$572, 138, MATCH($B$2, resultados!$A$1:$ZZ$1, 0))</f>
        <v/>
      </c>
      <c r="C144">
        <f>INDEX(resultados!$A$2:$ZZ$572, 138, MATCH($B$3, resultados!$A$1:$ZZ$1, 0))</f>
        <v/>
      </c>
    </row>
    <row r="145">
      <c r="A145">
        <f>INDEX(resultados!$A$2:$ZZ$572, 139, MATCH($B$1, resultados!$A$1:$ZZ$1, 0))</f>
        <v/>
      </c>
      <c r="B145">
        <f>INDEX(resultados!$A$2:$ZZ$572, 139, MATCH($B$2, resultados!$A$1:$ZZ$1, 0))</f>
        <v/>
      </c>
      <c r="C145">
        <f>INDEX(resultados!$A$2:$ZZ$572, 139, MATCH($B$3, resultados!$A$1:$ZZ$1, 0))</f>
        <v/>
      </c>
    </row>
    <row r="146">
      <c r="A146">
        <f>INDEX(resultados!$A$2:$ZZ$572, 140, MATCH($B$1, resultados!$A$1:$ZZ$1, 0))</f>
        <v/>
      </c>
      <c r="B146">
        <f>INDEX(resultados!$A$2:$ZZ$572, 140, MATCH($B$2, resultados!$A$1:$ZZ$1, 0))</f>
        <v/>
      </c>
      <c r="C146">
        <f>INDEX(resultados!$A$2:$ZZ$572, 140, MATCH($B$3, resultados!$A$1:$ZZ$1, 0))</f>
        <v/>
      </c>
    </row>
    <row r="147">
      <c r="A147">
        <f>INDEX(resultados!$A$2:$ZZ$572, 141, MATCH($B$1, resultados!$A$1:$ZZ$1, 0))</f>
        <v/>
      </c>
      <c r="B147">
        <f>INDEX(resultados!$A$2:$ZZ$572, 141, MATCH($B$2, resultados!$A$1:$ZZ$1, 0))</f>
        <v/>
      </c>
      <c r="C147">
        <f>INDEX(resultados!$A$2:$ZZ$572, 141, MATCH($B$3, resultados!$A$1:$ZZ$1, 0))</f>
        <v/>
      </c>
    </row>
    <row r="148">
      <c r="A148">
        <f>INDEX(resultados!$A$2:$ZZ$572, 142, MATCH($B$1, resultados!$A$1:$ZZ$1, 0))</f>
        <v/>
      </c>
      <c r="B148">
        <f>INDEX(resultados!$A$2:$ZZ$572, 142, MATCH($B$2, resultados!$A$1:$ZZ$1, 0))</f>
        <v/>
      </c>
      <c r="C148">
        <f>INDEX(resultados!$A$2:$ZZ$572, 142, MATCH($B$3, resultados!$A$1:$ZZ$1, 0))</f>
        <v/>
      </c>
    </row>
    <row r="149">
      <c r="A149">
        <f>INDEX(resultados!$A$2:$ZZ$572, 143, MATCH($B$1, resultados!$A$1:$ZZ$1, 0))</f>
        <v/>
      </c>
      <c r="B149">
        <f>INDEX(resultados!$A$2:$ZZ$572, 143, MATCH($B$2, resultados!$A$1:$ZZ$1, 0))</f>
        <v/>
      </c>
      <c r="C149">
        <f>INDEX(resultados!$A$2:$ZZ$572, 143, MATCH($B$3, resultados!$A$1:$ZZ$1, 0))</f>
        <v/>
      </c>
    </row>
    <row r="150">
      <c r="A150">
        <f>INDEX(resultados!$A$2:$ZZ$572, 144, MATCH($B$1, resultados!$A$1:$ZZ$1, 0))</f>
        <v/>
      </c>
      <c r="B150">
        <f>INDEX(resultados!$A$2:$ZZ$572, 144, MATCH($B$2, resultados!$A$1:$ZZ$1, 0))</f>
        <v/>
      </c>
      <c r="C150">
        <f>INDEX(resultados!$A$2:$ZZ$572, 144, MATCH($B$3, resultados!$A$1:$ZZ$1, 0))</f>
        <v/>
      </c>
    </row>
    <row r="151">
      <c r="A151">
        <f>INDEX(resultados!$A$2:$ZZ$572, 145, MATCH($B$1, resultados!$A$1:$ZZ$1, 0))</f>
        <v/>
      </c>
      <c r="B151">
        <f>INDEX(resultados!$A$2:$ZZ$572, 145, MATCH($B$2, resultados!$A$1:$ZZ$1, 0))</f>
        <v/>
      </c>
      <c r="C151">
        <f>INDEX(resultados!$A$2:$ZZ$572, 145, MATCH($B$3, resultados!$A$1:$ZZ$1, 0))</f>
        <v/>
      </c>
    </row>
    <row r="152">
      <c r="A152">
        <f>INDEX(resultados!$A$2:$ZZ$572, 146, MATCH($B$1, resultados!$A$1:$ZZ$1, 0))</f>
        <v/>
      </c>
      <c r="B152">
        <f>INDEX(resultados!$A$2:$ZZ$572, 146, MATCH($B$2, resultados!$A$1:$ZZ$1, 0))</f>
        <v/>
      </c>
      <c r="C152">
        <f>INDEX(resultados!$A$2:$ZZ$572, 146, MATCH($B$3, resultados!$A$1:$ZZ$1, 0))</f>
        <v/>
      </c>
    </row>
    <row r="153">
      <c r="A153">
        <f>INDEX(resultados!$A$2:$ZZ$572, 147, MATCH($B$1, resultados!$A$1:$ZZ$1, 0))</f>
        <v/>
      </c>
      <c r="B153">
        <f>INDEX(resultados!$A$2:$ZZ$572, 147, MATCH($B$2, resultados!$A$1:$ZZ$1, 0))</f>
        <v/>
      </c>
      <c r="C153">
        <f>INDEX(resultados!$A$2:$ZZ$572, 147, MATCH($B$3, resultados!$A$1:$ZZ$1, 0))</f>
        <v/>
      </c>
    </row>
    <row r="154">
      <c r="A154">
        <f>INDEX(resultados!$A$2:$ZZ$572, 148, MATCH($B$1, resultados!$A$1:$ZZ$1, 0))</f>
        <v/>
      </c>
      <c r="B154">
        <f>INDEX(resultados!$A$2:$ZZ$572, 148, MATCH($B$2, resultados!$A$1:$ZZ$1, 0))</f>
        <v/>
      </c>
      <c r="C154">
        <f>INDEX(resultados!$A$2:$ZZ$572, 148, MATCH($B$3, resultados!$A$1:$ZZ$1, 0))</f>
        <v/>
      </c>
    </row>
    <row r="155">
      <c r="A155">
        <f>INDEX(resultados!$A$2:$ZZ$572, 149, MATCH($B$1, resultados!$A$1:$ZZ$1, 0))</f>
        <v/>
      </c>
      <c r="B155">
        <f>INDEX(resultados!$A$2:$ZZ$572, 149, MATCH($B$2, resultados!$A$1:$ZZ$1, 0))</f>
        <v/>
      </c>
      <c r="C155">
        <f>INDEX(resultados!$A$2:$ZZ$572, 149, MATCH($B$3, resultados!$A$1:$ZZ$1, 0))</f>
        <v/>
      </c>
    </row>
    <row r="156">
      <c r="A156">
        <f>INDEX(resultados!$A$2:$ZZ$572, 150, MATCH($B$1, resultados!$A$1:$ZZ$1, 0))</f>
        <v/>
      </c>
      <c r="B156">
        <f>INDEX(resultados!$A$2:$ZZ$572, 150, MATCH($B$2, resultados!$A$1:$ZZ$1, 0))</f>
        <v/>
      </c>
      <c r="C156">
        <f>INDEX(resultados!$A$2:$ZZ$572, 150, MATCH($B$3, resultados!$A$1:$ZZ$1, 0))</f>
        <v/>
      </c>
    </row>
    <row r="157">
      <c r="A157">
        <f>INDEX(resultados!$A$2:$ZZ$572, 151, MATCH($B$1, resultados!$A$1:$ZZ$1, 0))</f>
        <v/>
      </c>
      <c r="B157">
        <f>INDEX(resultados!$A$2:$ZZ$572, 151, MATCH($B$2, resultados!$A$1:$ZZ$1, 0))</f>
        <v/>
      </c>
      <c r="C157">
        <f>INDEX(resultados!$A$2:$ZZ$572, 151, MATCH($B$3, resultados!$A$1:$ZZ$1, 0))</f>
        <v/>
      </c>
    </row>
    <row r="158">
      <c r="A158">
        <f>INDEX(resultados!$A$2:$ZZ$572, 152, MATCH($B$1, resultados!$A$1:$ZZ$1, 0))</f>
        <v/>
      </c>
      <c r="B158">
        <f>INDEX(resultados!$A$2:$ZZ$572, 152, MATCH($B$2, resultados!$A$1:$ZZ$1, 0))</f>
        <v/>
      </c>
      <c r="C158">
        <f>INDEX(resultados!$A$2:$ZZ$572, 152, MATCH($B$3, resultados!$A$1:$ZZ$1, 0))</f>
        <v/>
      </c>
    </row>
    <row r="159">
      <c r="A159">
        <f>INDEX(resultados!$A$2:$ZZ$572, 153, MATCH($B$1, resultados!$A$1:$ZZ$1, 0))</f>
        <v/>
      </c>
      <c r="B159">
        <f>INDEX(resultados!$A$2:$ZZ$572, 153, MATCH($B$2, resultados!$A$1:$ZZ$1, 0))</f>
        <v/>
      </c>
      <c r="C159">
        <f>INDEX(resultados!$A$2:$ZZ$572, 153, MATCH($B$3, resultados!$A$1:$ZZ$1, 0))</f>
        <v/>
      </c>
    </row>
    <row r="160">
      <c r="A160">
        <f>INDEX(resultados!$A$2:$ZZ$572, 154, MATCH($B$1, resultados!$A$1:$ZZ$1, 0))</f>
        <v/>
      </c>
      <c r="B160">
        <f>INDEX(resultados!$A$2:$ZZ$572, 154, MATCH($B$2, resultados!$A$1:$ZZ$1, 0))</f>
        <v/>
      </c>
      <c r="C160">
        <f>INDEX(resultados!$A$2:$ZZ$572, 154, MATCH($B$3, resultados!$A$1:$ZZ$1, 0))</f>
        <v/>
      </c>
    </row>
    <row r="161">
      <c r="A161">
        <f>INDEX(resultados!$A$2:$ZZ$572, 155, MATCH($B$1, resultados!$A$1:$ZZ$1, 0))</f>
        <v/>
      </c>
      <c r="B161">
        <f>INDEX(resultados!$A$2:$ZZ$572, 155, MATCH($B$2, resultados!$A$1:$ZZ$1, 0))</f>
        <v/>
      </c>
      <c r="C161">
        <f>INDEX(resultados!$A$2:$ZZ$572, 155, MATCH($B$3, resultados!$A$1:$ZZ$1, 0))</f>
        <v/>
      </c>
    </row>
    <row r="162">
      <c r="A162">
        <f>INDEX(resultados!$A$2:$ZZ$572, 156, MATCH($B$1, resultados!$A$1:$ZZ$1, 0))</f>
        <v/>
      </c>
      <c r="B162">
        <f>INDEX(resultados!$A$2:$ZZ$572, 156, MATCH($B$2, resultados!$A$1:$ZZ$1, 0))</f>
        <v/>
      </c>
      <c r="C162">
        <f>INDEX(resultados!$A$2:$ZZ$572, 156, MATCH($B$3, resultados!$A$1:$ZZ$1, 0))</f>
        <v/>
      </c>
    </row>
    <row r="163">
      <c r="A163">
        <f>INDEX(resultados!$A$2:$ZZ$572, 157, MATCH($B$1, resultados!$A$1:$ZZ$1, 0))</f>
        <v/>
      </c>
      <c r="B163">
        <f>INDEX(resultados!$A$2:$ZZ$572, 157, MATCH($B$2, resultados!$A$1:$ZZ$1, 0))</f>
        <v/>
      </c>
      <c r="C163">
        <f>INDEX(resultados!$A$2:$ZZ$572, 157, MATCH($B$3, resultados!$A$1:$ZZ$1, 0))</f>
        <v/>
      </c>
    </row>
    <row r="164">
      <c r="A164">
        <f>INDEX(resultados!$A$2:$ZZ$572, 158, MATCH($B$1, resultados!$A$1:$ZZ$1, 0))</f>
        <v/>
      </c>
      <c r="B164">
        <f>INDEX(resultados!$A$2:$ZZ$572, 158, MATCH($B$2, resultados!$A$1:$ZZ$1, 0))</f>
        <v/>
      </c>
      <c r="C164">
        <f>INDEX(resultados!$A$2:$ZZ$572, 158, MATCH($B$3, resultados!$A$1:$ZZ$1, 0))</f>
        <v/>
      </c>
    </row>
    <row r="165">
      <c r="A165">
        <f>INDEX(resultados!$A$2:$ZZ$572, 159, MATCH($B$1, resultados!$A$1:$ZZ$1, 0))</f>
        <v/>
      </c>
      <c r="B165">
        <f>INDEX(resultados!$A$2:$ZZ$572, 159, MATCH($B$2, resultados!$A$1:$ZZ$1, 0))</f>
        <v/>
      </c>
      <c r="C165">
        <f>INDEX(resultados!$A$2:$ZZ$572, 159, MATCH($B$3, resultados!$A$1:$ZZ$1, 0))</f>
        <v/>
      </c>
    </row>
    <row r="166">
      <c r="A166">
        <f>INDEX(resultados!$A$2:$ZZ$572, 160, MATCH($B$1, resultados!$A$1:$ZZ$1, 0))</f>
        <v/>
      </c>
      <c r="B166">
        <f>INDEX(resultados!$A$2:$ZZ$572, 160, MATCH($B$2, resultados!$A$1:$ZZ$1, 0))</f>
        <v/>
      </c>
      <c r="C166">
        <f>INDEX(resultados!$A$2:$ZZ$572, 160, MATCH($B$3, resultados!$A$1:$ZZ$1, 0))</f>
        <v/>
      </c>
    </row>
    <row r="167">
      <c r="A167">
        <f>INDEX(resultados!$A$2:$ZZ$572, 161, MATCH($B$1, resultados!$A$1:$ZZ$1, 0))</f>
        <v/>
      </c>
      <c r="B167">
        <f>INDEX(resultados!$A$2:$ZZ$572, 161, MATCH($B$2, resultados!$A$1:$ZZ$1, 0))</f>
        <v/>
      </c>
      <c r="C167">
        <f>INDEX(resultados!$A$2:$ZZ$572, 161, MATCH($B$3, resultados!$A$1:$ZZ$1, 0))</f>
        <v/>
      </c>
    </row>
    <row r="168">
      <c r="A168">
        <f>INDEX(resultados!$A$2:$ZZ$572, 162, MATCH($B$1, resultados!$A$1:$ZZ$1, 0))</f>
        <v/>
      </c>
      <c r="B168">
        <f>INDEX(resultados!$A$2:$ZZ$572, 162, MATCH($B$2, resultados!$A$1:$ZZ$1, 0))</f>
        <v/>
      </c>
      <c r="C168">
        <f>INDEX(resultados!$A$2:$ZZ$572, 162, MATCH($B$3, resultados!$A$1:$ZZ$1, 0))</f>
        <v/>
      </c>
    </row>
    <row r="169">
      <c r="A169">
        <f>INDEX(resultados!$A$2:$ZZ$572, 163, MATCH($B$1, resultados!$A$1:$ZZ$1, 0))</f>
        <v/>
      </c>
      <c r="B169">
        <f>INDEX(resultados!$A$2:$ZZ$572, 163, MATCH($B$2, resultados!$A$1:$ZZ$1, 0))</f>
        <v/>
      </c>
      <c r="C169">
        <f>INDEX(resultados!$A$2:$ZZ$572, 163, MATCH($B$3, resultados!$A$1:$ZZ$1, 0))</f>
        <v/>
      </c>
    </row>
    <row r="170">
      <c r="A170">
        <f>INDEX(resultados!$A$2:$ZZ$572, 164, MATCH($B$1, resultados!$A$1:$ZZ$1, 0))</f>
        <v/>
      </c>
      <c r="B170">
        <f>INDEX(resultados!$A$2:$ZZ$572, 164, MATCH($B$2, resultados!$A$1:$ZZ$1, 0))</f>
        <v/>
      </c>
      <c r="C170">
        <f>INDEX(resultados!$A$2:$ZZ$572, 164, MATCH($B$3, resultados!$A$1:$ZZ$1, 0))</f>
        <v/>
      </c>
    </row>
    <row r="171">
      <c r="A171">
        <f>INDEX(resultados!$A$2:$ZZ$572, 165, MATCH($B$1, resultados!$A$1:$ZZ$1, 0))</f>
        <v/>
      </c>
      <c r="B171">
        <f>INDEX(resultados!$A$2:$ZZ$572, 165, MATCH($B$2, resultados!$A$1:$ZZ$1, 0))</f>
        <v/>
      </c>
      <c r="C171">
        <f>INDEX(resultados!$A$2:$ZZ$572, 165, MATCH($B$3, resultados!$A$1:$ZZ$1, 0))</f>
        <v/>
      </c>
    </row>
    <row r="172">
      <c r="A172">
        <f>INDEX(resultados!$A$2:$ZZ$572, 166, MATCH($B$1, resultados!$A$1:$ZZ$1, 0))</f>
        <v/>
      </c>
      <c r="B172">
        <f>INDEX(resultados!$A$2:$ZZ$572, 166, MATCH($B$2, resultados!$A$1:$ZZ$1, 0))</f>
        <v/>
      </c>
      <c r="C172">
        <f>INDEX(resultados!$A$2:$ZZ$572, 166, MATCH($B$3, resultados!$A$1:$ZZ$1, 0))</f>
        <v/>
      </c>
    </row>
    <row r="173">
      <c r="A173">
        <f>INDEX(resultados!$A$2:$ZZ$572, 167, MATCH($B$1, resultados!$A$1:$ZZ$1, 0))</f>
        <v/>
      </c>
      <c r="B173">
        <f>INDEX(resultados!$A$2:$ZZ$572, 167, MATCH($B$2, resultados!$A$1:$ZZ$1, 0))</f>
        <v/>
      </c>
      <c r="C173">
        <f>INDEX(resultados!$A$2:$ZZ$572, 167, MATCH($B$3, resultados!$A$1:$ZZ$1, 0))</f>
        <v/>
      </c>
    </row>
    <row r="174">
      <c r="A174">
        <f>INDEX(resultados!$A$2:$ZZ$572, 168, MATCH($B$1, resultados!$A$1:$ZZ$1, 0))</f>
        <v/>
      </c>
      <c r="B174">
        <f>INDEX(resultados!$A$2:$ZZ$572, 168, MATCH($B$2, resultados!$A$1:$ZZ$1, 0))</f>
        <v/>
      </c>
      <c r="C174">
        <f>INDEX(resultados!$A$2:$ZZ$572, 168, MATCH($B$3, resultados!$A$1:$ZZ$1, 0))</f>
        <v/>
      </c>
    </row>
    <row r="175">
      <c r="A175">
        <f>INDEX(resultados!$A$2:$ZZ$572, 169, MATCH($B$1, resultados!$A$1:$ZZ$1, 0))</f>
        <v/>
      </c>
      <c r="B175">
        <f>INDEX(resultados!$A$2:$ZZ$572, 169, MATCH($B$2, resultados!$A$1:$ZZ$1, 0))</f>
        <v/>
      </c>
      <c r="C175">
        <f>INDEX(resultados!$A$2:$ZZ$572, 169, MATCH($B$3, resultados!$A$1:$ZZ$1, 0))</f>
        <v/>
      </c>
    </row>
    <row r="176">
      <c r="A176">
        <f>INDEX(resultados!$A$2:$ZZ$572, 170, MATCH($B$1, resultados!$A$1:$ZZ$1, 0))</f>
        <v/>
      </c>
      <c r="B176">
        <f>INDEX(resultados!$A$2:$ZZ$572, 170, MATCH($B$2, resultados!$A$1:$ZZ$1, 0))</f>
        <v/>
      </c>
      <c r="C176">
        <f>INDEX(resultados!$A$2:$ZZ$572, 170, MATCH($B$3, resultados!$A$1:$ZZ$1, 0))</f>
        <v/>
      </c>
    </row>
    <row r="177">
      <c r="A177">
        <f>INDEX(resultados!$A$2:$ZZ$572, 171, MATCH($B$1, resultados!$A$1:$ZZ$1, 0))</f>
        <v/>
      </c>
      <c r="B177">
        <f>INDEX(resultados!$A$2:$ZZ$572, 171, MATCH($B$2, resultados!$A$1:$ZZ$1, 0))</f>
        <v/>
      </c>
      <c r="C177">
        <f>INDEX(resultados!$A$2:$ZZ$572, 171, MATCH($B$3, resultados!$A$1:$ZZ$1, 0))</f>
        <v/>
      </c>
    </row>
    <row r="178">
      <c r="A178">
        <f>INDEX(resultados!$A$2:$ZZ$572, 172, MATCH($B$1, resultados!$A$1:$ZZ$1, 0))</f>
        <v/>
      </c>
      <c r="B178">
        <f>INDEX(resultados!$A$2:$ZZ$572, 172, MATCH($B$2, resultados!$A$1:$ZZ$1, 0))</f>
        <v/>
      </c>
      <c r="C178">
        <f>INDEX(resultados!$A$2:$ZZ$572, 172, MATCH($B$3, resultados!$A$1:$ZZ$1, 0))</f>
        <v/>
      </c>
    </row>
    <row r="179">
      <c r="A179">
        <f>INDEX(resultados!$A$2:$ZZ$572, 173, MATCH($B$1, resultados!$A$1:$ZZ$1, 0))</f>
        <v/>
      </c>
      <c r="B179">
        <f>INDEX(resultados!$A$2:$ZZ$572, 173, MATCH($B$2, resultados!$A$1:$ZZ$1, 0))</f>
        <v/>
      </c>
      <c r="C179">
        <f>INDEX(resultados!$A$2:$ZZ$572, 173, MATCH($B$3, resultados!$A$1:$ZZ$1, 0))</f>
        <v/>
      </c>
    </row>
    <row r="180">
      <c r="A180">
        <f>INDEX(resultados!$A$2:$ZZ$572, 174, MATCH($B$1, resultados!$A$1:$ZZ$1, 0))</f>
        <v/>
      </c>
      <c r="B180">
        <f>INDEX(resultados!$A$2:$ZZ$572, 174, MATCH($B$2, resultados!$A$1:$ZZ$1, 0))</f>
        <v/>
      </c>
      <c r="C180">
        <f>INDEX(resultados!$A$2:$ZZ$572, 174, MATCH($B$3, resultados!$A$1:$ZZ$1, 0))</f>
        <v/>
      </c>
    </row>
    <row r="181">
      <c r="A181">
        <f>INDEX(resultados!$A$2:$ZZ$572, 175, MATCH($B$1, resultados!$A$1:$ZZ$1, 0))</f>
        <v/>
      </c>
      <c r="B181">
        <f>INDEX(resultados!$A$2:$ZZ$572, 175, MATCH($B$2, resultados!$A$1:$ZZ$1, 0))</f>
        <v/>
      </c>
      <c r="C181">
        <f>INDEX(resultados!$A$2:$ZZ$572, 175, MATCH($B$3, resultados!$A$1:$ZZ$1, 0))</f>
        <v/>
      </c>
    </row>
    <row r="182">
      <c r="A182">
        <f>INDEX(resultados!$A$2:$ZZ$572, 176, MATCH($B$1, resultados!$A$1:$ZZ$1, 0))</f>
        <v/>
      </c>
      <c r="B182">
        <f>INDEX(resultados!$A$2:$ZZ$572, 176, MATCH($B$2, resultados!$A$1:$ZZ$1, 0))</f>
        <v/>
      </c>
      <c r="C182">
        <f>INDEX(resultados!$A$2:$ZZ$572, 176, MATCH($B$3, resultados!$A$1:$ZZ$1, 0))</f>
        <v/>
      </c>
    </row>
    <row r="183">
      <c r="A183">
        <f>INDEX(resultados!$A$2:$ZZ$572, 177, MATCH($B$1, resultados!$A$1:$ZZ$1, 0))</f>
        <v/>
      </c>
      <c r="B183">
        <f>INDEX(resultados!$A$2:$ZZ$572, 177, MATCH($B$2, resultados!$A$1:$ZZ$1, 0))</f>
        <v/>
      </c>
      <c r="C183">
        <f>INDEX(resultados!$A$2:$ZZ$572, 177, MATCH($B$3, resultados!$A$1:$ZZ$1, 0))</f>
        <v/>
      </c>
    </row>
    <row r="184">
      <c r="A184">
        <f>INDEX(resultados!$A$2:$ZZ$572, 178, MATCH($B$1, resultados!$A$1:$ZZ$1, 0))</f>
        <v/>
      </c>
      <c r="B184">
        <f>INDEX(resultados!$A$2:$ZZ$572, 178, MATCH($B$2, resultados!$A$1:$ZZ$1, 0))</f>
        <v/>
      </c>
      <c r="C184">
        <f>INDEX(resultados!$A$2:$ZZ$572, 178, MATCH($B$3, resultados!$A$1:$ZZ$1, 0))</f>
        <v/>
      </c>
    </row>
    <row r="185">
      <c r="A185">
        <f>INDEX(resultados!$A$2:$ZZ$572, 179, MATCH($B$1, resultados!$A$1:$ZZ$1, 0))</f>
        <v/>
      </c>
      <c r="B185">
        <f>INDEX(resultados!$A$2:$ZZ$572, 179, MATCH($B$2, resultados!$A$1:$ZZ$1, 0))</f>
        <v/>
      </c>
      <c r="C185">
        <f>INDEX(resultados!$A$2:$ZZ$572, 179, MATCH($B$3, resultados!$A$1:$ZZ$1, 0))</f>
        <v/>
      </c>
    </row>
    <row r="186">
      <c r="A186">
        <f>INDEX(resultados!$A$2:$ZZ$572, 180, MATCH($B$1, resultados!$A$1:$ZZ$1, 0))</f>
        <v/>
      </c>
      <c r="B186">
        <f>INDEX(resultados!$A$2:$ZZ$572, 180, MATCH($B$2, resultados!$A$1:$ZZ$1, 0))</f>
        <v/>
      </c>
      <c r="C186">
        <f>INDEX(resultados!$A$2:$ZZ$572, 180, MATCH($B$3, resultados!$A$1:$ZZ$1, 0))</f>
        <v/>
      </c>
    </row>
    <row r="187">
      <c r="A187">
        <f>INDEX(resultados!$A$2:$ZZ$572, 181, MATCH($B$1, resultados!$A$1:$ZZ$1, 0))</f>
        <v/>
      </c>
      <c r="B187">
        <f>INDEX(resultados!$A$2:$ZZ$572, 181, MATCH($B$2, resultados!$A$1:$ZZ$1, 0))</f>
        <v/>
      </c>
      <c r="C187">
        <f>INDEX(resultados!$A$2:$ZZ$572, 181, MATCH($B$3, resultados!$A$1:$ZZ$1, 0))</f>
        <v/>
      </c>
    </row>
    <row r="188">
      <c r="A188">
        <f>INDEX(resultados!$A$2:$ZZ$572, 182, MATCH($B$1, resultados!$A$1:$ZZ$1, 0))</f>
        <v/>
      </c>
      <c r="B188">
        <f>INDEX(resultados!$A$2:$ZZ$572, 182, MATCH($B$2, resultados!$A$1:$ZZ$1, 0))</f>
        <v/>
      </c>
      <c r="C188">
        <f>INDEX(resultados!$A$2:$ZZ$572, 182, MATCH($B$3, resultados!$A$1:$ZZ$1, 0))</f>
        <v/>
      </c>
    </row>
    <row r="189">
      <c r="A189">
        <f>INDEX(resultados!$A$2:$ZZ$572, 183, MATCH($B$1, resultados!$A$1:$ZZ$1, 0))</f>
        <v/>
      </c>
      <c r="B189">
        <f>INDEX(resultados!$A$2:$ZZ$572, 183, MATCH($B$2, resultados!$A$1:$ZZ$1, 0))</f>
        <v/>
      </c>
      <c r="C189">
        <f>INDEX(resultados!$A$2:$ZZ$572, 183, MATCH($B$3, resultados!$A$1:$ZZ$1, 0))</f>
        <v/>
      </c>
    </row>
    <row r="190">
      <c r="A190">
        <f>INDEX(resultados!$A$2:$ZZ$572, 184, MATCH($B$1, resultados!$A$1:$ZZ$1, 0))</f>
        <v/>
      </c>
      <c r="B190">
        <f>INDEX(resultados!$A$2:$ZZ$572, 184, MATCH($B$2, resultados!$A$1:$ZZ$1, 0))</f>
        <v/>
      </c>
      <c r="C190">
        <f>INDEX(resultados!$A$2:$ZZ$572, 184, MATCH($B$3, resultados!$A$1:$ZZ$1, 0))</f>
        <v/>
      </c>
    </row>
    <row r="191">
      <c r="A191">
        <f>INDEX(resultados!$A$2:$ZZ$572, 185, MATCH($B$1, resultados!$A$1:$ZZ$1, 0))</f>
        <v/>
      </c>
      <c r="B191">
        <f>INDEX(resultados!$A$2:$ZZ$572, 185, MATCH($B$2, resultados!$A$1:$ZZ$1, 0))</f>
        <v/>
      </c>
      <c r="C191">
        <f>INDEX(resultados!$A$2:$ZZ$572, 185, MATCH($B$3, resultados!$A$1:$ZZ$1, 0))</f>
        <v/>
      </c>
    </row>
    <row r="192">
      <c r="A192">
        <f>INDEX(resultados!$A$2:$ZZ$572, 186, MATCH($B$1, resultados!$A$1:$ZZ$1, 0))</f>
        <v/>
      </c>
      <c r="B192">
        <f>INDEX(resultados!$A$2:$ZZ$572, 186, MATCH($B$2, resultados!$A$1:$ZZ$1, 0))</f>
        <v/>
      </c>
      <c r="C192">
        <f>INDEX(resultados!$A$2:$ZZ$572, 186, MATCH($B$3, resultados!$A$1:$ZZ$1, 0))</f>
        <v/>
      </c>
    </row>
    <row r="193">
      <c r="A193">
        <f>INDEX(resultados!$A$2:$ZZ$572, 187, MATCH($B$1, resultados!$A$1:$ZZ$1, 0))</f>
        <v/>
      </c>
      <c r="B193">
        <f>INDEX(resultados!$A$2:$ZZ$572, 187, MATCH($B$2, resultados!$A$1:$ZZ$1, 0))</f>
        <v/>
      </c>
      <c r="C193">
        <f>INDEX(resultados!$A$2:$ZZ$572, 187, MATCH($B$3, resultados!$A$1:$ZZ$1, 0))</f>
        <v/>
      </c>
    </row>
    <row r="194">
      <c r="A194">
        <f>INDEX(resultados!$A$2:$ZZ$572, 188, MATCH($B$1, resultados!$A$1:$ZZ$1, 0))</f>
        <v/>
      </c>
      <c r="B194">
        <f>INDEX(resultados!$A$2:$ZZ$572, 188, MATCH($B$2, resultados!$A$1:$ZZ$1, 0))</f>
        <v/>
      </c>
      <c r="C194">
        <f>INDEX(resultados!$A$2:$ZZ$572, 188, MATCH($B$3, resultados!$A$1:$ZZ$1, 0))</f>
        <v/>
      </c>
    </row>
    <row r="195">
      <c r="A195">
        <f>INDEX(resultados!$A$2:$ZZ$572, 189, MATCH($B$1, resultados!$A$1:$ZZ$1, 0))</f>
        <v/>
      </c>
      <c r="B195">
        <f>INDEX(resultados!$A$2:$ZZ$572, 189, MATCH($B$2, resultados!$A$1:$ZZ$1, 0))</f>
        <v/>
      </c>
      <c r="C195">
        <f>INDEX(resultados!$A$2:$ZZ$572, 189, MATCH($B$3, resultados!$A$1:$ZZ$1, 0))</f>
        <v/>
      </c>
    </row>
    <row r="196">
      <c r="A196">
        <f>INDEX(resultados!$A$2:$ZZ$572, 190, MATCH($B$1, resultados!$A$1:$ZZ$1, 0))</f>
        <v/>
      </c>
      <c r="B196">
        <f>INDEX(resultados!$A$2:$ZZ$572, 190, MATCH($B$2, resultados!$A$1:$ZZ$1, 0))</f>
        <v/>
      </c>
      <c r="C196">
        <f>INDEX(resultados!$A$2:$ZZ$572, 190, MATCH($B$3, resultados!$A$1:$ZZ$1, 0))</f>
        <v/>
      </c>
    </row>
    <row r="197">
      <c r="A197">
        <f>INDEX(resultados!$A$2:$ZZ$572, 191, MATCH($B$1, resultados!$A$1:$ZZ$1, 0))</f>
        <v/>
      </c>
      <c r="B197">
        <f>INDEX(resultados!$A$2:$ZZ$572, 191, MATCH($B$2, resultados!$A$1:$ZZ$1, 0))</f>
        <v/>
      </c>
      <c r="C197">
        <f>INDEX(resultados!$A$2:$ZZ$572, 191, MATCH($B$3, resultados!$A$1:$ZZ$1, 0))</f>
        <v/>
      </c>
    </row>
    <row r="198">
      <c r="A198">
        <f>INDEX(resultados!$A$2:$ZZ$572, 192, MATCH($B$1, resultados!$A$1:$ZZ$1, 0))</f>
        <v/>
      </c>
      <c r="B198">
        <f>INDEX(resultados!$A$2:$ZZ$572, 192, MATCH($B$2, resultados!$A$1:$ZZ$1, 0))</f>
        <v/>
      </c>
      <c r="C198">
        <f>INDEX(resultados!$A$2:$ZZ$572, 192, MATCH($B$3, resultados!$A$1:$ZZ$1, 0))</f>
        <v/>
      </c>
    </row>
    <row r="199">
      <c r="A199">
        <f>INDEX(resultados!$A$2:$ZZ$572, 193, MATCH($B$1, resultados!$A$1:$ZZ$1, 0))</f>
        <v/>
      </c>
      <c r="B199">
        <f>INDEX(resultados!$A$2:$ZZ$572, 193, MATCH($B$2, resultados!$A$1:$ZZ$1, 0))</f>
        <v/>
      </c>
      <c r="C199">
        <f>INDEX(resultados!$A$2:$ZZ$572, 193, MATCH($B$3, resultados!$A$1:$ZZ$1, 0))</f>
        <v/>
      </c>
    </row>
    <row r="200">
      <c r="A200">
        <f>INDEX(resultados!$A$2:$ZZ$572, 194, MATCH($B$1, resultados!$A$1:$ZZ$1, 0))</f>
        <v/>
      </c>
      <c r="B200">
        <f>INDEX(resultados!$A$2:$ZZ$572, 194, MATCH($B$2, resultados!$A$1:$ZZ$1, 0))</f>
        <v/>
      </c>
      <c r="C200">
        <f>INDEX(resultados!$A$2:$ZZ$572, 194, MATCH($B$3, resultados!$A$1:$ZZ$1, 0))</f>
        <v/>
      </c>
    </row>
    <row r="201">
      <c r="A201">
        <f>INDEX(resultados!$A$2:$ZZ$572, 195, MATCH($B$1, resultados!$A$1:$ZZ$1, 0))</f>
        <v/>
      </c>
      <c r="B201">
        <f>INDEX(resultados!$A$2:$ZZ$572, 195, MATCH($B$2, resultados!$A$1:$ZZ$1, 0))</f>
        <v/>
      </c>
      <c r="C201">
        <f>INDEX(resultados!$A$2:$ZZ$572, 195, MATCH($B$3, resultados!$A$1:$ZZ$1, 0))</f>
        <v/>
      </c>
    </row>
    <row r="202">
      <c r="A202">
        <f>INDEX(resultados!$A$2:$ZZ$572, 196, MATCH($B$1, resultados!$A$1:$ZZ$1, 0))</f>
        <v/>
      </c>
      <c r="B202">
        <f>INDEX(resultados!$A$2:$ZZ$572, 196, MATCH($B$2, resultados!$A$1:$ZZ$1, 0))</f>
        <v/>
      </c>
      <c r="C202">
        <f>INDEX(resultados!$A$2:$ZZ$572, 196, MATCH($B$3, resultados!$A$1:$ZZ$1, 0))</f>
        <v/>
      </c>
    </row>
    <row r="203">
      <c r="A203">
        <f>INDEX(resultados!$A$2:$ZZ$572, 197, MATCH($B$1, resultados!$A$1:$ZZ$1, 0))</f>
        <v/>
      </c>
      <c r="B203">
        <f>INDEX(resultados!$A$2:$ZZ$572, 197, MATCH($B$2, resultados!$A$1:$ZZ$1, 0))</f>
        <v/>
      </c>
      <c r="C203">
        <f>INDEX(resultados!$A$2:$ZZ$572, 197, MATCH($B$3, resultados!$A$1:$ZZ$1, 0))</f>
        <v/>
      </c>
    </row>
    <row r="204">
      <c r="A204">
        <f>INDEX(resultados!$A$2:$ZZ$572, 198, MATCH($B$1, resultados!$A$1:$ZZ$1, 0))</f>
        <v/>
      </c>
      <c r="B204">
        <f>INDEX(resultados!$A$2:$ZZ$572, 198, MATCH($B$2, resultados!$A$1:$ZZ$1, 0))</f>
        <v/>
      </c>
      <c r="C204">
        <f>INDEX(resultados!$A$2:$ZZ$572, 198, MATCH($B$3, resultados!$A$1:$ZZ$1, 0))</f>
        <v/>
      </c>
    </row>
    <row r="205">
      <c r="A205">
        <f>INDEX(resultados!$A$2:$ZZ$572, 199, MATCH($B$1, resultados!$A$1:$ZZ$1, 0))</f>
        <v/>
      </c>
      <c r="B205">
        <f>INDEX(resultados!$A$2:$ZZ$572, 199, MATCH($B$2, resultados!$A$1:$ZZ$1, 0))</f>
        <v/>
      </c>
      <c r="C205">
        <f>INDEX(resultados!$A$2:$ZZ$572, 199, MATCH($B$3, resultados!$A$1:$ZZ$1, 0))</f>
        <v/>
      </c>
    </row>
    <row r="206">
      <c r="A206">
        <f>INDEX(resultados!$A$2:$ZZ$572, 200, MATCH($B$1, resultados!$A$1:$ZZ$1, 0))</f>
        <v/>
      </c>
      <c r="B206">
        <f>INDEX(resultados!$A$2:$ZZ$572, 200, MATCH($B$2, resultados!$A$1:$ZZ$1, 0))</f>
        <v/>
      </c>
      <c r="C206">
        <f>INDEX(resultados!$A$2:$ZZ$572, 200, MATCH($B$3, resultados!$A$1:$ZZ$1, 0))</f>
        <v/>
      </c>
    </row>
    <row r="207">
      <c r="A207">
        <f>INDEX(resultados!$A$2:$ZZ$572, 201, MATCH($B$1, resultados!$A$1:$ZZ$1, 0))</f>
        <v/>
      </c>
      <c r="B207">
        <f>INDEX(resultados!$A$2:$ZZ$572, 201, MATCH($B$2, resultados!$A$1:$ZZ$1, 0))</f>
        <v/>
      </c>
      <c r="C207">
        <f>INDEX(resultados!$A$2:$ZZ$572, 201, MATCH($B$3, resultados!$A$1:$ZZ$1, 0))</f>
        <v/>
      </c>
    </row>
    <row r="208">
      <c r="A208">
        <f>INDEX(resultados!$A$2:$ZZ$572, 202, MATCH($B$1, resultados!$A$1:$ZZ$1, 0))</f>
        <v/>
      </c>
      <c r="B208">
        <f>INDEX(resultados!$A$2:$ZZ$572, 202, MATCH($B$2, resultados!$A$1:$ZZ$1, 0))</f>
        <v/>
      </c>
      <c r="C208">
        <f>INDEX(resultados!$A$2:$ZZ$572, 202, MATCH($B$3, resultados!$A$1:$ZZ$1, 0))</f>
        <v/>
      </c>
    </row>
    <row r="209">
      <c r="A209">
        <f>INDEX(resultados!$A$2:$ZZ$572, 203, MATCH($B$1, resultados!$A$1:$ZZ$1, 0))</f>
        <v/>
      </c>
      <c r="B209">
        <f>INDEX(resultados!$A$2:$ZZ$572, 203, MATCH($B$2, resultados!$A$1:$ZZ$1, 0))</f>
        <v/>
      </c>
      <c r="C209">
        <f>INDEX(resultados!$A$2:$ZZ$572, 203, MATCH($B$3, resultados!$A$1:$ZZ$1, 0))</f>
        <v/>
      </c>
    </row>
    <row r="210">
      <c r="A210">
        <f>INDEX(resultados!$A$2:$ZZ$572, 204, MATCH($B$1, resultados!$A$1:$ZZ$1, 0))</f>
        <v/>
      </c>
      <c r="B210">
        <f>INDEX(resultados!$A$2:$ZZ$572, 204, MATCH($B$2, resultados!$A$1:$ZZ$1, 0))</f>
        <v/>
      </c>
      <c r="C210">
        <f>INDEX(resultados!$A$2:$ZZ$572, 204, MATCH($B$3, resultados!$A$1:$ZZ$1, 0))</f>
        <v/>
      </c>
    </row>
    <row r="211">
      <c r="A211">
        <f>INDEX(resultados!$A$2:$ZZ$572, 205, MATCH($B$1, resultados!$A$1:$ZZ$1, 0))</f>
        <v/>
      </c>
      <c r="B211">
        <f>INDEX(resultados!$A$2:$ZZ$572, 205, MATCH($B$2, resultados!$A$1:$ZZ$1, 0))</f>
        <v/>
      </c>
      <c r="C211">
        <f>INDEX(resultados!$A$2:$ZZ$572, 205, MATCH($B$3, resultados!$A$1:$ZZ$1, 0))</f>
        <v/>
      </c>
    </row>
    <row r="212">
      <c r="A212">
        <f>INDEX(resultados!$A$2:$ZZ$572, 206, MATCH($B$1, resultados!$A$1:$ZZ$1, 0))</f>
        <v/>
      </c>
      <c r="B212">
        <f>INDEX(resultados!$A$2:$ZZ$572, 206, MATCH($B$2, resultados!$A$1:$ZZ$1, 0))</f>
        <v/>
      </c>
      <c r="C212">
        <f>INDEX(resultados!$A$2:$ZZ$572, 206, MATCH($B$3, resultados!$A$1:$ZZ$1, 0))</f>
        <v/>
      </c>
    </row>
    <row r="213">
      <c r="A213">
        <f>INDEX(resultados!$A$2:$ZZ$572, 207, MATCH($B$1, resultados!$A$1:$ZZ$1, 0))</f>
        <v/>
      </c>
      <c r="B213">
        <f>INDEX(resultados!$A$2:$ZZ$572, 207, MATCH($B$2, resultados!$A$1:$ZZ$1, 0))</f>
        <v/>
      </c>
      <c r="C213">
        <f>INDEX(resultados!$A$2:$ZZ$572, 207, MATCH($B$3, resultados!$A$1:$ZZ$1, 0))</f>
        <v/>
      </c>
    </row>
    <row r="214">
      <c r="A214">
        <f>INDEX(resultados!$A$2:$ZZ$572, 208, MATCH($B$1, resultados!$A$1:$ZZ$1, 0))</f>
        <v/>
      </c>
      <c r="B214">
        <f>INDEX(resultados!$A$2:$ZZ$572, 208, MATCH($B$2, resultados!$A$1:$ZZ$1, 0))</f>
        <v/>
      </c>
      <c r="C214">
        <f>INDEX(resultados!$A$2:$ZZ$572, 208, MATCH($B$3, resultados!$A$1:$ZZ$1, 0))</f>
        <v/>
      </c>
    </row>
    <row r="215">
      <c r="A215">
        <f>INDEX(resultados!$A$2:$ZZ$572, 209, MATCH($B$1, resultados!$A$1:$ZZ$1, 0))</f>
        <v/>
      </c>
      <c r="B215">
        <f>INDEX(resultados!$A$2:$ZZ$572, 209, MATCH($B$2, resultados!$A$1:$ZZ$1, 0))</f>
        <v/>
      </c>
      <c r="C215">
        <f>INDEX(resultados!$A$2:$ZZ$572, 209, MATCH($B$3, resultados!$A$1:$ZZ$1, 0))</f>
        <v/>
      </c>
    </row>
    <row r="216">
      <c r="A216">
        <f>INDEX(resultados!$A$2:$ZZ$572, 210, MATCH($B$1, resultados!$A$1:$ZZ$1, 0))</f>
        <v/>
      </c>
      <c r="B216">
        <f>INDEX(resultados!$A$2:$ZZ$572, 210, MATCH($B$2, resultados!$A$1:$ZZ$1, 0))</f>
        <v/>
      </c>
      <c r="C216">
        <f>INDEX(resultados!$A$2:$ZZ$572, 210, MATCH($B$3, resultados!$A$1:$ZZ$1, 0))</f>
        <v/>
      </c>
    </row>
    <row r="217">
      <c r="A217">
        <f>INDEX(resultados!$A$2:$ZZ$572, 211, MATCH($B$1, resultados!$A$1:$ZZ$1, 0))</f>
        <v/>
      </c>
      <c r="B217">
        <f>INDEX(resultados!$A$2:$ZZ$572, 211, MATCH($B$2, resultados!$A$1:$ZZ$1, 0))</f>
        <v/>
      </c>
      <c r="C217">
        <f>INDEX(resultados!$A$2:$ZZ$572, 211, MATCH($B$3, resultados!$A$1:$ZZ$1, 0))</f>
        <v/>
      </c>
    </row>
    <row r="218">
      <c r="A218">
        <f>INDEX(resultados!$A$2:$ZZ$572, 212, MATCH($B$1, resultados!$A$1:$ZZ$1, 0))</f>
        <v/>
      </c>
      <c r="B218">
        <f>INDEX(resultados!$A$2:$ZZ$572, 212, MATCH($B$2, resultados!$A$1:$ZZ$1, 0))</f>
        <v/>
      </c>
      <c r="C218">
        <f>INDEX(resultados!$A$2:$ZZ$572, 212, MATCH($B$3, resultados!$A$1:$ZZ$1, 0))</f>
        <v/>
      </c>
    </row>
    <row r="219">
      <c r="A219">
        <f>INDEX(resultados!$A$2:$ZZ$572, 213, MATCH($B$1, resultados!$A$1:$ZZ$1, 0))</f>
        <v/>
      </c>
      <c r="B219">
        <f>INDEX(resultados!$A$2:$ZZ$572, 213, MATCH($B$2, resultados!$A$1:$ZZ$1, 0))</f>
        <v/>
      </c>
      <c r="C219">
        <f>INDEX(resultados!$A$2:$ZZ$572, 213, MATCH($B$3, resultados!$A$1:$ZZ$1, 0))</f>
        <v/>
      </c>
    </row>
    <row r="220">
      <c r="A220">
        <f>INDEX(resultados!$A$2:$ZZ$572, 214, MATCH($B$1, resultados!$A$1:$ZZ$1, 0))</f>
        <v/>
      </c>
      <c r="B220">
        <f>INDEX(resultados!$A$2:$ZZ$572, 214, MATCH($B$2, resultados!$A$1:$ZZ$1, 0))</f>
        <v/>
      </c>
      <c r="C220">
        <f>INDEX(resultados!$A$2:$ZZ$572, 214, MATCH($B$3, resultados!$A$1:$ZZ$1, 0))</f>
        <v/>
      </c>
    </row>
    <row r="221">
      <c r="A221">
        <f>INDEX(resultados!$A$2:$ZZ$572, 215, MATCH($B$1, resultados!$A$1:$ZZ$1, 0))</f>
        <v/>
      </c>
      <c r="B221">
        <f>INDEX(resultados!$A$2:$ZZ$572, 215, MATCH($B$2, resultados!$A$1:$ZZ$1, 0))</f>
        <v/>
      </c>
      <c r="C221">
        <f>INDEX(resultados!$A$2:$ZZ$572, 215, MATCH($B$3, resultados!$A$1:$ZZ$1, 0))</f>
        <v/>
      </c>
    </row>
    <row r="222">
      <c r="A222">
        <f>INDEX(resultados!$A$2:$ZZ$572, 216, MATCH($B$1, resultados!$A$1:$ZZ$1, 0))</f>
        <v/>
      </c>
      <c r="B222">
        <f>INDEX(resultados!$A$2:$ZZ$572, 216, MATCH($B$2, resultados!$A$1:$ZZ$1, 0))</f>
        <v/>
      </c>
      <c r="C222">
        <f>INDEX(resultados!$A$2:$ZZ$572, 216, MATCH($B$3, resultados!$A$1:$ZZ$1, 0))</f>
        <v/>
      </c>
    </row>
    <row r="223">
      <c r="A223">
        <f>INDEX(resultados!$A$2:$ZZ$572, 217, MATCH($B$1, resultados!$A$1:$ZZ$1, 0))</f>
        <v/>
      </c>
      <c r="B223">
        <f>INDEX(resultados!$A$2:$ZZ$572, 217, MATCH($B$2, resultados!$A$1:$ZZ$1, 0))</f>
        <v/>
      </c>
      <c r="C223">
        <f>INDEX(resultados!$A$2:$ZZ$572, 217, MATCH($B$3, resultados!$A$1:$ZZ$1, 0))</f>
        <v/>
      </c>
    </row>
    <row r="224">
      <c r="A224">
        <f>INDEX(resultados!$A$2:$ZZ$572, 218, MATCH($B$1, resultados!$A$1:$ZZ$1, 0))</f>
        <v/>
      </c>
      <c r="B224">
        <f>INDEX(resultados!$A$2:$ZZ$572, 218, MATCH($B$2, resultados!$A$1:$ZZ$1, 0))</f>
        <v/>
      </c>
      <c r="C224">
        <f>INDEX(resultados!$A$2:$ZZ$572, 218, MATCH($B$3, resultados!$A$1:$ZZ$1, 0))</f>
        <v/>
      </c>
    </row>
    <row r="225">
      <c r="A225">
        <f>INDEX(resultados!$A$2:$ZZ$572, 219, MATCH($B$1, resultados!$A$1:$ZZ$1, 0))</f>
        <v/>
      </c>
      <c r="B225">
        <f>INDEX(resultados!$A$2:$ZZ$572, 219, MATCH($B$2, resultados!$A$1:$ZZ$1, 0))</f>
        <v/>
      </c>
      <c r="C225">
        <f>INDEX(resultados!$A$2:$ZZ$572, 219, MATCH($B$3, resultados!$A$1:$ZZ$1, 0))</f>
        <v/>
      </c>
    </row>
    <row r="226">
      <c r="A226">
        <f>INDEX(resultados!$A$2:$ZZ$572, 220, MATCH($B$1, resultados!$A$1:$ZZ$1, 0))</f>
        <v/>
      </c>
      <c r="B226">
        <f>INDEX(resultados!$A$2:$ZZ$572, 220, MATCH($B$2, resultados!$A$1:$ZZ$1, 0))</f>
        <v/>
      </c>
      <c r="C226">
        <f>INDEX(resultados!$A$2:$ZZ$572, 220, MATCH($B$3, resultados!$A$1:$ZZ$1, 0))</f>
        <v/>
      </c>
    </row>
    <row r="227">
      <c r="A227">
        <f>INDEX(resultados!$A$2:$ZZ$572, 221, MATCH($B$1, resultados!$A$1:$ZZ$1, 0))</f>
        <v/>
      </c>
      <c r="B227">
        <f>INDEX(resultados!$A$2:$ZZ$572, 221, MATCH($B$2, resultados!$A$1:$ZZ$1, 0))</f>
        <v/>
      </c>
      <c r="C227">
        <f>INDEX(resultados!$A$2:$ZZ$572, 221, MATCH($B$3, resultados!$A$1:$ZZ$1, 0))</f>
        <v/>
      </c>
    </row>
    <row r="228">
      <c r="A228">
        <f>INDEX(resultados!$A$2:$ZZ$572, 222, MATCH($B$1, resultados!$A$1:$ZZ$1, 0))</f>
        <v/>
      </c>
      <c r="B228">
        <f>INDEX(resultados!$A$2:$ZZ$572, 222, MATCH($B$2, resultados!$A$1:$ZZ$1, 0))</f>
        <v/>
      </c>
      <c r="C228">
        <f>INDEX(resultados!$A$2:$ZZ$572, 222, MATCH($B$3, resultados!$A$1:$ZZ$1, 0))</f>
        <v/>
      </c>
    </row>
    <row r="229">
      <c r="A229">
        <f>INDEX(resultados!$A$2:$ZZ$572, 223, MATCH($B$1, resultados!$A$1:$ZZ$1, 0))</f>
        <v/>
      </c>
      <c r="B229">
        <f>INDEX(resultados!$A$2:$ZZ$572, 223, MATCH($B$2, resultados!$A$1:$ZZ$1, 0))</f>
        <v/>
      </c>
      <c r="C229">
        <f>INDEX(resultados!$A$2:$ZZ$572, 223, MATCH($B$3, resultados!$A$1:$ZZ$1, 0))</f>
        <v/>
      </c>
    </row>
    <row r="230">
      <c r="A230">
        <f>INDEX(resultados!$A$2:$ZZ$572, 224, MATCH($B$1, resultados!$A$1:$ZZ$1, 0))</f>
        <v/>
      </c>
      <c r="B230">
        <f>INDEX(resultados!$A$2:$ZZ$572, 224, MATCH($B$2, resultados!$A$1:$ZZ$1, 0))</f>
        <v/>
      </c>
      <c r="C230">
        <f>INDEX(resultados!$A$2:$ZZ$572, 224, MATCH($B$3, resultados!$A$1:$ZZ$1, 0))</f>
        <v/>
      </c>
    </row>
    <row r="231">
      <c r="A231">
        <f>INDEX(resultados!$A$2:$ZZ$572, 225, MATCH($B$1, resultados!$A$1:$ZZ$1, 0))</f>
        <v/>
      </c>
      <c r="B231">
        <f>INDEX(resultados!$A$2:$ZZ$572, 225, MATCH($B$2, resultados!$A$1:$ZZ$1, 0))</f>
        <v/>
      </c>
      <c r="C231">
        <f>INDEX(resultados!$A$2:$ZZ$572, 225, MATCH($B$3, resultados!$A$1:$ZZ$1, 0))</f>
        <v/>
      </c>
    </row>
    <row r="232">
      <c r="A232">
        <f>INDEX(resultados!$A$2:$ZZ$572, 226, MATCH($B$1, resultados!$A$1:$ZZ$1, 0))</f>
        <v/>
      </c>
      <c r="B232">
        <f>INDEX(resultados!$A$2:$ZZ$572, 226, MATCH($B$2, resultados!$A$1:$ZZ$1, 0))</f>
        <v/>
      </c>
      <c r="C232">
        <f>INDEX(resultados!$A$2:$ZZ$572, 226, MATCH($B$3, resultados!$A$1:$ZZ$1, 0))</f>
        <v/>
      </c>
    </row>
    <row r="233">
      <c r="A233">
        <f>INDEX(resultados!$A$2:$ZZ$572, 227, MATCH($B$1, resultados!$A$1:$ZZ$1, 0))</f>
        <v/>
      </c>
      <c r="B233">
        <f>INDEX(resultados!$A$2:$ZZ$572, 227, MATCH($B$2, resultados!$A$1:$ZZ$1, 0))</f>
        <v/>
      </c>
      <c r="C233">
        <f>INDEX(resultados!$A$2:$ZZ$572, 227, MATCH($B$3, resultados!$A$1:$ZZ$1, 0))</f>
        <v/>
      </c>
    </row>
    <row r="234">
      <c r="A234">
        <f>INDEX(resultados!$A$2:$ZZ$572, 228, MATCH($B$1, resultados!$A$1:$ZZ$1, 0))</f>
        <v/>
      </c>
      <c r="B234">
        <f>INDEX(resultados!$A$2:$ZZ$572, 228, MATCH($B$2, resultados!$A$1:$ZZ$1, 0))</f>
        <v/>
      </c>
      <c r="C234">
        <f>INDEX(resultados!$A$2:$ZZ$572, 228, MATCH($B$3, resultados!$A$1:$ZZ$1, 0))</f>
        <v/>
      </c>
    </row>
    <row r="235">
      <c r="A235">
        <f>INDEX(resultados!$A$2:$ZZ$572, 229, MATCH($B$1, resultados!$A$1:$ZZ$1, 0))</f>
        <v/>
      </c>
      <c r="B235">
        <f>INDEX(resultados!$A$2:$ZZ$572, 229, MATCH($B$2, resultados!$A$1:$ZZ$1, 0))</f>
        <v/>
      </c>
      <c r="C235">
        <f>INDEX(resultados!$A$2:$ZZ$572, 229, MATCH($B$3, resultados!$A$1:$ZZ$1, 0))</f>
        <v/>
      </c>
    </row>
    <row r="236">
      <c r="A236">
        <f>INDEX(resultados!$A$2:$ZZ$572, 230, MATCH($B$1, resultados!$A$1:$ZZ$1, 0))</f>
        <v/>
      </c>
      <c r="B236">
        <f>INDEX(resultados!$A$2:$ZZ$572, 230, MATCH($B$2, resultados!$A$1:$ZZ$1, 0))</f>
        <v/>
      </c>
      <c r="C236">
        <f>INDEX(resultados!$A$2:$ZZ$572, 230, MATCH($B$3, resultados!$A$1:$ZZ$1, 0))</f>
        <v/>
      </c>
    </row>
    <row r="237">
      <c r="A237">
        <f>INDEX(resultados!$A$2:$ZZ$572, 231, MATCH($B$1, resultados!$A$1:$ZZ$1, 0))</f>
        <v/>
      </c>
      <c r="B237">
        <f>INDEX(resultados!$A$2:$ZZ$572, 231, MATCH($B$2, resultados!$A$1:$ZZ$1, 0))</f>
        <v/>
      </c>
      <c r="C237">
        <f>INDEX(resultados!$A$2:$ZZ$572, 231, MATCH($B$3, resultados!$A$1:$ZZ$1, 0))</f>
        <v/>
      </c>
    </row>
    <row r="238">
      <c r="A238">
        <f>INDEX(resultados!$A$2:$ZZ$572, 232, MATCH($B$1, resultados!$A$1:$ZZ$1, 0))</f>
        <v/>
      </c>
      <c r="B238">
        <f>INDEX(resultados!$A$2:$ZZ$572, 232, MATCH($B$2, resultados!$A$1:$ZZ$1, 0))</f>
        <v/>
      </c>
      <c r="C238">
        <f>INDEX(resultados!$A$2:$ZZ$572, 232, MATCH($B$3, resultados!$A$1:$ZZ$1, 0))</f>
        <v/>
      </c>
    </row>
    <row r="239">
      <c r="A239">
        <f>INDEX(resultados!$A$2:$ZZ$572, 233, MATCH($B$1, resultados!$A$1:$ZZ$1, 0))</f>
        <v/>
      </c>
      <c r="B239">
        <f>INDEX(resultados!$A$2:$ZZ$572, 233, MATCH($B$2, resultados!$A$1:$ZZ$1, 0))</f>
        <v/>
      </c>
      <c r="C239">
        <f>INDEX(resultados!$A$2:$ZZ$572, 233, MATCH($B$3, resultados!$A$1:$ZZ$1, 0))</f>
        <v/>
      </c>
    </row>
    <row r="240">
      <c r="A240">
        <f>INDEX(resultados!$A$2:$ZZ$572, 234, MATCH($B$1, resultados!$A$1:$ZZ$1, 0))</f>
        <v/>
      </c>
      <c r="B240">
        <f>INDEX(resultados!$A$2:$ZZ$572, 234, MATCH($B$2, resultados!$A$1:$ZZ$1, 0))</f>
        <v/>
      </c>
      <c r="C240">
        <f>INDEX(resultados!$A$2:$ZZ$572, 234, MATCH($B$3, resultados!$A$1:$ZZ$1, 0))</f>
        <v/>
      </c>
    </row>
    <row r="241">
      <c r="A241">
        <f>INDEX(resultados!$A$2:$ZZ$572, 235, MATCH($B$1, resultados!$A$1:$ZZ$1, 0))</f>
        <v/>
      </c>
      <c r="B241">
        <f>INDEX(resultados!$A$2:$ZZ$572, 235, MATCH($B$2, resultados!$A$1:$ZZ$1, 0))</f>
        <v/>
      </c>
      <c r="C241">
        <f>INDEX(resultados!$A$2:$ZZ$572, 235, MATCH($B$3, resultados!$A$1:$ZZ$1, 0))</f>
        <v/>
      </c>
    </row>
    <row r="242">
      <c r="A242">
        <f>INDEX(resultados!$A$2:$ZZ$572, 236, MATCH($B$1, resultados!$A$1:$ZZ$1, 0))</f>
        <v/>
      </c>
      <c r="B242">
        <f>INDEX(resultados!$A$2:$ZZ$572, 236, MATCH($B$2, resultados!$A$1:$ZZ$1, 0))</f>
        <v/>
      </c>
      <c r="C242">
        <f>INDEX(resultados!$A$2:$ZZ$572, 236, MATCH($B$3, resultados!$A$1:$ZZ$1, 0))</f>
        <v/>
      </c>
    </row>
    <row r="243">
      <c r="A243">
        <f>INDEX(resultados!$A$2:$ZZ$572, 237, MATCH($B$1, resultados!$A$1:$ZZ$1, 0))</f>
        <v/>
      </c>
      <c r="B243">
        <f>INDEX(resultados!$A$2:$ZZ$572, 237, MATCH($B$2, resultados!$A$1:$ZZ$1, 0))</f>
        <v/>
      </c>
      <c r="C243">
        <f>INDEX(resultados!$A$2:$ZZ$572, 237, MATCH($B$3, resultados!$A$1:$ZZ$1, 0))</f>
        <v/>
      </c>
    </row>
    <row r="244">
      <c r="A244">
        <f>INDEX(resultados!$A$2:$ZZ$572, 238, MATCH($B$1, resultados!$A$1:$ZZ$1, 0))</f>
        <v/>
      </c>
      <c r="B244">
        <f>INDEX(resultados!$A$2:$ZZ$572, 238, MATCH($B$2, resultados!$A$1:$ZZ$1, 0))</f>
        <v/>
      </c>
      <c r="C244">
        <f>INDEX(resultados!$A$2:$ZZ$572, 238, MATCH($B$3, resultados!$A$1:$ZZ$1, 0))</f>
        <v/>
      </c>
    </row>
    <row r="245">
      <c r="A245">
        <f>INDEX(resultados!$A$2:$ZZ$572, 239, MATCH($B$1, resultados!$A$1:$ZZ$1, 0))</f>
        <v/>
      </c>
      <c r="B245">
        <f>INDEX(resultados!$A$2:$ZZ$572, 239, MATCH($B$2, resultados!$A$1:$ZZ$1, 0))</f>
        <v/>
      </c>
      <c r="C245">
        <f>INDEX(resultados!$A$2:$ZZ$572, 239, MATCH($B$3, resultados!$A$1:$ZZ$1, 0))</f>
        <v/>
      </c>
    </row>
    <row r="246">
      <c r="A246">
        <f>INDEX(resultados!$A$2:$ZZ$572, 240, MATCH($B$1, resultados!$A$1:$ZZ$1, 0))</f>
        <v/>
      </c>
      <c r="B246">
        <f>INDEX(resultados!$A$2:$ZZ$572, 240, MATCH($B$2, resultados!$A$1:$ZZ$1, 0))</f>
        <v/>
      </c>
      <c r="C246">
        <f>INDEX(resultados!$A$2:$ZZ$572, 240, MATCH($B$3, resultados!$A$1:$ZZ$1, 0))</f>
        <v/>
      </c>
    </row>
    <row r="247">
      <c r="A247">
        <f>INDEX(resultados!$A$2:$ZZ$572, 241, MATCH($B$1, resultados!$A$1:$ZZ$1, 0))</f>
        <v/>
      </c>
      <c r="B247">
        <f>INDEX(resultados!$A$2:$ZZ$572, 241, MATCH($B$2, resultados!$A$1:$ZZ$1, 0))</f>
        <v/>
      </c>
      <c r="C247">
        <f>INDEX(resultados!$A$2:$ZZ$572, 241, MATCH($B$3, resultados!$A$1:$ZZ$1, 0))</f>
        <v/>
      </c>
    </row>
    <row r="248">
      <c r="A248">
        <f>INDEX(resultados!$A$2:$ZZ$572, 242, MATCH($B$1, resultados!$A$1:$ZZ$1, 0))</f>
        <v/>
      </c>
      <c r="B248">
        <f>INDEX(resultados!$A$2:$ZZ$572, 242, MATCH($B$2, resultados!$A$1:$ZZ$1, 0))</f>
        <v/>
      </c>
      <c r="C248">
        <f>INDEX(resultados!$A$2:$ZZ$572, 242, MATCH($B$3, resultados!$A$1:$ZZ$1, 0))</f>
        <v/>
      </c>
    </row>
    <row r="249">
      <c r="A249">
        <f>INDEX(resultados!$A$2:$ZZ$572, 243, MATCH($B$1, resultados!$A$1:$ZZ$1, 0))</f>
        <v/>
      </c>
      <c r="B249">
        <f>INDEX(resultados!$A$2:$ZZ$572, 243, MATCH($B$2, resultados!$A$1:$ZZ$1, 0))</f>
        <v/>
      </c>
      <c r="C249">
        <f>INDEX(resultados!$A$2:$ZZ$572, 243, MATCH($B$3, resultados!$A$1:$ZZ$1, 0))</f>
        <v/>
      </c>
    </row>
    <row r="250">
      <c r="A250">
        <f>INDEX(resultados!$A$2:$ZZ$572, 244, MATCH($B$1, resultados!$A$1:$ZZ$1, 0))</f>
        <v/>
      </c>
      <c r="B250">
        <f>INDEX(resultados!$A$2:$ZZ$572, 244, MATCH($B$2, resultados!$A$1:$ZZ$1, 0))</f>
        <v/>
      </c>
      <c r="C250">
        <f>INDEX(resultados!$A$2:$ZZ$572, 244, MATCH($B$3, resultados!$A$1:$ZZ$1, 0))</f>
        <v/>
      </c>
    </row>
    <row r="251">
      <c r="A251">
        <f>INDEX(resultados!$A$2:$ZZ$572, 245, MATCH($B$1, resultados!$A$1:$ZZ$1, 0))</f>
        <v/>
      </c>
      <c r="B251">
        <f>INDEX(resultados!$A$2:$ZZ$572, 245, MATCH($B$2, resultados!$A$1:$ZZ$1, 0))</f>
        <v/>
      </c>
      <c r="C251">
        <f>INDEX(resultados!$A$2:$ZZ$572, 245, MATCH($B$3, resultados!$A$1:$ZZ$1, 0))</f>
        <v/>
      </c>
    </row>
    <row r="252">
      <c r="A252">
        <f>INDEX(resultados!$A$2:$ZZ$572, 246, MATCH($B$1, resultados!$A$1:$ZZ$1, 0))</f>
        <v/>
      </c>
      <c r="B252">
        <f>INDEX(resultados!$A$2:$ZZ$572, 246, MATCH($B$2, resultados!$A$1:$ZZ$1, 0))</f>
        <v/>
      </c>
      <c r="C252">
        <f>INDEX(resultados!$A$2:$ZZ$572, 246, MATCH($B$3, resultados!$A$1:$ZZ$1, 0))</f>
        <v/>
      </c>
    </row>
    <row r="253">
      <c r="A253">
        <f>INDEX(resultados!$A$2:$ZZ$572, 247, MATCH($B$1, resultados!$A$1:$ZZ$1, 0))</f>
        <v/>
      </c>
      <c r="B253">
        <f>INDEX(resultados!$A$2:$ZZ$572, 247, MATCH($B$2, resultados!$A$1:$ZZ$1, 0))</f>
        <v/>
      </c>
      <c r="C253">
        <f>INDEX(resultados!$A$2:$ZZ$572, 247, MATCH($B$3, resultados!$A$1:$ZZ$1, 0))</f>
        <v/>
      </c>
    </row>
    <row r="254">
      <c r="A254">
        <f>INDEX(resultados!$A$2:$ZZ$572, 248, MATCH($B$1, resultados!$A$1:$ZZ$1, 0))</f>
        <v/>
      </c>
      <c r="B254">
        <f>INDEX(resultados!$A$2:$ZZ$572, 248, MATCH($B$2, resultados!$A$1:$ZZ$1, 0))</f>
        <v/>
      </c>
      <c r="C254">
        <f>INDEX(resultados!$A$2:$ZZ$572, 248, MATCH($B$3, resultados!$A$1:$ZZ$1, 0))</f>
        <v/>
      </c>
    </row>
    <row r="255">
      <c r="A255">
        <f>INDEX(resultados!$A$2:$ZZ$572, 249, MATCH($B$1, resultados!$A$1:$ZZ$1, 0))</f>
        <v/>
      </c>
      <c r="B255">
        <f>INDEX(resultados!$A$2:$ZZ$572, 249, MATCH($B$2, resultados!$A$1:$ZZ$1, 0))</f>
        <v/>
      </c>
      <c r="C255">
        <f>INDEX(resultados!$A$2:$ZZ$572, 249, MATCH($B$3, resultados!$A$1:$ZZ$1, 0))</f>
        <v/>
      </c>
    </row>
    <row r="256">
      <c r="A256">
        <f>INDEX(resultados!$A$2:$ZZ$572, 250, MATCH($B$1, resultados!$A$1:$ZZ$1, 0))</f>
        <v/>
      </c>
      <c r="B256">
        <f>INDEX(resultados!$A$2:$ZZ$572, 250, MATCH($B$2, resultados!$A$1:$ZZ$1, 0))</f>
        <v/>
      </c>
      <c r="C256">
        <f>INDEX(resultados!$A$2:$ZZ$572, 250, MATCH($B$3, resultados!$A$1:$ZZ$1, 0))</f>
        <v/>
      </c>
    </row>
    <row r="257">
      <c r="A257">
        <f>INDEX(resultados!$A$2:$ZZ$572, 251, MATCH($B$1, resultados!$A$1:$ZZ$1, 0))</f>
        <v/>
      </c>
      <c r="B257">
        <f>INDEX(resultados!$A$2:$ZZ$572, 251, MATCH($B$2, resultados!$A$1:$ZZ$1, 0))</f>
        <v/>
      </c>
      <c r="C257">
        <f>INDEX(resultados!$A$2:$ZZ$572, 251, MATCH($B$3, resultados!$A$1:$ZZ$1, 0))</f>
        <v/>
      </c>
    </row>
    <row r="258">
      <c r="A258">
        <f>INDEX(resultados!$A$2:$ZZ$572, 252, MATCH($B$1, resultados!$A$1:$ZZ$1, 0))</f>
        <v/>
      </c>
      <c r="B258">
        <f>INDEX(resultados!$A$2:$ZZ$572, 252, MATCH($B$2, resultados!$A$1:$ZZ$1, 0))</f>
        <v/>
      </c>
      <c r="C258">
        <f>INDEX(resultados!$A$2:$ZZ$572, 252, MATCH($B$3, resultados!$A$1:$ZZ$1, 0))</f>
        <v/>
      </c>
    </row>
    <row r="259">
      <c r="A259">
        <f>INDEX(resultados!$A$2:$ZZ$572, 253, MATCH($B$1, resultados!$A$1:$ZZ$1, 0))</f>
        <v/>
      </c>
      <c r="B259">
        <f>INDEX(resultados!$A$2:$ZZ$572, 253, MATCH($B$2, resultados!$A$1:$ZZ$1, 0))</f>
        <v/>
      </c>
      <c r="C259">
        <f>INDEX(resultados!$A$2:$ZZ$572, 253, MATCH($B$3, resultados!$A$1:$ZZ$1, 0))</f>
        <v/>
      </c>
    </row>
    <row r="260">
      <c r="A260">
        <f>INDEX(resultados!$A$2:$ZZ$572, 254, MATCH($B$1, resultados!$A$1:$ZZ$1, 0))</f>
        <v/>
      </c>
      <c r="B260">
        <f>INDEX(resultados!$A$2:$ZZ$572, 254, MATCH($B$2, resultados!$A$1:$ZZ$1, 0))</f>
        <v/>
      </c>
      <c r="C260">
        <f>INDEX(resultados!$A$2:$ZZ$572, 254, MATCH($B$3, resultados!$A$1:$ZZ$1, 0))</f>
        <v/>
      </c>
    </row>
    <row r="261">
      <c r="A261">
        <f>INDEX(resultados!$A$2:$ZZ$572, 255, MATCH($B$1, resultados!$A$1:$ZZ$1, 0))</f>
        <v/>
      </c>
      <c r="B261">
        <f>INDEX(resultados!$A$2:$ZZ$572, 255, MATCH($B$2, resultados!$A$1:$ZZ$1, 0))</f>
        <v/>
      </c>
      <c r="C261">
        <f>INDEX(resultados!$A$2:$ZZ$572, 255, MATCH($B$3, resultados!$A$1:$ZZ$1, 0))</f>
        <v/>
      </c>
    </row>
    <row r="262">
      <c r="A262">
        <f>INDEX(resultados!$A$2:$ZZ$572, 256, MATCH($B$1, resultados!$A$1:$ZZ$1, 0))</f>
        <v/>
      </c>
      <c r="B262">
        <f>INDEX(resultados!$A$2:$ZZ$572, 256, MATCH($B$2, resultados!$A$1:$ZZ$1, 0))</f>
        <v/>
      </c>
      <c r="C262">
        <f>INDEX(resultados!$A$2:$ZZ$572, 256, MATCH($B$3, resultados!$A$1:$ZZ$1, 0))</f>
        <v/>
      </c>
    </row>
    <row r="263">
      <c r="A263">
        <f>INDEX(resultados!$A$2:$ZZ$572, 257, MATCH($B$1, resultados!$A$1:$ZZ$1, 0))</f>
        <v/>
      </c>
      <c r="B263">
        <f>INDEX(resultados!$A$2:$ZZ$572, 257, MATCH($B$2, resultados!$A$1:$ZZ$1, 0))</f>
        <v/>
      </c>
      <c r="C263">
        <f>INDEX(resultados!$A$2:$ZZ$572, 257, MATCH($B$3, resultados!$A$1:$ZZ$1, 0))</f>
        <v/>
      </c>
    </row>
    <row r="264">
      <c r="A264">
        <f>INDEX(resultados!$A$2:$ZZ$572, 258, MATCH($B$1, resultados!$A$1:$ZZ$1, 0))</f>
        <v/>
      </c>
      <c r="B264">
        <f>INDEX(resultados!$A$2:$ZZ$572, 258, MATCH($B$2, resultados!$A$1:$ZZ$1, 0))</f>
        <v/>
      </c>
      <c r="C264">
        <f>INDEX(resultados!$A$2:$ZZ$572, 258, MATCH($B$3, resultados!$A$1:$ZZ$1, 0))</f>
        <v/>
      </c>
    </row>
    <row r="265">
      <c r="A265">
        <f>INDEX(resultados!$A$2:$ZZ$572, 259, MATCH($B$1, resultados!$A$1:$ZZ$1, 0))</f>
        <v/>
      </c>
      <c r="B265">
        <f>INDEX(resultados!$A$2:$ZZ$572, 259, MATCH($B$2, resultados!$A$1:$ZZ$1, 0))</f>
        <v/>
      </c>
      <c r="C265">
        <f>INDEX(resultados!$A$2:$ZZ$572, 259, MATCH($B$3, resultados!$A$1:$ZZ$1, 0))</f>
        <v/>
      </c>
    </row>
    <row r="266">
      <c r="A266">
        <f>INDEX(resultados!$A$2:$ZZ$572, 260, MATCH($B$1, resultados!$A$1:$ZZ$1, 0))</f>
        <v/>
      </c>
      <c r="B266">
        <f>INDEX(resultados!$A$2:$ZZ$572, 260, MATCH($B$2, resultados!$A$1:$ZZ$1, 0))</f>
        <v/>
      </c>
      <c r="C266">
        <f>INDEX(resultados!$A$2:$ZZ$572, 260, MATCH($B$3, resultados!$A$1:$ZZ$1, 0))</f>
        <v/>
      </c>
    </row>
    <row r="267">
      <c r="A267">
        <f>INDEX(resultados!$A$2:$ZZ$572, 261, MATCH($B$1, resultados!$A$1:$ZZ$1, 0))</f>
        <v/>
      </c>
      <c r="B267">
        <f>INDEX(resultados!$A$2:$ZZ$572, 261, MATCH($B$2, resultados!$A$1:$ZZ$1, 0))</f>
        <v/>
      </c>
      <c r="C267">
        <f>INDEX(resultados!$A$2:$ZZ$572, 261, MATCH($B$3, resultados!$A$1:$ZZ$1, 0))</f>
        <v/>
      </c>
    </row>
    <row r="268">
      <c r="A268">
        <f>INDEX(resultados!$A$2:$ZZ$572, 262, MATCH($B$1, resultados!$A$1:$ZZ$1, 0))</f>
        <v/>
      </c>
      <c r="B268">
        <f>INDEX(resultados!$A$2:$ZZ$572, 262, MATCH($B$2, resultados!$A$1:$ZZ$1, 0))</f>
        <v/>
      </c>
      <c r="C268">
        <f>INDEX(resultados!$A$2:$ZZ$572, 262, MATCH($B$3, resultados!$A$1:$ZZ$1, 0))</f>
        <v/>
      </c>
    </row>
    <row r="269">
      <c r="A269">
        <f>INDEX(resultados!$A$2:$ZZ$572, 263, MATCH($B$1, resultados!$A$1:$ZZ$1, 0))</f>
        <v/>
      </c>
      <c r="B269">
        <f>INDEX(resultados!$A$2:$ZZ$572, 263, MATCH($B$2, resultados!$A$1:$ZZ$1, 0))</f>
        <v/>
      </c>
      <c r="C269">
        <f>INDEX(resultados!$A$2:$ZZ$572, 263, MATCH($B$3, resultados!$A$1:$ZZ$1, 0))</f>
        <v/>
      </c>
    </row>
    <row r="270">
      <c r="A270">
        <f>INDEX(resultados!$A$2:$ZZ$572, 264, MATCH($B$1, resultados!$A$1:$ZZ$1, 0))</f>
        <v/>
      </c>
      <c r="B270">
        <f>INDEX(resultados!$A$2:$ZZ$572, 264, MATCH($B$2, resultados!$A$1:$ZZ$1, 0))</f>
        <v/>
      </c>
      <c r="C270">
        <f>INDEX(resultados!$A$2:$ZZ$572, 264, MATCH($B$3, resultados!$A$1:$ZZ$1, 0))</f>
        <v/>
      </c>
    </row>
    <row r="271">
      <c r="A271">
        <f>INDEX(resultados!$A$2:$ZZ$572, 265, MATCH($B$1, resultados!$A$1:$ZZ$1, 0))</f>
        <v/>
      </c>
      <c r="B271">
        <f>INDEX(resultados!$A$2:$ZZ$572, 265, MATCH($B$2, resultados!$A$1:$ZZ$1, 0))</f>
        <v/>
      </c>
      <c r="C271">
        <f>INDEX(resultados!$A$2:$ZZ$572, 265, MATCH($B$3, resultados!$A$1:$ZZ$1, 0))</f>
        <v/>
      </c>
    </row>
    <row r="272">
      <c r="A272">
        <f>INDEX(resultados!$A$2:$ZZ$572, 266, MATCH($B$1, resultados!$A$1:$ZZ$1, 0))</f>
        <v/>
      </c>
      <c r="B272">
        <f>INDEX(resultados!$A$2:$ZZ$572, 266, MATCH($B$2, resultados!$A$1:$ZZ$1, 0))</f>
        <v/>
      </c>
      <c r="C272">
        <f>INDEX(resultados!$A$2:$ZZ$572, 266, MATCH($B$3, resultados!$A$1:$ZZ$1, 0))</f>
        <v/>
      </c>
    </row>
    <row r="273">
      <c r="A273">
        <f>INDEX(resultados!$A$2:$ZZ$572, 267, MATCH($B$1, resultados!$A$1:$ZZ$1, 0))</f>
        <v/>
      </c>
      <c r="B273">
        <f>INDEX(resultados!$A$2:$ZZ$572, 267, MATCH($B$2, resultados!$A$1:$ZZ$1, 0))</f>
        <v/>
      </c>
      <c r="C273">
        <f>INDEX(resultados!$A$2:$ZZ$572, 267, MATCH($B$3, resultados!$A$1:$ZZ$1, 0))</f>
        <v/>
      </c>
    </row>
    <row r="274">
      <c r="A274">
        <f>INDEX(resultados!$A$2:$ZZ$572, 268, MATCH($B$1, resultados!$A$1:$ZZ$1, 0))</f>
        <v/>
      </c>
      <c r="B274">
        <f>INDEX(resultados!$A$2:$ZZ$572, 268, MATCH($B$2, resultados!$A$1:$ZZ$1, 0))</f>
        <v/>
      </c>
      <c r="C274">
        <f>INDEX(resultados!$A$2:$ZZ$572, 268, MATCH($B$3, resultados!$A$1:$ZZ$1, 0))</f>
        <v/>
      </c>
    </row>
    <row r="275">
      <c r="A275">
        <f>INDEX(resultados!$A$2:$ZZ$572, 269, MATCH($B$1, resultados!$A$1:$ZZ$1, 0))</f>
        <v/>
      </c>
      <c r="B275">
        <f>INDEX(resultados!$A$2:$ZZ$572, 269, MATCH($B$2, resultados!$A$1:$ZZ$1, 0))</f>
        <v/>
      </c>
      <c r="C275">
        <f>INDEX(resultados!$A$2:$ZZ$572, 269, MATCH($B$3, resultados!$A$1:$ZZ$1, 0))</f>
        <v/>
      </c>
    </row>
    <row r="276">
      <c r="A276">
        <f>INDEX(resultados!$A$2:$ZZ$572, 270, MATCH($B$1, resultados!$A$1:$ZZ$1, 0))</f>
        <v/>
      </c>
      <c r="B276">
        <f>INDEX(resultados!$A$2:$ZZ$572, 270, MATCH($B$2, resultados!$A$1:$ZZ$1, 0))</f>
        <v/>
      </c>
      <c r="C276">
        <f>INDEX(resultados!$A$2:$ZZ$572, 270, MATCH($B$3, resultados!$A$1:$ZZ$1, 0))</f>
        <v/>
      </c>
    </row>
    <row r="277">
      <c r="A277">
        <f>INDEX(resultados!$A$2:$ZZ$572, 271, MATCH($B$1, resultados!$A$1:$ZZ$1, 0))</f>
        <v/>
      </c>
      <c r="B277">
        <f>INDEX(resultados!$A$2:$ZZ$572, 271, MATCH($B$2, resultados!$A$1:$ZZ$1, 0))</f>
        <v/>
      </c>
      <c r="C277">
        <f>INDEX(resultados!$A$2:$ZZ$572, 271, MATCH($B$3, resultados!$A$1:$ZZ$1, 0))</f>
        <v/>
      </c>
    </row>
    <row r="278">
      <c r="A278">
        <f>INDEX(resultados!$A$2:$ZZ$572, 272, MATCH($B$1, resultados!$A$1:$ZZ$1, 0))</f>
        <v/>
      </c>
      <c r="B278">
        <f>INDEX(resultados!$A$2:$ZZ$572, 272, MATCH($B$2, resultados!$A$1:$ZZ$1, 0))</f>
        <v/>
      </c>
      <c r="C278">
        <f>INDEX(resultados!$A$2:$ZZ$572, 272, MATCH($B$3, resultados!$A$1:$ZZ$1, 0))</f>
        <v/>
      </c>
    </row>
    <row r="279">
      <c r="A279">
        <f>INDEX(resultados!$A$2:$ZZ$572, 273, MATCH($B$1, resultados!$A$1:$ZZ$1, 0))</f>
        <v/>
      </c>
      <c r="B279">
        <f>INDEX(resultados!$A$2:$ZZ$572, 273, MATCH($B$2, resultados!$A$1:$ZZ$1, 0))</f>
        <v/>
      </c>
      <c r="C279">
        <f>INDEX(resultados!$A$2:$ZZ$572, 273, MATCH($B$3, resultados!$A$1:$ZZ$1, 0))</f>
        <v/>
      </c>
    </row>
    <row r="280">
      <c r="A280">
        <f>INDEX(resultados!$A$2:$ZZ$572, 274, MATCH($B$1, resultados!$A$1:$ZZ$1, 0))</f>
        <v/>
      </c>
      <c r="B280">
        <f>INDEX(resultados!$A$2:$ZZ$572, 274, MATCH($B$2, resultados!$A$1:$ZZ$1, 0))</f>
        <v/>
      </c>
      <c r="C280">
        <f>INDEX(resultados!$A$2:$ZZ$572, 274, MATCH($B$3, resultados!$A$1:$ZZ$1, 0))</f>
        <v/>
      </c>
    </row>
    <row r="281">
      <c r="A281">
        <f>INDEX(resultados!$A$2:$ZZ$572, 275, MATCH($B$1, resultados!$A$1:$ZZ$1, 0))</f>
        <v/>
      </c>
      <c r="B281">
        <f>INDEX(resultados!$A$2:$ZZ$572, 275, MATCH($B$2, resultados!$A$1:$ZZ$1, 0))</f>
        <v/>
      </c>
      <c r="C281">
        <f>INDEX(resultados!$A$2:$ZZ$572, 275, MATCH($B$3, resultados!$A$1:$ZZ$1, 0))</f>
        <v/>
      </c>
    </row>
    <row r="282">
      <c r="A282">
        <f>INDEX(resultados!$A$2:$ZZ$572, 276, MATCH($B$1, resultados!$A$1:$ZZ$1, 0))</f>
        <v/>
      </c>
      <c r="B282">
        <f>INDEX(resultados!$A$2:$ZZ$572, 276, MATCH($B$2, resultados!$A$1:$ZZ$1, 0))</f>
        <v/>
      </c>
      <c r="C282">
        <f>INDEX(resultados!$A$2:$ZZ$572, 276, MATCH($B$3, resultados!$A$1:$ZZ$1, 0))</f>
        <v/>
      </c>
    </row>
    <row r="283">
      <c r="A283">
        <f>INDEX(resultados!$A$2:$ZZ$572, 277, MATCH($B$1, resultados!$A$1:$ZZ$1, 0))</f>
        <v/>
      </c>
      <c r="B283">
        <f>INDEX(resultados!$A$2:$ZZ$572, 277, MATCH($B$2, resultados!$A$1:$ZZ$1, 0))</f>
        <v/>
      </c>
      <c r="C283">
        <f>INDEX(resultados!$A$2:$ZZ$572, 277, MATCH($B$3, resultados!$A$1:$ZZ$1, 0))</f>
        <v/>
      </c>
    </row>
    <row r="284">
      <c r="A284">
        <f>INDEX(resultados!$A$2:$ZZ$572, 278, MATCH($B$1, resultados!$A$1:$ZZ$1, 0))</f>
        <v/>
      </c>
      <c r="B284">
        <f>INDEX(resultados!$A$2:$ZZ$572, 278, MATCH($B$2, resultados!$A$1:$ZZ$1, 0))</f>
        <v/>
      </c>
      <c r="C284">
        <f>INDEX(resultados!$A$2:$ZZ$572, 278, MATCH($B$3, resultados!$A$1:$ZZ$1, 0))</f>
        <v/>
      </c>
    </row>
    <row r="285">
      <c r="A285">
        <f>INDEX(resultados!$A$2:$ZZ$572, 279, MATCH($B$1, resultados!$A$1:$ZZ$1, 0))</f>
        <v/>
      </c>
      <c r="B285">
        <f>INDEX(resultados!$A$2:$ZZ$572, 279, MATCH($B$2, resultados!$A$1:$ZZ$1, 0))</f>
        <v/>
      </c>
      <c r="C285">
        <f>INDEX(resultados!$A$2:$ZZ$572, 279, MATCH($B$3, resultados!$A$1:$ZZ$1, 0))</f>
        <v/>
      </c>
    </row>
    <row r="286">
      <c r="A286">
        <f>INDEX(resultados!$A$2:$ZZ$572, 280, MATCH($B$1, resultados!$A$1:$ZZ$1, 0))</f>
        <v/>
      </c>
      <c r="B286">
        <f>INDEX(resultados!$A$2:$ZZ$572, 280, MATCH($B$2, resultados!$A$1:$ZZ$1, 0))</f>
        <v/>
      </c>
      <c r="C286">
        <f>INDEX(resultados!$A$2:$ZZ$572, 280, MATCH($B$3, resultados!$A$1:$ZZ$1, 0))</f>
        <v/>
      </c>
    </row>
    <row r="287">
      <c r="A287">
        <f>INDEX(resultados!$A$2:$ZZ$572, 281, MATCH($B$1, resultados!$A$1:$ZZ$1, 0))</f>
        <v/>
      </c>
      <c r="B287">
        <f>INDEX(resultados!$A$2:$ZZ$572, 281, MATCH($B$2, resultados!$A$1:$ZZ$1, 0))</f>
        <v/>
      </c>
      <c r="C287">
        <f>INDEX(resultados!$A$2:$ZZ$572, 281, MATCH($B$3, resultados!$A$1:$ZZ$1, 0))</f>
        <v/>
      </c>
    </row>
    <row r="288">
      <c r="A288">
        <f>INDEX(resultados!$A$2:$ZZ$572, 282, MATCH($B$1, resultados!$A$1:$ZZ$1, 0))</f>
        <v/>
      </c>
      <c r="B288">
        <f>INDEX(resultados!$A$2:$ZZ$572, 282, MATCH($B$2, resultados!$A$1:$ZZ$1, 0))</f>
        <v/>
      </c>
      <c r="C288">
        <f>INDEX(resultados!$A$2:$ZZ$572, 282, MATCH($B$3, resultados!$A$1:$ZZ$1, 0))</f>
        <v/>
      </c>
    </row>
    <row r="289">
      <c r="A289">
        <f>INDEX(resultados!$A$2:$ZZ$572, 283, MATCH($B$1, resultados!$A$1:$ZZ$1, 0))</f>
        <v/>
      </c>
      <c r="B289">
        <f>INDEX(resultados!$A$2:$ZZ$572, 283, MATCH($B$2, resultados!$A$1:$ZZ$1, 0))</f>
        <v/>
      </c>
      <c r="C289">
        <f>INDEX(resultados!$A$2:$ZZ$572, 283, MATCH($B$3, resultados!$A$1:$ZZ$1, 0))</f>
        <v/>
      </c>
    </row>
    <row r="290">
      <c r="A290">
        <f>INDEX(resultados!$A$2:$ZZ$572, 284, MATCH($B$1, resultados!$A$1:$ZZ$1, 0))</f>
        <v/>
      </c>
      <c r="B290">
        <f>INDEX(resultados!$A$2:$ZZ$572, 284, MATCH($B$2, resultados!$A$1:$ZZ$1, 0))</f>
        <v/>
      </c>
      <c r="C290">
        <f>INDEX(resultados!$A$2:$ZZ$572, 284, MATCH($B$3, resultados!$A$1:$ZZ$1, 0))</f>
        <v/>
      </c>
    </row>
    <row r="291">
      <c r="A291">
        <f>INDEX(resultados!$A$2:$ZZ$572, 285, MATCH($B$1, resultados!$A$1:$ZZ$1, 0))</f>
        <v/>
      </c>
      <c r="B291">
        <f>INDEX(resultados!$A$2:$ZZ$572, 285, MATCH($B$2, resultados!$A$1:$ZZ$1, 0))</f>
        <v/>
      </c>
      <c r="C291">
        <f>INDEX(resultados!$A$2:$ZZ$572, 285, MATCH($B$3, resultados!$A$1:$ZZ$1, 0))</f>
        <v/>
      </c>
    </row>
    <row r="292">
      <c r="A292">
        <f>INDEX(resultados!$A$2:$ZZ$572, 286, MATCH($B$1, resultados!$A$1:$ZZ$1, 0))</f>
        <v/>
      </c>
      <c r="B292">
        <f>INDEX(resultados!$A$2:$ZZ$572, 286, MATCH($B$2, resultados!$A$1:$ZZ$1, 0))</f>
        <v/>
      </c>
      <c r="C292">
        <f>INDEX(resultados!$A$2:$ZZ$572, 286, MATCH($B$3, resultados!$A$1:$ZZ$1, 0))</f>
        <v/>
      </c>
    </row>
    <row r="293">
      <c r="A293">
        <f>INDEX(resultados!$A$2:$ZZ$572, 287, MATCH($B$1, resultados!$A$1:$ZZ$1, 0))</f>
        <v/>
      </c>
      <c r="B293">
        <f>INDEX(resultados!$A$2:$ZZ$572, 287, MATCH($B$2, resultados!$A$1:$ZZ$1, 0))</f>
        <v/>
      </c>
      <c r="C293">
        <f>INDEX(resultados!$A$2:$ZZ$572, 287, MATCH($B$3, resultados!$A$1:$ZZ$1, 0))</f>
        <v/>
      </c>
    </row>
    <row r="294">
      <c r="A294">
        <f>INDEX(resultados!$A$2:$ZZ$572, 288, MATCH($B$1, resultados!$A$1:$ZZ$1, 0))</f>
        <v/>
      </c>
      <c r="B294">
        <f>INDEX(resultados!$A$2:$ZZ$572, 288, MATCH($B$2, resultados!$A$1:$ZZ$1, 0))</f>
        <v/>
      </c>
      <c r="C294">
        <f>INDEX(resultados!$A$2:$ZZ$572, 288, MATCH($B$3, resultados!$A$1:$ZZ$1, 0))</f>
        <v/>
      </c>
    </row>
    <row r="295">
      <c r="A295">
        <f>INDEX(resultados!$A$2:$ZZ$572, 289, MATCH($B$1, resultados!$A$1:$ZZ$1, 0))</f>
        <v/>
      </c>
      <c r="B295">
        <f>INDEX(resultados!$A$2:$ZZ$572, 289, MATCH($B$2, resultados!$A$1:$ZZ$1, 0))</f>
        <v/>
      </c>
      <c r="C295">
        <f>INDEX(resultados!$A$2:$ZZ$572, 289, MATCH($B$3, resultados!$A$1:$ZZ$1, 0))</f>
        <v/>
      </c>
    </row>
    <row r="296">
      <c r="A296">
        <f>INDEX(resultados!$A$2:$ZZ$572, 290, MATCH($B$1, resultados!$A$1:$ZZ$1, 0))</f>
        <v/>
      </c>
      <c r="B296">
        <f>INDEX(resultados!$A$2:$ZZ$572, 290, MATCH($B$2, resultados!$A$1:$ZZ$1, 0))</f>
        <v/>
      </c>
      <c r="C296">
        <f>INDEX(resultados!$A$2:$ZZ$572, 290, MATCH($B$3, resultados!$A$1:$ZZ$1, 0))</f>
        <v/>
      </c>
    </row>
    <row r="297">
      <c r="A297">
        <f>INDEX(resultados!$A$2:$ZZ$572, 291, MATCH($B$1, resultados!$A$1:$ZZ$1, 0))</f>
        <v/>
      </c>
      <c r="B297">
        <f>INDEX(resultados!$A$2:$ZZ$572, 291, MATCH($B$2, resultados!$A$1:$ZZ$1, 0))</f>
        <v/>
      </c>
      <c r="C297">
        <f>INDEX(resultados!$A$2:$ZZ$572, 291, MATCH($B$3, resultados!$A$1:$ZZ$1, 0))</f>
        <v/>
      </c>
    </row>
    <row r="298">
      <c r="A298">
        <f>INDEX(resultados!$A$2:$ZZ$572, 292, MATCH($B$1, resultados!$A$1:$ZZ$1, 0))</f>
        <v/>
      </c>
      <c r="B298">
        <f>INDEX(resultados!$A$2:$ZZ$572, 292, MATCH($B$2, resultados!$A$1:$ZZ$1, 0))</f>
        <v/>
      </c>
      <c r="C298">
        <f>INDEX(resultados!$A$2:$ZZ$572, 292, MATCH($B$3, resultados!$A$1:$ZZ$1, 0))</f>
        <v/>
      </c>
    </row>
    <row r="299">
      <c r="A299">
        <f>INDEX(resultados!$A$2:$ZZ$572, 293, MATCH($B$1, resultados!$A$1:$ZZ$1, 0))</f>
        <v/>
      </c>
      <c r="B299">
        <f>INDEX(resultados!$A$2:$ZZ$572, 293, MATCH($B$2, resultados!$A$1:$ZZ$1, 0))</f>
        <v/>
      </c>
      <c r="C299">
        <f>INDEX(resultados!$A$2:$ZZ$572, 293, MATCH($B$3, resultados!$A$1:$ZZ$1, 0))</f>
        <v/>
      </c>
    </row>
    <row r="300">
      <c r="A300">
        <f>INDEX(resultados!$A$2:$ZZ$572, 294, MATCH($B$1, resultados!$A$1:$ZZ$1, 0))</f>
        <v/>
      </c>
      <c r="B300">
        <f>INDEX(resultados!$A$2:$ZZ$572, 294, MATCH($B$2, resultados!$A$1:$ZZ$1, 0))</f>
        <v/>
      </c>
      <c r="C300">
        <f>INDEX(resultados!$A$2:$ZZ$572, 294, MATCH($B$3, resultados!$A$1:$ZZ$1, 0))</f>
        <v/>
      </c>
    </row>
    <row r="301">
      <c r="A301">
        <f>INDEX(resultados!$A$2:$ZZ$572, 295, MATCH($B$1, resultados!$A$1:$ZZ$1, 0))</f>
        <v/>
      </c>
      <c r="B301">
        <f>INDEX(resultados!$A$2:$ZZ$572, 295, MATCH($B$2, resultados!$A$1:$ZZ$1, 0))</f>
        <v/>
      </c>
      <c r="C301">
        <f>INDEX(resultados!$A$2:$ZZ$572, 295, MATCH($B$3, resultados!$A$1:$ZZ$1, 0))</f>
        <v/>
      </c>
    </row>
    <row r="302">
      <c r="A302">
        <f>INDEX(resultados!$A$2:$ZZ$572, 296, MATCH($B$1, resultados!$A$1:$ZZ$1, 0))</f>
        <v/>
      </c>
      <c r="B302">
        <f>INDEX(resultados!$A$2:$ZZ$572, 296, MATCH($B$2, resultados!$A$1:$ZZ$1, 0))</f>
        <v/>
      </c>
      <c r="C302">
        <f>INDEX(resultados!$A$2:$ZZ$572, 296, MATCH($B$3, resultados!$A$1:$ZZ$1, 0))</f>
        <v/>
      </c>
    </row>
    <row r="303">
      <c r="A303">
        <f>INDEX(resultados!$A$2:$ZZ$572, 297, MATCH($B$1, resultados!$A$1:$ZZ$1, 0))</f>
        <v/>
      </c>
      <c r="B303">
        <f>INDEX(resultados!$A$2:$ZZ$572, 297, MATCH($B$2, resultados!$A$1:$ZZ$1, 0))</f>
        <v/>
      </c>
      <c r="C303">
        <f>INDEX(resultados!$A$2:$ZZ$572, 297, MATCH($B$3, resultados!$A$1:$ZZ$1, 0))</f>
        <v/>
      </c>
    </row>
    <row r="304">
      <c r="A304">
        <f>INDEX(resultados!$A$2:$ZZ$572, 298, MATCH($B$1, resultados!$A$1:$ZZ$1, 0))</f>
        <v/>
      </c>
      <c r="B304">
        <f>INDEX(resultados!$A$2:$ZZ$572, 298, MATCH($B$2, resultados!$A$1:$ZZ$1, 0))</f>
        <v/>
      </c>
      <c r="C304">
        <f>INDEX(resultados!$A$2:$ZZ$572, 298, MATCH($B$3, resultados!$A$1:$ZZ$1, 0))</f>
        <v/>
      </c>
    </row>
    <row r="305">
      <c r="A305">
        <f>INDEX(resultados!$A$2:$ZZ$572, 299, MATCH($B$1, resultados!$A$1:$ZZ$1, 0))</f>
        <v/>
      </c>
      <c r="B305">
        <f>INDEX(resultados!$A$2:$ZZ$572, 299, MATCH($B$2, resultados!$A$1:$ZZ$1, 0))</f>
        <v/>
      </c>
      <c r="C305">
        <f>INDEX(resultados!$A$2:$ZZ$572, 299, MATCH($B$3, resultados!$A$1:$ZZ$1, 0))</f>
        <v/>
      </c>
    </row>
    <row r="306">
      <c r="A306">
        <f>INDEX(resultados!$A$2:$ZZ$572, 300, MATCH($B$1, resultados!$A$1:$ZZ$1, 0))</f>
        <v/>
      </c>
      <c r="B306">
        <f>INDEX(resultados!$A$2:$ZZ$572, 300, MATCH($B$2, resultados!$A$1:$ZZ$1, 0))</f>
        <v/>
      </c>
      <c r="C306">
        <f>INDEX(resultados!$A$2:$ZZ$572, 300, MATCH($B$3, resultados!$A$1:$ZZ$1, 0))</f>
        <v/>
      </c>
    </row>
    <row r="307">
      <c r="A307">
        <f>INDEX(resultados!$A$2:$ZZ$572, 301, MATCH($B$1, resultados!$A$1:$ZZ$1, 0))</f>
        <v/>
      </c>
      <c r="B307">
        <f>INDEX(resultados!$A$2:$ZZ$572, 301, MATCH($B$2, resultados!$A$1:$ZZ$1, 0))</f>
        <v/>
      </c>
      <c r="C307">
        <f>INDEX(resultados!$A$2:$ZZ$572, 301, MATCH($B$3, resultados!$A$1:$ZZ$1, 0))</f>
        <v/>
      </c>
    </row>
    <row r="308">
      <c r="A308">
        <f>INDEX(resultados!$A$2:$ZZ$572, 302, MATCH($B$1, resultados!$A$1:$ZZ$1, 0))</f>
        <v/>
      </c>
      <c r="B308">
        <f>INDEX(resultados!$A$2:$ZZ$572, 302, MATCH($B$2, resultados!$A$1:$ZZ$1, 0))</f>
        <v/>
      </c>
      <c r="C308">
        <f>INDEX(resultados!$A$2:$ZZ$572, 302, MATCH($B$3, resultados!$A$1:$ZZ$1, 0))</f>
        <v/>
      </c>
    </row>
    <row r="309">
      <c r="A309">
        <f>INDEX(resultados!$A$2:$ZZ$572, 303, MATCH($B$1, resultados!$A$1:$ZZ$1, 0))</f>
        <v/>
      </c>
      <c r="B309">
        <f>INDEX(resultados!$A$2:$ZZ$572, 303, MATCH($B$2, resultados!$A$1:$ZZ$1, 0))</f>
        <v/>
      </c>
      <c r="C309">
        <f>INDEX(resultados!$A$2:$ZZ$572, 303, MATCH($B$3, resultados!$A$1:$ZZ$1, 0))</f>
        <v/>
      </c>
    </row>
    <row r="310">
      <c r="A310">
        <f>INDEX(resultados!$A$2:$ZZ$572, 304, MATCH($B$1, resultados!$A$1:$ZZ$1, 0))</f>
        <v/>
      </c>
      <c r="B310">
        <f>INDEX(resultados!$A$2:$ZZ$572, 304, MATCH($B$2, resultados!$A$1:$ZZ$1, 0))</f>
        <v/>
      </c>
      <c r="C310">
        <f>INDEX(resultados!$A$2:$ZZ$572, 304, MATCH($B$3, resultados!$A$1:$ZZ$1, 0))</f>
        <v/>
      </c>
    </row>
    <row r="311">
      <c r="A311">
        <f>INDEX(resultados!$A$2:$ZZ$572, 305, MATCH($B$1, resultados!$A$1:$ZZ$1, 0))</f>
        <v/>
      </c>
      <c r="B311">
        <f>INDEX(resultados!$A$2:$ZZ$572, 305, MATCH($B$2, resultados!$A$1:$ZZ$1, 0))</f>
        <v/>
      </c>
      <c r="C311">
        <f>INDEX(resultados!$A$2:$ZZ$572, 305, MATCH($B$3, resultados!$A$1:$ZZ$1, 0))</f>
        <v/>
      </c>
    </row>
    <row r="312">
      <c r="A312">
        <f>INDEX(resultados!$A$2:$ZZ$572, 306, MATCH($B$1, resultados!$A$1:$ZZ$1, 0))</f>
        <v/>
      </c>
      <c r="B312">
        <f>INDEX(resultados!$A$2:$ZZ$572, 306, MATCH($B$2, resultados!$A$1:$ZZ$1, 0))</f>
        <v/>
      </c>
      <c r="C312">
        <f>INDEX(resultados!$A$2:$ZZ$572, 306, MATCH($B$3, resultados!$A$1:$ZZ$1, 0))</f>
        <v/>
      </c>
    </row>
    <row r="313">
      <c r="A313">
        <f>INDEX(resultados!$A$2:$ZZ$572, 307, MATCH($B$1, resultados!$A$1:$ZZ$1, 0))</f>
        <v/>
      </c>
      <c r="B313">
        <f>INDEX(resultados!$A$2:$ZZ$572, 307, MATCH($B$2, resultados!$A$1:$ZZ$1, 0))</f>
        <v/>
      </c>
      <c r="C313">
        <f>INDEX(resultados!$A$2:$ZZ$572, 307, MATCH($B$3, resultados!$A$1:$ZZ$1, 0))</f>
        <v/>
      </c>
    </row>
    <row r="314">
      <c r="A314">
        <f>INDEX(resultados!$A$2:$ZZ$572, 308, MATCH($B$1, resultados!$A$1:$ZZ$1, 0))</f>
        <v/>
      </c>
      <c r="B314">
        <f>INDEX(resultados!$A$2:$ZZ$572, 308, MATCH($B$2, resultados!$A$1:$ZZ$1, 0))</f>
        <v/>
      </c>
      <c r="C314">
        <f>INDEX(resultados!$A$2:$ZZ$572, 308, MATCH($B$3, resultados!$A$1:$ZZ$1, 0))</f>
        <v/>
      </c>
    </row>
    <row r="315">
      <c r="A315">
        <f>INDEX(resultados!$A$2:$ZZ$572, 309, MATCH($B$1, resultados!$A$1:$ZZ$1, 0))</f>
        <v/>
      </c>
      <c r="B315">
        <f>INDEX(resultados!$A$2:$ZZ$572, 309, MATCH($B$2, resultados!$A$1:$ZZ$1, 0))</f>
        <v/>
      </c>
      <c r="C315">
        <f>INDEX(resultados!$A$2:$ZZ$572, 309, MATCH($B$3, resultados!$A$1:$ZZ$1, 0))</f>
        <v/>
      </c>
    </row>
    <row r="316">
      <c r="A316">
        <f>INDEX(resultados!$A$2:$ZZ$572, 310, MATCH($B$1, resultados!$A$1:$ZZ$1, 0))</f>
        <v/>
      </c>
      <c r="B316">
        <f>INDEX(resultados!$A$2:$ZZ$572, 310, MATCH($B$2, resultados!$A$1:$ZZ$1, 0))</f>
        <v/>
      </c>
      <c r="C316">
        <f>INDEX(resultados!$A$2:$ZZ$572, 310, MATCH($B$3, resultados!$A$1:$ZZ$1, 0))</f>
        <v/>
      </c>
    </row>
    <row r="317">
      <c r="A317">
        <f>INDEX(resultados!$A$2:$ZZ$572, 311, MATCH($B$1, resultados!$A$1:$ZZ$1, 0))</f>
        <v/>
      </c>
      <c r="B317">
        <f>INDEX(resultados!$A$2:$ZZ$572, 311, MATCH($B$2, resultados!$A$1:$ZZ$1, 0))</f>
        <v/>
      </c>
      <c r="C317">
        <f>INDEX(resultados!$A$2:$ZZ$572, 311, MATCH($B$3, resultados!$A$1:$ZZ$1, 0))</f>
        <v/>
      </c>
    </row>
    <row r="318">
      <c r="A318">
        <f>INDEX(resultados!$A$2:$ZZ$572, 312, MATCH($B$1, resultados!$A$1:$ZZ$1, 0))</f>
        <v/>
      </c>
      <c r="B318">
        <f>INDEX(resultados!$A$2:$ZZ$572, 312, MATCH($B$2, resultados!$A$1:$ZZ$1, 0))</f>
        <v/>
      </c>
      <c r="C318">
        <f>INDEX(resultados!$A$2:$ZZ$572, 312, MATCH($B$3, resultados!$A$1:$ZZ$1, 0))</f>
        <v/>
      </c>
    </row>
    <row r="319">
      <c r="A319">
        <f>INDEX(resultados!$A$2:$ZZ$572, 313, MATCH($B$1, resultados!$A$1:$ZZ$1, 0))</f>
        <v/>
      </c>
      <c r="B319">
        <f>INDEX(resultados!$A$2:$ZZ$572, 313, MATCH($B$2, resultados!$A$1:$ZZ$1, 0))</f>
        <v/>
      </c>
      <c r="C319">
        <f>INDEX(resultados!$A$2:$ZZ$572, 313, MATCH($B$3, resultados!$A$1:$ZZ$1, 0))</f>
        <v/>
      </c>
    </row>
    <row r="320">
      <c r="A320">
        <f>INDEX(resultados!$A$2:$ZZ$572, 314, MATCH($B$1, resultados!$A$1:$ZZ$1, 0))</f>
        <v/>
      </c>
      <c r="B320">
        <f>INDEX(resultados!$A$2:$ZZ$572, 314, MATCH($B$2, resultados!$A$1:$ZZ$1, 0))</f>
        <v/>
      </c>
      <c r="C320">
        <f>INDEX(resultados!$A$2:$ZZ$572, 314, MATCH($B$3, resultados!$A$1:$ZZ$1, 0))</f>
        <v/>
      </c>
    </row>
    <row r="321">
      <c r="A321">
        <f>INDEX(resultados!$A$2:$ZZ$572, 315, MATCH($B$1, resultados!$A$1:$ZZ$1, 0))</f>
        <v/>
      </c>
      <c r="B321">
        <f>INDEX(resultados!$A$2:$ZZ$572, 315, MATCH($B$2, resultados!$A$1:$ZZ$1, 0))</f>
        <v/>
      </c>
      <c r="C321">
        <f>INDEX(resultados!$A$2:$ZZ$572, 315, MATCH($B$3, resultados!$A$1:$ZZ$1, 0))</f>
        <v/>
      </c>
    </row>
    <row r="322">
      <c r="A322">
        <f>INDEX(resultados!$A$2:$ZZ$572, 316, MATCH($B$1, resultados!$A$1:$ZZ$1, 0))</f>
        <v/>
      </c>
      <c r="B322">
        <f>INDEX(resultados!$A$2:$ZZ$572, 316, MATCH($B$2, resultados!$A$1:$ZZ$1, 0))</f>
        <v/>
      </c>
      <c r="C322">
        <f>INDEX(resultados!$A$2:$ZZ$572, 316, MATCH($B$3, resultados!$A$1:$ZZ$1, 0))</f>
        <v/>
      </c>
    </row>
    <row r="323">
      <c r="A323">
        <f>INDEX(resultados!$A$2:$ZZ$572, 317, MATCH($B$1, resultados!$A$1:$ZZ$1, 0))</f>
        <v/>
      </c>
      <c r="B323">
        <f>INDEX(resultados!$A$2:$ZZ$572, 317, MATCH($B$2, resultados!$A$1:$ZZ$1, 0))</f>
        <v/>
      </c>
      <c r="C323">
        <f>INDEX(resultados!$A$2:$ZZ$572, 317, MATCH($B$3, resultados!$A$1:$ZZ$1, 0))</f>
        <v/>
      </c>
    </row>
    <row r="324">
      <c r="A324">
        <f>INDEX(resultados!$A$2:$ZZ$572, 318, MATCH($B$1, resultados!$A$1:$ZZ$1, 0))</f>
        <v/>
      </c>
      <c r="B324">
        <f>INDEX(resultados!$A$2:$ZZ$572, 318, MATCH($B$2, resultados!$A$1:$ZZ$1, 0))</f>
        <v/>
      </c>
      <c r="C324">
        <f>INDEX(resultados!$A$2:$ZZ$572, 318, MATCH($B$3, resultados!$A$1:$ZZ$1, 0))</f>
        <v/>
      </c>
    </row>
    <row r="325">
      <c r="A325">
        <f>INDEX(resultados!$A$2:$ZZ$572, 319, MATCH($B$1, resultados!$A$1:$ZZ$1, 0))</f>
        <v/>
      </c>
      <c r="B325">
        <f>INDEX(resultados!$A$2:$ZZ$572, 319, MATCH($B$2, resultados!$A$1:$ZZ$1, 0))</f>
        <v/>
      </c>
      <c r="C325">
        <f>INDEX(resultados!$A$2:$ZZ$572, 319, MATCH($B$3, resultados!$A$1:$ZZ$1, 0))</f>
        <v/>
      </c>
    </row>
    <row r="326">
      <c r="A326">
        <f>INDEX(resultados!$A$2:$ZZ$572, 320, MATCH($B$1, resultados!$A$1:$ZZ$1, 0))</f>
        <v/>
      </c>
      <c r="B326">
        <f>INDEX(resultados!$A$2:$ZZ$572, 320, MATCH($B$2, resultados!$A$1:$ZZ$1, 0))</f>
        <v/>
      </c>
      <c r="C326">
        <f>INDEX(resultados!$A$2:$ZZ$572, 320, MATCH($B$3, resultados!$A$1:$ZZ$1, 0))</f>
        <v/>
      </c>
    </row>
    <row r="327">
      <c r="A327">
        <f>INDEX(resultados!$A$2:$ZZ$572, 321, MATCH($B$1, resultados!$A$1:$ZZ$1, 0))</f>
        <v/>
      </c>
      <c r="B327">
        <f>INDEX(resultados!$A$2:$ZZ$572, 321, MATCH($B$2, resultados!$A$1:$ZZ$1, 0))</f>
        <v/>
      </c>
      <c r="C327">
        <f>INDEX(resultados!$A$2:$ZZ$572, 321, MATCH($B$3, resultados!$A$1:$ZZ$1, 0))</f>
        <v/>
      </c>
    </row>
    <row r="328">
      <c r="A328">
        <f>INDEX(resultados!$A$2:$ZZ$572, 322, MATCH($B$1, resultados!$A$1:$ZZ$1, 0))</f>
        <v/>
      </c>
      <c r="B328">
        <f>INDEX(resultados!$A$2:$ZZ$572, 322, MATCH($B$2, resultados!$A$1:$ZZ$1, 0))</f>
        <v/>
      </c>
      <c r="C328">
        <f>INDEX(resultados!$A$2:$ZZ$572, 322, MATCH($B$3, resultados!$A$1:$ZZ$1, 0))</f>
        <v/>
      </c>
    </row>
    <row r="329">
      <c r="A329">
        <f>INDEX(resultados!$A$2:$ZZ$572, 323, MATCH($B$1, resultados!$A$1:$ZZ$1, 0))</f>
        <v/>
      </c>
      <c r="B329">
        <f>INDEX(resultados!$A$2:$ZZ$572, 323, MATCH($B$2, resultados!$A$1:$ZZ$1, 0))</f>
        <v/>
      </c>
      <c r="C329">
        <f>INDEX(resultados!$A$2:$ZZ$572, 323, MATCH($B$3, resultados!$A$1:$ZZ$1, 0))</f>
        <v/>
      </c>
    </row>
    <row r="330">
      <c r="A330">
        <f>INDEX(resultados!$A$2:$ZZ$572, 324, MATCH($B$1, resultados!$A$1:$ZZ$1, 0))</f>
        <v/>
      </c>
      <c r="B330">
        <f>INDEX(resultados!$A$2:$ZZ$572, 324, MATCH($B$2, resultados!$A$1:$ZZ$1, 0))</f>
        <v/>
      </c>
      <c r="C330">
        <f>INDEX(resultados!$A$2:$ZZ$572, 324, MATCH($B$3, resultados!$A$1:$ZZ$1, 0))</f>
        <v/>
      </c>
    </row>
    <row r="331">
      <c r="A331">
        <f>INDEX(resultados!$A$2:$ZZ$572, 325, MATCH($B$1, resultados!$A$1:$ZZ$1, 0))</f>
        <v/>
      </c>
      <c r="B331">
        <f>INDEX(resultados!$A$2:$ZZ$572, 325, MATCH($B$2, resultados!$A$1:$ZZ$1, 0))</f>
        <v/>
      </c>
      <c r="C331">
        <f>INDEX(resultados!$A$2:$ZZ$572, 325, MATCH($B$3, resultados!$A$1:$ZZ$1, 0))</f>
        <v/>
      </c>
    </row>
    <row r="332">
      <c r="A332">
        <f>INDEX(resultados!$A$2:$ZZ$572, 326, MATCH($B$1, resultados!$A$1:$ZZ$1, 0))</f>
        <v/>
      </c>
      <c r="B332">
        <f>INDEX(resultados!$A$2:$ZZ$572, 326, MATCH($B$2, resultados!$A$1:$ZZ$1, 0))</f>
        <v/>
      </c>
      <c r="C332">
        <f>INDEX(resultados!$A$2:$ZZ$572, 326, MATCH($B$3, resultados!$A$1:$ZZ$1, 0))</f>
        <v/>
      </c>
    </row>
    <row r="333">
      <c r="A333">
        <f>INDEX(resultados!$A$2:$ZZ$572, 327, MATCH($B$1, resultados!$A$1:$ZZ$1, 0))</f>
        <v/>
      </c>
      <c r="B333">
        <f>INDEX(resultados!$A$2:$ZZ$572, 327, MATCH($B$2, resultados!$A$1:$ZZ$1, 0))</f>
        <v/>
      </c>
      <c r="C333">
        <f>INDEX(resultados!$A$2:$ZZ$572, 327, MATCH($B$3, resultados!$A$1:$ZZ$1, 0))</f>
        <v/>
      </c>
    </row>
    <row r="334">
      <c r="A334">
        <f>INDEX(resultados!$A$2:$ZZ$572, 328, MATCH($B$1, resultados!$A$1:$ZZ$1, 0))</f>
        <v/>
      </c>
      <c r="B334">
        <f>INDEX(resultados!$A$2:$ZZ$572, 328, MATCH($B$2, resultados!$A$1:$ZZ$1, 0))</f>
        <v/>
      </c>
      <c r="C334">
        <f>INDEX(resultados!$A$2:$ZZ$572, 328, MATCH($B$3, resultados!$A$1:$ZZ$1, 0))</f>
        <v/>
      </c>
    </row>
    <row r="335">
      <c r="A335">
        <f>INDEX(resultados!$A$2:$ZZ$572, 329, MATCH($B$1, resultados!$A$1:$ZZ$1, 0))</f>
        <v/>
      </c>
      <c r="B335">
        <f>INDEX(resultados!$A$2:$ZZ$572, 329, MATCH($B$2, resultados!$A$1:$ZZ$1, 0))</f>
        <v/>
      </c>
      <c r="C335">
        <f>INDEX(resultados!$A$2:$ZZ$572, 329, MATCH($B$3, resultados!$A$1:$ZZ$1, 0))</f>
        <v/>
      </c>
    </row>
    <row r="336">
      <c r="A336">
        <f>INDEX(resultados!$A$2:$ZZ$572, 330, MATCH($B$1, resultados!$A$1:$ZZ$1, 0))</f>
        <v/>
      </c>
      <c r="B336">
        <f>INDEX(resultados!$A$2:$ZZ$572, 330, MATCH($B$2, resultados!$A$1:$ZZ$1, 0))</f>
        <v/>
      </c>
      <c r="C336">
        <f>INDEX(resultados!$A$2:$ZZ$572, 330, MATCH($B$3, resultados!$A$1:$ZZ$1, 0))</f>
        <v/>
      </c>
    </row>
    <row r="337">
      <c r="A337">
        <f>INDEX(resultados!$A$2:$ZZ$572, 331, MATCH($B$1, resultados!$A$1:$ZZ$1, 0))</f>
        <v/>
      </c>
      <c r="B337">
        <f>INDEX(resultados!$A$2:$ZZ$572, 331, MATCH($B$2, resultados!$A$1:$ZZ$1, 0))</f>
        <v/>
      </c>
      <c r="C337">
        <f>INDEX(resultados!$A$2:$ZZ$572, 331, MATCH($B$3, resultados!$A$1:$ZZ$1, 0))</f>
        <v/>
      </c>
    </row>
    <row r="338">
      <c r="A338">
        <f>INDEX(resultados!$A$2:$ZZ$572, 332, MATCH($B$1, resultados!$A$1:$ZZ$1, 0))</f>
        <v/>
      </c>
      <c r="B338">
        <f>INDEX(resultados!$A$2:$ZZ$572, 332, MATCH($B$2, resultados!$A$1:$ZZ$1, 0))</f>
        <v/>
      </c>
      <c r="C338">
        <f>INDEX(resultados!$A$2:$ZZ$572, 332, MATCH($B$3, resultados!$A$1:$ZZ$1, 0))</f>
        <v/>
      </c>
    </row>
    <row r="339">
      <c r="A339">
        <f>INDEX(resultados!$A$2:$ZZ$572, 333, MATCH($B$1, resultados!$A$1:$ZZ$1, 0))</f>
        <v/>
      </c>
      <c r="B339">
        <f>INDEX(resultados!$A$2:$ZZ$572, 333, MATCH($B$2, resultados!$A$1:$ZZ$1, 0))</f>
        <v/>
      </c>
      <c r="C339">
        <f>INDEX(resultados!$A$2:$ZZ$572, 333, MATCH($B$3, resultados!$A$1:$ZZ$1, 0))</f>
        <v/>
      </c>
    </row>
    <row r="340">
      <c r="A340">
        <f>INDEX(resultados!$A$2:$ZZ$572, 334, MATCH($B$1, resultados!$A$1:$ZZ$1, 0))</f>
        <v/>
      </c>
      <c r="B340">
        <f>INDEX(resultados!$A$2:$ZZ$572, 334, MATCH($B$2, resultados!$A$1:$ZZ$1, 0))</f>
        <v/>
      </c>
      <c r="C340">
        <f>INDEX(resultados!$A$2:$ZZ$572, 334, MATCH($B$3, resultados!$A$1:$ZZ$1, 0))</f>
        <v/>
      </c>
    </row>
    <row r="341">
      <c r="A341">
        <f>INDEX(resultados!$A$2:$ZZ$572, 335, MATCH($B$1, resultados!$A$1:$ZZ$1, 0))</f>
        <v/>
      </c>
      <c r="B341">
        <f>INDEX(resultados!$A$2:$ZZ$572, 335, MATCH($B$2, resultados!$A$1:$ZZ$1, 0))</f>
        <v/>
      </c>
      <c r="C341">
        <f>INDEX(resultados!$A$2:$ZZ$572, 335, MATCH($B$3, resultados!$A$1:$ZZ$1, 0))</f>
        <v/>
      </c>
    </row>
    <row r="342">
      <c r="A342">
        <f>INDEX(resultados!$A$2:$ZZ$572, 336, MATCH($B$1, resultados!$A$1:$ZZ$1, 0))</f>
        <v/>
      </c>
      <c r="B342">
        <f>INDEX(resultados!$A$2:$ZZ$572, 336, MATCH($B$2, resultados!$A$1:$ZZ$1, 0))</f>
        <v/>
      </c>
      <c r="C342">
        <f>INDEX(resultados!$A$2:$ZZ$572, 336, MATCH($B$3, resultados!$A$1:$ZZ$1, 0))</f>
        <v/>
      </c>
    </row>
    <row r="343">
      <c r="A343">
        <f>INDEX(resultados!$A$2:$ZZ$572, 337, MATCH($B$1, resultados!$A$1:$ZZ$1, 0))</f>
        <v/>
      </c>
      <c r="B343">
        <f>INDEX(resultados!$A$2:$ZZ$572, 337, MATCH($B$2, resultados!$A$1:$ZZ$1, 0))</f>
        <v/>
      </c>
      <c r="C343">
        <f>INDEX(resultados!$A$2:$ZZ$572, 337, MATCH($B$3, resultados!$A$1:$ZZ$1, 0))</f>
        <v/>
      </c>
    </row>
    <row r="344">
      <c r="A344">
        <f>INDEX(resultados!$A$2:$ZZ$572, 338, MATCH($B$1, resultados!$A$1:$ZZ$1, 0))</f>
        <v/>
      </c>
      <c r="B344">
        <f>INDEX(resultados!$A$2:$ZZ$572, 338, MATCH($B$2, resultados!$A$1:$ZZ$1, 0))</f>
        <v/>
      </c>
      <c r="C344">
        <f>INDEX(resultados!$A$2:$ZZ$572, 338, MATCH($B$3, resultados!$A$1:$ZZ$1, 0))</f>
        <v/>
      </c>
    </row>
    <row r="345">
      <c r="A345">
        <f>INDEX(resultados!$A$2:$ZZ$572, 339, MATCH($B$1, resultados!$A$1:$ZZ$1, 0))</f>
        <v/>
      </c>
      <c r="B345">
        <f>INDEX(resultados!$A$2:$ZZ$572, 339, MATCH($B$2, resultados!$A$1:$ZZ$1, 0))</f>
        <v/>
      </c>
      <c r="C345">
        <f>INDEX(resultados!$A$2:$ZZ$572, 339, MATCH($B$3, resultados!$A$1:$ZZ$1, 0))</f>
        <v/>
      </c>
    </row>
    <row r="346">
      <c r="A346">
        <f>INDEX(resultados!$A$2:$ZZ$572, 340, MATCH($B$1, resultados!$A$1:$ZZ$1, 0))</f>
        <v/>
      </c>
      <c r="B346">
        <f>INDEX(resultados!$A$2:$ZZ$572, 340, MATCH($B$2, resultados!$A$1:$ZZ$1, 0))</f>
        <v/>
      </c>
      <c r="C346">
        <f>INDEX(resultados!$A$2:$ZZ$572, 340, MATCH($B$3, resultados!$A$1:$ZZ$1, 0))</f>
        <v/>
      </c>
    </row>
    <row r="347">
      <c r="A347">
        <f>INDEX(resultados!$A$2:$ZZ$572, 341, MATCH($B$1, resultados!$A$1:$ZZ$1, 0))</f>
        <v/>
      </c>
      <c r="B347">
        <f>INDEX(resultados!$A$2:$ZZ$572, 341, MATCH($B$2, resultados!$A$1:$ZZ$1, 0))</f>
        <v/>
      </c>
      <c r="C347">
        <f>INDEX(resultados!$A$2:$ZZ$572, 341, MATCH($B$3, resultados!$A$1:$ZZ$1, 0))</f>
        <v/>
      </c>
    </row>
    <row r="348">
      <c r="A348">
        <f>INDEX(resultados!$A$2:$ZZ$572, 342, MATCH($B$1, resultados!$A$1:$ZZ$1, 0))</f>
        <v/>
      </c>
      <c r="B348">
        <f>INDEX(resultados!$A$2:$ZZ$572, 342, MATCH($B$2, resultados!$A$1:$ZZ$1, 0))</f>
        <v/>
      </c>
      <c r="C348">
        <f>INDEX(resultados!$A$2:$ZZ$572, 342, MATCH($B$3, resultados!$A$1:$ZZ$1, 0))</f>
        <v/>
      </c>
    </row>
    <row r="349">
      <c r="A349">
        <f>INDEX(resultados!$A$2:$ZZ$572, 343, MATCH($B$1, resultados!$A$1:$ZZ$1, 0))</f>
        <v/>
      </c>
      <c r="B349">
        <f>INDEX(resultados!$A$2:$ZZ$572, 343, MATCH($B$2, resultados!$A$1:$ZZ$1, 0))</f>
        <v/>
      </c>
      <c r="C349">
        <f>INDEX(resultados!$A$2:$ZZ$572, 343, MATCH($B$3, resultados!$A$1:$ZZ$1, 0))</f>
        <v/>
      </c>
    </row>
    <row r="350">
      <c r="A350">
        <f>INDEX(resultados!$A$2:$ZZ$572, 344, MATCH($B$1, resultados!$A$1:$ZZ$1, 0))</f>
        <v/>
      </c>
      <c r="B350">
        <f>INDEX(resultados!$A$2:$ZZ$572, 344, MATCH($B$2, resultados!$A$1:$ZZ$1, 0))</f>
        <v/>
      </c>
      <c r="C350">
        <f>INDEX(resultados!$A$2:$ZZ$572, 344, MATCH($B$3, resultados!$A$1:$ZZ$1, 0))</f>
        <v/>
      </c>
    </row>
    <row r="351">
      <c r="A351">
        <f>INDEX(resultados!$A$2:$ZZ$572, 345, MATCH($B$1, resultados!$A$1:$ZZ$1, 0))</f>
        <v/>
      </c>
      <c r="B351">
        <f>INDEX(resultados!$A$2:$ZZ$572, 345, MATCH($B$2, resultados!$A$1:$ZZ$1, 0))</f>
        <v/>
      </c>
      <c r="C351">
        <f>INDEX(resultados!$A$2:$ZZ$572, 345, MATCH($B$3, resultados!$A$1:$ZZ$1, 0))</f>
        <v/>
      </c>
    </row>
    <row r="352">
      <c r="A352">
        <f>INDEX(resultados!$A$2:$ZZ$572, 346, MATCH($B$1, resultados!$A$1:$ZZ$1, 0))</f>
        <v/>
      </c>
      <c r="B352">
        <f>INDEX(resultados!$A$2:$ZZ$572, 346, MATCH($B$2, resultados!$A$1:$ZZ$1, 0))</f>
        <v/>
      </c>
      <c r="C352">
        <f>INDEX(resultados!$A$2:$ZZ$572, 346, MATCH($B$3, resultados!$A$1:$ZZ$1, 0))</f>
        <v/>
      </c>
    </row>
    <row r="353">
      <c r="A353">
        <f>INDEX(resultados!$A$2:$ZZ$572, 347, MATCH($B$1, resultados!$A$1:$ZZ$1, 0))</f>
        <v/>
      </c>
      <c r="B353">
        <f>INDEX(resultados!$A$2:$ZZ$572, 347, MATCH($B$2, resultados!$A$1:$ZZ$1, 0))</f>
        <v/>
      </c>
      <c r="C353">
        <f>INDEX(resultados!$A$2:$ZZ$572, 347, MATCH($B$3, resultados!$A$1:$ZZ$1, 0))</f>
        <v/>
      </c>
    </row>
    <row r="354">
      <c r="A354">
        <f>INDEX(resultados!$A$2:$ZZ$572, 348, MATCH($B$1, resultados!$A$1:$ZZ$1, 0))</f>
        <v/>
      </c>
      <c r="B354">
        <f>INDEX(resultados!$A$2:$ZZ$572, 348, MATCH($B$2, resultados!$A$1:$ZZ$1, 0))</f>
        <v/>
      </c>
      <c r="C354">
        <f>INDEX(resultados!$A$2:$ZZ$572, 348, MATCH($B$3, resultados!$A$1:$ZZ$1, 0))</f>
        <v/>
      </c>
    </row>
    <row r="355">
      <c r="A355">
        <f>INDEX(resultados!$A$2:$ZZ$572, 349, MATCH($B$1, resultados!$A$1:$ZZ$1, 0))</f>
        <v/>
      </c>
      <c r="B355">
        <f>INDEX(resultados!$A$2:$ZZ$572, 349, MATCH($B$2, resultados!$A$1:$ZZ$1, 0))</f>
        <v/>
      </c>
      <c r="C355">
        <f>INDEX(resultados!$A$2:$ZZ$572, 349, MATCH($B$3, resultados!$A$1:$ZZ$1, 0))</f>
        <v/>
      </c>
    </row>
    <row r="356">
      <c r="A356">
        <f>INDEX(resultados!$A$2:$ZZ$572, 350, MATCH($B$1, resultados!$A$1:$ZZ$1, 0))</f>
        <v/>
      </c>
      <c r="B356">
        <f>INDEX(resultados!$A$2:$ZZ$572, 350, MATCH($B$2, resultados!$A$1:$ZZ$1, 0))</f>
        <v/>
      </c>
      <c r="C356">
        <f>INDEX(resultados!$A$2:$ZZ$572, 350, MATCH($B$3, resultados!$A$1:$ZZ$1, 0))</f>
        <v/>
      </c>
    </row>
    <row r="357">
      <c r="A357">
        <f>INDEX(resultados!$A$2:$ZZ$572, 351, MATCH($B$1, resultados!$A$1:$ZZ$1, 0))</f>
        <v/>
      </c>
      <c r="B357">
        <f>INDEX(resultados!$A$2:$ZZ$572, 351, MATCH($B$2, resultados!$A$1:$ZZ$1, 0))</f>
        <v/>
      </c>
      <c r="C357">
        <f>INDEX(resultados!$A$2:$ZZ$572, 351, MATCH($B$3, resultados!$A$1:$ZZ$1, 0))</f>
        <v/>
      </c>
    </row>
    <row r="358">
      <c r="A358">
        <f>INDEX(resultados!$A$2:$ZZ$572, 352, MATCH($B$1, resultados!$A$1:$ZZ$1, 0))</f>
        <v/>
      </c>
      <c r="B358">
        <f>INDEX(resultados!$A$2:$ZZ$572, 352, MATCH($B$2, resultados!$A$1:$ZZ$1, 0))</f>
        <v/>
      </c>
      <c r="C358">
        <f>INDEX(resultados!$A$2:$ZZ$572, 352, MATCH($B$3, resultados!$A$1:$ZZ$1, 0))</f>
        <v/>
      </c>
    </row>
    <row r="359">
      <c r="A359">
        <f>INDEX(resultados!$A$2:$ZZ$572, 353, MATCH($B$1, resultados!$A$1:$ZZ$1, 0))</f>
        <v/>
      </c>
      <c r="B359">
        <f>INDEX(resultados!$A$2:$ZZ$572, 353, MATCH($B$2, resultados!$A$1:$ZZ$1, 0))</f>
        <v/>
      </c>
      <c r="C359">
        <f>INDEX(resultados!$A$2:$ZZ$572, 353, MATCH($B$3, resultados!$A$1:$ZZ$1, 0))</f>
        <v/>
      </c>
    </row>
    <row r="360">
      <c r="A360">
        <f>INDEX(resultados!$A$2:$ZZ$572, 354, MATCH($B$1, resultados!$A$1:$ZZ$1, 0))</f>
        <v/>
      </c>
      <c r="B360">
        <f>INDEX(resultados!$A$2:$ZZ$572, 354, MATCH($B$2, resultados!$A$1:$ZZ$1, 0))</f>
        <v/>
      </c>
      <c r="C360">
        <f>INDEX(resultados!$A$2:$ZZ$572, 354, MATCH($B$3, resultados!$A$1:$ZZ$1, 0))</f>
        <v/>
      </c>
    </row>
    <row r="361">
      <c r="A361">
        <f>INDEX(resultados!$A$2:$ZZ$572, 355, MATCH($B$1, resultados!$A$1:$ZZ$1, 0))</f>
        <v/>
      </c>
      <c r="B361">
        <f>INDEX(resultados!$A$2:$ZZ$572, 355, MATCH($B$2, resultados!$A$1:$ZZ$1, 0))</f>
        <v/>
      </c>
      <c r="C361">
        <f>INDEX(resultados!$A$2:$ZZ$572, 355, MATCH($B$3, resultados!$A$1:$ZZ$1, 0))</f>
        <v/>
      </c>
    </row>
    <row r="362">
      <c r="A362">
        <f>INDEX(resultados!$A$2:$ZZ$572, 356, MATCH($B$1, resultados!$A$1:$ZZ$1, 0))</f>
        <v/>
      </c>
      <c r="B362">
        <f>INDEX(resultados!$A$2:$ZZ$572, 356, MATCH($B$2, resultados!$A$1:$ZZ$1, 0))</f>
        <v/>
      </c>
      <c r="C362">
        <f>INDEX(resultados!$A$2:$ZZ$572, 356, MATCH($B$3, resultados!$A$1:$ZZ$1, 0))</f>
        <v/>
      </c>
    </row>
    <row r="363">
      <c r="A363">
        <f>INDEX(resultados!$A$2:$ZZ$572, 357, MATCH($B$1, resultados!$A$1:$ZZ$1, 0))</f>
        <v/>
      </c>
      <c r="B363">
        <f>INDEX(resultados!$A$2:$ZZ$572, 357, MATCH($B$2, resultados!$A$1:$ZZ$1, 0))</f>
        <v/>
      </c>
      <c r="C363">
        <f>INDEX(resultados!$A$2:$ZZ$572, 357, MATCH($B$3, resultados!$A$1:$ZZ$1, 0))</f>
        <v/>
      </c>
    </row>
    <row r="364">
      <c r="A364">
        <f>INDEX(resultados!$A$2:$ZZ$572, 358, MATCH($B$1, resultados!$A$1:$ZZ$1, 0))</f>
        <v/>
      </c>
      <c r="B364">
        <f>INDEX(resultados!$A$2:$ZZ$572, 358, MATCH($B$2, resultados!$A$1:$ZZ$1, 0))</f>
        <v/>
      </c>
      <c r="C364">
        <f>INDEX(resultados!$A$2:$ZZ$572, 358, MATCH($B$3, resultados!$A$1:$ZZ$1, 0))</f>
        <v/>
      </c>
    </row>
    <row r="365">
      <c r="A365">
        <f>INDEX(resultados!$A$2:$ZZ$572, 359, MATCH($B$1, resultados!$A$1:$ZZ$1, 0))</f>
        <v/>
      </c>
      <c r="B365">
        <f>INDEX(resultados!$A$2:$ZZ$572, 359, MATCH($B$2, resultados!$A$1:$ZZ$1, 0))</f>
        <v/>
      </c>
      <c r="C365">
        <f>INDEX(resultados!$A$2:$ZZ$572, 359, MATCH($B$3, resultados!$A$1:$ZZ$1, 0))</f>
        <v/>
      </c>
    </row>
    <row r="366">
      <c r="A366">
        <f>INDEX(resultados!$A$2:$ZZ$572, 360, MATCH($B$1, resultados!$A$1:$ZZ$1, 0))</f>
        <v/>
      </c>
      <c r="B366">
        <f>INDEX(resultados!$A$2:$ZZ$572, 360, MATCH($B$2, resultados!$A$1:$ZZ$1, 0))</f>
        <v/>
      </c>
      <c r="C366">
        <f>INDEX(resultados!$A$2:$ZZ$572, 360, MATCH($B$3, resultados!$A$1:$ZZ$1, 0))</f>
        <v/>
      </c>
    </row>
    <row r="367">
      <c r="A367">
        <f>INDEX(resultados!$A$2:$ZZ$572, 361, MATCH($B$1, resultados!$A$1:$ZZ$1, 0))</f>
        <v/>
      </c>
      <c r="B367">
        <f>INDEX(resultados!$A$2:$ZZ$572, 361, MATCH($B$2, resultados!$A$1:$ZZ$1, 0))</f>
        <v/>
      </c>
      <c r="C367">
        <f>INDEX(resultados!$A$2:$ZZ$572, 361, MATCH($B$3, resultados!$A$1:$ZZ$1, 0))</f>
        <v/>
      </c>
    </row>
    <row r="368">
      <c r="A368">
        <f>INDEX(resultados!$A$2:$ZZ$572, 362, MATCH($B$1, resultados!$A$1:$ZZ$1, 0))</f>
        <v/>
      </c>
      <c r="B368">
        <f>INDEX(resultados!$A$2:$ZZ$572, 362, MATCH($B$2, resultados!$A$1:$ZZ$1, 0))</f>
        <v/>
      </c>
      <c r="C368">
        <f>INDEX(resultados!$A$2:$ZZ$572, 362, MATCH($B$3, resultados!$A$1:$ZZ$1, 0))</f>
        <v/>
      </c>
    </row>
    <row r="369">
      <c r="A369">
        <f>INDEX(resultados!$A$2:$ZZ$572, 363, MATCH($B$1, resultados!$A$1:$ZZ$1, 0))</f>
        <v/>
      </c>
      <c r="B369">
        <f>INDEX(resultados!$A$2:$ZZ$572, 363, MATCH($B$2, resultados!$A$1:$ZZ$1, 0))</f>
        <v/>
      </c>
      <c r="C369">
        <f>INDEX(resultados!$A$2:$ZZ$572, 363, MATCH($B$3, resultados!$A$1:$ZZ$1, 0))</f>
        <v/>
      </c>
    </row>
    <row r="370">
      <c r="A370">
        <f>INDEX(resultados!$A$2:$ZZ$572, 364, MATCH($B$1, resultados!$A$1:$ZZ$1, 0))</f>
        <v/>
      </c>
      <c r="B370">
        <f>INDEX(resultados!$A$2:$ZZ$572, 364, MATCH($B$2, resultados!$A$1:$ZZ$1, 0))</f>
        <v/>
      </c>
      <c r="C370">
        <f>INDEX(resultados!$A$2:$ZZ$572, 364, MATCH($B$3, resultados!$A$1:$ZZ$1, 0))</f>
        <v/>
      </c>
    </row>
    <row r="371">
      <c r="A371">
        <f>INDEX(resultados!$A$2:$ZZ$572, 365, MATCH($B$1, resultados!$A$1:$ZZ$1, 0))</f>
        <v/>
      </c>
      <c r="B371">
        <f>INDEX(resultados!$A$2:$ZZ$572, 365, MATCH($B$2, resultados!$A$1:$ZZ$1, 0))</f>
        <v/>
      </c>
      <c r="C371">
        <f>INDEX(resultados!$A$2:$ZZ$572, 365, MATCH($B$3, resultados!$A$1:$ZZ$1, 0))</f>
        <v/>
      </c>
    </row>
    <row r="372">
      <c r="A372">
        <f>INDEX(resultados!$A$2:$ZZ$572, 366, MATCH($B$1, resultados!$A$1:$ZZ$1, 0))</f>
        <v/>
      </c>
      <c r="B372">
        <f>INDEX(resultados!$A$2:$ZZ$572, 366, MATCH($B$2, resultados!$A$1:$ZZ$1, 0))</f>
        <v/>
      </c>
      <c r="C372">
        <f>INDEX(resultados!$A$2:$ZZ$572, 366, MATCH($B$3, resultados!$A$1:$ZZ$1, 0))</f>
        <v/>
      </c>
    </row>
    <row r="373">
      <c r="A373">
        <f>INDEX(resultados!$A$2:$ZZ$572, 367, MATCH($B$1, resultados!$A$1:$ZZ$1, 0))</f>
        <v/>
      </c>
      <c r="B373">
        <f>INDEX(resultados!$A$2:$ZZ$572, 367, MATCH($B$2, resultados!$A$1:$ZZ$1, 0))</f>
        <v/>
      </c>
      <c r="C373">
        <f>INDEX(resultados!$A$2:$ZZ$572, 367, MATCH($B$3, resultados!$A$1:$ZZ$1, 0))</f>
        <v/>
      </c>
    </row>
    <row r="374">
      <c r="A374">
        <f>INDEX(resultados!$A$2:$ZZ$572, 368, MATCH($B$1, resultados!$A$1:$ZZ$1, 0))</f>
        <v/>
      </c>
      <c r="B374">
        <f>INDEX(resultados!$A$2:$ZZ$572, 368, MATCH($B$2, resultados!$A$1:$ZZ$1, 0))</f>
        <v/>
      </c>
      <c r="C374">
        <f>INDEX(resultados!$A$2:$ZZ$572, 368, MATCH($B$3, resultados!$A$1:$ZZ$1, 0))</f>
        <v/>
      </c>
    </row>
    <row r="375">
      <c r="A375">
        <f>INDEX(resultados!$A$2:$ZZ$572, 369, MATCH($B$1, resultados!$A$1:$ZZ$1, 0))</f>
        <v/>
      </c>
      <c r="B375">
        <f>INDEX(resultados!$A$2:$ZZ$572, 369, MATCH($B$2, resultados!$A$1:$ZZ$1, 0))</f>
        <v/>
      </c>
      <c r="C375">
        <f>INDEX(resultados!$A$2:$ZZ$572, 369, MATCH($B$3, resultados!$A$1:$ZZ$1, 0))</f>
        <v/>
      </c>
    </row>
    <row r="376">
      <c r="A376">
        <f>INDEX(resultados!$A$2:$ZZ$572, 370, MATCH($B$1, resultados!$A$1:$ZZ$1, 0))</f>
        <v/>
      </c>
      <c r="B376">
        <f>INDEX(resultados!$A$2:$ZZ$572, 370, MATCH($B$2, resultados!$A$1:$ZZ$1, 0))</f>
        <v/>
      </c>
      <c r="C376">
        <f>INDEX(resultados!$A$2:$ZZ$572, 370, MATCH($B$3, resultados!$A$1:$ZZ$1, 0))</f>
        <v/>
      </c>
    </row>
    <row r="377">
      <c r="A377">
        <f>INDEX(resultados!$A$2:$ZZ$572, 371, MATCH($B$1, resultados!$A$1:$ZZ$1, 0))</f>
        <v/>
      </c>
      <c r="B377">
        <f>INDEX(resultados!$A$2:$ZZ$572, 371, MATCH($B$2, resultados!$A$1:$ZZ$1, 0))</f>
        <v/>
      </c>
      <c r="C377">
        <f>INDEX(resultados!$A$2:$ZZ$572, 371, MATCH($B$3, resultados!$A$1:$ZZ$1, 0))</f>
        <v/>
      </c>
    </row>
    <row r="378">
      <c r="A378">
        <f>INDEX(resultados!$A$2:$ZZ$572, 372, MATCH($B$1, resultados!$A$1:$ZZ$1, 0))</f>
        <v/>
      </c>
      <c r="B378">
        <f>INDEX(resultados!$A$2:$ZZ$572, 372, MATCH($B$2, resultados!$A$1:$ZZ$1, 0))</f>
        <v/>
      </c>
      <c r="C378">
        <f>INDEX(resultados!$A$2:$ZZ$572, 372, MATCH($B$3, resultados!$A$1:$ZZ$1, 0))</f>
        <v/>
      </c>
    </row>
    <row r="379">
      <c r="A379">
        <f>INDEX(resultados!$A$2:$ZZ$572, 373, MATCH($B$1, resultados!$A$1:$ZZ$1, 0))</f>
        <v/>
      </c>
      <c r="B379">
        <f>INDEX(resultados!$A$2:$ZZ$572, 373, MATCH($B$2, resultados!$A$1:$ZZ$1, 0))</f>
        <v/>
      </c>
      <c r="C379">
        <f>INDEX(resultados!$A$2:$ZZ$572, 373, MATCH($B$3, resultados!$A$1:$ZZ$1, 0))</f>
        <v/>
      </c>
    </row>
    <row r="380">
      <c r="A380">
        <f>INDEX(resultados!$A$2:$ZZ$572, 374, MATCH($B$1, resultados!$A$1:$ZZ$1, 0))</f>
        <v/>
      </c>
      <c r="B380">
        <f>INDEX(resultados!$A$2:$ZZ$572, 374, MATCH($B$2, resultados!$A$1:$ZZ$1, 0))</f>
        <v/>
      </c>
      <c r="C380">
        <f>INDEX(resultados!$A$2:$ZZ$572, 374, MATCH($B$3, resultados!$A$1:$ZZ$1, 0))</f>
        <v/>
      </c>
    </row>
    <row r="381">
      <c r="A381">
        <f>INDEX(resultados!$A$2:$ZZ$572, 375, MATCH($B$1, resultados!$A$1:$ZZ$1, 0))</f>
        <v/>
      </c>
      <c r="B381">
        <f>INDEX(resultados!$A$2:$ZZ$572, 375, MATCH($B$2, resultados!$A$1:$ZZ$1, 0))</f>
        <v/>
      </c>
      <c r="C381">
        <f>INDEX(resultados!$A$2:$ZZ$572, 375, MATCH($B$3, resultados!$A$1:$ZZ$1, 0))</f>
        <v/>
      </c>
    </row>
    <row r="382">
      <c r="A382">
        <f>INDEX(resultados!$A$2:$ZZ$572, 376, MATCH($B$1, resultados!$A$1:$ZZ$1, 0))</f>
        <v/>
      </c>
      <c r="B382">
        <f>INDEX(resultados!$A$2:$ZZ$572, 376, MATCH($B$2, resultados!$A$1:$ZZ$1, 0))</f>
        <v/>
      </c>
      <c r="C382">
        <f>INDEX(resultados!$A$2:$ZZ$572, 376, MATCH($B$3, resultados!$A$1:$ZZ$1, 0))</f>
        <v/>
      </c>
    </row>
    <row r="383">
      <c r="A383">
        <f>INDEX(resultados!$A$2:$ZZ$572, 377, MATCH($B$1, resultados!$A$1:$ZZ$1, 0))</f>
        <v/>
      </c>
      <c r="B383">
        <f>INDEX(resultados!$A$2:$ZZ$572, 377, MATCH($B$2, resultados!$A$1:$ZZ$1, 0))</f>
        <v/>
      </c>
      <c r="C383">
        <f>INDEX(resultados!$A$2:$ZZ$572, 377, MATCH($B$3, resultados!$A$1:$ZZ$1, 0))</f>
        <v/>
      </c>
    </row>
    <row r="384">
      <c r="A384">
        <f>INDEX(resultados!$A$2:$ZZ$572, 378, MATCH($B$1, resultados!$A$1:$ZZ$1, 0))</f>
        <v/>
      </c>
      <c r="B384">
        <f>INDEX(resultados!$A$2:$ZZ$572, 378, MATCH($B$2, resultados!$A$1:$ZZ$1, 0))</f>
        <v/>
      </c>
      <c r="C384">
        <f>INDEX(resultados!$A$2:$ZZ$572, 378, MATCH($B$3, resultados!$A$1:$ZZ$1, 0))</f>
        <v/>
      </c>
    </row>
    <row r="385">
      <c r="A385">
        <f>INDEX(resultados!$A$2:$ZZ$572, 379, MATCH($B$1, resultados!$A$1:$ZZ$1, 0))</f>
        <v/>
      </c>
      <c r="B385">
        <f>INDEX(resultados!$A$2:$ZZ$572, 379, MATCH($B$2, resultados!$A$1:$ZZ$1, 0))</f>
        <v/>
      </c>
      <c r="C385">
        <f>INDEX(resultados!$A$2:$ZZ$572, 379, MATCH($B$3, resultados!$A$1:$ZZ$1, 0))</f>
        <v/>
      </c>
    </row>
    <row r="386">
      <c r="A386">
        <f>INDEX(resultados!$A$2:$ZZ$572, 380, MATCH($B$1, resultados!$A$1:$ZZ$1, 0))</f>
        <v/>
      </c>
      <c r="B386">
        <f>INDEX(resultados!$A$2:$ZZ$572, 380, MATCH($B$2, resultados!$A$1:$ZZ$1, 0))</f>
        <v/>
      </c>
      <c r="C386">
        <f>INDEX(resultados!$A$2:$ZZ$572, 380, MATCH($B$3, resultados!$A$1:$ZZ$1, 0))</f>
        <v/>
      </c>
    </row>
    <row r="387">
      <c r="A387">
        <f>INDEX(resultados!$A$2:$ZZ$572, 381, MATCH($B$1, resultados!$A$1:$ZZ$1, 0))</f>
        <v/>
      </c>
      <c r="B387">
        <f>INDEX(resultados!$A$2:$ZZ$572, 381, MATCH($B$2, resultados!$A$1:$ZZ$1, 0))</f>
        <v/>
      </c>
      <c r="C387">
        <f>INDEX(resultados!$A$2:$ZZ$572, 381, MATCH($B$3, resultados!$A$1:$ZZ$1, 0))</f>
        <v/>
      </c>
    </row>
    <row r="388">
      <c r="A388">
        <f>INDEX(resultados!$A$2:$ZZ$572, 382, MATCH($B$1, resultados!$A$1:$ZZ$1, 0))</f>
        <v/>
      </c>
      <c r="B388">
        <f>INDEX(resultados!$A$2:$ZZ$572, 382, MATCH($B$2, resultados!$A$1:$ZZ$1, 0))</f>
        <v/>
      </c>
      <c r="C388">
        <f>INDEX(resultados!$A$2:$ZZ$572, 382, MATCH($B$3, resultados!$A$1:$ZZ$1, 0))</f>
        <v/>
      </c>
    </row>
    <row r="389">
      <c r="A389">
        <f>INDEX(resultados!$A$2:$ZZ$572, 383, MATCH($B$1, resultados!$A$1:$ZZ$1, 0))</f>
        <v/>
      </c>
      <c r="B389">
        <f>INDEX(resultados!$A$2:$ZZ$572, 383, MATCH($B$2, resultados!$A$1:$ZZ$1, 0))</f>
        <v/>
      </c>
      <c r="C389">
        <f>INDEX(resultados!$A$2:$ZZ$572, 383, MATCH($B$3, resultados!$A$1:$ZZ$1, 0))</f>
        <v/>
      </c>
    </row>
    <row r="390">
      <c r="A390">
        <f>INDEX(resultados!$A$2:$ZZ$572, 384, MATCH($B$1, resultados!$A$1:$ZZ$1, 0))</f>
        <v/>
      </c>
      <c r="B390">
        <f>INDEX(resultados!$A$2:$ZZ$572, 384, MATCH($B$2, resultados!$A$1:$ZZ$1, 0))</f>
        <v/>
      </c>
      <c r="C390">
        <f>INDEX(resultados!$A$2:$ZZ$572, 384, MATCH($B$3, resultados!$A$1:$ZZ$1, 0))</f>
        <v/>
      </c>
    </row>
    <row r="391">
      <c r="A391">
        <f>INDEX(resultados!$A$2:$ZZ$572, 385, MATCH($B$1, resultados!$A$1:$ZZ$1, 0))</f>
        <v/>
      </c>
      <c r="B391">
        <f>INDEX(resultados!$A$2:$ZZ$572, 385, MATCH($B$2, resultados!$A$1:$ZZ$1, 0))</f>
        <v/>
      </c>
      <c r="C391">
        <f>INDEX(resultados!$A$2:$ZZ$572, 385, MATCH($B$3, resultados!$A$1:$ZZ$1, 0))</f>
        <v/>
      </c>
    </row>
    <row r="392">
      <c r="A392">
        <f>INDEX(resultados!$A$2:$ZZ$572, 386, MATCH($B$1, resultados!$A$1:$ZZ$1, 0))</f>
        <v/>
      </c>
      <c r="B392">
        <f>INDEX(resultados!$A$2:$ZZ$572, 386, MATCH($B$2, resultados!$A$1:$ZZ$1, 0))</f>
        <v/>
      </c>
      <c r="C392">
        <f>INDEX(resultados!$A$2:$ZZ$572, 386, MATCH($B$3, resultados!$A$1:$ZZ$1, 0))</f>
        <v/>
      </c>
    </row>
    <row r="393">
      <c r="A393">
        <f>INDEX(resultados!$A$2:$ZZ$572, 387, MATCH($B$1, resultados!$A$1:$ZZ$1, 0))</f>
        <v/>
      </c>
      <c r="B393">
        <f>INDEX(resultados!$A$2:$ZZ$572, 387, MATCH($B$2, resultados!$A$1:$ZZ$1, 0))</f>
        <v/>
      </c>
      <c r="C393">
        <f>INDEX(resultados!$A$2:$ZZ$572, 387, MATCH($B$3, resultados!$A$1:$ZZ$1, 0))</f>
        <v/>
      </c>
    </row>
    <row r="394">
      <c r="A394">
        <f>INDEX(resultados!$A$2:$ZZ$572, 388, MATCH($B$1, resultados!$A$1:$ZZ$1, 0))</f>
        <v/>
      </c>
      <c r="B394">
        <f>INDEX(resultados!$A$2:$ZZ$572, 388, MATCH($B$2, resultados!$A$1:$ZZ$1, 0))</f>
        <v/>
      </c>
      <c r="C394">
        <f>INDEX(resultados!$A$2:$ZZ$572, 388, MATCH($B$3, resultados!$A$1:$ZZ$1, 0))</f>
        <v/>
      </c>
    </row>
    <row r="395">
      <c r="A395">
        <f>INDEX(resultados!$A$2:$ZZ$572, 389, MATCH($B$1, resultados!$A$1:$ZZ$1, 0))</f>
        <v/>
      </c>
      <c r="B395">
        <f>INDEX(resultados!$A$2:$ZZ$572, 389, MATCH($B$2, resultados!$A$1:$ZZ$1, 0))</f>
        <v/>
      </c>
      <c r="C395">
        <f>INDEX(resultados!$A$2:$ZZ$572, 389, MATCH($B$3, resultados!$A$1:$ZZ$1, 0))</f>
        <v/>
      </c>
    </row>
    <row r="396">
      <c r="A396">
        <f>INDEX(resultados!$A$2:$ZZ$572, 390, MATCH($B$1, resultados!$A$1:$ZZ$1, 0))</f>
        <v/>
      </c>
      <c r="B396">
        <f>INDEX(resultados!$A$2:$ZZ$572, 390, MATCH($B$2, resultados!$A$1:$ZZ$1, 0))</f>
        <v/>
      </c>
      <c r="C396">
        <f>INDEX(resultados!$A$2:$ZZ$572, 390, MATCH($B$3, resultados!$A$1:$ZZ$1, 0))</f>
        <v/>
      </c>
    </row>
    <row r="397">
      <c r="A397">
        <f>INDEX(resultados!$A$2:$ZZ$572, 391, MATCH($B$1, resultados!$A$1:$ZZ$1, 0))</f>
        <v/>
      </c>
      <c r="B397">
        <f>INDEX(resultados!$A$2:$ZZ$572, 391, MATCH($B$2, resultados!$A$1:$ZZ$1, 0))</f>
        <v/>
      </c>
      <c r="C397">
        <f>INDEX(resultados!$A$2:$ZZ$572, 391, MATCH($B$3, resultados!$A$1:$ZZ$1, 0))</f>
        <v/>
      </c>
    </row>
    <row r="398">
      <c r="A398">
        <f>INDEX(resultados!$A$2:$ZZ$572, 392, MATCH($B$1, resultados!$A$1:$ZZ$1, 0))</f>
        <v/>
      </c>
      <c r="B398">
        <f>INDEX(resultados!$A$2:$ZZ$572, 392, MATCH($B$2, resultados!$A$1:$ZZ$1, 0))</f>
        <v/>
      </c>
      <c r="C398">
        <f>INDEX(resultados!$A$2:$ZZ$572, 392, MATCH($B$3, resultados!$A$1:$ZZ$1, 0))</f>
        <v/>
      </c>
    </row>
    <row r="399">
      <c r="A399">
        <f>INDEX(resultados!$A$2:$ZZ$572, 393, MATCH($B$1, resultados!$A$1:$ZZ$1, 0))</f>
        <v/>
      </c>
      <c r="B399">
        <f>INDEX(resultados!$A$2:$ZZ$572, 393, MATCH($B$2, resultados!$A$1:$ZZ$1, 0))</f>
        <v/>
      </c>
      <c r="C399">
        <f>INDEX(resultados!$A$2:$ZZ$572, 393, MATCH($B$3, resultados!$A$1:$ZZ$1, 0))</f>
        <v/>
      </c>
    </row>
    <row r="400">
      <c r="A400">
        <f>INDEX(resultados!$A$2:$ZZ$572, 394, MATCH($B$1, resultados!$A$1:$ZZ$1, 0))</f>
        <v/>
      </c>
      <c r="B400">
        <f>INDEX(resultados!$A$2:$ZZ$572, 394, MATCH($B$2, resultados!$A$1:$ZZ$1, 0))</f>
        <v/>
      </c>
      <c r="C400">
        <f>INDEX(resultados!$A$2:$ZZ$572, 394, MATCH($B$3, resultados!$A$1:$ZZ$1, 0))</f>
        <v/>
      </c>
    </row>
    <row r="401">
      <c r="A401">
        <f>INDEX(resultados!$A$2:$ZZ$572, 395, MATCH($B$1, resultados!$A$1:$ZZ$1, 0))</f>
        <v/>
      </c>
      <c r="B401">
        <f>INDEX(resultados!$A$2:$ZZ$572, 395, MATCH($B$2, resultados!$A$1:$ZZ$1, 0))</f>
        <v/>
      </c>
      <c r="C401">
        <f>INDEX(resultados!$A$2:$ZZ$572, 395, MATCH($B$3, resultados!$A$1:$ZZ$1, 0))</f>
        <v/>
      </c>
    </row>
    <row r="402">
      <c r="A402">
        <f>INDEX(resultados!$A$2:$ZZ$572, 396, MATCH($B$1, resultados!$A$1:$ZZ$1, 0))</f>
        <v/>
      </c>
      <c r="B402">
        <f>INDEX(resultados!$A$2:$ZZ$572, 396, MATCH($B$2, resultados!$A$1:$ZZ$1, 0))</f>
        <v/>
      </c>
      <c r="C402">
        <f>INDEX(resultados!$A$2:$ZZ$572, 396, MATCH($B$3, resultados!$A$1:$ZZ$1, 0))</f>
        <v/>
      </c>
    </row>
    <row r="403">
      <c r="A403">
        <f>INDEX(resultados!$A$2:$ZZ$572, 397, MATCH($B$1, resultados!$A$1:$ZZ$1, 0))</f>
        <v/>
      </c>
      <c r="B403">
        <f>INDEX(resultados!$A$2:$ZZ$572, 397, MATCH($B$2, resultados!$A$1:$ZZ$1, 0))</f>
        <v/>
      </c>
      <c r="C403">
        <f>INDEX(resultados!$A$2:$ZZ$572, 397, MATCH($B$3, resultados!$A$1:$ZZ$1, 0))</f>
        <v/>
      </c>
    </row>
    <row r="404">
      <c r="A404">
        <f>INDEX(resultados!$A$2:$ZZ$572, 398, MATCH($B$1, resultados!$A$1:$ZZ$1, 0))</f>
        <v/>
      </c>
      <c r="B404">
        <f>INDEX(resultados!$A$2:$ZZ$572, 398, MATCH($B$2, resultados!$A$1:$ZZ$1, 0))</f>
        <v/>
      </c>
      <c r="C404">
        <f>INDEX(resultados!$A$2:$ZZ$572, 398, MATCH($B$3, resultados!$A$1:$ZZ$1, 0))</f>
        <v/>
      </c>
    </row>
    <row r="405">
      <c r="A405">
        <f>INDEX(resultados!$A$2:$ZZ$572, 399, MATCH($B$1, resultados!$A$1:$ZZ$1, 0))</f>
        <v/>
      </c>
      <c r="B405">
        <f>INDEX(resultados!$A$2:$ZZ$572, 399, MATCH($B$2, resultados!$A$1:$ZZ$1, 0))</f>
        <v/>
      </c>
      <c r="C405">
        <f>INDEX(resultados!$A$2:$ZZ$572, 399, MATCH($B$3, resultados!$A$1:$ZZ$1, 0))</f>
        <v/>
      </c>
    </row>
    <row r="406">
      <c r="A406">
        <f>INDEX(resultados!$A$2:$ZZ$572, 400, MATCH($B$1, resultados!$A$1:$ZZ$1, 0))</f>
        <v/>
      </c>
      <c r="B406">
        <f>INDEX(resultados!$A$2:$ZZ$572, 400, MATCH($B$2, resultados!$A$1:$ZZ$1, 0))</f>
        <v/>
      </c>
      <c r="C406">
        <f>INDEX(resultados!$A$2:$ZZ$572, 400, MATCH($B$3, resultados!$A$1:$ZZ$1, 0))</f>
        <v/>
      </c>
    </row>
    <row r="407">
      <c r="A407">
        <f>INDEX(resultados!$A$2:$ZZ$572, 401, MATCH($B$1, resultados!$A$1:$ZZ$1, 0))</f>
        <v/>
      </c>
      <c r="B407">
        <f>INDEX(resultados!$A$2:$ZZ$572, 401, MATCH($B$2, resultados!$A$1:$ZZ$1, 0))</f>
        <v/>
      </c>
      <c r="C407">
        <f>INDEX(resultados!$A$2:$ZZ$572, 401, MATCH($B$3, resultados!$A$1:$ZZ$1, 0))</f>
        <v/>
      </c>
    </row>
    <row r="408">
      <c r="A408">
        <f>INDEX(resultados!$A$2:$ZZ$572, 402, MATCH($B$1, resultados!$A$1:$ZZ$1, 0))</f>
        <v/>
      </c>
      <c r="B408">
        <f>INDEX(resultados!$A$2:$ZZ$572, 402, MATCH($B$2, resultados!$A$1:$ZZ$1, 0))</f>
        <v/>
      </c>
      <c r="C408">
        <f>INDEX(resultados!$A$2:$ZZ$572, 402, MATCH($B$3, resultados!$A$1:$ZZ$1, 0))</f>
        <v/>
      </c>
    </row>
    <row r="409">
      <c r="A409">
        <f>INDEX(resultados!$A$2:$ZZ$572, 403, MATCH($B$1, resultados!$A$1:$ZZ$1, 0))</f>
        <v/>
      </c>
      <c r="B409">
        <f>INDEX(resultados!$A$2:$ZZ$572, 403, MATCH($B$2, resultados!$A$1:$ZZ$1, 0))</f>
        <v/>
      </c>
      <c r="C409">
        <f>INDEX(resultados!$A$2:$ZZ$572, 403, MATCH($B$3, resultados!$A$1:$ZZ$1, 0))</f>
        <v/>
      </c>
    </row>
    <row r="410">
      <c r="A410">
        <f>INDEX(resultados!$A$2:$ZZ$572, 404, MATCH($B$1, resultados!$A$1:$ZZ$1, 0))</f>
        <v/>
      </c>
      <c r="B410">
        <f>INDEX(resultados!$A$2:$ZZ$572, 404, MATCH($B$2, resultados!$A$1:$ZZ$1, 0))</f>
        <v/>
      </c>
      <c r="C410">
        <f>INDEX(resultados!$A$2:$ZZ$572, 404, MATCH($B$3, resultados!$A$1:$ZZ$1, 0))</f>
        <v/>
      </c>
    </row>
    <row r="411">
      <c r="A411">
        <f>INDEX(resultados!$A$2:$ZZ$572, 405, MATCH($B$1, resultados!$A$1:$ZZ$1, 0))</f>
        <v/>
      </c>
      <c r="B411">
        <f>INDEX(resultados!$A$2:$ZZ$572, 405, MATCH($B$2, resultados!$A$1:$ZZ$1, 0))</f>
        <v/>
      </c>
      <c r="C411">
        <f>INDEX(resultados!$A$2:$ZZ$572, 405, MATCH($B$3, resultados!$A$1:$ZZ$1, 0))</f>
        <v/>
      </c>
    </row>
    <row r="412">
      <c r="A412">
        <f>INDEX(resultados!$A$2:$ZZ$572, 406, MATCH($B$1, resultados!$A$1:$ZZ$1, 0))</f>
        <v/>
      </c>
      <c r="B412">
        <f>INDEX(resultados!$A$2:$ZZ$572, 406, MATCH($B$2, resultados!$A$1:$ZZ$1, 0))</f>
        <v/>
      </c>
      <c r="C412">
        <f>INDEX(resultados!$A$2:$ZZ$572, 406, MATCH($B$3, resultados!$A$1:$ZZ$1, 0))</f>
        <v/>
      </c>
    </row>
    <row r="413">
      <c r="A413">
        <f>INDEX(resultados!$A$2:$ZZ$572, 407, MATCH($B$1, resultados!$A$1:$ZZ$1, 0))</f>
        <v/>
      </c>
      <c r="B413">
        <f>INDEX(resultados!$A$2:$ZZ$572, 407, MATCH($B$2, resultados!$A$1:$ZZ$1, 0))</f>
        <v/>
      </c>
      <c r="C413">
        <f>INDEX(resultados!$A$2:$ZZ$572, 407, MATCH($B$3, resultados!$A$1:$ZZ$1, 0))</f>
        <v/>
      </c>
    </row>
    <row r="414">
      <c r="A414">
        <f>INDEX(resultados!$A$2:$ZZ$572, 408, MATCH($B$1, resultados!$A$1:$ZZ$1, 0))</f>
        <v/>
      </c>
      <c r="B414">
        <f>INDEX(resultados!$A$2:$ZZ$572, 408, MATCH($B$2, resultados!$A$1:$ZZ$1, 0))</f>
        <v/>
      </c>
      <c r="C414">
        <f>INDEX(resultados!$A$2:$ZZ$572, 408, MATCH($B$3, resultados!$A$1:$ZZ$1, 0))</f>
        <v/>
      </c>
    </row>
    <row r="415">
      <c r="A415">
        <f>INDEX(resultados!$A$2:$ZZ$572, 409, MATCH($B$1, resultados!$A$1:$ZZ$1, 0))</f>
        <v/>
      </c>
      <c r="B415">
        <f>INDEX(resultados!$A$2:$ZZ$572, 409, MATCH($B$2, resultados!$A$1:$ZZ$1, 0))</f>
        <v/>
      </c>
      <c r="C415">
        <f>INDEX(resultados!$A$2:$ZZ$572, 409, MATCH($B$3, resultados!$A$1:$ZZ$1, 0))</f>
        <v/>
      </c>
    </row>
    <row r="416">
      <c r="A416">
        <f>INDEX(resultados!$A$2:$ZZ$572, 410, MATCH($B$1, resultados!$A$1:$ZZ$1, 0))</f>
        <v/>
      </c>
      <c r="B416">
        <f>INDEX(resultados!$A$2:$ZZ$572, 410, MATCH($B$2, resultados!$A$1:$ZZ$1, 0))</f>
        <v/>
      </c>
      <c r="C416">
        <f>INDEX(resultados!$A$2:$ZZ$572, 410, MATCH($B$3, resultados!$A$1:$ZZ$1, 0))</f>
        <v/>
      </c>
    </row>
    <row r="417">
      <c r="A417">
        <f>INDEX(resultados!$A$2:$ZZ$572, 411, MATCH($B$1, resultados!$A$1:$ZZ$1, 0))</f>
        <v/>
      </c>
      <c r="B417">
        <f>INDEX(resultados!$A$2:$ZZ$572, 411, MATCH($B$2, resultados!$A$1:$ZZ$1, 0))</f>
        <v/>
      </c>
      <c r="C417">
        <f>INDEX(resultados!$A$2:$ZZ$572, 411, MATCH($B$3, resultados!$A$1:$ZZ$1, 0))</f>
        <v/>
      </c>
    </row>
    <row r="418">
      <c r="A418">
        <f>INDEX(resultados!$A$2:$ZZ$572, 412, MATCH($B$1, resultados!$A$1:$ZZ$1, 0))</f>
        <v/>
      </c>
      <c r="B418">
        <f>INDEX(resultados!$A$2:$ZZ$572, 412, MATCH($B$2, resultados!$A$1:$ZZ$1, 0))</f>
        <v/>
      </c>
      <c r="C418">
        <f>INDEX(resultados!$A$2:$ZZ$572, 412, MATCH($B$3, resultados!$A$1:$ZZ$1, 0))</f>
        <v/>
      </c>
    </row>
    <row r="419">
      <c r="A419">
        <f>INDEX(resultados!$A$2:$ZZ$572, 413, MATCH($B$1, resultados!$A$1:$ZZ$1, 0))</f>
        <v/>
      </c>
      <c r="B419">
        <f>INDEX(resultados!$A$2:$ZZ$572, 413, MATCH($B$2, resultados!$A$1:$ZZ$1, 0))</f>
        <v/>
      </c>
      <c r="C419">
        <f>INDEX(resultados!$A$2:$ZZ$572, 413, MATCH($B$3, resultados!$A$1:$ZZ$1, 0))</f>
        <v/>
      </c>
    </row>
    <row r="420">
      <c r="A420">
        <f>INDEX(resultados!$A$2:$ZZ$572, 414, MATCH($B$1, resultados!$A$1:$ZZ$1, 0))</f>
        <v/>
      </c>
      <c r="B420">
        <f>INDEX(resultados!$A$2:$ZZ$572, 414, MATCH($B$2, resultados!$A$1:$ZZ$1, 0))</f>
        <v/>
      </c>
      <c r="C420">
        <f>INDEX(resultados!$A$2:$ZZ$572, 414, MATCH($B$3, resultados!$A$1:$ZZ$1, 0))</f>
        <v/>
      </c>
    </row>
    <row r="421">
      <c r="A421">
        <f>INDEX(resultados!$A$2:$ZZ$572, 415, MATCH($B$1, resultados!$A$1:$ZZ$1, 0))</f>
        <v/>
      </c>
      <c r="B421">
        <f>INDEX(resultados!$A$2:$ZZ$572, 415, MATCH($B$2, resultados!$A$1:$ZZ$1, 0))</f>
        <v/>
      </c>
      <c r="C421">
        <f>INDEX(resultados!$A$2:$ZZ$572, 415, MATCH($B$3, resultados!$A$1:$ZZ$1, 0))</f>
        <v/>
      </c>
    </row>
    <row r="422">
      <c r="A422">
        <f>INDEX(resultados!$A$2:$ZZ$572, 416, MATCH($B$1, resultados!$A$1:$ZZ$1, 0))</f>
        <v/>
      </c>
      <c r="B422">
        <f>INDEX(resultados!$A$2:$ZZ$572, 416, MATCH($B$2, resultados!$A$1:$ZZ$1, 0))</f>
        <v/>
      </c>
      <c r="C422">
        <f>INDEX(resultados!$A$2:$ZZ$572, 416, MATCH($B$3, resultados!$A$1:$ZZ$1, 0))</f>
        <v/>
      </c>
    </row>
    <row r="423">
      <c r="A423">
        <f>INDEX(resultados!$A$2:$ZZ$572, 417, MATCH($B$1, resultados!$A$1:$ZZ$1, 0))</f>
        <v/>
      </c>
      <c r="B423">
        <f>INDEX(resultados!$A$2:$ZZ$572, 417, MATCH($B$2, resultados!$A$1:$ZZ$1, 0))</f>
        <v/>
      </c>
      <c r="C423">
        <f>INDEX(resultados!$A$2:$ZZ$572, 417, MATCH($B$3, resultados!$A$1:$ZZ$1, 0))</f>
        <v/>
      </c>
    </row>
    <row r="424">
      <c r="A424">
        <f>INDEX(resultados!$A$2:$ZZ$572, 418, MATCH($B$1, resultados!$A$1:$ZZ$1, 0))</f>
        <v/>
      </c>
      <c r="B424">
        <f>INDEX(resultados!$A$2:$ZZ$572, 418, MATCH($B$2, resultados!$A$1:$ZZ$1, 0))</f>
        <v/>
      </c>
      <c r="C424">
        <f>INDEX(resultados!$A$2:$ZZ$572, 418, MATCH($B$3, resultados!$A$1:$ZZ$1, 0))</f>
        <v/>
      </c>
    </row>
    <row r="425">
      <c r="A425">
        <f>INDEX(resultados!$A$2:$ZZ$572, 419, MATCH($B$1, resultados!$A$1:$ZZ$1, 0))</f>
        <v/>
      </c>
      <c r="B425">
        <f>INDEX(resultados!$A$2:$ZZ$572, 419, MATCH($B$2, resultados!$A$1:$ZZ$1, 0))</f>
        <v/>
      </c>
      <c r="C425">
        <f>INDEX(resultados!$A$2:$ZZ$572, 419, MATCH($B$3, resultados!$A$1:$ZZ$1, 0))</f>
        <v/>
      </c>
    </row>
    <row r="426">
      <c r="A426">
        <f>INDEX(resultados!$A$2:$ZZ$572, 420, MATCH($B$1, resultados!$A$1:$ZZ$1, 0))</f>
        <v/>
      </c>
      <c r="B426">
        <f>INDEX(resultados!$A$2:$ZZ$572, 420, MATCH($B$2, resultados!$A$1:$ZZ$1, 0))</f>
        <v/>
      </c>
      <c r="C426">
        <f>INDEX(resultados!$A$2:$ZZ$572, 420, MATCH($B$3, resultados!$A$1:$ZZ$1, 0))</f>
        <v/>
      </c>
    </row>
    <row r="427">
      <c r="A427">
        <f>INDEX(resultados!$A$2:$ZZ$572, 421, MATCH($B$1, resultados!$A$1:$ZZ$1, 0))</f>
        <v/>
      </c>
      <c r="B427">
        <f>INDEX(resultados!$A$2:$ZZ$572, 421, MATCH($B$2, resultados!$A$1:$ZZ$1, 0))</f>
        <v/>
      </c>
      <c r="C427">
        <f>INDEX(resultados!$A$2:$ZZ$572, 421, MATCH($B$3, resultados!$A$1:$ZZ$1, 0))</f>
        <v/>
      </c>
    </row>
    <row r="428">
      <c r="A428">
        <f>INDEX(resultados!$A$2:$ZZ$572, 422, MATCH($B$1, resultados!$A$1:$ZZ$1, 0))</f>
        <v/>
      </c>
      <c r="B428">
        <f>INDEX(resultados!$A$2:$ZZ$572, 422, MATCH($B$2, resultados!$A$1:$ZZ$1, 0))</f>
        <v/>
      </c>
      <c r="C428">
        <f>INDEX(resultados!$A$2:$ZZ$572, 422, MATCH($B$3, resultados!$A$1:$ZZ$1, 0))</f>
        <v/>
      </c>
    </row>
    <row r="429">
      <c r="A429">
        <f>INDEX(resultados!$A$2:$ZZ$572, 423, MATCH($B$1, resultados!$A$1:$ZZ$1, 0))</f>
        <v/>
      </c>
      <c r="B429">
        <f>INDEX(resultados!$A$2:$ZZ$572, 423, MATCH($B$2, resultados!$A$1:$ZZ$1, 0))</f>
        <v/>
      </c>
      <c r="C429">
        <f>INDEX(resultados!$A$2:$ZZ$572, 423, MATCH($B$3, resultados!$A$1:$ZZ$1, 0))</f>
        <v/>
      </c>
    </row>
    <row r="430">
      <c r="A430">
        <f>INDEX(resultados!$A$2:$ZZ$572, 424, MATCH($B$1, resultados!$A$1:$ZZ$1, 0))</f>
        <v/>
      </c>
      <c r="B430">
        <f>INDEX(resultados!$A$2:$ZZ$572, 424, MATCH($B$2, resultados!$A$1:$ZZ$1, 0))</f>
        <v/>
      </c>
      <c r="C430">
        <f>INDEX(resultados!$A$2:$ZZ$572, 424, MATCH($B$3, resultados!$A$1:$ZZ$1, 0))</f>
        <v/>
      </c>
    </row>
    <row r="431">
      <c r="A431">
        <f>INDEX(resultados!$A$2:$ZZ$572, 425, MATCH($B$1, resultados!$A$1:$ZZ$1, 0))</f>
        <v/>
      </c>
      <c r="B431">
        <f>INDEX(resultados!$A$2:$ZZ$572, 425, MATCH($B$2, resultados!$A$1:$ZZ$1, 0))</f>
        <v/>
      </c>
      <c r="C431">
        <f>INDEX(resultados!$A$2:$ZZ$572, 425, MATCH($B$3, resultados!$A$1:$ZZ$1, 0))</f>
        <v/>
      </c>
    </row>
    <row r="432">
      <c r="A432">
        <f>INDEX(resultados!$A$2:$ZZ$572, 426, MATCH($B$1, resultados!$A$1:$ZZ$1, 0))</f>
        <v/>
      </c>
      <c r="B432">
        <f>INDEX(resultados!$A$2:$ZZ$572, 426, MATCH($B$2, resultados!$A$1:$ZZ$1, 0))</f>
        <v/>
      </c>
      <c r="C432">
        <f>INDEX(resultados!$A$2:$ZZ$572, 426, MATCH($B$3, resultados!$A$1:$ZZ$1, 0))</f>
        <v/>
      </c>
    </row>
    <row r="433">
      <c r="A433">
        <f>INDEX(resultados!$A$2:$ZZ$572, 427, MATCH($B$1, resultados!$A$1:$ZZ$1, 0))</f>
        <v/>
      </c>
      <c r="B433">
        <f>INDEX(resultados!$A$2:$ZZ$572, 427, MATCH($B$2, resultados!$A$1:$ZZ$1, 0))</f>
        <v/>
      </c>
      <c r="C433">
        <f>INDEX(resultados!$A$2:$ZZ$572, 427, MATCH($B$3, resultados!$A$1:$ZZ$1, 0))</f>
        <v/>
      </c>
    </row>
    <row r="434">
      <c r="A434">
        <f>INDEX(resultados!$A$2:$ZZ$572, 428, MATCH($B$1, resultados!$A$1:$ZZ$1, 0))</f>
        <v/>
      </c>
      <c r="B434">
        <f>INDEX(resultados!$A$2:$ZZ$572, 428, MATCH($B$2, resultados!$A$1:$ZZ$1, 0))</f>
        <v/>
      </c>
      <c r="C434">
        <f>INDEX(resultados!$A$2:$ZZ$572, 428, MATCH($B$3, resultados!$A$1:$ZZ$1, 0))</f>
        <v/>
      </c>
    </row>
    <row r="435">
      <c r="A435">
        <f>INDEX(resultados!$A$2:$ZZ$572, 429, MATCH($B$1, resultados!$A$1:$ZZ$1, 0))</f>
        <v/>
      </c>
      <c r="B435">
        <f>INDEX(resultados!$A$2:$ZZ$572, 429, MATCH($B$2, resultados!$A$1:$ZZ$1, 0))</f>
        <v/>
      </c>
      <c r="C435">
        <f>INDEX(resultados!$A$2:$ZZ$572, 429, MATCH($B$3, resultados!$A$1:$ZZ$1, 0))</f>
        <v/>
      </c>
    </row>
    <row r="436">
      <c r="A436">
        <f>INDEX(resultados!$A$2:$ZZ$572, 430, MATCH($B$1, resultados!$A$1:$ZZ$1, 0))</f>
        <v/>
      </c>
      <c r="B436">
        <f>INDEX(resultados!$A$2:$ZZ$572, 430, MATCH($B$2, resultados!$A$1:$ZZ$1, 0))</f>
        <v/>
      </c>
      <c r="C436">
        <f>INDEX(resultados!$A$2:$ZZ$572, 430, MATCH($B$3, resultados!$A$1:$ZZ$1, 0))</f>
        <v/>
      </c>
    </row>
    <row r="437">
      <c r="A437">
        <f>INDEX(resultados!$A$2:$ZZ$572, 431, MATCH($B$1, resultados!$A$1:$ZZ$1, 0))</f>
        <v/>
      </c>
      <c r="B437">
        <f>INDEX(resultados!$A$2:$ZZ$572, 431, MATCH($B$2, resultados!$A$1:$ZZ$1, 0))</f>
        <v/>
      </c>
      <c r="C437">
        <f>INDEX(resultados!$A$2:$ZZ$572, 431, MATCH($B$3, resultados!$A$1:$ZZ$1, 0))</f>
        <v/>
      </c>
    </row>
    <row r="438">
      <c r="A438">
        <f>INDEX(resultados!$A$2:$ZZ$572, 432, MATCH($B$1, resultados!$A$1:$ZZ$1, 0))</f>
        <v/>
      </c>
      <c r="B438">
        <f>INDEX(resultados!$A$2:$ZZ$572, 432, MATCH($B$2, resultados!$A$1:$ZZ$1, 0))</f>
        <v/>
      </c>
      <c r="C438">
        <f>INDEX(resultados!$A$2:$ZZ$572, 432, MATCH($B$3, resultados!$A$1:$ZZ$1, 0))</f>
        <v/>
      </c>
    </row>
    <row r="439">
      <c r="A439">
        <f>INDEX(resultados!$A$2:$ZZ$572, 433, MATCH($B$1, resultados!$A$1:$ZZ$1, 0))</f>
        <v/>
      </c>
      <c r="B439">
        <f>INDEX(resultados!$A$2:$ZZ$572, 433, MATCH($B$2, resultados!$A$1:$ZZ$1, 0))</f>
        <v/>
      </c>
      <c r="C439">
        <f>INDEX(resultados!$A$2:$ZZ$572, 433, MATCH($B$3, resultados!$A$1:$ZZ$1, 0))</f>
        <v/>
      </c>
    </row>
    <row r="440">
      <c r="A440">
        <f>INDEX(resultados!$A$2:$ZZ$572, 434, MATCH($B$1, resultados!$A$1:$ZZ$1, 0))</f>
        <v/>
      </c>
      <c r="B440">
        <f>INDEX(resultados!$A$2:$ZZ$572, 434, MATCH($B$2, resultados!$A$1:$ZZ$1, 0))</f>
        <v/>
      </c>
      <c r="C440">
        <f>INDEX(resultados!$A$2:$ZZ$572, 434, MATCH($B$3, resultados!$A$1:$ZZ$1, 0))</f>
        <v/>
      </c>
    </row>
    <row r="441">
      <c r="A441">
        <f>INDEX(resultados!$A$2:$ZZ$572, 435, MATCH($B$1, resultados!$A$1:$ZZ$1, 0))</f>
        <v/>
      </c>
      <c r="B441">
        <f>INDEX(resultados!$A$2:$ZZ$572, 435, MATCH($B$2, resultados!$A$1:$ZZ$1, 0))</f>
        <v/>
      </c>
      <c r="C441">
        <f>INDEX(resultados!$A$2:$ZZ$572, 435, MATCH($B$3, resultados!$A$1:$ZZ$1, 0))</f>
        <v/>
      </c>
    </row>
    <row r="442">
      <c r="A442">
        <f>INDEX(resultados!$A$2:$ZZ$572, 436, MATCH($B$1, resultados!$A$1:$ZZ$1, 0))</f>
        <v/>
      </c>
      <c r="B442">
        <f>INDEX(resultados!$A$2:$ZZ$572, 436, MATCH($B$2, resultados!$A$1:$ZZ$1, 0))</f>
        <v/>
      </c>
      <c r="C442">
        <f>INDEX(resultados!$A$2:$ZZ$572, 436, MATCH($B$3, resultados!$A$1:$ZZ$1, 0))</f>
        <v/>
      </c>
    </row>
    <row r="443">
      <c r="A443">
        <f>INDEX(resultados!$A$2:$ZZ$572, 437, MATCH($B$1, resultados!$A$1:$ZZ$1, 0))</f>
        <v/>
      </c>
      <c r="B443">
        <f>INDEX(resultados!$A$2:$ZZ$572, 437, MATCH($B$2, resultados!$A$1:$ZZ$1, 0))</f>
        <v/>
      </c>
      <c r="C443">
        <f>INDEX(resultados!$A$2:$ZZ$572, 437, MATCH($B$3, resultados!$A$1:$ZZ$1, 0))</f>
        <v/>
      </c>
    </row>
    <row r="444">
      <c r="A444">
        <f>INDEX(resultados!$A$2:$ZZ$572, 438, MATCH($B$1, resultados!$A$1:$ZZ$1, 0))</f>
        <v/>
      </c>
      <c r="B444">
        <f>INDEX(resultados!$A$2:$ZZ$572, 438, MATCH($B$2, resultados!$A$1:$ZZ$1, 0))</f>
        <v/>
      </c>
      <c r="C444">
        <f>INDEX(resultados!$A$2:$ZZ$572, 438, MATCH($B$3, resultados!$A$1:$ZZ$1, 0))</f>
        <v/>
      </c>
    </row>
    <row r="445">
      <c r="A445">
        <f>INDEX(resultados!$A$2:$ZZ$572, 439, MATCH($B$1, resultados!$A$1:$ZZ$1, 0))</f>
        <v/>
      </c>
      <c r="B445">
        <f>INDEX(resultados!$A$2:$ZZ$572, 439, MATCH($B$2, resultados!$A$1:$ZZ$1, 0))</f>
        <v/>
      </c>
      <c r="C445">
        <f>INDEX(resultados!$A$2:$ZZ$572, 439, MATCH($B$3, resultados!$A$1:$ZZ$1, 0))</f>
        <v/>
      </c>
    </row>
    <row r="446">
      <c r="A446">
        <f>INDEX(resultados!$A$2:$ZZ$572, 440, MATCH($B$1, resultados!$A$1:$ZZ$1, 0))</f>
        <v/>
      </c>
      <c r="B446">
        <f>INDEX(resultados!$A$2:$ZZ$572, 440, MATCH($B$2, resultados!$A$1:$ZZ$1, 0))</f>
        <v/>
      </c>
      <c r="C446">
        <f>INDEX(resultados!$A$2:$ZZ$572, 440, MATCH($B$3, resultados!$A$1:$ZZ$1, 0))</f>
        <v/>
      </c>
    </row>
    <row r="447">
      <c r="A447">
        <f>INDEX(resultados!$A$2:$ZZ$572, 441, MATCH($B$1, resultados!$A$1:$ZZ$1, 0))</f>
        <v/>
      </c>
      <c r="B447">
        <f>INDEX(resultados!$A$2:$ZZ$572, 441, MATCH($B$2, resultados!$A$1:$ZZ$1, 0))</f>
        <v/>
      </c>
      <c r="C447">
        <f>INDEX(resultados!$A$2:$ZZ$572, 441, MATCH($B$3, resultados!$A$1:$ZZ$1, 0))</f>
        <v/>
      </c>
    </row>
    <row r="448">
      <c r="A448">
        <f>INDEX(resultados!$A$2:$ZZ$572, 442, MATCH($B$1, resultados!$A$1:$ZZ$1, 0))</f>
        <v/>
      </c>
      <c r="B448">
        <f>INDEX(resultados!$A$2:$ZZ$572, 442, MATCH($B$2, resultados!$A$1:$ZZ$1, 0))</f>
        <v/>
      </c>
      <c r="C448">
        <f>INDEX(resultados!$A$2:$ZZ$572, 442, MATCH($B$3, resultados!$A$1:$ZZ$1, 0))</f>
        <v/>
      </c>
    </row>
    <row r="449">
      <c r="A449">
        <f>INDEX(resultados!$A$2:$ZZ$572, 443, MATCH($B$1, resultados!$A$1:$ZZ$1, 0))</f>
        <v/>
      </c>
      <c r="B449">
        <f>INDEX(resultados!$A$2:$ZZ$572, 443, MATCH($B$2, resultados!$A$1:$ZZ$1, 0))</f>
        <v/>
      </c>
      <c r="C449">
        <f>INDEX(resultados!$A$2:$ZZ$572, 443, MATCH($B$3, resultados!$A$1:$ZZ$1, 0))</f>
        <v/>
      </c>
    </row>
    <row r="450">
      <c r="A450">
        <f>INDEX(resultados!$A$2:$ZZ$572, 444, MATCH($B$1, resultados!$A$1:$ZZ$1, 0))</f>
        <v/>
      </c>
      <c r="B450">
        <f>INDEX(resultados!$A$2:$ZZ$572, 444, MATCH($B$2, resultados!$A$1:$ZZ$1, 0))</f>
        <v/>
      </c>
      <c r="C450">
        <f>INDEX(resultados!$A$2:$ZZ$572, 444, MATCH($B$3, resultados!$A$1:$ZZ$1, 0))</f>
        <v/>
      </c>
    </row>
    <row r="451">
      <c r="A451">
        <f>INDEX(resultados!$A$2:$ZZ$572, 445, MATCH($B$1, resultados!$A$1:$ZZ$1, 0))</f>
        <v/>
      </c>
      <c r="B451">
        <f>INDEX(resultados!$A$2:$ZZ$572, 445, MATCH($B$2, resultados!$A$1:$ZZ$1, 0))</f>
        <v/>
      </c>
      <c r="C451">
        <f>INDEX(resultados!$A$2:$ZZ$572, 445, MATCH($B$3, resultados!$A$1:$ZZ$1, 0))</f>
        <v/>
      </c>
    </row>
    <row r="452">
      <c r="A452">
        <f>INDEX(resultados!$A$2:$ZZ$572, 446, MATCH($B$1, resultados!$A$1:$ZZ$1, 0))</f>
        <v/>
      </c>
      <c r="B452">
        <f>INDEX(resultados!$A$2:$ZZ$572, 446, MATCH($B$2, resultados!$A$1:$ZZ$1, 0))</f>
        <v/>
      </c>
      <c r="C452">
        <f>INDEX(resultados!$A$2:$ZZ$572, 446, MATCH($B$3, resultados!$A$1:$ZZ$1, 0))</f>
        <v/>
      </c>
    </row>
    <row r="453">
      <c r="A453">
        <f>INDEX(resultados!$A$2:$ZZ$572, 447, MATCH($B$1, resultados!$A$1:$ZZ$1, 0))</f>
        <v/>
      </c>
      <c r="B453">
        <f>INDEX(resultados!$A$2:$ZZ$572, 447, MATCH($B$2, resultados!$A$1:$ZZ$1, 0))</f>
        <v/>
      </c>
      <c r="C453">
        <f>INDEX(resultados!$A$2:$ZZ$572, 447, MATCH($B$3, resultados!$A$1:$ZZ$1, 0))</f>
        <v/>
      </c>
    </row>
    <row r="454">
      <c r="A454">
        <f>INDEX(resultados!$A$2:$ZZ$572, 448, MATCH($B$1, resultados!$A$1:$ZZ$1, 0))</f>
        <v/>
      </c>
      <c r="B454">
        <f>INDEX(resultados!$A$2:$ZZ$572, 448, MATCH($B$2, resultados!$A$1:$ZZ$1, 0))</f>
        <v/>
      </c>
      <c r="C454">
        <f>INDEX(resultados!$A$2:$ZZ$572, 448, MATCH($B$3, resultados!$A$1:$ZZ$1, 0))</f>
        <v/>
      </c>
    </row>
    <row r="455">
      <c r="A455">
        <f>INDEX(resultados!$A$2:$ZZ$572, 449, MATCH($B$1, resultados!$A$1:$ZZ$1, 0))</f>
        <v/>
      </c>
      <c r="B455">
        <f>INDEX(resultados!$A$2:$ZZ$572, 449, MATCH($B$2, resultados!$A$1:$ZZ$1, 0))</f>
        <v/>
      </c>
      <c r="C455">
        <f>INDEX(resultados!$A$2:$ZZ$572, 449, MATCH($B$3, resultados!$A$1:$ZZ$1, 0))</f>
        <v/>
      </c>
    </row>
    <row r="456">
      <c r="A456">
        <f>INDEX(resultados!$A$2:$ZZ$572, 450, MATCH($B$1, resultados!$A$1:$ZZ$1, 0))</f>
        <v/>
      </c>
      <c r="B456">
        <f>INDEX(resultados!$A$2:$ZZ$572, 450, MATCH($B$2, resultados!$A$1:$ZZ$1, 0))</f>
        <v/>
      </c>
      <c r="C456">
        <f>INDEX(resultados!$A$2:$ZZ$572, 450, MATCH($B$3, resultados!$A$1:$ZZ$1, 0))</f>
        <v/>
      </c>
    </row>
    <row r="457">
      <c r="A457">
        <f>INDEX(resultados!$A$2:$ZZ$572, 451, MATCH($B$1, resultados!$A$1:$ZZ$1, 0))</f>
        <v/>
      </c>
      <c r="B457">
        <f>INDEX(resultados!$A$2:$ZZ$572, 451, MATCH($B$2, resultados!$A$1:$ZZ$1, 0))</f>
        <v/>
      </c>
      <c r="C457">
        <f>INDEX(resultados!$A$2:$ZZ$572, 451, MATCH($B$3, resultados!$A$1:$ZZ$1, 0))</f>
        <v/>
      </c>
    </row>
    <row r="458">
      <c r="A458">
        <f>INDEX(resultados!$A$2:$ZZ$572, 452, MATCH($B$1, resultados!$A$1:$ZZ$1, 0))</f>
        <v/>
      </c>
      <c r="B458">
        <f>INDEX(resultados!$A$2:$ZZ$572, 452, MATCH($B$2, resultados!$A$1:$ZZ$1, 0))</f>
        <v/>
      </c>
      <c r="C458">
        <f>INDEX(resultados!$A$2:$ZZ$572, 452, MATCH($B$3, resultados!$A$1:$ZZ$1, 0))</f>
        <v/>
      </c>
    </row>
    <row r="459">
      <c r="A459">
        <f>INDEX(resultados!$A$2:$ZZ$572, 453, MATCH($B$1, resultados!$A$1:$ZZ$1, 0))</f>
        <v/>
      </c>
      <c r="B459">
        <f>INDEX(resultados!$A$2:$ZZ$572, 453, MATCH($B$2, resultados!$A$1:$ZZ$1, 0))</f>
        <v/>
      </c>
      <c r="C459">
        <f>INDEX(resultados!$A$2:$ZZ$572, 453, MATCH($B$3, resultados!$A$1:$ZZ$1, 0))</f>
        <v/>
      </c>
    </row>
    <row r="460">
      <c r="A460">
        <f>INDEX(resultados!$A$2:$ZZ$572, 454, MATCH($B$1, resultados!$A$1:$ZZ$1, 0))</f>
        <v/>
      </c>
      <c r="B460">
        <f>INDEX(resultados!$A$2:$ZZ$572, 454, MATCH($B$2, resultados!$A$1:$ZZ$1, 0))</f>
        <v/>
      </c>
      <c r="C460">
        <f>INDEX(resultados!$A$2:$ZZ$572, 454, MATCH($B$3, resultados!$A$1:$ZZ$1, 0))</f>
        <v/>
      </c>
    </row>
    <row r="461">
      <c r="A461">
        <f>INDEX(resultados!$A$2:$ZZ$572, 455, MATCH($B$1, resultados!$A$1:$ZZ$1, 0))</f>
        <v/>
      </c>
      <c r="B461">
        <f>INDEX(resultados!$A$2:$ZZ$572, 455, MATCH($B$2, resultados!$A$1:$ZZ$1, 0))</f>
        <v/>
      </c>
      <c r="C461">
        <f>INDEX(resultados!$A$2:$ZZ$572, 455, MATCH($B$3, resultados!$A$1:$ZZ$1, 0))</f>
        <v/>
      </c>
    </row>
    <row r="462">
      <c r="A462">
        <f>INDEX(resultados!$A$2:$ZZ$572, 456, MATCH($B$1, resultados!$A$1:$ZZ$1, 0))</f>
        <v/>
      </c>
      <c r="B462">
        <f>INDEX(resultados!$A$2:$ZZ$572, 456, MATCH($B$2, resultados!$A$1:$ZZ$1, 0))</f>
        <v/>
      </c>
      <c r="C462">
        <f>INDEX(resultados!$A$2:$ZZ$572, 456, MATCH($B$3, resultados!$A$1:$ZZ$1, 0))</f>
        <v/>
      </c>
    </row>
    <row r="463">
      <c r="A463">
        <f>INDEX(resultados!$A$2:$ZZ$572, 457, MATCH($B$1, resultados!$A$1:$ZZ$1, 0))</f>
        <v/>
      </c>
      <c r="B463">
        <f>INDEX(resultados!$A$2:$ZZ$572, 457, MATCH($B$2, resultados!$A$1:$ZZ$1, 0))</f>
        <v/>
      </c>
      <c r="C463">
        <f>INDEX(resultados!$A$2:$ZZ$572, 457, MATCH($B$3, resultados!$A$1:$ZZ$1, 0))</f>
        <v/>
      </c>
    </row>
    <row r="464">
      <c r="A464">
        <f>INDEX(resultados!$A$2:$ZZ$572, 458, MATCH($B$1, resultados!$A$1:$ZZ$1, 0))</f>
        <v/>
      </c>
      <c r="B464">
        <f>INDEX(resultados!$A$2:$ZZ$572, 458, MATCH($B$2, resultados!$A$1:$ZZ$1, 0))</f>
        <v/>
      </c>
      <c r="C464">
        <f>INDEX(resultados!$A$2:$ZZ$572, 458, MATCH($B$3, resultados!$A$1:$ZZ$1, 0))</f>
        <v/>
      </c>
    </row>
    <row r="465">
      <c r="A465">
        <f>INDEX(resultados!$A$2:$ZZ$572, 459, MATCH($B$1, resultados!$A$1:$ZZ$1, 0))</f>
        <v/>
      </c>
      <c r="B465">
        <f>INDEX(resultados!$A$2:$ZZ$572, 459, MATCH($B$2, resultados!$A$1:$ZZ$1, 0))</f>
        <v/>
      </c>
      <c r="C465">
        <f>INDEX(resultados!$A$2:$ZZ$572, 459, MATCH($B$3, resultados!$A$1:$ZZ$1, 0))</f>
        <v/>
      </c>
    </row>
    <row r="466">
      <c r="A466">
        <f>INDEX(resultados!$A$2:$ZZ$572, 460, MATCH($B$1, resultados!$A$1:$ZZ$1, 0))</f>
        <v/>
      </c>
      <c r="B466">
        <f>INDEX(resultados!$A$2:$ZZ$572, 460, MATCH($B$2, resultados!$A$1:$ZZ$1, 0))</f>
        <v/>
      </c>
      <c r="C466">
        <f>INDEX(resultados!$A$2:$ZZ$572, 460, MATCH($B$3, resultados!$A$1:$ZZ$1, 0))</f>
        <v/>
      </c>
    </row>
    <row r="467">
      <c r="A467">
        <f>INDEX(resultados!$A$2:$ZZ$572, 461, MATCH($B$1, resultados!$A$1:$ZZ$1, 0))</f>
        <v/>
      </c>
      <c r="B467">
        <f>INDEX(resultados!$A$2:$ZZ$572, 461, MATCH($B$2, resultados!$A$1:$ZZ$1, 0))</f>
        <v/>
      </c>
      <c r="C467">
        <f>INDEX(resultados!$A$2:$ZZ$572, 461, MATCH($B$3, resultados!$A$1:$ZZ$1, 0))</f>
        <v/>
      </c>
    </row>
    <row r="468">
      <c r="A468">
        <f>INDEX(resultados!$A$2:$ZZ$572, 462, MATCH($B$1, resultados!$A$1:$ZZ$1, 0))</f>
        <v/>
      </c>
      <c r="B468">
        <f>INDEX(resultados!$A$2:$ZZ$572, 462, MATCH($B$2, resultados!$A$1:$ZZ$1, 0))</f>
        <v/>
      </c>
      <c r="C468">
        <f>INDEX(resultados!$A$2:$ZZ$572, 462, MATCH($B$3, resultados!$A$1:$ZZ$1, 0))</f>
        <v/>
      </c>
    </row>
    <row r="469">
      <c r="A469">
        <f>INDEX(resultados!$A$2:$ZZ$572, 463, MATCH($B$1, resultados!$A$1:$ZZ$1, 0))</f>
        <v/>
      </c>
      <c r="B469">
        <f>INDEX(resultados!$A$2:$ZZ$572, 463, MATCH($B$2, resultados!$A$1:$ZZ$1, 0))</f>
        <v/>
      </c>
      <c r="C469">
        <f>INDEX(resultados!$A$2:$ZZ$572, 463, MATCH($B$3, resultados!$A$1:$ZZ$1, 0))</f>
        <v/>
      </c>
    </row>
    <row r="470">
      <c r="A470">
        <f>INDEX(resultados!$A$2:$ZZ$572, 464, MATCH($B$1, resultados!$A$1:$ZZ$1, 0))</f>
        <v/>
      </c>
      <c r="B470">
        <f>INDEX(resultados!$A$2:$ZZ$572, 464, MATCH($B$2, resultados!$A$1:$ZZ$1, 0))</f>
        <v/>
      </c>
      <c r="C470">
        <f>INDEX(resultados!$A$2:$ZZ$572, 464, MATCH($B$3, resultados!$A$1:$ZZ$1, 0))</f>
        <v/>
      </c>
    </row>
    <row r="471">
      <c r="A471">
        <f>INDEX(resultados!$A$2:$ZZ$572, 465, MATCH($B$1, resultados!$A$1:$ZZ$1, 0))</f>
        <v/>
      </c>
      <c r="B471">
        <f>INDEX(resultados!$A$2:$ZZ$572, 465, MATCH($B$2, resultados!$A$1:$ZZ$1, 0))</f>
        <v/>
      </c>
      <c r="C471">
        <f>INDEX(resultados!$A$2:$ZZ$572, 465, MATCH($B$3, resultados!$A$1:$ZZ$1, 0))</f>
        <v/>
      </c>
    </row>
    <row r="472">
      <c r="A472">
        <f>INDEX(resultados!$A$2:$ZZ$572, 466, MATCH($B$1, resultados!$A$1:$ZZ$1, 0))</f>
        <v/>
      </c>
      <c r="B472">
        <f>INDEX(resultados!$A$2:$ZZ$572, 466, MATCH($B$2, resultados!$A$1:$ZZ$1, 0))</f>
        <v/>
      </c>
      <c r="C472">
        <f>INDEX(resultados!$A$2:$ZZ$572, 466, MATCH($B$3, resultados!$A$1:$ZZ$1, 0))</f>
        <v/>
      </c>
    </row>
    <row r="473">
      <c r="A473">
        <f>INDEX(resultados!$A$2:$ZZ$572, 467, MATCH($B$1, resultados!$A$1:$ZZ$1, 0))</f>
        <v/>
      </c>
      <c r="B473">
        <f>INDEX(resultados!$A$2:$ZZ$572, 467, MATCH($B$2, resultados!$A$1:$ZZ$1, 0))</f>
        <v/>
      </c>
      <c r="C473">
        <f>INDEX(resultados!$A$2:$ZZ$572, 467, MATCH($B$3, resultados!$A$1:$ZZ$1, 0))</f>
        <v/>
      </c>
    </row>
    <row r="474">
      <c r="A474">
        <f>INDEX(resultados!$A$2:$ZZ$572, 468, MATCH($B$1, resultados!$A$1:$ZZ$1, 0))</f>
        <v/>
      </c>
      <c r="B474">
        <f>INDEX(resultados!$A$2:$ZZ$572, 468, MATCH($B$2, resultados!$A$1:$ZZ$1, 0))</f>
        <v/>
      </c>
      <c r="C474">
        <f>INDEX(resultados!$A$2:$ZZ$572, 468, MATCH($B$3, resultados!$A$1:$ZZ$1, 0))</f>
        <v/>
      </c>
    </row>
    <row r="475">
      <c r="A475">
        <f>INDEX(resultados!$A$2:$ZZ$572, 469, MATCH($B$1, resultados!$A$1:$ZZ$1, 0))</f>
        <v/>
      </c>
      <c r="B475">
        <f>INDEX(resultados!$A$2:$ZZ$572, 469, MATCH($B$2, resultados!$A$1:$ZZ$1, 0))</f>
        <v/>
      </c>
      <c r="C475">
        <f>INDEX(resultados!$A$2:$ZZ$572, 469, MATCH($B$3, resultados!$A$1:$ZZ$1, 0))</f>
        <v/>
      </c>
    </row>
    <row r="476">
      <c r="A476">
        <f>INDEX(resultados!$A$2:$ZZ$572, 470, MATCH($B$1, resultados!$A$1:$ZZ$1, 0))</f>
        <v/>
      </c>
      <c r="B476">
        <f>INDEX(resultados!$A$2:$ZZ$572, 470, MATCH($B$2, resultados!$A$1:$ZZ$1, 0))</f>
        <v/>
      </c>
      <c r="C476">
        <f>INDEX(resultados!$A$2:$ZZ$572, 470, MATCH($B$3, resultados!$A$1:$ZZ$1, 0))</f>
        <v/>
      </c>
    </row>
    <row r="477">
      <c r="A477">
        <f>INDEX(resultados!$A$2:$ZZ$572, 471, MATCH($B$1, resultados!$A$1:$ZZ$1, 0))</f>
        <v/>
      </c>
      <c r="B477">
        <f>INDEX(resultados!$A$2:$ZZ$572, 471, MATCH($B$2, resultados!$A$1:$ZZ$1, 0))</f>
        <v/>
      </c>
      <c r="C477">
        <f>INDEX(resultados!$A$2:$ZZ$572, 471, MATCH($B$3, resultados!$A$1:$ZZ$1, 0))</f>
        <v/>
      </c>
    </row>
    <row r="478">
      <c r="A478">
        <f>INDEX(resultados!$A$2:$ZZ$572, 472, MATCH($B$1, resultados!$A$1:$ZZ$1, 0))</f>
        <v/>
      </c>
      <c r="B478">
        <f>INDEX(resultados!$A$2:$ZZ$572, 472, MATCH($B$2, resultados!$A$1:$ZZ$1, 0))</f>
        <v/>
      </c>
      <c r="C478">
        <f>INDEX(resultados!$A$2:$ZZ$572, 472, MATCH($B$3, resultados!$A$1:$ZZ$1, 0))</f>
        <v/>
      </c>
    </row>
    <row r="479">
      <c r="A479">
        <f>INDEX(resultados!$A$2:$ZZ$572, 473, MATCH($B$1, resultados!$A$1:$ZZ$1, 0))</f>
        <v/>
      </c>
      <c r="B479">
        <f>INDEX(resultados!$A$2:$ZZ$572, 473, MATCH($B$2, resultados!$A$1:$ZZ$1, 0))</f>
        <v/>
      </c>
      <c r="C479">
        <f>INDEX(resultados!$A$2:$ZZ$572, 473, MATCH($B$3, resultados!$A$1:$ZZ$1, 0))</f>
        <v/>
      </c>
    </row>
    <row r="480">
      <c r="A480">
        <f>INDEX(resultados!$A$2:$ZZ$572, 474, MATCH($B$1, resultados!$A$1:$ZZ$1, 0))</f>
        <v/>
      </c>
      <c r="B480">
        <f>INDEX(resultados!$A$2:$ZZ$572, 474, MATCH($B$2, resultados!$A$1:$ZZ$1, 0))</f>
        <v/>
      </c>
      <c r="C480">
        <f>INDEX(resultados!$A$2:$ZZ$572, 474, MATCH($B$3, resultados!$A$1:$ZZ$1, 0))</f>
        <v/>
      </c>
    </row>
    <row r="481">
      <c r="A481">
        <f>INDEX(resultados!$A$2:$ZZ$572, 475, MATCH($B$1, resultados!$A$1:$ZZ$1, 0))</f>
        <v/>
      </c>
      <c r="B481">
        <f>INDEX(resultados!$A$2:$ZZ$572, 475, MATCH($B$2, resultados!$A$1:$ZZ$1, 0))</f>
        <v/>
      </c>
      <c r="C481">
        <f>INDEX(resultados!$A$2:$ZZ$572, 475, MATCH($B$3, resultados!$A$1:$ZZ$1, 0))</f>
        <v/>
      </c>
    </row>
    <row r="482">
      <c r="A482">
        <f>INDEX(resultados!$A$2:$ZZ$572, 476, MATCH($B$1, resultados!$A$1:$ZZ$1, 0))</f>
        <v/>
      </c>
      <c r="B482">
        <f>INDEX(resultados!$A$2:$ZZ$572, 476, MATCH($B$2, resultados!$A$1:$ZZ$1, 0))</f>
        <v/>
      </c>
      <c r="C482">
        <f>INDEX(resultados!$A$2:$ZZ$572, 476, MATCH($B$3, resultados!$A$1:$ZZ$1, 0))</f>
        <v/>
      </c>
    </row>
    <row r="483">
      <c r="A483">
        <f>INDEX(resultados!$A$2:$ZZ$572, 477, MATCH($B$1, resultados!$A$1:$ZZ$1, 0))</f>
        <v/>
      </c>
      <c r="B483">
        <f>INDEX(resultados!$A$2:$ZZ$572, 477, MATCH($B$2, resultados!$A$1:$ZZ$1, 0))</f>
        <v/>
      </c>
      <c r="C483">
        <f>INDEX(resultados!$A$2:$ZZ$572, 477, MATCH($B$3, resultados!$A$1:$ZZ$1, 0))</f>
        <v/>
      </c>
    </row>
    <row r="484">
      <c r="A484">
        <f>INDEX(resultados!$A$2:$ZZ$572, 478, MATCH($B$1, resultados!$A$1:$ZZ$1, 0))</f>
        <v/>
      </c>
      <c r="B484">
        <f>INDEX(resultados!$A$2:$ZZ$572, 478, MATCH($B$2, resultados!$A$1:$ZZ$1, 0))</f>
        <v/>
      </c>
      <c r="C484">
        <f>INDEX(resultados!$A$2:$ZZ$572, 478, MATCH($B$3, resultados!$A$1:$ZZ$1, 0))</f>
        <v/>
      </c>
    </row>
    <row r="485">
      <c r="A485">
        <f>INDEX(resultados!$A$2:$ZZ$572, 479, MATCH($B$1, resultados!$A$1:$ZZ$1, 0))</f>
        <v/>
      </c>
      <c r="B485">
        <f>INDEX(resultados!$A$2:$ZZ$572, 479, MATCH($B$2, resultados!$A$1:$ZZ$1, 0))</f>
        <v/>
      </c>
      <c r="C485">
        <f>INDEX(resultados!$A$2:$ZZ$572, 479, MATCH($B$3, resultados!$A$1:$ZZ$1, 0))</f>
        <v/>
      </c>
    </row>
    <row r="486">
      <c r="A486">
        <f>INDEX(resultados!$A$2:$ZZ$572, 480, MATCH($B$1, resultados!$A$1:$ZZ$1, 0))</f>
        <v/>
      </c>
      <c r="B486">
        <f>INDEX(resultados!$A$2:$ZZ$572, 480, MATCH($B$2, resultados!$A$1:$ZZ$1, 0))</f>
        <v/>
      </c>
      <c r="C486">
        <f>INDEX(resultados!$A$2:$ZZ$572, 480, MATCH($B$3, resultados!$A$1:$ZZ$1, 0))</f>
        <v/>
      </c>
    </row>
    <row r="487">
      <c r="A487">
        <f>INDEX(resultados!$A$2:$ZZ$572, 481, MATCH($B$1, resultados!$A$1:$ZZ$1, 0))</f>
        <v/>
      </c>
      <c r="B487">
        <f>INDEX(resultados!$A$2:$ZZ$572, 481, MATCH($B$2, resultados!$A$1:$ZZ$1, 0))</f>
        <v/>
      </c>
      <c r="C487">
        <f>INDEX(resultados!$A$2:$ZZ$572, 481, MATCH($B$3, resultados!$A$1:$ZZ$1, 0))</f>
        <v/>
      </c>
    </row>
    <row r="488">
      <c r="A488">
        <f>INDEX(resultados!$A$2:$ZZ$572, 482, MATCH($B$1, resultados!$A$1:$ZZ$1, 0))</f>
        <v/>
      </c>
      <c r="B488">
        <f>INDEX(resultados!$A$2:$ZZ$572, 482, MATCH($B$2, resultados!$A$1:$ZZ$1, 0))</f>
        <v/>
      </c>
      <c r="C488">
        <f>INDEX(resultados!$A$2:$ZZ$572, 482, MATCH($B$3, resultados!$A$1:$ZZ$1, 0))</f>
        <v/>
      </c>
    </row>
    <row r="489">
      <c r="A489">
        <f>INDEX(resultados!$A$2:$ZZ$572, 483, MATCH($B$1, resultados!$A$1:$ZZ$1, 0))</f>
        <v/>
      </c>
      <c r="B489">
        <f>INDEX(resultados!$A$2:$ZZ$572, 483, MATCH($B$2, resultados!$A$1:$ZZ$1, 0))</f>
        <v/>
      </c>
      <c r="C489">
        <f>INDEX(resultados!$A$2:$ZZ$572, 483, MATCH($B$3, resultados!$A$1:$ZZ$1, 0))</f>
        <v/>
      </c>
    </row>
    <row r="490">
      <c r="A490">
        <f>INDEX(resultados!$A$2:$ZZ$572, 484, MATCH($B$1, resultados!$A$1:$ZZ$1, 0))</f>
        <v/>
      </c>
      <c r="B490">
        <f>INDEX(resultados!$A$2:$ZZ$572, 484, MATCH($B$2, resultados!$A$1:$ZZ$1, 0))</f>
        <v/>
      </c>
      <c r="C490">
        <f>INDEX(resultados!$A$2:$ZZ$572, 484, MATCH($B$3, resultados!$A$1:$ZZ$1, 0))</f>
        <v/>
      </c>
    </row>
    <row r="491">
      <c r="A491">
        <f>INDEX(resultados!$A$2:$ZZ$572, 485, MATCH($B$1, resultados!$A$1:$ZZ$1, 0))</f>
        <v/>
      </c>
      <c r="B491">
        <f>INDEX(resultados!$A$2:$ZZ$572, 485, MATCH($B$2, resultados!$A$1:$ZZ$1, 0))</f>
        <v/>
      </c>
      <c r="C491">
        <f>INDEX(resultados!$A$2:$ZZ$572, 485, MATCH($B$3, resultados!$A$1:$ZZ$1, 0))</f>
        <v/>
      </c>
    </row>
    <row r="492">
      <c r="A492">
        <f>INDEX(resultados!$A$2:$ZZ$572, 486, MATCH($B$1, resultados!$A$1:$ZZ$1, 0))</f>
        <v/>
      </c>
      <c r="B492">
        <f>INDEX(resultados!$A$2:$ZZ$572, 486, MATCH($B$2, resultados!$A$1:$ZZ$1, 0))</f>
        <v/>
      </c>
      <c r="C492">
        <f>INDEX(resultados!$A$2:$ZZ$572, 486, MATCH($B$3, resultados!$A$1:$ZZ$1, 0))</f>
        <v/>
      </c>
    </row>
    <row r="493">
      <c r="A493">
        <f>INDEX(resultados!$A$2:$ZZ$572, 487, MATCH($B$1, resultados!$A$1:$ZZ$1, 0))</f>
        <v/>
      </c>
      <c r="B493">
        <f>INDEX(resultados!$A$2:$ZZ$572, 487, MATCH($B$2, resultados!$A$1:$ZZ$1, 0))</f>
        <v/>
      </c>
      <c r="C493">
        <f>INDEX(resultados!$A$2:$ZZ$572, 487, MATCH($B$3, resultados!$A$1:$ZZ$1, 0))</f>
        <v/>
      </c>
    </row>
    <row r="494">
      <c r="A494">
        <f>INDEX(resultados!$A$2:$ZZ$572, 488, MATCH($B$1, resultados!$A$1:$ZZ$1, 0))</f>
        <v/>
      </c>
      <c r="B494">
        <f>INDEX(resultados!$A$2:$ZZ$572, 488, MATCH($B$2, resultados!$A$1:$ZZ$1, 0))</f>
        <v/>
      </c>
      <c r="C494">
        <f>INDEX(resultados!$A$2:$ZZ$572, 488, MATCH($B$3, resultados!$A$1:$ZZ$1, 0))</f>
        <v/>
      </c>
    </row>
    <row r="495">
      <c r="A495">
        <f>INDEX(resultados!$A$2:$ZZ$572, 489, MATCH($B$1, resultados!$A$1:$ZZ$1, 0))</f>
        <v/>
      </c>
      <c r="B495">
        <f>INDEX(resultados!$A$2:$ZZ$572, 489, MATCH($B$2, resultados!$A$1:$ZZ$1, 0))</f>
        <v/>
      </c>
      <c r="C495">
        <f>INDEX(resultados!$A$2:$ZZ$572, 489, MATCH($B$3, resultados!$A$1:$ZZ$1, 0))</f>
        <v/>
      </c>
    </row>
    <row r="496">
      <c r="A496">
        <f>INDEX(resultados!$A$2:$ZZ$572, 490, MATCH($B$1, resultados!$A$1:$ZZ$1, 0))</f>
        <v/>
      </c>
      <c r="B496">
        <f>INDEX(resultados!$A$2:$ZZ$572, 490, MATCH($B$2, resultados!$A$1:$ZZ$1, 0))</f>
        <v/>
      </c>
      <c r="C496">
        <f>INDEX(resultados!$A$2:$ZZ$572, 490, MATCH($B$3, resultados!$A$1:$ZZ$1, 0))</f>
        <v/>
      </c>
    </row>
    <row r="497">
      <c r="A497">
        <f>INDEX(resultados!$A$2:$ZZ$572, 491, MATCH($B$1, resultados!$A$1:$ZZ$1, 0))</f>
        <v/>
      </c>
      <c r="B497">
        <f>INDEX(resultados!$A$2:$ZZ$572, 491, MATCH($B$2, resultados!$A$1:$ZZ$1, 0))</f>
        <v/>
      </c>
      <c r="C497">
        <f>INDEX(resultados!$A$2:$ZZ$572, 491, MATCH($B$3, resultados!$A$1:$ZZ$1, 0))</f>
        <v/>
      </c>
    </row>
    <row r="498">
      <c r="A498">
        <f>INDEX(resultados!$A$2:$ZZ$572, 492, MATCH($B$1, resultados!$A$1:$ZZ$1, 0))</f>
        <v/>
      </c>
      <c r="B498">
        <f>INDEX(resultados!$A$2:$ZZ$572, 492, MATCH($B$2, resultados!$A$1:$ZZ$1, 0))</f>
        <v/>
      </c>
      <c r="C498">
        <f>INDEX(resultados!$A$2:$ZZ$572, 492, MATCH($B$3, resultados!$A$1:$ZZ$1, 0))</f>
        <v/>
      </c>
    </row>
    <row r="499">
      <c r="A499">
        <f>INDEX(resultados!$A$2:$ZZ$572, 493, MATCH($B$1, resultados!$A$1:$ZZ$1, 0))</f>
        <v/>
      </c>
      <c r="B499">
        <f>INDEX(resultados!$A$2:$ZZ$572, 493, MATCH($B$2, resultados!$A$1:$ZZ$1, 0))</f>
        <v/>
      </c>
      <c r="C499">
        <f>INDEX(resultados!$A$2:$ZZ$572, 493, MATCH($B$3, resultados!$A$1:$ZZ$1, 0))</f>
        <v/>
      </c>
    </row>
    <row r="500">
      <c r="A500">
        <f>INDEX(resultados!$A$2:$ZZ$572, 494, MATCH($B$1, resultados!$A$1:$ZZ$1, 0))</f>
        <v/>
      </c>
      <c r="B500">
        <f>INDEX(resultados!$A$2:$ZZ$572, 494, MATCH($B$2, resultados!$A$1:$ZZ$1, 0))</f>
        <v/>
      </c>
      <c r="C500">
        <f>INDEX(resultados!$A$2:$ZZ$572, 494, MATCH($B$3, resultados!$A$1:$ZZ$1, 0))</f>
        <v/>
      </c>
    </row>
    <row r="501">
      <c r="A501">
        <f>INDEX(resultados!$A$2:$ZZ$572, 495, MATCH($B$1, resultados!$A$1:$ZZ$1, 0))</f>
        <v/>
      </c>
      <c r="B501">
        <f>INDEX(resultados!$A$2:$ZZ$572, 495, MATCH($B$2, resultados!$A$1:$ZZ$1, 0))</f>
        <v/>
      </c>
      <c r="C501">
        <f>INDEX(resultados!$A$2:$ZZ$572, 495, MATCH($B$3, resultados!$A$1:$ZZ$1, 0))</f>
        <v/>
      </c>
    </row>
    <row r="502">
      <c r="A502">
        <f>INDEX(resultados!$A$2:$ZZ$572, 496, MATCH($B$1, resultados!$A$1:$ZZ$1, 0))</f>
        <v/>
      </c>
      <c r="B502">
        <f>INDEX(resultados!$A$2:$ZZ$572, 496, MATCH($B$2, resultados!$A$1:$ZZ$1, 0))</f>
        <v/>
      </c>
      <c r="C502">
        <f>INDEX(resultados!$A$2:$ZZ$572, 496, MATCH($B$3, resultados!$A$1:$ZZ$1, 0))</f>
        <v/>
      </c>
    </row>
    <row r="503">
      <c r="A503">
        <f>INDEX(resultados!$A$2:$ZZ$572, 497, MATCH($B$1, resultados!$A$1:$ZZ$1, 0))</f>
        <v/>
      </c>
      <c r="B503">
        <f>INDEX(resultados!$A$2:$ZZ$572, 497, MATCH($B$2, resultados!$A$1:$ZZ$1, 0))</f>
        <v/>
      </c>
      <c r="C503">
        <f>INDEX(resultados!$A$2:$ZZ$572, 497, MATCH($B$3, resultados!$A$1:$ZZ$1, 0))</f>
        <v/>
      </c>
    </row>
    <row r="504">
      <c r="A504">
        <f>INDEX(resultados!$A$2:$ZZ$572, 498, MATCH($B$1, resultados!$A$1:$ZZ$1, 0))</f>
        <v/>
      </c>
      <c r="B504">
        <f>INDEX(resultados!$A$2:$ZZ$572, 498, MATCH($B$2, resultados!$A$1:$ZZ$1, 0))</f>
        <v/>
      </c>
      <c r="C504">
        <f>INDEX(resultados!$A$2:$ZZ$572, 498, MATCH($B$3, resultados!$A$1:$ZZ$1, 0))</f>
        <v/>
      </c>
    </row>
    <row r="505">
      <c r="A505">
        <f>INDEX(resultados!$A$2:$ZZ$572, 499, MATCH($B$1, resultados!$A$1:$ZZ$1, 0))</f>
        <v/>
      </c>
      <c r="B505">
        <f>INDEX(resultados!$A$2:$ZZ$572, 499, MATCH($B$2, resultados!$A$1:$ZZ$1, 0))</f>
        <v/>
      </c>
      <c r="C505">
        <f>INDEX(resultados!$A$2:$ZZ$572, 499, MATCH($B$3, resultados!$A$1:$ZZ$1, 0))</f>
        <v/>
      </c>
    </row>
    <row r="506">
      <c r="A506">
        <f>INDEX(resultados!$A$2:$ZZ$572, 500, MATCH($B$1, resultados!$A$1:$ZZ$1, 0))</f>
        <v/>
      </c>
      <c r="B506">
        <f>INDEX(resultados!$A$2:$ZZ$572, 500, MATCH($B$2, resultados!$A$1:$ZZ$1, 0))</f>
        <v/>
      </c>
      <c r="C506">
        <f>INDEX(resultados!$A$2:$ZZ$572, 500, MATCH($B$3, resultados!$A$1:$ZZ$1, 0))</f>
        <v/>
      </c>
    </row>
    <row r="507">
      <c r="A507">
        <f>INDEX(resultados!$A$2:$ZZ$572, 501, MATCH($B$1, resultados!$A$1:$ZZ$1, 0))</f>
        <v/>
      </c>
      <c r="B507">
        <f>INDEX(resultados!$A$2:$ZZ$572, 501, MATCH($B$2, resultados!$A$1:$ZZ$1, 0))</f>
        <v/>
      </c>
      <c r="C507">
        <f>INDEX(resultados!$A$2:$ZZ$572, 501, MATCH($B$3, resultados!$A$1:$ZZ$1, 0))</f>
        <v/>
      </c>
    </row>
    <row r="508">
      <c r="A508">
        <f>INDEX(resultados!$A$2:$ZZ$572, 502, MATCH($B$1, resultados!$A$1:$ZZ$1, 0))</f>
        <v/>
      </c>
      <c r="B508">
        <f>INDEX(resultados!$A$2:$ZZ$572, 502, MATCH($B$2, resultados!$A$1:$ZZ$1, 0))</f>
        <v/>
      </c>
      <c r="C508">
        <f>INDEX(resultados!$A$2:$ZZ$572, 502, MATCH($B$3, resultados!$A$1:$ZZ$1, 0))</f>
        <v/>
      </c>
    </row>
    <row r="509">
      <c r="A509">
        <f>INDEX(resultados!$A$2:$ZZ$572, 503, MATCH($B$1, resultados!$A$1:$ZZ$1, 0))</f>
        <v/>
      </c>
      <c r="B509">
        <f>INDEX(resultados!$A$2:$ZZ$572, 503, MATCH($B$2, resultados!$A$1:$ZZ$1, 0))</f>
        <v/>
      </c>
      <c r="C509">
        <f>INDEX(resultados!$A$2:$ZZ$572, 503, MATCH($B$3, resultados!$A$1:$ZZ$1, 0))</f>
        <v/>
      </c>
    </row>
    <row r="510">
      <c r="A510">
        <f>INDEX(resultados!$A$2:$ZZ$572, 504, MATCH($B$1, resultados!$A$1:$ZZ$1, 0))</f>
        <v/>
      </c>
      <c r="B510">
        <f>INDEX(resultados!$A$2:$ZZ$572, 504, MATCH($B$2, resultados!$A$1:$ZZ$1, 0))</f>
        <v/>
      </c>
      <c r="C510">
        <f>INDEX(resultados!$A$2:$ZZ$572, 504, MATCH($B$3, resultados!$A$1:$ZZ$1, 0))</f>
        <v/>
      </c>
    </row>
    <row r="511">
      <c r="A511">
        <f>INDEX(resultados!$A$2:$ZZ$572, 505, MATCH($B$1, resultados!$A$1:$ZZ$1, 0))</f>
        <v/>
      </c>
      <c r="B511">
        <f>INDEX(resultados!$A$2:$ZZ$572, 505, MATCH($B$2, resultados!$A$1:$ZZ$1, 0))</f>
        <v/>
      </c>
      <c r="C511">
        <f>INDEX(resultados!$A$2:$ZZ$572, 505, MATCH($B$3, resultados!$A$1:$ZZ$1, 0))</f>
        <v/>
      </c>
    </row>
    <row r="512">
      <c r="A512">
        <f>INDEX(resultados!$A$2:$ZZ$572, 506, MATCH($B$1, resultados!$A$1:$ZZ$1, 0))</f>
        <v/>
      </c>
      <c r="B512">
        <f>INDEX(resultados!$A$2:$ZZ$572, 506, MATCH($B$2, resultados!$A$1:$ZZ$1, 0))</f>
        <v/>
      </c>
      <c r="C512">
        <f>INDEX(resultados!$A$2:$ZZ$572, 506, MATCH($B$3, resultados!$A$1:$ZZ$1, 0))</f>
        <v/>
      </c>
    </row>
    <row r="513">
      <c r="A513">
        <f>INDEX(resultados!$A$2:$ZZ$572, 507, MATCH($B$1, resultados!$A$1:$ZZ$1, 0))</f>
        <v/>
      </c>
      <c r="B513">
        <f>INDEX(resultados!$A$2:$ZZ$572, 507, MATCH($B$2, resultados!$A$1:$ZZ$1, 0))</f>
        <v/>
      </c>
      <c r="C513">
        <f>INDEX(resultados!$A$2:$ZZ$572, 507, MATCH($B$3, resultados!$A$1:$ZZ$1, 0))</f>
        <v/>
      </c>
    </row>
    <row r="514">
      <c r="A514">
        <f>INDEX(resultados!$A$2:$ZZ$572, 508, MATCH($B$1, resultados!$A$1:$ZZ$1, 0))</f>
        <v/>
      </c>
      <c r="B514">
        <f>INDEX(resultados!$A$2:$ZZ$572, 508, MATCH($B$2, resultados!$A$1:$ZZ$1, 0))</f>
        <v/>
      </c>
      <c r="C514">
        <f>INDEX(resultados!$A$2:$ZZ$572, 508, MATCH($B$3, resultados!$A$1:$ZZ$1, 0))</f>
        <v/>
      </c>
    </row>
    <row r="515">
      <c r="A515">
        <f>INDEX(resultados!$A$2:$ZZ$572, 509, MATCH($B$1, resultados!$A$1:$ZZ$1, 0))</f>
        <v/>
      </c>
      <c r="B515">
        <f>INDEX(resultados!$A$2:$ZZ$572, 509, MATCH($B$2, resultados!$A$1:$ZZ$1, 0))</f>
        <v/>
      </c>
      <c r="C515">
        <f>INDEX(resultados!$A$2:$ZZ$572, 509, MATCH($B$3, resultados!$A$1:$ZZ$1, 0))</f>
        <v/>
      </c>
    </row>
    <row r="516">
      <c r="A516">
        <f>INDEX(resultados!$A$2:$ZZ$572, 510, MATCH($B$1, resultados!$A$1:$ZZ$1, 0))</f>
        <v/>
      </c>
      <c r="B516">
        <f>INDEX(resultados!$A$2:$ZZ$572, 510, MATCH($B$2, resultados!$A$1:$ZZ$1, 0))</f>
        <v/>
      </c>
      <c r="C516">
        <f>INDEX(resultados!$A$2:$ZZ$572, 510, MATCH($B$3, resultados!$A$1:$ZZ$1, 0))</f>
        <v/>
      </c>
    </row>
    <row r="517">
      <c r="A517">
        <f>INDEX(resultados!$A$2:$ZZ$572, 511, MATCH($B$1, resultados!$A$1:$ZZ$1, 0))</f>
        <v/>
      </c>
      <c r="B517">
        <f>INDEX(resultados!$A$2:$ZZ$572, 511, MATCH($B$2, resultados!$A$1:$ZZ$1, 0))</f>
        <v/>
      </c>
      <c r="C517">
        <f>INDEX(resultados!$A$2:$ZZ$572, 511, MATCH($B$3, resultados!$A$1:$ZZ$1, 0))</f>
        <v/>
      </c>
    </row>
    <row r="518">
      <c r="A518">
        <f>INDEX(resultados!$A$2:$ZZ$572, 512, MATCH($B$1, resultados!$A$1:$ZZ$1, 0))</f>
        <v/>
      </c>
      <c r="B518">
        <f>INDEX(resultados!$A$2:$ZZ$572, 512, MATCH($B$2, resultados!$A$1:$ZZ$1, 0))</f>
        <v/>
      </c>
      <c r="C518">
        <f>INDEX(resultados!$A$2:$ZZ$572, 512, MATCH($B$3, resultados!$A$1:$ZZ$1, 0))</f>
        <v/>
      </c>
    </row>
    <row r="519">
      <c r="A519">
        <f>INDEX(resultados!$A$2:$ZZ$572, 513, MATCH($B$1, resultados!$A$1:$ZZ$1, 0))</f>
        <v/>
      </c>
      <c r="B519">
        <f>INDEX(resultados!$A$2:$ZZ$572, 513, MATCH($B$2, resultados!$A$1:$ZZ$1, 0))</f>
        <v/>
      </c>
      <c r="C519">
        <f>INDEX(resultados!$A$2:$ZZ$572, 513, MATCH($B$3, resultados!$A$1:$ZZ$1, 0))</f>
        <v/>
      </c>
    </row>
    <row r="520">
      <c r="A520">
        <f>INDEX(resultados!$A$2:$ZZ$572, 514, MATCH($B$1, resultados!$A$1:$ZZ$1, 0))</f>
        <v/>
      </c>
      <c r="B520">
        <f>INDEX(resultados!$A$2:$ZZ$572, 514, MATCH($B$2, resultados!$A$1:$ZZ$1, 0))</f>
        <v/>
      </c>
      <c r="C520">
        <f>INDEX(resultados!$A$2:$ZZ$572, 514, MATCH($B$3, resultados!$A$1:$ZZ$1, 0))</f>
        <v/>
      </c>
    </row>
    <row r="521">
      <c r="A521">
        <f>INDEX(resultados!$A$2:$ZZ$572, 515, MATCH($B$1, resultados!$A$1:$ZZ$1, 0))</f>
        <v/>
      </c>
      <c r="B521">
        <f>INDEX(resultados!$A$2:$ZZ$572, 515, MATCH($B$2, resultados!$A$1:$ZZ$1, 0))</f>
        <v/>
      </c>
      <c r="C521">
        <f>INDEX(resultados!$A$2:$ZZ$572, 515, MATCH($B$3, resultados!$A$1:$ZZ$1, 0))</f>
        <v/>
      </c>
    </row>
    <row r="522">
      <c r="A522">
        <f>INDEX(resultados!$A$2:$ZZ$572, 516, MATCH($B$1, resultados!$A$1:$ZZ$1, 0))</f>
        <v/>
      </c>
      <c r="B522">
        <f>INDEX(resultados!$A$2:$ZZ$572, 516, MATCH($B$2, resultados!$A$1:$ZZ$1, 0))</f>
        <v/>
      </c>
      <c r="C522">
        <f>INDEX(resultados!$A$2:$ZZ$572, 516, MATCH($B$3, resultados!$A$1:$ZZ$1, 0))</f>
        <v/>
      </c>
    </row>
    <row r="523">
      <c r="A523">
        <f>INDEX(resultados!$A$2:$ZZ$572, 517, MATCH($B$1, resultados!$A$1:$ZZ$1, 0))</f>
        <v/>
      </c>
      <c r="B523">
        <f>INDEX(resultados!$A$2:$ZZ$572, 517, MATCH($B$2, resultados!$A$1:$ZZ$1, 0))</f>
        <v/>
      </c>
      <c r="C523">
        <f>INDEX(resultados!$A$2:$ZZ$572, 517, MATCH($B$3, resultados!$A$1:$ZZ$1, 0))</f>
        <v/>
      </c>
    </row>
    <row r="524">
      <c r="A524">
        <f>INDEX(resultados!$A$2:$ZZ$572, 518, MATCH($B$1, resultados!$A$1:$ZZ$1, 0))</f>
        <v/>
      </c>
      <c r="B524">
        <f>INDEX(resultados!$A$2:$ZZ$572, 518, MATCH($B$2, resultados!$A$1:$ZZ$1, 0))</f>
        <v/>
      </c>
      <c r="C524">
        <f>INDEX(resultados!$A$2:$ZZ$572, 518, MATCH($B$3, resultados!$A$1:$ZZ$1, 0))</f>
        <v/>
      </c>
    </row>
    <row r="525">
      <c r="A525">
        <f>INDEX(resultados!$A$2:$ZZ$572, 519, MATCH($B$1, resultados!$A$1:$ZZ$1, 0))</f>
        <v/>
      </c>
      <c r="B525">
        <f>INDEX(resultados!$A$2:$ZZ$572, 519, MATCH($B$2, resultados!$A$1:$ZZ$1, 0))</f>
        <v/>
      </c>
      <c r="C525">
        <f>INDEX(resultados!$A$2:$ZZ$572, 519, MATCH($B$3, resultados!$A$1:$ZZ$1, 0))</f>
        <v/>
      </c>
    </row>
    <row r="526">
      <c r="A526">
        <f>INDEX(resultados!$A$2:$ZZ$572, 520, MATCH($B$1, resultados!$A$1:$ZZ$1, 0))</f>
        <v/>
      </c>
      <c r="B526">
        <f>INDEX(resultados!$A$2:$ZZ$572, 520, MATCH($B$2, resultados!$A$1:$ZZ$1, 0))</f>
        <v/>
      </c>
      <c r="C526">
        <f>INDEX(resultados!$A$2:$ZZ$572, 520, MATCH($B$3, resultados!$A$1:$ZZ$1, 0))</f>
        <v/>
      </c>
    </row>
    <row r="527">
      <c r="A527">
        <f>INDEX(resultados!$A$2:$ZZ$572, 521, MATCH($B$1, resultados!$A$1:$ZZ$1, 0))</f>
        <v/>
      </c>
      <c r="B527">
        <f>INDEX(resultados!$A$2:$ZZ$572, 521, MATCH($B$2, resultados!$A$1:$ZZ$1, 0))</f>
        <v/>
      </c>
      <c r="C527">
        <f>INDEX(resultados!$A$2:$ZZ$572, 521, MATCH($B$3, resultados!$A$1:$ZZ$1, 0))</f>
        <v/>
      </c>
    </row>
    <row r="528">
      <c r="A528">
        <f>INDEX(resultados!$A$2:$ZZ$572, 522, MATCH($B$1, resultados!$A$1:$ZZ$1, 0))</f>
        <v/>
      </c>
      <c r="B528">
        <f>INDEX(resultados!$A$2:$ZZ$572, 522, MATCH($B$2, resultados!$A$1:$ZZ$1, 0))</f>
        <v/>
      </c>
      <c r="C528">
        <f>INDEX(resultados!$A$2:$ZZ$572, 522, MATCH($B$3, resultados!$A$1:$ZZ$1, 0))</f>
        <v/>
      </c>
    </row>
    <row r="529">
      <c r="A529">
        <f>INDEX(resultados!$A$2:$ZZ$572, 523, MATCH($B$1, resultados!$A$1:$ZZ$1, 0))</f>
        <v/>
      </c>
      <c r="B529">
        <f>INDEX(resultados!$A$2:$ZZ$572, 523, MATCH($B$2, resultados!$A$1:$ZZ$1, 0))</f>
        <v/>
      </c>
      <c r="C529">
        <f>INDEX(resultados!$A$2:$ZZ$572, 523, MATCH($B$3, resultados!$A$1:$ZZ$1, 0))</f>
        <v/>
      </c>
    </row>
    <row r="530">
      <c r="A530">
        <f>INDEX(resultados!$A$2:$ZZ$572, 524, MATCH($B$1, resultados!$A$1:$ZZ$1, 0))</f>
        <v/>
      </c>
      <c r="B530">
        <f>INDEX(resultados!$A$2:$ZZ$572, 524, MATCH($B$2, resultados!$A$1:$ZZ$1, 0))</f>
        <v/>
      </c>
      <c r="C530">
        <f>INDEX(resultados!$A$2:$ZZ$572, 524, MATCH($B$3, resultados!$A$1:$ZZ$1, 0))</f>
        <v/>
      </c>
    </row>
    <row r="531">
      <c r="A531">
        <f>INDEX(resultados!$A$2:$ZZ$572, 525, MATCH($B$1, resultados!$A$1:$ZZ$1, 0))</f>
        <v/>
      </c>
      <c r="B531">
        <f>INDEX(resultados!$A$2:$ZZ$572, 525, MATCH($B$2, resultados!$A$1:$ZZ$1, 0))</f>
        <v/>
      </c>
      <c r="C531">
        <f>INDEX(resultados!$A$2:$ZZ$572, 525, MATCH($B$3, resultados!$A$1:$ZZ$1, 0))</f>
        <v/>
      </c>
    </row>
    <row r="532">
      <c r="A532">
        <f>INDEX(resultados!$A$2:$ZZ$572, 526, MATCH($B$1, resultados!$A$1:$ZZ$1, 0))</f>
        <v/>
      </c>
      <c r="B532">
        <f>INDEX(resultados!$A$2:$ZZ$572, 526, MATCH($B$2, resultados!$A$1:$ZZ$1, 0))</f>
        <v/>
      </c>
      <c r="C532">
        <f>INDEX(resultados!$A$2:$ZZ$572, 526, MATCH($B$3, resultados!$A$1:$ZZ$1, 0))</f>
        <v/>
      </c>
    </row>
    <row r="533">
      <c r="A533">
        <f>INDEX(resultados!$A$2:$ZZ$572, 527, MATCH($B$1, resultados!$A$1:$ZZ$1, 0))</f>
        <v/>
      </c>
      <c r="B533">
        <f>INDEX(resultados!$A$2:$ZZ$572, 527, MATCH($B$2, resultados!$A$1:$ZZ$1, 0))</f>
        <v/>
      </c>
      <c r="C533">
        <f>INDEX(resultados!$A$2:$ZZ$572, 527, MATCH($B$3, resultados!$A$1:$ZZ$1, 0))</f>
        <v/>
      </c>
    </row>
    <row r="534">
      <c r="A534">
        <f>INDEX(resultados!$A$2:$ZZ$572, 528, MATCH($B$1, resultados!$A$1:$ZZ$1, 0))</f>
        <v/>
      </c>
      <c r="B534">
        <f>INDEX(resultados!$A$2:$ZZ$572, 528, MATCH($B$2, resultados!$A$1:$ZZ$1, 0))</f>
        <v/>
      </c>
      <c r="C534">
        <f>INDEX(resultados!$A$2:$ZZ$572, 528, MATCH($B$3, resultados!$A$1:$ZZ$1, 0))</f>
        <v/>
      </c>
    </row>
    <row r="535">
      <c r="A535">
        <f>INDEX(resultados!$A$2:$ZZ$572, 529, MATCH($B$1, resultados!$A$1:$ZZ$1, 0))</f>
        <v/>
      </c>
      <c r="B535">
        <f>INDEX(resultados!$A$2:$ZZ$572, 529, MATCH($B$2, resultados!$A$1:$ZZ$1, 0))</f>
        <v/>
      </c>
      <c r="C535">
        <f>INDEX(resultados!$A$2:$ZZ$572, 529, MATCH($B$3, resultados!$A$1:$ZZ$1, 0))</f>
        <v/>
      </c>
    </row>
    <row r="536">
      <c r="A536">
        <f>INDEX(resultados!$A$2:$ZZ$572, 530, MATCH($B$1, resultados!$A$1:$ZZ$1, 0))</f>
        <v/>
      </c>
      <c r="B536">
        <f>INDEX(resultados!$A$2:$ZZ$572, 530, MATCH($B$2, resultados!$A$1:$ZZ$1, 0))</f>
        <v/>
      </c>
      <c r="C536">
        <f>INDEX(resultados!$A$2:$ZZ$572, 530, MATCH($B$3, resultados!$A$1:$ZZ$1, 0))</f>
        <v/>
      </c>
    </row>
    <row r="537">
      <c r="A537">
        <f>INDEX(resultados!$A$2:$ZZ$572, 531, MATCH($B$1, resultados!$A$1:$ZZ$1, 0))</f>
        <v/>
      </c>
      <c r="B537">
        <f>INDEX(resultados!$A$2:$ZZ$572, 531, MATCH($B$2, resultados!$A$1:$ZZ$1, 0))</f>
        <v/>
      </c>
      <c r="C537">
        <f>INDEX(resultados!$A$2:$ZZ$572, 531, MATCH($B$3, resultados!$A$1:$ZZ$1, 0))</f>
        <v/>
      </c>
    </row>
    <row r="538">
      <c r="A538">
        <f>INDEX(resultados!$A$2:$ZZ$572, 532, MATCH($B$1, resultados!$A$1:$ZZ$1, 0))</f>
        <v/>
      </c>
      <c r="B538">
        <f>INDEX(resultados!$A$2:$ZZ$572, 532, MATCH($B$2, resultados!$A$1:$ZZ$1, 0))</f>
        <v/>
      </c>
      <c r="C538">
        <f>INDEX(resultados!$A$2:$ZZ$572, 532, MATCH($B$3, resultados!$A$1:$ZZ$1, 0))</f>
        <v/>
      </c>
    </row>
    <row r="539">
      <c r="A539">
        <f>INDEX(resultados!$A$2:$ZZ$572, 533, MATCH($B$1, resultados!$A$1:$ZZ$1, 0))</f>
        <v/>
      </c>
      <c r="B539">
        <f>INDEX(resultados!$A$2:$ZZ$572, 533, MATCH($B$2, resultados!$A$1:$ZZ$1, 0))</f>
        <v/>
      </c>
      <c r="C539">
        <f>INDEX(resultados!$A$2:$ZZ$572, 533, MATCH($B$3, resultados!$A$1:$ZZ$1, 0))</f>
        <v/>
      </c>
    </row>
    <row r="540">
      <c r="A540">
        <f>INDEX(resultados!$A$2:$ZZ$572, 534, MATCH($B$1, resultados!$A$1:$ZZ$1, 0))</f>
        <v/>
      </c>
      <c r="B540">
        <f>INDEX(resultados!$A$2:$ZZ$572, 534, MATCH($B$2, resultados!$A$1:$ZZ$1, 0))</f>
        <v/>
      </c>
      <c r="C540">
        <f>INDEX(resultados!$A$2:$ZZ$572, 534, MATCH($B$3, resultados!$A$1:$ZZ$1, 0))</f>
        <v/>
      </c>
    </row>
    <row r="541">
      <c r="A541">
        <f>INDEX(resultados!$A$2:$ZZ$572, 535, MATCH($B$1, resultados!$A$1:$ZZ$1, 0))</f>
        <v/>
      </c>
      <c r="B541">
        <f>INDEX(resultados!$A$2:$ZZ$572, 535, MATCH($B$2, resultados!$A$1:$ZZ$1, 0))</f>
        <v/>
      </c>
      <c r="C541">
        <f>INDEX(resultados!$A$2:$ZZ$572, 535, MATCH($B$3, resultados!$A$1:$ZZ$1, 0))</f>
        <v/>
      </c>
    </row>
    <row r="542">
      <c r="A542">
        <f>INDEX(resultados!$A$2:$ZZ$572, 536, MATCH($B$1, resultados!$A$1:$ZZ$1, 0))</f>
        <v/>
      </c>
      <c r="B542">
        <f>INDEX(resultados!$A$2:$ZZ$572, 536, MATCH($B$2, resultados!$A$1:$ZZ$1, 0))</f>
        <v/>
      </c>
      <c r="C542">
        <f>INDEX(resultados!$A$2:$ZZ$572, 536, MATCH($B$3, resultados!$A$1:$ZZ$1, 0))</f>
        <v/>
      </c>
    </row>
    <row r="543">
      <c r="A543">
        <f>INDEX(resultados!$A$2:$ZZ$572, 537, MATCH($B$1, resultados!$A$1:$ZZ$1, 0))</f>
        <v/>
      </c>
      <c r="B543">
        <f>INDEX(resultados!$A$2:$ZZ$572, 537, MATCH($B$2, resultados!$A$1:$ZZ$1, 0))</f>
        <v/>
      </c>
      <c r="C543">
        <f>INDEX(resultados!$A$2:$ZZ$572, 537, MATCH($B$3, resultados!$A$1:$ZZ$1, 0))</f>
        <v/>
      </c>
    </row>
    <row r="544">
      <c r="A544">
        <f>INDEX(resultados!$A$2:$ZZ$572, 538, MATCH($B$1, resultados!$A$1:$ZZ$1, 0))</f>
        <v/>
      </c>
      <c r="B544">
        <f>INDEX(resultados!$A$2:$ZZ$572, 538, MATCH($B$2, resultados!$A$1:$ZZ$1, 0))</f>
        <v/>
      </c>
      <c r="C544">
        <f>INDEX(resultados!$A$2:$ZZ$572, 538, MATCH($B$3, resultados!$A$1:$ZZ$1, 0))</f>
        <v/>
      </c>
    </row>
    <row r="545">
      <c r="A545">
        <f>INDEX(resultados!$A$2:$ZZ$572, 539, MATCH($B$1, resultados!$A$1:$ZZ$1, 0))</f>
        <v/>
      </c>
      <c r="B545">
        <f>INDEX(resultados!$A$2:$ZZ$572, 539, MATCH($B$2, resultados!$A$1:$ZZ$1, 0))</f>
        <v/>
      </c>
      <c r="C545">
        <f>INDEX(resultados!$A$2:$ZZ$572, 539, MATCH($B$3, resultados!$A$1:$ZZ$1, 0))</f>
        <v/>
      </c>
    </row>
    <row r="546">
      <c r="A546">
        <f>INDEX(resultados!$A$2:$ZZ$572, 540, MATCH($B$1, resultados!$A$1:$ZZ$1, 0))</f>
        <v/>
      </c>
      <c r="B546">
        <f>INDEX(resultados!$A$2:$ZZ$572, 540, MATCH($B$2, resultados!$A$1:$ZZ$1, 0))</f>
        <v/>
      </c>
      <c r="C546">
        <f>INDEX(resultados!$A$2:$ZZ$572, 540, MATCH($B$3, resultados!$A$1:$ZZ$1, 0))</f>
        <v/>
      </c>
    </row>
    <row r="547">
      <c r="A547">
        <f>INDEX(resultados!$A$2:$ZZ$572, 541, MATCH($B$1, resultados!$A$1:$ZZ$1, 0))</f>
        <v/>
      </c>
      <c r="B547">
        <f>INDEX(resultados!$A$2:$ZZ$572, 541, MATCH($B$2, resultados!$A$1:$ZZ$1, 0))</f>
        <v/>
      </c>
      <c r="C547">
        <f>INDEX(resultados!$A$2:$ZZ$572, 541, MATCH($B$3, resultados!$A$1:$ZZ$1, 0))</f>
        <v/>
      </c>
    </row>
    <row r="548">
      <c r="A548">
        <f>INDEX(resultados!$A$2:$ZZ$572, 542, MATCH($B$1, resultados!$A$1:$ZZ$1, 0))</f>
        <v/>
      </c>
      <c r="B548">
        <f>INDEX(resultados!$A$2:$ZZ$572, 542, MATCH($B$2, resultados!$A$1:$ZZ$1, 0))</f>
        <v/>
      </c>
      <c r="C548">
        <f>INDEX(resultados!$A$2:$ZZ$572, 542, MATCH($B$3, resultados!$A$1:$ZZ$1, 0))</f>
        <v/>
      </c>
    </row>
    <row r="549">
      <c r="A549">
        <f>INDEX(resultados!$A$2:$ZZ$572, 543, MATCH($B$1, resultados!$A$1:$ZZ$1, 0))</f>
        <v/>
      </c>
      <c r="B549">
        <f>INDEX(resultados!$A$2:$ZZ$572, 543, MATCH($B$2, resultados!$A$1:$ZZ$1, 0))</f>
        <v/>
      </c>
      <c r="C549">
        <f>INDEX(resultados!$A$2:$ZZ$572, 543, MATCH($B$3, resultados!$A$1:$ZZ$1, 0))</f>
        <v/>
      </c>
    </row>
    <row r="550">
      <c r="A550">
        <f>INDEX(resultados!$A$2:$ZZ$572, 544, MATCH($B$1, resultados!$A$1:$ZZ$1, 0))</f>
        <v/>
      </c>
      <c r="B550">
        <f>INDEX(resultados!$A$2:$ZZ$572, 544, MATCH($B$2, resultados!$A$1:$ZZ$1, 0))</f>
        <v/>
      </c>
      <c r="C550">
        <f>INDEX(resultados!$A$2:$ZZ$572, 544, MATCH($B$3, resultados!$A$1:$ZZ$1, 0))</f>
        <v/>
      </c>
    </row>
    <row r="551">
      <c r="A551">
        <f>INDEX(resultados!$A$2:$ZZ$572, 545, MATCH($B$1, resultados!$A$1:$ZZ$1, 0))</f>
        <v/>
      </c>
      <c r="B551">
        <f>INDEX(resultados!$A$2:$ZZ$572, 545, MATCH($B$2, resultados!$A$1:$ZZ$1, 0))</f>
        <v/>
      </c>
      <c r="C551">
        <f>INDEX(resultados!$A$2:$ZZ$572, 545, MATCH($B$3, resultados!$A$1:$ZZ$1, 0))</f>
        <v/>
      </c>
    </row>
    <row r="552">
      <c r="A552">
        <f>INDEX(resultados!$A$2:$ZZ$572, 546, MATCH($B$1, resultados!$A$1:$ZZ$1, 0))</f>
        <v/>
      </c>
      <c r="B552">
        <f>INDEX(resultados!$A$2:$ZZ$572, 546, MATCH($B$2, resultados!$A$1:$ZZ$1, 0))</f>
        <v/>
      </c>
      <c r="C552">
        <f>INDEX(resultados!$A$2:$ZZ$572, 546, MATCH($B$3, resultados!$A$1:$ZZ$1, 0))</f>
        <v/>
      </c>
    </row>
    <row r="553">
      <c r="A553">
        <f>INDEX(resultados!$A$2:$ZZ$572, 547, MATCH($B$1, resultados!$A$1:$ZZ$1, 0))</f>
        <v/>
      </c>
      <c r="B553">
        <f>INDEX(resultados!$A$2:$ZZ$572, 547, MATCH($B$2, resultados!$A$1:$ZZ$1, 0))</f>
        <v/>
      </c>
      <c r="C553">
        <f>INDEX(resultados!$A$2:$ZZ$572, 547, MATCH($B$3, resultados!$A$1:$ZZ$1, 0))</f>
        <v/>
      </c>
    </row>
    <row r="554">
      <c r="A554">
        <f>INDEX(resultados!$A$2:$ZZ$572, 548, MATCH($B$1, resultados!$A$1:$ZZ$1, 0))</f>
        <v/>
      </c>
      <c r="B554">
        <f>INDEX(resultados!$A$2:$ZZ$572, 548, MATCH($B$2, resultados!$A$1:$ZZ$1, 0))</f>
        <v/>
      </c>
      <c r="C554">
        <f>INDEX(resultados!$A$2:$ZZ$572, 548, MATCH($B$3, resultados!$A$1:$ZZ$1, 0))</f>
        <v/>
      </c>
    </row>
    <row r="555">
      <c r="A555">
        <f>INDEX(resultados!$A$2:$ZZ$572, 549, MATCH($B$1, resultados!$A$1:$ZZ$1, 0))</f>
        <v/>
      </c>
      <c r="B555">
        <f>INDEX(resultados!$A$2:$ZZ$572, 549, MATCH($B$2, resultados!$A$1:$ZZ$1, 0))</f>
        <v/>
      </c>
      <c r="C555">
        <f>INDEX(resultados!$A$2:$ZZ$572, 549, MATCH($B$3, resultados!$A$1:$ZZ$1, 0))</f>
        <v/>
      </c>
    </row>
    <row r="556">
      <c r="A556">
        <f>INDEX(resultados!$A$2:$ZZ$572, 550, MATCH($B$1, resultados!$A$1:$ZZ$1, 0))</f>
        <v/>
      </c>
      <c r="B556">
        <f>INDEX(resultados!$A$2:$ZZ$572, 550, MATCH($B$2, resultados!$A$1:$ZZ$1, 0))</f>
        <v/>
      </c>
      <c r="C556">
        <f>INDEX(resultados!$A$2:$ZZ$572, 550, MATCH($B$3, resultados!$A$1:$ZZ$1, 0))</f>
        <v/>
      </c>
    </row>
    <row r="557">
      <c r="A557">
        <f>INDEX(resultados!$A$2:$ZZ$572, 551, MATCH($B$1, resultados!$A$1:$ZZ$1, 0))</f>
        <v/>
      </c>
      <c r="B557">
        <f>INDEX(resultados!$A$2:$ZZ$572, 551, MATCH($B$2, resultados!$A$1:$ZZ$1, 0))</f>
        <v/>
      </c>
      <c r="C557">
        <f>INDEX(resultados!$A$2:$ZZ$572, 551, MATCH($B$3, resultados!$A$1:$ZZ$1, 0))</f>
        <v/>
      </c>
    </row>
    <row r="558">
      <c r="A558">
        <f>INDEX(resultados!$A$2:$ZZ$572, 552, MATCH($B$1, resultados!$A$1:$ZZ$1, 0))</f>
        <v/>
      </c>
      <c r="B558">
        <f>INDEX(resultados!$A$2:$ZZ$572, 552, MATCH($B$2, resultados!$A$1:$ZZ$1, 0))</f>
        <v/>
      </c>
      <c r="C558">
        <f>INDEX(resultados!$A$2:$ZZ$572, 552, MATCH($B$3, resultados!$A$1:$ZZ$1, 0))</f>
        <v/>
      </c>
    </row>
    <row r="559">
      <c r="A559">
        <f>INDEX(resultados!$A$2:$ZZ$572, 553, MATCH($B$1, resultados!$A$1:$ZZ$1, 0))</f>
        <v/>
      </c>
      <c r="B559">
        <f>INDEX(resultados!$A$2:$ZZ$572, 553, MATCH($B$2, resultados!$A$1:$ZZ$1, 0))</f>
        <v/>
      </c>
      <c r="C559">
        <f>INDEX(resultados!$A$2:$ZZ$572, 553, MATCH($B$3, resultados!$A$1:$ZZ$1, 0))</f>
        <v/>
      </c>
    </row>
    <row r="560">
      <c r="A560">
        <f>INDEX(resultados!$A$2:$ZZ$572, 554, MATCH($B$1, resultados!$A$1:$ZZ$1, 0))</f>
        <v/>
      </c>
      <c r="B560">
        <f>INDEX(resultados!$A$2:$ZZ$572, 554, MATCH($B$2, resultados!$A$1:$ZZ$1, 0))</f>
        <v/>
      </c>
      <c r="C560">
        <f>INDEX(resultados!$A$2:$ZZ$572, 554, MATCH($B$3, resultados!$A$1:$ZZ$1, 0))</f>
        <v/>
      </c>
    </row>
    <row r="561">
      <c r="A561">
        <f>INDEX(resultados!$A$2:$ZZ$572, 555, MATCH($B$1, resultados!$A$1:$ZZ$1, 0))</f>
        <v/>
      </c>
      <c r="B561">
        <f>INDEX(resultados!$A$2:$ZZ$572, 555, MATCH($B$2, resultados!$A$1:$ZZ$1, 0))</f>
        <v/>
      </c>
      <c r="C561">
        <f>INDEX(resultados!$A$2:$ZZ$572, 555, MATCH($B$3, resultados!$A$1:$ZZ$1, 0))</f>
        <v/>
      </c>
    </row>
    <row r="562">
      <c r="A562">
        <f>INDEX(resultados!$A$2:$ZZ$572, 556, MATCH($B$1, resultados!$A$1:$ZZ$1, 0))</f>
        <v/>
      </c>
      <c r="B562">
        <f>INDEX(resultados!$A$2:$ZZ$572, 556, MATCH($B$2, resultados!$A$1:$ZZ$1, 0))</f>
        <v/>
      </c>
      <c r="C562">
        <f>INDEX(resultados!$A$2:$ZZ$572, 556, MATCH($B$3, resultados!$A$1:$ZZ$1, 0))</f>
        <v/>
      </c>
    </row>
    <row r="563">
      <c r="A563">
        <f>INDEX(resultados!$A$2:$ZZ$572, 557, MATCH($B$1, resultados!$A$1:$ZZ$1, 0))</f>
        <v/>
      </c>
      <c r="B563">
        <f>INDEX(resultados!$A$2:$ZZ$572, 557, MATCH($B$2, resultados!$A$1:$ZZ$1, 0))</f>
        <v/>
      </c>
      <c r="C563">
        <f>INDEX(resultados!$A$2:$ZZ$572, 557, MATCH($B$3, resultados!$A$1:$ZZ$1, 0))</f>
        <v/>
      </c>
    </row>
    <row r="564">
      <c r="A564">
        <f>INDEX(resultados!$A$2:$ZZ$572, 558, MATCH($B$1, resultados!$A$1:$ZZ$1, 0))</f>
        <v/>
      </c>
      <c r="B564">
        <f>INDEX(resultados!$A$2:$ZZ$572, 558, MATCH($B$2, resultados!$A$1:$ZZ$1, 0))</f>
        <v/>
      </c>
      <c r="C564">
        <f>INDEX(resultados!$A$2:$ZZ$572, 558, MATCH($B$3, resultados!$A$1:$ZZ$1, 0))</f>
        <v/>
      </c>
    </row>
    <row r="565">
      <c r="A565">
        <f>INDEX(resultados!$A$2:$ZZ$572, 559, MATCH($B$1, resultados!$A$1:$ZZ$1, 0))</f>
        <v/>
      </c>
      <c r="B565">
        <f>INDEX(resultados!$A$2:$ZZ$572, 559, MATCH($B$2, resultados!$A$1:$ZZ$1, 0))</f>
        <v/>
      </c>
      <c r="C565">
        <f>INDEX(resultados!$A$2:$ZZ$572, 559, MATCH($B$3, resultados!$A$1:$ZZ$1, 0))</f>
        <v/>
      </c>
    </row>
    <row r="566">
      <c r="A566">
        <f>INDEX(resultados!$A$2:$ZZ$572, 560, MATCH($B$1, resultados!$A$1:$ZZ$1, 0))</f>
        <v/>
      </c>
      <c r="B566">
        <f>INDEX(resultados!$A$2:$ZZ$572, 560, MATCH($B$2, resultados!$A$1:$ZZ$1, 0))</f>
        <v/>
      </c>
      <c r="C566">
        <f>INDEX(resultados!$A$2:$ZZ$572, 560, MATCH($B$3, resultados!$A$1:$ZZ$1, 0))</f>
        <v/>
      </c>
    </row>
    <row r="567">
      <c r="A567">
        <f>INDEX(resultados!$A$2:$ZZ$572, 561, MATCH($B$1, resultados!$A$1:$ZZ$1, 0))</f>
        <v/>
      </c>
      <c r="B567">
        <f>INDEX(resultados!$A$2:$ZZ$572, 561, MATCH($B$2, resultados!$A$1:$ZZ$1, 0))</f>
        <v/>
      </c>
      <c r="C567">
        <f>INDEX(resultados!$A$2:$ZZ$572, 561, MATCH($B$3, resultados!$A$1:$ZZ$1, 0))</f>
        <v/>
      </c>
    </row>
    <row r="568">
      <c r="A568">
        <f>INDEX(resultados!$A$2:$ZZ$572, 562, MATCH($B$1, resultados!$A$1:$ZZ$1, 0))</f>
        <v/>
      </c>
      <c r="B568">
        <f>INDEX(resultados!$A$2:$ZZ$572, 562, MATCH($B$2, resultados!$A$1:$ZZ$1, 0))</f>
        <v/>
      </c>
      <c r="C568">
        <f>INDEX(resultados!$A$2:$ZZ$572, 562, MATCH($B$3, resultados!$A$1:$ZZ$1, 0))</f>
        <v/>
      </c>
    </row>
    <row r="569">
      <c r="A569">
        <f>INDEX(resultados!$A$2:$ZZ$572, 563, MATCH($B$1, resultados!$A$1:$ZZ$1, 0))</f>
        <v/>
      </c>
      <c r="B569">
        <f>INDEX(resultados!$A$2:$ZZ$572, 563, MATCH($B$2, resultados!$A$1:$ZZ$1, 0))</f>
        <v/>
      </c>
      <c r="C569">
        <f>INDEX(resultados!$A$2:$ZZ$572, 563, MATCH($B$3, resultados!$A$1:$ZZ$1, 0))</f>
        <v/>
      </c>
    </row>
    <row r="570">
      <c r="A570">
        <f>INDEX(resultados!$A$2:$ZZ$572, 564, MATCH($B$1, resultados!$A$1:$ZZ$1, 0))</f>
        <v/>
      </c>
      <c r="B570">
        <f>INDEX(resultados!$A$2:$ZZ$572, 564, MATCH($B$2, resultados!$A$1:$ZZ$1, 0))</f>
        <v/>
      </c>
      <c r="C570">
        <f>INDEX(resultados!$A$2:$ZZ$572, 564, MATCH($B$3, resultados!$A$1:$ZZ$1, 0))</f>
        <v/>
      </c>
    </row>
    <row r="571">
      <c r="A571">
        <f>INDEX(resultados!$A$2:$ZZ$572, 565, MATCH($B$1, resultados!$A$1:$ZZ$1, 0))</f>
        <v/>
      </c>
      <c r="B571">
        <f>INDEX(resultados!$A$2:$ZZ$572, 565, MATCH($B$2, resultados!$A$1:$ZZ$1, 0))</f>
        <v/>
      </c>
      <c r="C571">
        <f>INDEX(resultados!$A$2:$ZZ$572, 565, MATCH($B$3, resultados!$A$1:$ZZ$1, 0))</f>
        <v/>
      </c>
    </row>
    <row r="572">
      <c r="A572">
        <f>INDEX(resultados!$A$2:$ZZ$572, 566, MATCH($B$1, resultados!$A$1:$ZZ$1, 0))</f>
        <v/>
      </c>
      <c r="B572">
        <f>INDEX(resultados!$A$2:$ZZ$572, 566, MATCH($B$2, resultados!$A$1:$ZZ$1, 0))</f>
        <v/>
      </c>
      <c r="C572">
        <f>INDEX(resultados!$A$2:$ZZ$572, 566, MATCH($B$3, resultados!$A$1:$ZZ$1, 0))</f>
        <v/>
      </c>
    </row>
    <row r="573">
      <c r="A573">
        <f>INDEX(resultados!$A$2:$ZZ$572, 567, MATCH($B$1, resultados!$A$1:$ZZ$1, 0))</f>
        <v/>
      </c>
      <c r="B573">
        <f>INDEX(resultados!$A$2:$ZZ$572, 567, MATCH($B$2, resultados!$A$1:$ZZ$1, 0))</f>
        <v/>
      </c>
      <c r="C573">
        <f>INDEX(resultados!$A$2:$ZZ$572, 567, MATCH($B$3, resultados!$A$1:$ZZ$1, 0))</f>
        <v/>
      </c>
    </row>
    <row r="574">
      <c r="A574">
        <f>INDEX(resultados!$A$2:$ZZ$572, 568, MATCH($B$1, resultados!$A$1:$ZZ$1, 0))</f>
        <v/>
      </c>
      <c r="B574">
        <f>INDEX(resultados!$A$2:$ZZ$572, 568, MATCH($B$2, resultados!$A$1:$ZZ$1, 0))</f>
        <v/>
      </c>
      <c r="C574">
        <f>INDEX(resultados!$A$2:$ZZ$572, 568, MATCH($B$3, resultados!$A$1:$ZZ$1, 0))</f>
        <v/>
      </c>
    </row>
    <row r="575">
      <c r="A575">
        <f>INDEX(resultados!$A$2:$ZZ$572, 569, MATCH($B$1, resultados!$A$1:$ZZ$1, 0))</f>
        <v/>
      </c>
      <c r="B575">
        <f>INDEX(resultados!$A$2:$ZZ$572, 569, MATCH($B$2, resultados!$A$1:$ZZ$1, 0))</f>
        <v/>
      </c>
      <c r="C575">
        <f>INDEX(resultados!$A$2:$ZZ$572, 569, MATCH($B$3, resultados!$A$1:$ZZ$1, 0))</f>
        <v/>
      </c>
    </row>
    <row r="576">
      <c r="A576">
        <f>INDEX(resultados!$A$2:$ZZ$572, 570, MATCH($B$1, resultados!$A$1:$ZZ$1, 0))</f>
        <v/>
      </c>
      <c r="B576">
        <f>INDEX(resultados!$A$2:$ZZ$572, 570, MATCH($B$2, resultados!$A$1:$ZZ$1, 0))</f>
        <v/>
      </c>
      <c r="C576">
        <f>INDEX(resultados!$A$2:$ZZ$572, 570, MATCH($B$3, resultados!$A$1:$ZZ$1, 0))</f>
        <v/>
      </c>
    </row>
    <row r="577">
      <c r="A577">
        <f>INDEX(resultados!$A$2:$ZZ$572, 571, MATCH($B$1, resultados!$A$1:$ZZ$1, 0))</f>
        <v/>
      </c>
      <c r="B577">
        <f>INDEX(resultados!$A$2:$ZZ$572, 571, MATCH($B$2, resultados!$A$1:$ZZ$1, 0))</f>
        <v/>
      </c>
      <c r="C577">
        <f>INDEX(resultados!$A$2:$ZZ$572, 571,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2.3222</v>
      </c>
      <c r="E2" t="n">
        <v>43.06</v>
      </c>
      <c r="F2" t="n">
        <v>26.09</v>
      </c>
      <c r="G2" t="n">
        <v>5.2</v>
      </c>
      <c r="H2" t="n">
        <v>0.07000000000000001</v>
      </c>
      <c r="I2" t="n">
        <v>301</v>
      </c>
      <c r="J2" t="n">
        <v>242.64</v>
      </c>
      <c r="K2" t="n">
        <v>58.47</v>
      </c>
      <c r="L2" t="n">
        <v>1</v>
      </c>
      <c r="M2" t="n">
        <v>299</v>
      </c>
      <c r="N2" t="n">
        <v>58.17</v>
      </c>
      <c r="O2" t="n">
        <v>30160.1</v>
      </c>
      <c r="P2" t="n">
        <v>414.02</v>
      </c>
      <c r="Q2" t="n">
        <v>2197.83</v>
      </c>
      <c r="R2" t="n">
        <v>354.99</v>
      </c>
      <c r="S2" t="n">
        <v>53.93</v>
      </c>
      <c r="T2" t="n">
        <v>147073.95</v>
      </c>
      <c r="U2" t="n">
        <v>0.15</v>
      </c>
      <c r="V2" t="n">
        <v>0.59</v>
      </c>
      <c r="W2" t="n">
        <v>2.99</v>
      </c>
      <c r="X2" t="n">
        <v>9.08</v>
      </c>
      <c r="Y2" t="n">
        <v>1</v>
      </c>
      <c r="Z2" t="n">
        <v>10</v>
      </c>
      <c r="AA2" t="n">
        <v>935.1919061102739</v>
      </c>
      <c r="AB2" t="n">
        <v>1279.570823695149</v>
      </c>
      <c r="AC2" t="n">
        <v>1157.450380170613</v>
      </c>
      <c r="AD2" t="n">
        <v>935191.9061102739</v>
      </c>
      <c r="AE2" t="n">
        <v>1279570.823695149</v>
      </c>
      <c r="AF2" t="n">
        <v>1.11363336911912e-05</v>
      </c>
      <c r="AG2" t="n">
        <v>50</v>
      </c>
      <c r="AH2" t="n">
        <v>1157450.380170613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2.7636</v>
      </c>
      <c r="E3" t="n">
        <v>36.18</v>
      </c>
      <c r="F3" t="n">
        <v>23.32</v>
      </c>
      <c r="G3" t="n">
        <v>6.54</v>
      </c>
      <c r="H3" t="n">
        <v>0.09</v>
      </c>
      <c r="I3" t="n">
        <v>214</v>
      </c>
      <c r="J3" t="n">
        <v>243.08</v>
      </c>
      <c r="K3" t="n">
        <v>58.47</v>
      </c>
      <c r="L3" t="n">
        <v>1.25</v>
      </c>
      <c r="M3" t="n">
        <v>212</v>
      </c>
      <c r="N3" t="n">
        <v>58.36</v>
      </c>
      <c r="O3" t="n">
        <v>30214.33</v>
      </c>
      <c r="P3" t="n">
        <v>367.78</v>
      </c>
      <c r="Q3" t="n">
        <v>2197.34</v>
      </c>
      <c r="R3" t="n">
        <v>264.51</v>
      </c>
      <c r="S3" t="n">
        <v>53.93</v>
      </c>
      <c r="T3" t="n">
        <v>102268.53</v>
      </c>
      <c r="U3" t="n">
        <v>0.2</v>
      </c>
      <c r="V3" t="n">
        <v>0.66</v>
      </c>
      <c r="W3" t="n">
        <v>2.83</v>
      </c>
      <c r="X3" t="n">
        <v>6.31</v>
      </c>
      <c r="Y3" t="n">
        <v>1</v>
      </c>
      <c r="Z3" t="n">
        <v>10</v>
      </c>
      <c r="AA3" t="n">
        <v>740.5827815775573</v>
      </c>
      <c r="AB3" t="n">
        <v>1013.298033960849</v>
      </c>
      <c r="AC3" t="n">
        <v>916.5902917723479</v>
      </c>
      <c r="AD3" t="n">
        <v>740582.7815775573</v>
      </c>
      <c r="AE3" t="n">
        <v>1013298.033960849</v>
      </c>
      <c r="AF3" t="n">
        <v>1.325310989104125e-05</v>
      </c>
      <c r="AG3" t="n">
        <v>42</v>
      </c>
      <c r="AH3" t="n">
        <v>916590.2917723479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3.0791</v>
      </c>
      <c r="E4" t="n">
        <v>32.48</v>
      </c>
      <c r="F4" t="n">
        <v>21.88</v>
      </c>
      <c r="G4" t="n">
        <v>7.91</v>
      </c>
      <c r="H4" t="n">
        <v>0.11</v>
      </c>
      <c r="I4" t="n">
        <v>166</v>
      </c>
      <c r="J4" t="n">
        <v>243.52</v>
      </c>
      <c r="K4" t="n">
        <v>58.47</v>
      </c>
      <c r="L4" t="n">
        <v>1.5</v>
      </c>
      <c r="M4" t="n">
        <v>164</v>
      </c>
      <c r="N4" t="n">
        <v>58.55</v>
      </c>
      <c r="O4" t="n">
        <v>30268.64</v>
      </c>
      <c r="P4" t="n">
        <v>342.8</v>
      </c>
      <c r="Q4" t="n">
        <v>2197.23</v>
      </c>
      <c r="R4" t="n">
        <v>216.85</v>
      </c>
      <c r="S4" t="n">
        <v>53.93</v>
      </c>
      <c r="T4" t="n">
        <v>78678.33</v>
      </c>
      <c r="U4" t="n">
        <v>0.25</v>
      </c>
      <c r="V4" t="n">
        <v>0.7</v>
      </c>
      <c r="W4" t="n">
        <v>2.76</v>
      </c>
      <c r="X4" t="n">
        <v>4.87</v>
      </c>
      <c r="Y4" t="n">
        <v>1</v>
      </c>
      <c r="Z4" t="n">
        <v>10</v>
      </c>
      <c r="AA4" t="n">
        <v>645.6618980011267</v>
      </c>
      <c r="AB4" t="n">
        <v>883.4230934377405</v>
      </c>
      <c r="AC4" t="n">
        <v>799.1104332921407</v>
      </c>
      <c r="AD4" t="n">
        <v>645661.8980011267</v>
      </c>
      <c r="AE4" t="n">
        <v>883423.0934377405</v>
      </c>
      <c r="AF4" t="n">
        <v>1.476612051870934e-05</v>
      </c>
      <c r="AG4" t="n">
        <v>38</v>
      </c>
      <c r="AH4" t="n">
        <v>799110.4332921407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3.3273</v>
      </c>
      <c r="E5" t="n">
        <v>30.05</v>
      </c>
      <c r="F5" t="n">
        <v>20.92</v>
      </c>
      <c r="G5" t="n">
        <v>9.300000000000001</v>
      </c>
      <c r="H5" t="n">
        <v>0.13</v>
      </c>
      <c r="I5" t="n">
        <v>135</v>
      </c>
      <c r="J5" t="n">
        <v>243.96</v>
      </c>
      <c r="K5" t="n">
        <v>58.47</v>
      </c>
      <c r="L5" t="n">
        <v>1.75</v>
      </c>
      <c r="M5" t="n">
        <v>133</v>
      </c>
      <c r="N5" t="n">
        <v>58.74</v>
      </c>
      <c r="O5" t="n">
        <v>30323.01</v>
      </c>
      <c r="P5" t="n">
        <v>325.82</v>
      </c>
      <c r="Q5" t="n">
        <v>2196.95</v>
      </c>
      <c r="R5" t="n">
        <v>186.24</v>
      </c>
      <c r="S5" t="n">
        <v>53.93</v>
      </c>
      <c r="T5" t="n">
        <v>63527.98</v>
      </c>
      <c r="U5" t="n">
        <v>0.29</v>
      </c>
      <c r="V5" t="n">
        <v>0.73</v>
      </c>
      <c r="W5" t="n">
        <v>2.69</v>
      </c>
      <c r="X5" t="n">
        <v>3.91</v>
      </c>
      <c r="Y5" t="n">
        <v>1</v>
      </c>
      <c r="Z5" t="n">
        <v>10</v>
      </c>
      <c r="AA5" t="n">
        <v>582.3564454668574</v>
      </c>
      <c r="AB5" t="n">
        <v>796.805780440896</v>
      </c>
      <c r="AC5" t="n">
        <v>720.7597550795527</v>
      </c>
      <c r="AD5" t="n">
        <v>582356.4454668574</v>
      </c>
      <c r="AE5" t="n">
        <v>796805.7804408961</v>
      </c>
      <c r="AF5" t="n">
        <v>1.595638751645012e-05</v>
      </c>
      <c r="AG5" t="n">
        <v>35</v>
      </c>
      <c r="AH5" t="n">
        <v>720759.7550795528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3.5035</v>
      </c>
      <c r="E6" t="n">
        <v>28.54</v>
      </c>
      <c r="F6" t="n">
        <v>20.36</v>
      </c>
      <c r="G6" t="n">
        <v>10.62</v>
      </c>
      <c r="H6" t="n">
        <v>0.15</v>
      </c>
      <c r="I6" t="n">
        <v>115</v>
      </c>
      <c r="J6" t="n">
        <v>244.41</v>
      </c>
      <c r="K6" t="n">
        <v>58.47</v>
      </c>
      <c r="L6" t="n">
        <v>2</v>
      </c>
      <c r="M6" t="n">
        <v>113</v>
      </c>
      <c r="N6" t="n">
        <v>58.93</v>
      </c>
      <c r="O6" t="n">
        <v>30377.45</v>
      </c>
      <c r="P6" t="n">
        <v>315.3</v>
      </c>
      <c r="Q6" t="n">
        <v>2196.97</v>
      </c>
      <c r="R6" t="n">
        <v>167.48</v>
      </c>
      <c r="S6" t="n">
        <v>53.93</v>
      </c>
      <c r="T6" t="n">
        <v>54249.61</v>
      </c>
      <c r="U6" t="n">
        <v>0.32</v>
      </c>
      <c r="V6" t="n">
        <v>0.75</v>
      </c>
      <c r="W6" t="n">
        <v>2.67</v>
      </c>
      <c r="X6" t="n">
        <v>3.35</v>
      </c>
      <c r="Y6" t="n">
        <v>1</v>
      </c>
      <c r="Z6" t="n">
        <v>10</v>
      </c>
      <c r="AA6" t="n">
        <v>551.9204043801979</v>
      </c>
      <c r="AB6" t="n">
        <v>755.161846282762</v>
      </c>
      <c r="AC6" t="n">
        <v>683.0902595498424</v>
      </c>
      <c r="AD6" t="n">
        <v>551920.4043801979</v>
      </c>
      <c r="AE6" t="n">
        <v>755161.846282762</v>
      </c>
      <c r="AF6" t="n">
        <v>1.680137158172783e-05</v>
      </c>
      <c r="AG6" t="n">
        <v>34</v>
      </c>
      <c r="AH6" t="n">
        <v>683090.2595498423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3.6647</v>
      </c>
      <c r="E7" t="n">
        <v>27.29</v>
      </c>
      <c r="F7" t="n">
        <v>19.86</v>
      </c>
      <c r="G7" t="n">
        <v>12.03</v>
      </c>
      <c r="H7" t="n">
        <v>0.16</v>
      </c>
      <c r="I7" t="n">
        <v>99</v>
      </c>
      <c r="J7" t="n">
        <v>244.85</v>
      </c>
      <c r="K7" t="n">
        <v>58.47</v>
      </c>
      <c r="L7" t="n">
        <v>2.25</v>
      </c>
      <c r="M7" t="n">
        <v>97</v>
      </c>
      <c r="N7" t="n">
        <v>59.12</v>
      </c>
      <c r="O7" t="n">
        <v>30431.96</v>
      </c>
      <c r="P7" t="n">
        <v>305.07</v>
      </c>
      <c r="Q7" t="n">
        <v>2196.83</v>
      </c>
      <c r="R7" t="n">
        <v>151.21</v>
      </c>
      <c r="S7" t="n">
        <v>53.93</v>
      </c>
      <c r="T7" t="n">
        <v>46196.38</v>
      </c>
      <c r="U7" t="n">
        <v>0.36</v>
      </c>
      <c r="V7" t="n">
        <v>0.77</v>
      </c>
      <c r="W7" t="n">
        <v>2.64</v>
      </c>
      <c r="X7" t="n">
        <v>2.85</v>
      </c>
      <c r="Y7" t="n">
        <v>1</v>
      </c>
      <c r="Z7" t="n">
        <v>10</v>
      </c>
      <c r="AA7" t="n">
        <v>515.7436457605256</v>
      </c>
      <c r="AB7" t="n">
        <v>705.6632091333767</v>
      </c>
      <c r="AC7" t="n">
        <v>638.3157028582208</v>
      </c>
      <c r="AD7" t="n">
        <v>515743.6457605256</v>
      </c>
      <c r="AE7" t="n">
        <v>705663.2091333766</v>
      </c>
      <c r="AF7" t="n">
        <v>1.757442170274239e-05</v>
      </c>
      <c r="AG7" t="n">
        <v>32</v>
      </c>
      <c r="AH7" t="n">
        <v>638315.7028582208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3.7913</v>
      </c>
      <c r="E8" t="n">
        <v>26.38</v>
      </c>
      <c r="F8" t="n">
        <v>19.51</v>
      </c>
      <c r="G8" t="n">
        <v>13.46</v>
      </c>
      <c r="H8" t="n">
        <v>0.18</v>
      </c>
      <c r="I8" t="n">
        <v>87</v>
      </c>
      <c r="J8" t="n">
        <v>245.29</v>
      </c>
      <c r="K8" t="n">
        <v>58.47</v>
      </c>
      <c r="L8" t="n">
        <v>2.5</v>
      </c>
      <c r="M8" t="n">
        <v>85</v>
      </c>
      <c r="N8" t="n">
        <v>59.32</v>
      </c>
      <c r="O8" t="n">
        <v>30486.54</v>
      </c>
      <c r="P8" t="n">
        <v>297.9</v>
      </c>
      <c r="Q8" t="n">
        <v>2197.18</v>
      </c>
      <c r="R8" t="n">
        <v>139.94</v>
      </c>
      <c r="S8" t="n">
        <v>53.93</v>
      </c>
      <c r="T8" t="n">
        <v>40621.46</v>
      </c>
      <c r="U8" t="n">
        <v>0.39</v>
      </c>
      <c r="V8" t="n">
        <v>0.78</v>
      </c>
      <c r="W8" t="n">
        <v>2.62</v>
      </c>
      <c r="X8" t="n">
        <v>2.5</v>
      </c>
      <c r="Y8" t="n">
        <v>1</v>
      </c>
      <c r="Z8" t="n">
        <v>10</v>
      </c>
      <c r="AA8" t="n">
        <v>494.1522593417304</v>
      </c>
      <c r="AB8" t="n">
        <v>676.1209216904393</v>
      </c>
      <c r="AC8" t="n">
        <v>611.5928898659768</v>
      </c>
      <c r="AD8" t="n">
        <v>494152.2593417304</v>
      </c>
      <c r="AE8" t="n">
        <v>676120.9216904393</v>
      </c>
      <c r="AF8" t="n">
        <v>1.818154419232331e-05</v>
      </c>
      <c r="AG8" t="n">
        <v>31</v>
      </c>
      <c r="AH8" t="n">
        <v>611592.8898659768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3.9068</v>
      </c>
      <c r="E9" t="n">
        <v>25.6</v>
      </c>
      <c r="F9" t="n">
        <v>19.2</v>
      </c>
      <c r="G9" t="n">
        <v>14.96</v>
      </c>
      <c r="H9" t="n">
        <v>0.2</v>
      </c>
      <c r="I9" t="n">
        <v>77</v>
      </c>
      <c r="J9" t="n">
        <v>245.73</v>
      </c>
      <c r="K9" t="n">
        <v>58.47</v>
      </c>
      <c r="L9" t="n">
        <v>2.75</v>
      </c>
      <c r="M9" t="n">
        <v>75</v>
      </c>
      <c r="N9" t="n">
        <v>59.51</v>
      </c>
      <c r="O9" t="n">
        <v>30541.19</v>
      </c>
      <c r="P9" t="n">
        <v>290.89</v>
      </c>
      <c r="Q9" t="n">
        <v>2196.74</v>
      </c>
      <c r="R9" t="n">
        <v>129.65</v>
      </c>
      <c r="S9" t="n">
        <v>53.93</v>
      </c>
      <c r="T9" t="n">
        <v>35524.21</v>
      </c>
      <c r="U9" t="n">
        <v>0.42</v>
      </c>
      <c r="V9" t="n">
        <v>0.8</v>
      </c>
      <c r="W9" t="n">
        <v>2.61</v>
      </c>
      <c r="X9" t="n">
        <v>2.2</v>
      </c>
      <c r="Y9" t="n">
        <v>1</v>
      </c>
      <c r="Z9" t="n">
        <v>10</v>
      </c>
      <c r="AA9" t="n">
        <v>474.0995034555222</v>
      </c>
      <c r="AB9" t="n">
        <v>648.6838564217761</v>
      </c>
      <c r="AC9" t="n">
        <v>586.7743795983918</v>
      </c>
      <c r="AD9" t="n">
        <v>474099.5034555222</v>
      </c>
      <c r="AE9" t="n">
        <v>648683.8564217761</v>
      </c>
      <c r="AF9" t="n">
        <v>1.87354355631495e-05</v>
      </c>
      <c r="AG9" t="n">
        <v>30</v>
      </c>
      <c r="AH9" t="n">
        <v>586774.3795983917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3.9897</v>
      </c>
      <c r="E10" t="n">
        <v>25.06</v>
      </c>
      <c r="F10" t="n">
        <v>19</v>
      </c>
      <c r="G10" t="n">
        <v>16.29</v>
      </c>
      <c r="H10" t="n">
        <v>0.22</v>
      </c>
      <c r="I10" t="n">
        <v>70</v>
      </c>
      <c r="J10" t="n">
        <v>246.18</v>
      </c>
      <c r="K10" t="n">
        <v>58.47</v>
      </c>
      <c r="L10" t="n">
        <v>3</v>
      </c>
      <c r="M10" t="n">
        <v>68</v>
      </c>
      <c r="N10" t="n">
        <v>59.7</v>
      </c>
      <c r="O10" t="n">
        <v>30595.91</v>
      </c>
      <c r="P10" t="n">
        <v>286.26</v>
      </c>
      <c r="Q10" t="n">
        <v>2196.96</v>
      </c>
      <c r="R10" t="n">
        <v>123.31</v>
      </c>
      <c r="S10" t="n">
        <v>53.93</v>
      </c>
      <c r="T10" t="n">
        <v>32391.89</v>
      </c>
      <c r="U10" t="n">
        <v>0.44</v>
      </c>
      <c r="V10" t="n">
        <v>0.8</v>
      </c>
      <c r="W10" t="n">
        <v>2.59</v>
      </c>
      <c r="X10" t="n">
        <v>1.99</v>
      </c>
      <c r="Y10" t="n">
        <v>1</v>
      </c>
      <c r="Z10" t="n">
        <v>10</v>
      </c>
      <c r="AA10" t="n">
        <v>466.8238975975295</v>
      </c>
      <c r="AB10" t="n">
        <v>638.7290515097936</v>
      </c>
      <c r="AC10" t="n">
        <v>577.7696472955523</v>
      </c>
      <c r="AD10" t="n">
        <v>466823.8975975295</v>
      </c>
      <c r="AE10" t="n">
        <v>638729.0515097936</v>
      </c>
      <c r="AF10" t="n">
        <v>1.913299049511046e-05</v>
      </c>
      <c r="AG10" t="n">
        <v>30</v>
      </c>
      <c r="AH10" t="n">
        <v>577769.6472955523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4.0786</v>
      </c>
      <c r="E11" t="n">
        <v>24.52</v>
      </c>
      <c r="F11" t="n">
        <v>18.79</v>
      </c>
      <c r="G11" t="n">
        <v>17.89</v>
      </c>
      <c r="H11" t="n">
        <v>0.23</v>
      </c>
      <c r="I11" t="n">
        <v>63</v>
      </c>
      <c r="J11" t="n">
        <v>246.62</v>
      </c>
      <c r="K11" t="n">
        <v>58.47</v>
      </c>
      <c r="L11" t="n">
        <v>3.25</v>
      </c>
      <c r="M11" t="n">
        <v>61</v>
      </c>
      <c r="N11" t="n">
        <v>59.9</v>
      </c>
      <c r="O11" t="n">
        <v>30650.7</v>
      </c>
      <c r="P11" t="n">
        <v>280.91</v>
      </c>
      <c r="Q11" t="n">
        <v>2196.82</v>
      </c>
      <c r="R11" t="n">
        <v>116.33</v>
      </c>
      <c r="S11" t="n">
        <v>53.93</v>
      </c>
      <c r="T11" t="n">
        <v>28933.13</v>
      </c>
      <c r="U11" t="n">
        <v>0.46</v>
      </c>
      <c r="V11" t="n">
        <v>0.8100000000000001</v>
      </c>
      <c r="W11" t="n">
        <v>2.58</v>
      </c>
      <c r="X11" t="n">
        <v>1.78</v>
      </c>
      <c r="Y11" t="n">
        <v>1</v>
      </c>
      <c r="Z11" t="n">
        <v>10</v>
      </c>
      <c r="AA11" t="n">
        <v>450.1380170675185</v>
      </c>
      <c r="AB11" t="n">
        <v>615.8986936395369</v>
      </c>
      <c r="AC11" t="n">
        <v>557.1181867378243</v>
      </c>
      <c r="AD11" t="n">
        <v>450138.0170675186</v>
      </c>
      <c r="AE11" t="n">
        <v>615898.6936395369</v>
      </c>
      <c r="AF11" t="n">
        <v>1.955931900477668e-05</v>
      </c>
      <c r="AG11" t="n">
        <v>29</v>
      </c>
      <c r="AH11" t="n">
        <v>557118.1867378243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4.1411</v>
      </c>
      <c r="E12" t="n">
        <v>24.15</v>
      </c>
      <c r="F12" t="n">
        <v>18.65</v>
      </c>
      <c r="G12" t="n">
        <v>19.3</v>
      </c>
      <c r="H12" t="n">
        <v>0.25</v>
      </c>
      <c r="I12" t="n">
        <v>58</v>
      </c>
      <c r="J12" t="n">
        <v>247.07</v>
      </c>
      <c r="K12" t="n">
        <v>58.47</v>
      </c>
      <c r="L12" t="n">
        <v>3.5</v>
      </c>
      <c r="M12" t="n">
        <v>56</v>
      </c>
      <c r="N12" t="n">
        <v>60.09</v>
      </c>
      <c r="O12" t="n">
        <v>30705.56</v>
      </c>
      <c r="P12" t="n">
        <v>276.94</v>
      </c>
      <c r="Q12" t="n">
        <v>2196.76</v>
      </c>
      <c r="R12" t="n">
        <v>112.11</v>
      </c>
      <c r="S12" t="n">
        <v>53.93</v>
      </c>
      <c r="T12" t="n">
        <v>26849.1</v>
      </c>
      <c r="U12" t="n">
        <v>0.48</v>
      </c>
      <c r="V12" t="n">
        <v>0.82</v>
      </c>
      <c r="W12" t="n">
        <v>2.57</v>
      </c>
      <c r="X12" t="n">
        <v>1.65</v>
      </c>
      <c r="Y12" t="n">
        <v>1</v>
      </c>
      <c r="Z12" t="n">
        <v>10</v>
      </c>
      <c r="AA12" t="n">
        <v>435.8224354982667</v>
      </c>
      <c r="AB12" t="n">
        <v>596.311483377601</v>
      </c>
      <c r="AC12" t="n">
        <v>539.4003523324653</v>
      </c>
      <c r="AD12" t="n">
        <v>435822.4354982667</v>
      </c>
      <c r="AE12" t="n">
        <v>596311.483377601</v>
      </c>
      <c r="AF12" t="n">
        <v>1.985904377253978e-05</v>
      </c>
      <c r="AG12" t="n">
        <v>28</v>
      </c>
      <c r="AH12" t="n">
        <v>539400.3523324654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4.196</v>
      </c>
      <c r="E13" t="n">
        <v>23.83</v>
      </c>
      <c r="F13" t="n">
        <v>18.53</v>
      </c>
      <c r="G13" t="n">
        <v>20.58</v>
      </c>
      <c r="H13" t="n">
        <v>0.27</v>
      </c>
      <c r="I13" t="n">
        <v>54</v>
      </c>
      <c r="J13" t="n">
        <v>247.51</v>
      </c>
      <c r="K13" t="n">
        <v>58.47</v>
      </c>
      <c r="L13" t="n">
        <v>3.75</v>
      </c>
      <c r="M13" t="n">
        <v>52</v>
      </c>
      <c r="N13" t="n">
        <v>60.29</v>
      </c>
      <c r="O13" t="n">
        <v>30760.49</v>
      </c>
      <c r="P13" t="n">
        <v>273.53</v>
      </c>
      <c r="Q13" t="n">
        <v>2196.71</v>
      </c>
      <c r="R13" t="n">
        <v>107.97</v>
      </c>
      <c r="S13" t="n">
        <v>53.93</v>
      </c>
      <c r="T13" t="n">
        <v>24801.64</v>
      </c>
      <c r="U13" t="n">
        <v>0.5</v>
      </c>
      <c r="V13" t="n">
        <v>0.82</v>
      </c>
      <c r="W13" t="n">
        <v>2.56</v>
      </c>
      <c r="X13" t="n">
        <v>1.52</v>
      </c>
      <c r="Y13" t="n">
        <v>1</v>
      </c>
      <c r="Z13" t="n">
        <v>10</v>
      </c>
      <c r="AA13" t="n">
        <v>431.3226713105304</v>
      </c>
      <c r="AB13" t="n">
        <v>590.1547075003549</v>
      </c>
      <c r="AC13" t="n">
        <v>533.8311705038543</v>
      </c>
      <c r="AD13" t="n">
        <v>431322.6713105305</v>
      </c>
      <c r="AE13" t="n">
        <v>590154.7075003549</v>
      </c>
      <c r="AF13" t="n">
        <v>2.012232200854288e-05</v>
      </c>
      <c r="AG13" t="n">
        <v>28</v>
      </c>
      <c r="AH13" t="n">
        <v>533831.1705038543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4.2504</v>
      </c>
      <c r="E14" t="n">
        <v>23.53</v>
      </c>
      <c r="F14" t="n">
        <v>18.41</v>
      </c>
      <c r="G14" t="n">
        <v>22.09</v>
      </c>
      <c r="H14" t="n">
        <v>0.29</v>
      </c>
      <c r="I14" t="n">
        <v>50</v>
      </c>
      <c r="J14" t="n">
        <v>247.96</v>
      </c>
      <c r="K14" t="n">
        <v>58.47</v>
      </c>
      <c r="L14" t="n">
        <v>4</v>
      </c>
      <c r="M14" t="n">
        <v>48</v>
      </c>
      <c r="N14" t="n">
        <v>60.48</v>
      </c>
      <c r="O14" t="n">
        <v>30815.5</v>
      </c>
      <c r="P14" t="n">
        <v>269.22</v>
      </c>
      <c r="Q14" t="n">
        <v>2196.84</v>
      </c>
      <c r="R14" t="n">
        <v>104.09</v>
      </c>
      <c r="S14" t="n">
        <v>53.93</v>
      </c>
      <c r="T14" t="n">
        <v>22879.05</v>
      </c>
      <c r="U14" t="n">
        <v>0.52</v>
      </c>
      <c r="V14" t="n">
        <v>0.83</v>
      </c>
      <c r="W14" t="n">
        <v>2.56</v>
      </c>
      <c r="X14" t="n">
        <v>1.4</v>
      </c>
      <c r="Y14" t="n">
        <v>1</v>
      </c>
      <c r="Z14" t="n">
        <v>10</v>
      </c>
      <c r="AA14" t="n">
        <v>426.4475110615685</v>
      </c>
      <c r="AB14" t="n">
        <v>583.4842981708342</v>
      </c>
      <c r="AC14" t="n">
        <v>527.7973756787649</v>
      </c>
      <c r="AD14" t="n">
        <v>426447.5110615685</v>
      </c>
      <c r="AE14" t="n">
        <v>583484.2981708342</v>
      </c>
      <c r="AF14" t="n">
        <v>2.038320244640387e-05</v>
      </c>
      <c r="AG14" t="n">
        <v>28</v>
      </c>
      <c r="AH14" t="n">
        <v>527797.3756787649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4.302</v>
      </c>
      <c r="E15" t="n">
        <v>23.24</v>
      </c>
      <c r="F15" t="n">
        <v>18.32</v>
      </c>
      <c r="G15" t="n">
        <v>23.89</v>
      </c>
      <c r="H15" t="n">
        <v>0.3</v>
      </c>
      <c r="I15" t="n">
        <v>46</v>
      </c>
      <c r="J15" t="n">
        <v>248.4</v>
      </c>
      <c r="K15" t="n">
        <v>58.47</v>
      </c>
      <c r="L15" t="n">
        <v>4.25</v>
      </c>
      <c r="M15" t="n">
        <v>44</v>
      </c>
      <c r="N15" t="n">
        <v>60.68</v>
      </c>
      <c r="O15" t="n">
        <v>30870.57</v>
      </c>
      <c r="P15" t="n">
        <v>265.84</v>
      </c>
      <c r="Q15" t="n">
        <v>2196.78</v>
      </c>
      <c r="R15" t="n">
        <v>100.81</v>
      </c>
      <c r="S15" t="n">
        <v>53.93</v>
      </c>
      <c r="T15" t="n">
        <v>21259.34</v>
      </c>
      <c r="U15" t="n">
        <v>0.53</v>
      </c>
      <c r="V15" t="n">
        <v>0.83</v>
      </c>
      <c r="W15" t="n">
        <v>2.56</v>
      </c>
      <c r="X15" t="n">
        <v>1.31</v>
      </c>
      <c r="Y15" t="n">
        <v>1</v>
      </c>
      <c r="Z15" t="n">
        <v>10</v>
      </c>
      <c r="AA15" t="n">
        <v>413.3724665038389</v>
      </c>
      <c r="AB15" t="n">
        <v>565.5944453766932</v>
      </c>
      <c r="AC15" t="n">
        <v>511.6149053267307</v>
      </c>
      <c r="AD15" t="n">
        <v>413372.4665038389</v>
      </c>
      <c r="AE15" t="n">
        <v>565594.4453766933</v>
      </c>
      <c r="AF15" t="n">
        <v>2.063065521466908e-05</v>
      </c>
      <c r="AG15" t="n">
        <v>27</v>
      </c>
      <c r="AH15" t="n">
        <v>511614.9053267307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4.3475</v>
      </c>
      <c r="E16" t="n">
        <v>23</v>
      </c>
      <c r="F16" t="n">
        <v>18.21</v>
      </c>
      <c r="G16" t="n">
        <v>25.42</v>
      </c>
      <c r="H16" t="n">
        <v>0.32</v>
      </c>
      <c r="I16" t="n">
        <v>43</v>
      </c>
      <c r="J16" t="n">
        <v>248.85</v>
      </c>
      <c r="K16" t="n">
        <v>58.47</v>
      </c>
      <c r="L16" t="n">
        <v>4.5</v>
      </c>
      <c r="M16" t="n">
        <v>41</v>
      </c>
      <c r="N16" t="n">
        <v>60.88</v>
      </c>
      <c r="O16" t="n">
        <v>30925.72</v>
      </c>
      <c r="P16" t="n">
        <v>262.69</v>
      </c>
      <c r="Q16" t="n">
        <v>2196.68</v>
      </c>
      <c r="R16" t="n">
        <v>97.5</v>
      </c>
      <c r="S16" t="n">
        <v>53.93</v>
      </c>
      <c r="T16" t="n">
        <v>19617.64</v>
      </c>
      <c r="U16" t="n">
        <v>0.55</v>
      </c>
      <c r="V16" t="n">
        <v>0.84</v>
      </c>
      <c r="W16" t="n">
        <v>2.55</v>
      </c>
      <c r="X16" t="n">
        <v>1.21</v>
      </c>
      <c r="Y16" t="n">
        <v>1</v>
      </c>
      <c r="Z16" t="n">
        <v>10</v>
      </c>
      <c r="AA16" t="n">
        <v>409.7222314479737</v>
      </c>
      <c r="AB16" t="n">
        <v>560.6000327362532</v>
      </c>
      <c r="AC16" t="n">
        <v>507.0971524189922</v>
      </c>
      <c r="AD16" t="n">
        <v>409722.2314479738</v>
      </c>
      <c r="AE16" t="n">
        <v>560600.0327362532</v>
      </c>
      <c r="AF16" t="n">
        <v>2.084885484560061e-05</v>
      </c>
      <c r="AG16" t="n">
        <v>27</v>
      </c>
      <c r="AH16" t="n">
        <v>507097.1524189921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4.3744</v>
      </c>
      <c r="E17" t="n">
        <v>22.86</v>
      </c>
      <c r="F17" t="n">
        <v>18.17</v>
      </c>
      <c r="G17" t="n">
        <v>26.59</v>
      </c>
      <c r="H17" t="n">
        <v>0.34</v>
      </c>
      <c r="I17" t="n">
        <v>41</v>
      </c>
      <c r="J17" t="n">
        <v>249.3</v>
      </c>
      <c r="K17" t="n">
        <v>58.47</v>
      </c>
      <c r="L17" t="n">
        <v>4.75</v>
      </c>
      <c r="M17" t="n">
        <v>39</v>
      </c>
      <c r="N17" t="n">
        <v>61.07</v>
      </c>
      <c r="O17" t="n">
        <v>30980.93</v>
      </c>
      <c r="P17" t="n">
        <v>259.24</v>
      </c>
      <c r="Q17" t="n">
        <v>2196.73</v>
      </c>
      <c r="R17" t="n">
        <v>95.8</v>
      </c>
      <c r="S17" t="n">
        <v>53.93</v>
      </c>
      <c r="T17" t="n">
        <v>18780.41</v>
      </c>
      <c r="U17" t="n">
        <v>0.5600000000000001</v>
      </c>
      <c r="V17" t="n">
        <v>0.84</v>
      </c>
      <c r="W17" t="n">
        <v>2.55</v>
      </c>
      <c r="X17" t="n">
        <v>1.16</v>
      </c>
      <c r="Y17" t="n">
        <v>1</v>
      </c>
      <c r="Z17" t="n">
        <v>10</v>
      </c>
      <c r="AA17" t="n">
        <v>406.7493691785485</v>
      </c>
      <c r="AB17" t="n">
        <v>556.5324314257987</v>
      </c>
      <c r="AC17" t="n">
        <v>503.417757268693</v>
      </c>
      <c r="AD17" t="n">
        <v>406749.3691785485</v>
      </c>
      <c r="AE17" t="n">
        <v>556532.4314257987</v>
      </c>
      <c r="AF17" t="n">
        <v>2.097785638564584e-05</v>
      </c>
      <c r="AG17" t="n">
        <v>27</v>
      </c>
      <c r="AH17" t="n">
        <v>503417.7572686931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4.4197</v>
      </c>
      <c r="E18" t="n">
        <v>22.63</v>
      </c>
      <c r="F18" t="n">
        <v>18.07</v>
      </c>
      <c r="G18" t="n">
        <v>28.54</v>
      </c>
      <c r="H18" t="n">
        <v>0.36</v>
      </c>
      <c r="I18" t="n">
        <v>38</v>
      </c>
      <c r="J18" t="n">
        <v>249.75</v>
      </c>
      <c r="K18" t="n">
        <v>58.47</v>
      </c>
      <c r="L18" t="n">
        <v>5</v>
      </c>
      <c r="M18" t="n">
        <v>36</v>
      </c>
      <c r="N18" t="n">
        <v>61.27</v>
      </c>
      <c r="O18" t="n">
        <v>31036.22</v>
      </c>
      <c r="P18" t="n">
        <v>254.67</v>
      </c>
      <c r="Q18" t="n">
        <v>2196.75</v>
      </c>
      <c r="R18" t="n">
        <v>93.2</v>
      </c>
      <c r="S18" t="n">
        <v>53.93</v>
      </c>
      <c r="T18" t="n">
        <v>17496.1</v>
      </c>
      <c r="U18" t="n">
        <v>0.58</v>
      </c>
      <c r="V18" t="n">
        <v>0.84</v>
      </c>
      <c r="W18" t="n">
        <v>2.54</v>
      </c>
      <c r="X18" t="n">
        <v>1.07</v>
      </c>
      <c r="Y18" t="n">
        <v>1</v>
      </c>
      <c r="Z18" t="n">
        <v>10</v>
      </c>
      <c r="AA18" t="n">
        <v>402.4680492984487</v>
      </c>
      <c r="AB18" t="n">
        <v>550.6745406873434</v>
      </c>
      <c r="AC18" t="n">
        <v>498.1189354007146</v>
      </c>
      <c r="AD18" t="n">
        <v>402468.0492984487</v>
      </c>
      <c r="AE18" t="n">
        <v>550674.5406873435</v>
      </c>
      <c r="AF18" t="n">
        <v>2.119509689732053e-05</v>
      </c>
      <c r="AG18" t="n">
        <v>27</v>
      </c>
      <c r="AH18" t="n">
        <v>498118.9354007146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4.4466</v>
      </c>
      <c r="E19" t="n">
        <v>22.49</v>
      </c>
      <c r="F19" t="n">
        <v>18.03</v>
      </c>
      <c r="G19" t="n">
        <v>30.05</v>
      </c>
      <c r="H19" t="n">
        <v>0.37</v>
      </c>
      <c r="I19" t="n">
        <v>36</v>
      </c>
      <c r="J19" t="n">
        <v>250.2</v>
      </c>
      <c r="K19" t="n">
        <v>58.47</v>
      </c>
      <c r="L19" t="n">
        <v>5.25</v>
      </c>
      <c r="M19" t="n">
        <v>34</v>
      </c>
      <c r="N19" t="n">
        <v>61.47</v>
      </c>
      <c r="O19" t="n">
        <v>31091.59</v>
      </c>
      <c r="P19" t="n">
        <v>253.63</v>
      </c>
      <c r="Q19" t="n">
        <v>2196.58</v>
      </c>
      <c r="R19" t="n">
        <v>91.66</v>
      </c>
      <c r="S19" t="n">
        <v>53.93</v>
      </c>
      <c r="T19" t="n">
        <v>16732.51</v>
      </c>
      <c r="U19" t="n">
        <v>0.59</v>
      </c>
      <c r="V19" t="n">
        <v>0.85</v>
      </c>
      <c r="W19" t="n">
        <v>2.54</v>
      </c>
      <c r="X19" t="n">
        <v>1.03</v>
      </c>
      <c r="Y19" t="n">
        <v>1</v>
      </c>
      <c r="Z19" t="n">
        <v>10</v>
      </c>
      <c r="AA19" t="n">
        <v>400.8982186583469</v>
      </c>
      <c r="AB19" t="n">
        <v>548.5266291495162</v>
      </c>
      <c r="AC19" t="n">
        <v>496.1760175254449</v>
      </c>
      <c r="AD19" t="n">
        <v>400898.2186583469</v>
      </c>
      <c r="AE19" t="n">
        <v>548526.6291495162</v>
      </c>
      <c r="AF19" t="n">
        <v>2.132409843736577e-05</v>
      </c>
      <c r="AG19" t="n">
        <v>27</v>
      </c>
      <c r="AH19" t="n">
        <v>496176.0175254449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4.4826</v>
      </c>
      <c r="E20" t="n">
        <v>22.31</v>
      </c>
      <c r="F20" t="n">
        <v>17.95</v>
      </c>
      <c r="G20" t="n">
        <v>31.67</v>
      </c>
      <c r="H20" t="n">
        <v>0.39</v>
      </c>
      <c r="I20" t="n">
        <v>34</v>
      </c>
      <c r="J20" t="n">
        <v>250.64</v>
      </c>
      <c r="K20" t="n">
        <v>58.47</v>
      </c>
      <c r="L20" t="n">
        <v>5.5</v>
      </c>
      <c r="M20" t="n">
        <v>32</v>
      </c>
      <c r="N20" t="n">
        <v>61.67</v>
      </c>
      <c r="O20" t="n">
        <v>31147.02</v>
      </c>
      <c r="P20" t="n">
        <v>250.94</v>
      </c>
      <c r="Q20" t="n">
        <v>2196.59</v>
      </c>
      <c r="R20" t="n">
        <v>88.93000000000001</v>
      </c>
      <c r="S20" t="n">
        <v>53.93</v>
      </c>
      <c r="T20" t="n">
        <v>15382.32</v>
      </c>
      <c r="U20" t="n">
        <v>0.61</v>
      </c>
      <c r="V20" t="n">
        <v>0.85</v>
      </c>
      <c r="W20" t="n">
        <v>2.53</v>
      </c>
      <c r="X20" t="n">
        <v>0.9399999999999999</v>
      </c>
      <c r="Y20" t="n">
        <v>1</v>
      </c>
      <c r="Z20" t="n">
        <v>10</v>
      </c>
      <c r="AA20" t="n">
        <v>389.1088389953837</v>
      </c>
      <c r="AB20" t="n">
        <v>532.3958797839269</v>
      </c>
      <c r="AC20" t="n">
        <v>481.5847642396585</v>
      </c>
      <c r="AD20" t="n">
        <v>389108.8389953838</v>
      </c>
      <c r="AE20" t="n">
        <v>532395.879783927</v>
      </c>
      <c r="AF20" t="n">
        <v>2.14967399035973e-05</v>
      </c>
      <c r="AG20" t="n">
        <v>26</v>
      </c>
      <c r="AH20" t="n">
        <v>481584.7642396585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4.5135</v>
      </c>
      <c r="E21" t="n">
        <v>22.16</v>
      </c>
      <c r="F21" t="n">
        <v>17.89</v>
      </c>
      <c r="G21" t="n">
        <v>33.54</v>
      </c>
      <c r="H21" t="n">
        <v>0.41</v>
      </c>
      <c r="I21" t="n">
        <v>32</v>
      </c>
      <c r="J21" t="n">
        <v>251.09</v>
      </c>
      <c r="K21" t="n">
        <v>58.47</v>
      </c>
      <c r="L21" t="n">
        <v>5.75</v>
      </c>
      <c r="M21" t="n">
        <v>30</v>
      </c>
      <c r="N21" t="n">
        <v>61.87</v>
      </c>
      <c r="O21" t="n">
        <v>31202.53</v>
      </c>
      <c r="P21" t="n">
        <v>246.98</v>
      </c>
      <c r="Q21" t="n">
        <v>2196.61</v>
      </c>
      <c r="R21" t="n">
        <v>87.03</v>
      </c>
      <c r="S21" t="n">
        <v>53.93</v>
      </c>
      <c r="T21" t="n">
        <v>14441.45</v>
      </c>
      <c r="U21" t="n">
        <v>0.62</v>
      </c>
      <c r="V21" t="n">
        <v>0.85</v>
      </c>
      <c r="W21" t="n">
        <v>2.53</v>
      </c>
      <c r="X21" t="n">
        <v>0.88</v>
      </c>
      <c r="Y21" t="n">
        <v>1</v>
      </c>
      <c r="Z21" t="n">
        <v>10</v>
      </c>
      <c r="AA21" t="n">
        <v>385.8654880247196</v>
      </c>
      <c r="AB21" t="n">
        <v>527.9581838993181</v>
      </c>
      <c r="AC21" t="n">
        <v>477.5705958219314</v>
      </c>
      <c r="AD21" t="n">
        <v>385865.4880247196</v>
      </c>
      <c r="AE21" t="n">
        <v>527958.1838993181</v>
      </c>
      <c r="AF21" t="n">
        <v>2.164492382877938e-05</v>
      </c>
      <c r="AG21" t="n">
        <v>26</v>
      </c>
      <c r="AH21" t="n">
        <v>477570.5958219314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4.5285</v>
      </c>
      <c r="E22" t="n">
        <v>22.08</v>
      </c>
      <c r="F22" t="n">
        <v>17.86</v>
      </c>
      <c r="G22" t="n">
        <v>34.57</v>
      </c>
      <c r="H22" t="n">
        <v>0.42</v>
      </c>
      <c r="I22" t="n">
        <v>31</v>
      </c>
      <c r="J22" t="n">
        <v>251.55</v>
      </c>
      <c r="K22" t="n">
        <v>58.47</v>
      </c>
      <c r="L22" t="n">
        <v>6</v>
      </c>
      <c r="M22" t="n">
        <v>29</v>
      </c>
      <c r="N22" t="n">
        <v>62.07</v>
      </c>
      <c r="O22" t="n">
        <v>31258.11</v>
      </c>
      <c r="P22" t="n">
        <v>244.79</v>
      </c>
      <c r="Q22" t="n">
        <v>2196.56</v>
      </c>
      <c r="R22" t="n">
        <v>85.97</v>
      </c>
      <c r="S22" t="n">
        <v>53.93</v>
      </c>
      <c r="T22" t="n">
        <v>13915.48</v>
      </c>
      <c r="U22" t="n">
        <v>0.63</v>
      </c>
      <c r="V22" t="n">
        <v>0.85</v>
      </c>
      <c r="W22" t="n">
        <v>2.53</v>
      </c>
      <c r="X22" t="n">
        <v>0.86</v>
      </c>
      <c r="Y22" t="n">
        <v>1</v>
      </c>
      <c r="Z22" t="n">
        <v>10</v>
      </c>
      <c r="AA22" t="n">
        <v>384.1631217235206</v>
      </c>
      <c r="AB22" t="n">
        <v>525.6289312229168</v>
      </c>
      <c r="AC22" t="n">
        <v>475.4636437518392</v>
      </c>
      <c r="AD22" t="n">
        <v>384163.1217235206</v>
      </c>
      <c r="AE22" t="n">
        <v>525628.9312229168</v>
      </c>
      <c r="AF22" t="n">
        <v>2.171685777304252e-05</v>
      </c>
      <c r="AG22" t="n">
        <v>26</v>
      </c>
      <c r="AH22" t="n">
        <v>475463.6437518392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4.5583</v>
      </c>
      <c r="E23" t="n">
        <v>21.94</v>
      </c>
      <c r="F23" t="n">
        <v>17.81</v>
      </c>
      <c r="G23" t="n">
        <v>36.85</v>
      </c>
      <c r="H23" t="n">
        <v>0.44</v>
      </c>
      <c r="I23" t="n">
        <v>29</v>
      </c>
      <c r="J23" t="n">
        <v>252</v>
      </c>
      <c r="K23" t="n">
        <v>58.47</v>
      </c>
      <c r="L23" t="n">
        <v>6.25</v>
      </c>
      <c r="M23" t="n">
        <v>27</v>
      </c>
      <c r="N23" t="n">
        <v>62.27</v>
      </c>
      <c r="O23" t="n">
        <v>31313.77</v>
      </c>
      <c r="P23" t="n">
        <v>241.88</v>
      </c>
      <c r="Q23" t="n">
        <v>2196.56</v>
      </c>
      <c r="R23" t="n">
        <v>84.76000000000001</v>
      </c>
      <c r="S23" t="n">
        <v>53.93</v>
      </c>
      <c r="T23" t="n">
        <v>13318.58</v>
      </c>
      <c r="U23" t="n">
        <v>0.64</v>
      </c>
      <c r="V23" t="n">
        <v>0.86</v>
      </c>
      <c r="W23" t="n">
        <v>2.52</v>
      </c>
      <c r="X23" t="n">
        <v>0.8100000000000001</v>
      </c>
      <c r="Y23" t="n">
        <v>1</v>
      </c>
      <c r="Z23" t="n">
        <v>10</v>
      </c>
      <c r="AA23" t="n">
        <v>381.5888747381881</v>
      </c>
      <c r="AB23" t="n">
        <v>522.1067329298231</v>
      </c>
      <c r="AC23" t="n">
        <v>472.277599120402</v>
      </c>
      <c r="AD23" t="n">
        <v>381588.8747381881</v>
      </c>
      <c r="AE23" t="n">
        <v>522106.7329298231</v>
      </c>
      <c r="AF23" t="n">
        <v>2.185976654231196e-05</v>
      </c>
      <c r="AG23" t="n">
        <v>26</v>
      </c>
      <c r="AH23" t="n">
        <v>472277.599120402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4.5698</v>
      </c>
      <c r="E24" t="n">
        <v>21.88</v>
      </c>
      <c r="F24" t="n">
        <v>17.8</v>
      </c>
      <c r="G24" t="n">
        <v>38.15</v>
      </c>
      <c r="H24" t="n">
        <v>0.46</v>
      </c>
      <c r="I24" t="n">
        <v>28</v>
      </c>
      <c r="J24" t="n">
        <v>252.45</v>
      </c>
      <c r="K24" t="n">
        <v>58.47</v>
      </c>
      <c r="L24" t="n">
        <v>6.5</v>
      </c>
      <c r="M24" t="n">
        <v>26</v>
      </c>
      <c r="N24" t="n">
        <v>62.47</v>
      </c>
      <c r="O24" t="n">
        <v>31369.49</v>
      </c>
      <c r="P24" t="n">
        <v>239.25</v>
      </c>
      <c r="Q24" t="n">
        <v>2196.68</v>
      </c>
      <c r="R24" t="n">
        <v>84.26000000000001</v>
      </c>
      <c r="S24" t="n">
        <v>53.93</v>
      </c>
      <c r="T24" t="n">
        <v>13076.52</v>
      </c>
      <c r="U24" t="n">
        <v>0.64</v>
      </c>
      <c r="V24" t="n">
        <v>0.86</v>
      </c>
      <c r="W24" t="n">
        <v>2.53</v>
      </c>
      <c r="X24" t="n">
        <v>0.8</v>
      </c>
      <c r="Y24" t="n">
        <v>1</v>
      </c>
      <c r="Z24" t="n">
        <v>10</v>
      </c>
      <c r="AA24" t="n">
        <v>379.8165329891731</v>
      </c>
      <c r="AB24" t="n">
        <v>519.6817367586211</v>
      </c>
      <c r="AC24" t="n">
        <v>470.0840411802761</v>
      </c>
      <c r="AD24" t="n">
        <v>379816.5329891731</v>
      </c>
      <c r="AE24" t="n">
        <v>519681.7367586212</v>
      </c>
      <c r="AF24" t="n">
        <v>2.191491589958037e-05</v>
      </c>
      <c r="AG24" t="n">
        <v>26</v>
      </c>
      <c r="AH24" t="n">
        <v>470084.0411802761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4.6039</v>
      </c>
      <c r="E25" t="n">
        <v>21.72</v>
      </c>
      <c r="F25" t="n">
        <v>17.74</v>
      </c>
      <c r="G25" t="n">
        <v>40.93</v>
      </c>
      <c r="H25" t="n">
        <v>0.47</v>
      </c>
      <c r="I25" t="n">
        <v>26</v>
      </c>
      <c r="J25" t="n">
        <v>252.9</v>
      </c>
      <c r="K25" t="n">
        <v>58.47</v>
      </c>
      <c r="L25" t="n">
        <v>6.75</v>
      </c>
      <c r="M25" t="n">
        <v>24</v>
      </c>
      <c r="N25" t="n">
        <v>62.68</v>
      </c>
      <c r="O25" t="n">
        <v>31425.3</v>
      </c>
      <c r="P25" t="n">
        <v>234.45</v>
      </c>
      <c r="Q25" t="n">
        <v>2196.59</v>
      </c>
      <c r="R25" t="n">
        <v>81.88</v>
      </c>
      <c r="S25" t="n">
        <v>53.93</v>
      </c>
      <c r="T25" t="n">
        <v>11893.45</v>
      </c>
      <c r="U25" t="n">
        <v>0.66</v>
      </c>
      <c r="V25" t="n">
        <v>0.86</v>
      </c>
      <c r="W25" t="n">
        <v>2.53</v>
      </c>
      <c r="X25" t="n">
        <v>0.73</v>
      </c>
      <c r="Y25" t="n">
        <v>1</v>
      </c>
      <c r="Z25" t="n">
        <v>10</v>
      </c>
      <c r="AA25" t="n">
        <v>376.1570021658478</v>
      </c>
      <c r="AB25" t="n">
        <v>514.674605239042</v>
      </c>
      <c r="AC25" t="n">
        <v>465.5547832653723</v>
      </c>
      <c r="AD25" t="n">
        <v>376157.0021658477</v>
      </c>
      <c r="AE25" t="n">
        <v>514674.605239042</v>
      </c>
      <c r="AF25" t="n">
        <v>2.207844573287192e-05</v>
      </c>
      <c r="AG25" t="n">
        <v>26</v>
      </c>
      <c r="AH25" t="n">
        <v>465554.7832653723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4.6223</v>
      </c>
      <c r="E26" t="n">
        <v>21.63</v>
      </c>
      <c r="F26" t="n">
        <v>17.7</v>
      </c>
      <c r="G26" t="n">
        <v>42.47</v>
      </c>
      <c r="H26" t="n">
        <v>0.49</v>
      </c>
      <c r="I26" t="n">
        <v>25</v>
      </c>
      <c r="J26" t="n">
        <v>253.35</v>
      </c>
      <c r="K26" t="n">
        <v>58.47</v>
      </c>
      <c r="L26" t="n">
        <v>7</v>
      </c>
      <c r="M26" t="n">
        <v>23</v>
      </c>
      <c r="N26" t="n">
        <v>62.88</v>
      </c>
      <c r="O26" t="n">
        <v>31481.17</v>
      </c>
      <c r="P26" t="n">
        <v>233.32</v>
      </c>
      <c r="Q26" t="n">
        <v>2196.63</v>
      </c>
      <c r="R26" t="n">
        <v>80.79000000000001</v>
      </c>
      <c r="S26" t="n">
        <v>53.93</v>
      </c>
      <c r="T26" t="n">
        <v>11355.18</v>
      </c>
      <c r="U26" t="n">
        <v>0.67</v>
      </c>
      <c r="V26" t="n">
        <v>0.86</v>
      </c>
      <c r="W26" t="n">
        <v>2.52</v>
      </c>
      <c r="X26" t="n">
        <v>0.6899999999999999</v>
      </c>
      <c r="Y26" t="n">
        <v>1</v>
      </c>
      <c r="Z26" t="n">
        <v>10</v>
      </c>
      <c r="AA26" t="n">
        <v>374.9608802460111</v>
      </c>
      <c r="AB26" t="n">
        <v>513.0380184591465</v>
      </c>
      <c r="AC26" t="n">
        <v>464.074390030786</v>
      </c>
      <c r="AD26" t="n">
        <v>374960.8802460111</v>
      </c>
      <c r="AE26" t="n">
        <v>513038.0184591465</v>
      </c>
      <c r="AF26" t="n">
        <v>2.216668470450137e-05</v>
      </c>
      <c r="AG26" t="n">
        <v>26</v>
      </c>
      <c r="AH26" t="n">
        <v>464074.390030786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4.6398</v>
      </c>
      <c r="E27" t="n">
        <v>21.55</v>
      </c>
      <c r="F27" t="n">
        <v>17.66</v>
      </c>
      <c r="G27" t="n">
        <v>44.16</v>
      </c>
      <c r="H27" t="n">
        <v>0.51</v>
      </c>
      <c r="I27" t="n">
        <v>24</v>
      </c>
      <c r="J27" t="n">
        <v>253.81</v>
      </c>
      <c r="K27" t="n">
        <v>58.47</v>
      </c>
      <c r="L27" t="n">
        <v>7.25</v>
      </c>
      <c r="M27" t="n">
        <v>22</v>
      </c>
      <c r="N27" t="n">
        <v>63.08</v>
      </c>
      <c r="O27" t="n">
        <v>31537.13</v>
      </c>
      <c r="P27" t="n">
        <v>229.99</v>
      </c>
      <c r="Q27" t="n">
        <v>2196.6</v>
      </c>
      <c r="R27" t="n">
        <v>79.68000000000001</v>
      </c>
      <c r="S27" t="n">
        <v>53.93</v>
      </c>
      <c r="T27" t="n">
        <v>10807.35</v>
      </c>
      <c r="U27" t="n">
        <v>0.68</v>
      </c>
      <c r="V27" t="n">
        <v>0.86</v>
      </c>
      <c r="W27" t="n">
        <v>2.52</v>
      </c>
      <c r="X27" t="n">
        <v>0.66</v>
      </c>
      <c r="Y27" t="n">
        <v>1</v>
      </c>
      <c r="Z27" t="n">
        <v>10</v>
      </c>
      <c r="AA27" t="n">
        <v>363.6650889492844</v>
      </c>
      <c r="AB27" t="n">
        <v>497.5826184718238</v>
      </c>
      <c r="AC27" t="n">
        <v>450.0940317264633</v>
      </c>
      <c r="AD27" t="n">
        <v>363665.0889492844</v>
      </c>
      <c r="AE27" t="n">
        <v>497582.6184718237</v>
      </c>
      <c r="AF27" t="n">
        <v>2.225060763947503e-05</v>
      </c>
      <c r="AG27" t="n">
        <v>25</v>
      </c>
      <c r="AH27" t="n">
        <v>450094.0317264633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4.6563</v>
      </c>
      <c r="E28" t="n">
        <v>21.48</v>
      </c>
      <c r="F28" t="n">
        <v>17.63</v>
      </c>
      <c r="G28" t="n">
        <v>46</v>
      </c>
      <c r="H28" t="n">
        <v>0.52</v>
      </c>
      <c r="I28" t="n">
        <v>23</v>
      </c>
      <c r="J28" t="n">
        <v>254.26</v>
      </c>
      <c r="K28" t="n">
        <v>58.47</v>
      </c>
      <c r="L28" t="n">
        <v>7.5</v>
      </c>
      <c r="M28" t="n">
        <v>21</v>
      </c>
      <c r="N28" t="n">
        <v>63.29</v>
      </c>
      <c r="O28" t="n">
        <v>31593.16</v>
      </c>
      <c r="P28" t="n">
        <v>227.67</v>
      </c>
      <c r="Q28" t="n">
        <v>2196.63</v>
      </c>
      <c r="R28" t="n">
        <v>78.78</v>
      </c>
      <c r="S28" t="n">
        <v>53.93</v>
      </c>
      <c r="T28" t="n">
        <v>10359.48</v>
      </c>
      <c r="U28" t="n">
        <v>0.68</v>
      </c>
      <c r="V28" t="n">
        <v>0.87</v>
      </c>
      <c r="W28" t="n">
        <v>2.51</v>
      </c>
      <c r="X28" t="n">
        <v>0.63</v>
      </c>
      <c r="Y28" t="n">
        <v>1</v>
      </c>
      <c r="Z28" t="n">
        <v>10</v>
      </c>
      <c r="AA28" t="n">
        <v>361.9400031546545</v>
      </c>
      <c r="AB28" t="n">
        <v>495.2222799821972</v>
      </c>
      <c r="AC28" t="n">
        <v>447.9589606295308</v>
      </c>
      <c r="AD28" t="n">
        <v>361940.0031546545</v>
      </c>
      <c r="AE28" t="n">
        <v>495222.2799821972</v>
      </c>
      <c r="AF28" t="n">
        <v>2.232973497816449e-05</v>
      </c>
      <c r="AG28" t="n">
        <v>25</v>
      </c>
      <c r="AH28" t="n">
        <v>447958.9606295308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4.6731</v>
      </c>
      <c r="E29" t="n">
        <v>21.4</v>
      </c>
      <c r="F29" t="n">
        <v>17.6</v>
      </c>
      <c r="G29" t="n">
        <v>48.01</v>
      </c>
      <c r="H29" t="n">
        <v>0.54</v>
      </c>
      <c r="I29" t="n">
        <v>22</v>
      </c>
      <c r="J29" t="n">
        <v>254.72</v>
      </c>
      <c r="K29" t="n">
        <v>58.47</v>
      </c>
      <c r="L29" t="n">
        <v>7.75</v>
      </c>
      <c r="M29" t="n">
        <v>20</v>
      </c>
      <c r="N29" t="n">
        <v>63.49</v>
      </c>
      <c r="O29" t="n">
        <v>31649.26</v>
      </c>
      <c r="P29" t="n">
        <v>224.27</v>
      </c>
      <c r="Q29" t="n">
        <v>2196.62</v>
      </c>
      <c r="R29" t="n">
        <v>78.06</v>
      </c>
      <c r="S29" t="n">
        <v>53.93</v>
      </c>
      <c r="T29" t="n">
        <v>10005.15</v>
      </c>
      <c r="U29" t="n">
        <v>0.6899999999999999</v>
      </c>
      <c r="V29" t="n">
        <v>0.87</v>
      </c>
      <c r="W29" t="n">
        <v>2.51</v>
      </c>
      <c r="X29" t="n">
        <v>0.6</v>
      </c>
      <c r="Y29" t="n">
        <v>1</v>
      </c>
      <c r="Z29" t="n">
        <v>10</v>
      </c>
      <c r="AA29" t="n">
        <v>359.6594839601472</v>
      </c>
      <c r="AB29" t="n">
        <v>492.1019730108659</v>
      </c>
      <c r="AC29" t="n">
        <v>445.1364513761651</v>
      </c>
      <c r="AD29" t="n">
        <v>359659.4839601471</v>
      </c>
      <c r="AE29" t="n">
        <v>492101.973010866</v>
      </c>
      <c r="AF29" t="n">
        <v>2.241030099573921e-05</v>
      </c>
      <c r="AG29" t="n">
        <v>25</v>
      </c>
      <c r="AH29" t="n">
        <v>445136.4513761651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4.6903</v>
      </c>
      <c r="E30" t="n">
        <v>21.32</v>
      </c>
      <c r="F30" t="n">
        <v>17.57</v>
      </c>
      <c r="G30" t="n">
        <v>50.21</v>
      </c>
      <c r="H30" t="n">
        <v>0.5600000000000001</v>
      </c>
      <c r="I30" t="n">
        <v>21</v>
      </c>
      <c r="J30" t="n">
        <v>255.17</v>
      </c>
      <c r="K30" t="n">
        <v>58.47</v>
      </c>
      <c r="L30" t="n">
        <v>8</v>
      </c>
      <c r="M30" t="n">
        <v>16</v>
      </c>
      <c r="N30" t="n">
        <v>63.7</v>
      </c>
      <c r="O30" t="n">
        <v>31705.44</v>
      </c>
      <c r="P30" t="n">
        <v>221.08</v>
      </c>
      <c r="Q30" t="n">
        <v>2196.63</v>
      </c>
      <c r="R30" t="n">
        <v>76.65000000000001</v>
      </c>
      <c r="S30" t="n">
        <v>53.93</v>
      </c>
      <c r="T30" t="n">
        <v>9305.879999999999</v>
      </c>
      <c r="U30" t="n">
        <v>0.7</v>
      </c>
      <c r="V30" t="n">
        <v>0.87</v>
      </c>
      <c r="W30" t="n">
        <v>2.51</v>
      </c>
      <c r="X30" t="n">
        <v>0.57</v>
      </c>
      <c r="Y30" t="n">
        <v>1</v>
      </c>
      <c r="Z30" t="n">
        <v>10</v>
      </c>
      <c r="AA30" t="n">
        <v>357.4923543652009</v>
      </c>
      <c r="AB30" t="n">
        <v>489.1368106920505</v>
      </c>
      <c r="AC30" t="n">
        <v>442.4542799874259</v>
      </c>
      <c r="AD30" t="n">
        <v>357492.3543652009</v>
      </c>
      <c r="AE30" t="n">
        <v>489136.8106920505</v>
      </c>
      <c r="AF30" t="n">
        <v>2.249278525182761e-05</v>
      </c>
      <c r="AG30" t="n">
        <v>25</v>
      </c>
      <c r="AH30" t="n">
        <v>442454.2799874259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4.6896</v>
      </c>
      <c r="E31" t="n">
        <v>21.32</v>
      </c>
      <c r="F31" t="n">
        <v>17.57</v>
      </c>
      <c r="G31" t="n">
        <v>50.21</v>
      </c>
      <c r="H31" t="n">
        <v>0.57</v>
      </c>
      <c r="I31" t="n">
        <v>21</v>
      </c>
      <c r="J31" t="n">
        <v>255.63</v>
      </c>
      <c r="K31" t="n">
        <v>58.47</v>
      </c>
      <c r="L31" t="n">
        <v>8.25</v>
      </c>
      <c r="M31" t="n">
        <v>15</v>
      </c>
      <c r="N31" t="n">
        <v>63.91</v>
      </c>
      <c r="O31" t="n">
        <v>31761.69</v>
      </c>
      <c r="P31" t="n">
        <v>219.28</v>
      </c>
      <c r="Q31" t="n">
        <v>2196.63</v>
      </c>
      <c r="R31" t="n">
        <v>76.94</v>
      </c>
      <c r="S31" t="n">
        <v>53.93</v>
      </c>
      <c r="T31" t="n">
        <v>9449.07</v>
      </c>
      <c r="U31" t="n">
        <v>0.7</v>
      </c>
      <c r="V31" t="n">
        <v>0.87</v>
      </c>
      <c r="W31" t="n">
        <v>2.51</v>
      </c>
      <c r="X31" t="n">
        <v>0.57</v>
      </c>
      <c r="Y31" t="n">
        <v>1</v>
      </c>
      <c r="Z31" t="n">
        <v>10</v>
      </c>
      <c r="AA31" t="n">
        <v>356.5836959748167</v>
      </c>
      <c r="AB31" t="n">
        <v>487.8935441951478</v>
      </c>
      <c r="AC31" t="n">
        <v>441.3296691000521</v>
      </c>
      <c r="AD31" t="n">
        <v>356583.6959748167</v>
      </c>
      <c r="AE31" t="n">
        <v>487893.5441951478</v>
      </c>
      <c r="AF31" t="n">
        <v>2.248942833442867e-05</v>
      </c>
      <c r="AG31" t="n">
        <v>25</v>
      </c>
      <c r="AH31" t="n">
        <v>441329.6691000521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4.7099</v>
      </c>
      <c r="E32" t="n">
        <v>21.23</v>
      </c>
      <c r="F32" t="n">
        <v>17.53</v>
      </c>
      <c r="G32" t="n">
        <v>52.59</v>
      </c>
      <c r="H32" t="n">
        <v>0.59</v>
      </c>
      <c r="I32" t="n">
        <v>20</v>
      </c>
      <c r="J32" t="n">
        <v>256.09</v>
      </c>
      <c r="K32" t="n">
        <v>58.47</v>
      </c>
      <c r="L32" t="n">
        <v>8.5</v>
      </c>
      <c r="M32" t="n">
        <v>11</v>
      </c>
      <c r="N32" t="n">
        <v>64.11</v>
      </c>
      <c r="O32" t="n">
        <v>31818.02</v>
      </c>
      <c r="P32" t="n">
        <v>216.88</v>
      </c>
      <c r="Q32" t="n">
        <v>2196.56</v>
      </c>
      <c r="R32" t="n">
        <v>75.34</v>
      </c>
      <c r="S32" t="n">
        <v>53.93</v>
      </c>
      <c r="T32" t="n">
        <v>8655.33</v>
      </c>
      <c r="U32" t="n">
        <v>0.72</v>
      </c>
      <c r="V32" t="n">
        <v>0.87</v>
      </c>
      <c r="W32" t="n">
        <v>2.51</v>
      </c>
      <c r="X32" t="n">
        <v>0.53</v>
      </c>
      <c r="Y32" t="n">
        <v>1</v>
      </c>
      <c r="Z32" t="n">
        <v>10</v>
      </c>
      <c r="AA32" t="n">
        <v>354.7461547184623</v>
      </c>
      <c r="AB32" t="n">
        <v>485.3793391816048</v>
      </c>
      <c r="AC32" t="n">
        <v>439.0554162842928</v>
      </c>
      <c r="AD32" t="n">
        <v>354746.1547184623</v>
      </c>
      <c r="AE32" t="n">
        <v>485379.3391816049</v>
      </c>
      <c r="AF32" t="n">
        <v>2.258677893899812e-05</v>
      </c>
      <c r="AG32" t="n">
        <v>25</v>
      </c>
      <c r="AH32" t="n">
        <v>439055.4162842928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4.707</v>
      </c>
      <c r="E33" t="n">
        <v>21.24</v>
      </c>
      <c r="F33" t="n">
        <v>17.54</v>
      </c>
      <c r="G33" t="n">
        <v>52.63</v>
      </c>
      <c r="H33" t="n">
        <v>0.61</v>
      </c>
      <c r="I33" t="n">
        <v>20</v>
      </c>
      <c r="J33" t="n">
        <v>256.54</v>
      </c>
      <c r="K33" t="n">
        <v>58.47</v>
      </c>
      <c r="L33" t="n">
        <v>8.75</v>
      </c>
      <c r="M33" t="n">
        <v>7</v>
      </c>
      <c r="N33" t="n">
        <v>64.31999999999999</v>
      </c>
      <c r="O33" t="n">
        <v>31874.43</v>
      </c>
      <c r="P33" t="n">
        <v>213.65</v>
      </c>
      <c r="Q33" t="n">
        <v>2196.66</v>
      </c>
      <c r="R33" t="n">
        <v>75.31</v>
      </c>
      <c r="S33" t="n">
        <v>53.93</v>
      </c>
      <c r="T33" t="n">
        <v>8640.799999999999</v>
      </c>
      <c r="U33" t="n">
        <v>0.72</v>
      </c>
      <c r="V33" t="n">
        <v>0.87</v>
      </c>
      <c r="W33" t="n">
        <v>2.52</v>
      </c>
      <c r="X33" t="n">
        <v>0.54</v>
      </c>
      <c r="Y33" t="n">
        <v>1</v>
      </c>
      <c r="Z33" t="n">
        <v>10</v>
      </c>
      <c r="AA33" t="n">
        <v>353.1761577898965</v>
      </c>
      <c r="AB33" t="n">
        <v>483.2312001205649</v>
      </c>
      <c r="AC33" t="n">
        <v>437.1122926003064</v>
      </c>
      <c r="AD33" t="n">
        <v>353176.1577898965</v>
      </c>
      <c r="AE33" t="n">
        <v>483231.200120565</v>
      </c>
      <c r="AF33" t="n">
        <v>2.257287170977391e-05</v>
      </c>
      <c r="AG33" t="n">
        <v>25</v>
      </c>
      <c r="AH33" t="n">
        <v>437112.2926003064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4.7202</v>
      </c>
      <c r="E34" t="n">
        <v>21.19</v>
      </c>
      <c r="F34" t="n">
        <v>17.53</v>
      </c>
      <c r="G34" t="n">
        <v>55.36</v>
      </c>
      <c r="H34" t="n">
        <v>0.62</v>
      </c>
      <c r="I34" t="n">
        <v>19</v>
      </c>
      <c r="J34" t="n">
        <v>257</v>
      </c>
      <c r="K34" t="n">
        <v>58.47</v>
      </c>
      <c r="L34" t="n">
        <v>9</v>
      </c>
      <c r="M34" t="n">
        <v>4</v>
      </c>
      <c r="N34" t="n">
        <v>64.53</v>
      </c>
      <c r="O34" t="n">
        <v>31931.04</v>
      </c>
      <c r="P34" t="n">
        <v>214.59</v>
      </c>
      <c r="Q34" t="n">
        <v>2196.82</v>
      </c>
      <c r="R34" t="n">
        <v>74.93000000000001</v>
      </c>
      <c r="S34" t="n">
        <v>53.93</v>
      </c>
      <c r="T34" t="n">
        <v>8454.9</v>
      </c>
      <c r="U34" t="n">
        <v>0.72</v>
      </c>
      <c r="V34" t="n">
        <v>0.87</v>
      </c>
      <c r="W34" t="n">
        <v>2.52</v>
      </c>
      <c r="X34" t="n">
        <v>0.53</v>
      </c>
      <c r="Y34" t="n">
        <v>1</v>
      </c>
      <c r="Z34" t="n">
        <v>10</v>
      </c>
      <c r="AA34" t="n">
        <v>353.2909456630069</v>
      </c>
      <c r="AB34" t="n">
        <v>483.3882579526382</v>
      </c>
      <c r="AC34" t="n">
        <v>437.2543610533186</v>
      </c>
      <c r="AD34" t="n">
        <v>353290.9456630069</v>
      </c>
      <c r="AE34" t="n">
        <v>483388.2579526382</v>
      </c>
      <c r="AF34" t="n">
        <v>2.263617358072547e-05</v>
      </c>
      <c r="AG34" t="n">
        <v>25</v>
      </c>
      <c r="AH34" t="n">
        <v>437254.3610533186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4.7199</v>
      </c>
      <c r="E35" t="n">
        <v>21.19</v>
      </c>
      <c r="F35" t="n">
        <v>17.53</v>
      </c>
      <c r="G35" t="n">
        <v>55.37</v>
      </c>
      <c r="H35" t="n">
        <v>0.64</v>
      </c>
      <c r="I35" t="n">
        <v>19</v>
      </c>
      <c r="J35" t="n">
        <v>257.46</v>
      </c>
      <c r="K35" t="n">
        <v>58.47</v>
      </c>
      <c r="L35" t="n">
        <v>9.25</v>
      </c>
      <c r="M35" t="n">
        <v>3</v>
      </c>
      <c r="N35" t="n">
        <v>64.73999999999999</v>
      </c>
      <c r="O35" t="n">
        <v>31987.61</v>
      </c>
      <c r="P35" t="n">
        <v>215.91</v>
      </c>
      <c r="Q35" t="n">
        <v>2196.8</v>
      </c>
      <c r="R35" t="n">
        <v>74.98</v>
      </c>
      <c r="S35" t="n">
        <v>53.93</v>
      </c>
      <c r="T35" t="n">
        <v>8482.32</v>
      </c>
      <c r="U35" t="n">
        <v>0.72</v>
      </c>
      <c r="V35" t="n">
        <v>0.87</v>
      </c>
      <c r="W35" t="n">
        <v>2.52</v>
      </c>
      <c r="X35" t="n">
        <v>0.53</v>
      </c>
      <c r="Y35" t="n">
        <v>1</v>
      </c>
      <c r="Z35" t="n">
        <v>10</v>
      </c>
      <c r="AA35" t="n">
        <v>353.9754775474021</v>
      </c>
      <c r="AB35" t="n">
        <v>484.3248646762831</v>
      </c>
      <c r="AC35" t="n">
        <v>438.1015793457947</v>
      </c>
      <c r="AD35" t="n">
        <v>353975.4775474021</v>
      </c>
      <c r="AE35" t="n">
        <v>484324.8646762831</v>
      </c>
      <c r="AF35" t="n">
        <v>2.263473490184021e-05</v>
      </c>
      <c r="AG35" t="n">
        <v>25</v>
      </c>
      <c r="AH35" t="n">
        <v>438101.5793457947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4.7216</v>
      </c>
      <c r="E36" t="n">
        <v>21.18</v>
      </c>
      <c r="F36" t="n">
        <v>17.52</v>
      </c>
      <c r="G36" t="n">
        <v>55.34</v>
      </c>
      <c r="H36" t="n">
        <v>0.66</v>
      </c>
      <c r="I36" t="n">
        <v>19</v>
      </c>
      <c r="J36" t="n">
        <v>257.92</v>
      </c>
      <c r="K36" t="n">
        <v>58.47</v>
      </c>
      <c r="L36" t="n">
        <v>9.5</v>
      </c>
      <c r="M36" t="n">
        <v>2</v>
      </c>
      <c r="N36" t="n">
        <v>64.95</v>
      </c>
      <c r="O36" t="n">
        <v>32044.25</v>
      </c>
      <c r="P36" t="n">
        <v>216.18</v>
      </c>
      <c r="Q36" t="n">
        <v>2196.71</v>
      </c>
      <c r="R36" t="n">
        <v>74.69</v>
      </c>
      <c r="S36" t="n">
        <v>53.93</v>
      </c>
      <c r="T36" t="n">
        <v>8336.34</v>
      </c>
      <c r="U36" t="n">
        <v>0.72</v>
      </c>
      <c r="V36" t="n">
        <v>0.87</v>
      </c>
      <c r="W36" t="n">
        <v>2.52</v>
      </c>
      <c r="X36" t="n">
        <v>0.52</v>
      </c>
      <c r="Y36" t="n">
        <v>1</v>
      </c>
      <c r="Z36" t="n">
        <v>10</v>
      </c>
      <c r="AA36" t="n">
        <v>354.0574536811527</v>
      </c>
      <c r="AB36" t="n">
        <v>484.4370280390124</v>
      </c>
      <c r="AC36" t="n">
        <v>438.2030379946075</v>
      </c>
      <c r="AD36" t="n">
        <v>354057.4536811527</v>
      </c>
      <c r="AE36" t="n">
        <v>484437.0280390125</v>
      </c>
      <c r="AF36" t="n">
        <v>2.264288741552336e-05</v>
      </c>
      <c r="AG36" t="n">
        <v>25</v>
      </c>
      <c r="AH36" t="n">
        <v>438203.0379946075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4.7206</v>
      </c>
      <c r="E37" t="n">
        <v>21.18</v>
      </c>
      <c r="F37" t="n">
        <v>17.53</v>
      </c>
      <c r="G37" t="n">
        <v>55.36</v>
      </c>
      <c r="H37" t="n">
        <v>0.67</v>
      </c>
      <c r="I37" t="n">
        <v>19</v>
      </c>
      <c r="J37" t="n">
        <v>258.38</v>
      </c>
      <c r="K37" t="n">
        <v>58.47</v>
      </c>
      <c r="L37" t="n">
        <v>9.75</v>
      </c>
      <c r="M37" t="n">
        <v>0</v>
      </c>
      <c r="N37" t="n">
        <v>65.16</v>
      </c>
      <c r="O37" t="n">
        <v>32100.97</v>
      </c>
      <c r="P37" t="n">
        <v>216.37</v>
      </c>
      <c r="Q37" t="n">
        <v>2196.71</v>
      </c>
      <c r="R37" t="n">
        <v>74.77</v>
      </c>
      <c r="S37" t="n">
        <v>53.93</v>
      </c>
      <c r="T37" t="n">
        <v>8377.219999999999</v>
      </c>
      <c r="U37" t="n">
        <v>0.72</v>
      </c>
      <c r="V37" t="n">
        <v>0.87</v>
      </c>
      <c r="W37" t="n">
        <v>2.53</v>
      </c>
      <c r="X37" t="n">
        <v>0.52</v>
      </c>
      <c r="Y37" t="n">
        <v>1</v>
      </c>
      <c r="Z37" t="n">
        <v>10</v>
      </c>
      <c r="AA37" t="n">
        <v>354.1921274528511</v>
      </c>
      <c r="AB37" t="n">
        <v>484.6212946348378</v>
      </c>
      <c r="AC37" t="n">
        <v>438.369718445147</v>
      </c>
      <c r="AD37" t="n">
        <v>354192.1274528512</v>
      </c>
      <c r="AE37" t="n">
        <v>484621.2946348378</v>
      </c>
      <c r="AF37" t="n">
        <v>2.263809181923916e-05</v>
      </c>
      <c r="AG37" t="n">
        <v>25</v>
      </c>
      <c r="AH37" t="n">
        <v>438369.718445147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4.4043</v>
      </c>
      <c r="E2" t="n">
        <v>22.71</v>
      </c>
      <c r="F2" t="n">
        <v>19.51</v>
      </c>
      <c r="G2" t="n">
        <v>13.45</v>
      </c>
      <c r="H2" t="n">
        <v>0.24</v>
      </c>
      <c r="I2" t="n">
        <v>87</v>
      </c>
      <c r="J2" t="n">
        <v>71.52</v>
      </c>
      <c r="K2" t="n">
        <v>32.27</v>
      </c>
      <c r="L2" t="n">
        <v>1</v>
      </c>
      <c r="M2" t="n">
        <v>56</v>
      </c>
      <c r="N2" t="n">
        <v>8.25</v>
      </c>
      <c r="O2" t="n">
        <v>9054.6</v>
      </c>
      <c r="P2" t="n">
        <v>115.79</v>
      </c>
      <c r="Q2" t="n">
        <v>2196.83</v>
      </c>
      <c r="R2" t="n">
        <v>138.87</v>
      </c>
      <c r="S2" t="n">
        <v>53.93</v>
      </c>
      <c r="T2" t="n">
        <v>40084.52</v>
      </c>
      <c r="U2" t="n">
        <v>0.39</v>
      </c>
      <c r="V2" t="n">
        <v>0.78</v>
      </c>
      <c r="W2" t="n">
        <v>2.65</v>
      </c>
      <c r="X2" t="n">
        <v>2.5</v>
      </c>
      <c r="Y2" t="n">
        <v>1</v>
      </c>
      <c r="Z2" t="n">
        <v>10</v>
      </c>
      <c r="AA2" t="n">
        <v>314.8693221124294</v>
      </c>
      <c r="AB2" t="n">
        <v>430.8180975683372</v>
      </c>
      <c r="AC2" t="n">
        <v>389.7014229934119</v>
      </c>
      <c r="AD2" t="n">
        <v>314869.3221124294</v>
      </c>
      <c r="AE2" t="n">
        <v>430818.0975683372</v>
      </c>
      <c r="AF2" t="n">
        <v>3.756144518539801e-05</v>
      </c>
      <c r="AG2" t="n">
        <v>27</v>
      </c>
      <c r="AH2" t="n">
        <v>389701.4229934119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4.4874</v>
      </c>
      <c r="E3" t="n">
        <v>22.28</v>
      </c>
      <c r="F3" t="n">
        <v>19.26</v>
      </c>
      <c r="G3" t="n">
        <v>15.2</v>
      </c>
      <c r="H3" t="n">
        <v>0.3</v>
      </c>
      <c r="I3" t="n">
        <v>76</v>
      </c>
      <c r="J3" t="n">
        <v>71.81</v>
      </c>
      <c r="K3" t="n">
        <v>32.27</v>
      </c>
      <c r="L3" t="n">
        <v>1.25</v>
      </c>
      <c r="M3" t="n">
        <v>11</v>
      </c>
      <c r="N3" t="n">
        <v>8.289999999999999</v>
      </c>
      <c r="O3" t="n">
        <v>9090.98</v>
      </c>
      <c r="P3" t="n">
        <v>111.57</v>
      </c>
      <c r="Q3" t="n">
        <v>2197.1</v>
      </c>
      <c r="R3" t="n">
        <v>129.02</v>
      </c>
      <c r="S3" t="n">
        <v>53.93</v>
      </c>
      <c r="T3" t="n">
        <v>35212.62</v>
      </c>
      <c r="U3" t="n">
        <v>0.42</v>
      </c>
      <c r="V3" t="n">
        <v>0.79</v>
      </c>
      <c r="W3" t="n">
        <v>2.68</v>
      </c>
      <c r="X3" t="n">
        <v>2.25</v>
      </c>
      <c r="Y3" t="n">
        <v>1</v>
      </c>
      <c r="Z3" t="n">
        <v>10</v>
      </c>
      <c r="AA3" t="n">
        <v>302.2133862277522</v>
      </c>
      <c r="AB3" t="n">
        <v>413.5016877504361</v>
      </c>
      <c r="AC3" t="n">
        <v>374.0376670247975</v>
      </c>
      <c r="AD3" t="n">
        <v>302213.3862277522</v>
      </c>
      <c r="AE3" t="n">
        <v>413501.6877504361</v>
      </c>
      <c r="AF3" t="n">
        <v>3.827015169833005e-05</v>
      </c>
      <c r="AG3" t="n">
        <v>26</v>
      </c>
      <c r="AH3" t="n">
        <v>374037.6670247975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4.4949</v>
      </c>
      <c r="E4" t="n">
        <v>22.25</v>
      </c>
      <c r="F4" t="n">
        <v>19.24</v>
      </c>
      <c r="G4" t="n">
        <v>15.39</v>
      </c>
      <c r="H4" t="n">
        <v>0.36</v>
      </c>
      <c r="I4" t="n">
        <v>75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111.73</v>
      </c>
      <c r="Q4" t="n">
        <v>2197.38</v>
      </c>
      <c r="R4" t="n">
        <v>128</v>
      </c>
      <c r="S4" t="n">
        <v>53.93</v>
      </c>
      <c r="T4" t="n">
        <v>34710.32</v>
      </c>
      <c r="U4" t="n">
        <v>0.42</v>
      </c>
      <c r="V4" t="n">
        <v>0.79</v>
      </c>
      <c r="W4" t="n">
        <v>2.69</v>
      </c>
      <c r="X4" t="n">
        <v>2.23</v>
      </c>
      <c r="Y4" t="n">
        <v>1</v>
      </c>
      <c r="Z4" t="n">
        <v>10</v>
      </c>
      <c r="AA4" t="n">
        <v>302.1679702627529</v>
      </c>
      <c r="AB4" t="n">
        <v>413.4395476235131</v>
      </c>
      <c r="AC4" t="n">
        <v>373.9814574643738</v>
      </c>
      <c r="AD4" t="n">
        <v>302167.9702627528</v>
      </c>
      <c r="AE4" t="n">
        <v>413439.5476235132</v>
      </c>
      <c r="AF4" t="n">
        <v>3.833411438000262e-05</v>
      </c>
      <c r="AG4" t="n">
        <v>26</v>
      </c>
      <c r="AH4" t="n">
        <v>373981.4574643738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4.0346</v>
      </c>
      <c r="E2" t="n">
        <v>24.79</v>
      </c>
      <c r="F2" t="n">
        <v>21.44</v>
      </c>
      <c r="G2" t="n">
        <v>8.69</v>
      </c>
      <c r="H2" t="n">
        <v>0.43</v>
      </c>
      <c r="I2" t="n">
        <v>148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84.48999999999999</v>
      </c>
      <c r="Q2" t="n">
        <v>2197.7</v>
      </c>
      <c r="R2" t="n">
        <v>196.22</v>
      </c>
      <c r="S2" t="n">
        <v>53.93</v>
      </c>
      <c r="T2" t="n">
        <v>68456.28</v>
      </c>
      <c r="U2" t="n">
        <v>0.27</v>
      </c>
      <c r="V2" t="n">
        <v>0.71</v>
      </c>
      <c r="W2" t="n">
        <v>2.92</v>
      </c>
      <c r="X2" t="n">
        <v>4.43</v>
      </c>
      <c r="Y2" t="n">
        <v>1</v>
      </c>
      <c r="Z2" t="n">
        <v>10</v>
      </c>
      <c r="AA2" t="n">
        <v>317.0836096927868</v>
      </c>
      <c r="AB2" t="n">
        <v>433.8477835232556</v>
      </c>
      <c r="AC2" t="n">
        <v>392.4419599729839</v>
      </c>
      <c r="AD2" t="n">
        <v>317083.6096927868</v>
      </c>
      <c r="AE2" t="n">
        <v>433847.7835232556</v>
      </c>
      <c r="AF2" t="n">
        <v>4.550942879439713e-05</v>
      </c>
      <c r="AG2" t="n">
        <v>29</v>
      </c>
      <c r="AH2" t="n">
        <v>392441.9599729839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3.3797</v>
      </c>
      <c r="E2" t="n">
        <v>29.59</v>
      </c>
      <c r="F2" t="n">
        <v>22.25</v>
      </c>
      <c r="G2" t="n">
        <v>7.54</v>
      </c>
      <c r="H2" t="n">
        <v>0.12</v>
      </c>
      <c r="I2" t="n">
        <v>177</v>
      </c>
      <c r="J2" t="n">
        <v>141.81</v>
      </c>
      <c r="K2" t="n">
        <v>47.83</v>
      </c>
      <c r="L2" t="n">
        <v>1</v>
      </c>
      <c r="M2" t="n">
        <v>175</v>
      </c>
      <c r="N2" t="n">
        <v>22.98</v>
      </c>
      <c r="O2" t="n">
        <v>17723.39</v>
      </c>
      <c r="P2" t="n">
        <v>243.42</v>
      </c>
      <c r="Q2" t="n">
        <v>2197.19</v>
      </c>
      <c r="R2" t="n">
        <v>228.75</v>
      </c>
      <c r="S2" t="n">
        <v>53.93</v>
      </c>
      <c r="T2" t="n">
        <v>84575</v>
      </c>
      <c r="U2" t="n">
        <v>0.24</v>
      </c>
      <c r="V2" t="n">
        <v>0.6899999999999999</v>
      </c>
      <c r="W2" t="n">
        <v>2.79</v>
      </c>
      <c r="X2" t="n">
        <v>5.24</v>
      </c>
      <c r="Y2" t="n">
        <v>1</v>
      </c>
      <c r="Z2" t="n">
        <v>10</v>
      </c>
      <c r="AA2" t="n">
        <v>511.984600946112</v>
      </c>
      <c r="AB2" t="n">
        <v>700.519918180943</v>
      </c>
      <c r="AC2" t="n">
        <v>633.6632803756331</v>
      </c>
      <c r="AD2" t="n">
        <v>511984.600946112</v>
      </c>
      <c r="AE2" t="n">
        <v>700519.918180943</v>
      </c>
      <c r="AF2" t="n">
        <v>2.047866853589471e-05</v>
      </c>
      <c r="AG2" t="n">
        <v>35</v>
      </c>
      <c r="AH2" t="n">
        <v>633663.2803756332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3.739</v>
      </c>
      <c r="E3" t="n">
        <v>26.75</v>
      </c>
      <c r="F3" t="n">
        <v>20.76</v>
      </c>
      <c r="G3" t="n">
        <v>9.58</v>
      </c>
      <c r="H3" t="n">
        <v>0.16</v>
      </c>
      <c r="I3" t="n">
        <v>130</v>
      </c>
      <c r="J3" t="n">
        <v>142.15</v>
      </c>
      <c r="K3" t="n">
        <v>47.83</v>
      </c>
      <c r="L3" t="n">
        <v>1.25</v>
      </c>
      <c r="M3" t="n">
        <v>128</v>
      </c>
      <c r="N3" t="n">
        <v>23.07</v>
      </c>
      <c r="O3" t="n">
        <v>17765.46</v>
      </c>
      <c r="P3" t="n">
        <v>223.26</v>
      </c>
      <c r="Q3" t="n">
        <v>2196.86</v>
      </c>
      <c r="R3" t="n">
        <v>180.79</v>
      </c>
      <c r="S3" t="n">
        <v>53.93</v>
      </c>
      <c r="T3" t="n">
        <v>60831.18</v>
      </c>
      <c r="U3" t="n">
        <v>0.3</v>
      </c>
      <c r="V3" t="n">
        <v>0.74</v>
      </c>
      <c r="W3" t="n">
        <v>2.69</v>
      </c>
      <c r="X3" t="n">
        <v>3.75</v>
      </c>
      <c r="Y3" t="n">
        <v>1</v>
      </c>
      <c r="Z3" t="n">
        <v>10</v>
      </c>
      <c r="AA3" t="n">
        <v>442.6461104831677</v>
      </c>
      <c r="AB3" t="n">
        <v>605.6479365312365</v>
      </c>
      <c r="AC3" t="n">
        <v>547.8457475009122</v>
      </c>
      <c r="AD3" t="n">
        <v>442646.1104831677</v>
      </c>
      <c r="AE3" t="n">
        <v>605647.9365312365</v>
      </c>
      <c r="AF3" t="n">
        <v>2.265578058872395e-05</v>
      </c>
      <c r="AG3" t="n">
        <v>31</v>
      </c>
      <c r="AH3" t="n">
        <v>547845.7475009123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3.9805</v>
      </c>
      <c r="E4" t="n">
        <v>25.12</v>
      </c>
      <c r="F4" t="n">
        <v>19.95</v>
      </c>
      <c r="G4" t="n">
        <v>11.73</v>
      </c>
      <c r="H4" t="n">
        <v>0.19</v>
      </c>
      <c r="I4" t="n">
        <v>102</v>
      </c>
      <c r="J4" t="n">
        <v>142.49</v>
      </c>
      <c r="K4" t="n">
        <v>47.83</v>
      </c>
      <c r="L4" t="n">
        <v>1.5</v>
      </c>
      <c r="M4" t="n">
        <v>100</v>
      </c>
      <c r="N4" t="n">
        <v>23.16</v>
      </c>
      <c r="O4" t="n">
        <v>17807.56</v>
      </c>
      <c r="P4" t="n">
        <v>210.66</v>
      </c>
      <c r="Q4" t="n">
        <v>2196.82</v>
      </c>
      <c r="R4" t="n">
        <v>153.93</v>
      </c>
      <c r="S4" t="n">
        <v>53.93</v>
      </c>
      <c r="T4" t="n">
        <v>47542.18</v>
      </c>
      <c r="U4" t="n">
        <v>0.35</v>
      </c>
      <c r="V4" t="n">
        <v>0.77</v>
      </c>
      <c r="W4" t="n">
        <v>2.65</v>
      </c>
      <c r="X4" t="n">
        <v>2.94</v>
      </c>
      <c r="Y4" t="n">
        <v>1</v>
      </c>
      <c r="Z4" t="n">
        <v>10</v>
      </c>
      <c r="AA4" t="n">
        <v>415.27081066849</v>
      </c>
      <c r="AB4" t="n">
        <v>568.1918436118029</v>
      </c>
      <c r="AC4" t="n">
        <v>513.9644115197526</v>
      </c>
      <c r="AD4" t="n">
        <v>415270.81066849</v>
      </c>
      <c r="AE4" t="n">
        <v>568191.8436118029</v>
      </c>
      <c r="AF4" t="n">
        <v>2.411910527772551e-05</v>
      </c>
      <c r="AG4" t="n">
        <v>30</v>
      </c>
      <c r="AH4" t="n">
        <v>513964.4115197526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4.1522</v>
      </c>
      <c r="E5" t="n">
        <v>24.08</v>
      </c>
      <c r="F5" t="n">
        <v>19.43</v>
      </c>
      <c r="G5" t="n">
        <v>13.88</v>
      </c>
      <c r="H5" t="n">
        <v>0.22</v>
      </c>
      <c r="I5" t="n">
        <v>84</v>
      </c>
      <c r="J5" t="n">
        <v>142.83</v>
      </c>
      <c r="K5" t="n">
        <v>47.83</v>
      </c>
      <c r="L5" t="n">
        <v>1.75</v>
      </c>
      <c r="M5" t="n">
        <v>82</v>
      </c>
      <c r="N5" t="n">
        <v>23.25</v>
      </c>
      <c r="O5" t="n">
        <v>17849.7</v>
      </c>
      <c r="P5" t="n">
        <v>201.53</v>
      </c>
      <c r="Q5" t="n">
        <v>2196.94</v>
      </c>
      <c r="R5" t="n">
        <v>137.36</v>
      </c>
      <c r="S5" t="n">
        <v>53.93</v>
      </c>
      <c r="T5" t="n">
        <v>39344.28</v>
      </c>
      <c r="U5" t="n">
        <v>0.39</v>
      </c>
      <c r="V5" t="n">
        <v>0.79</v>
      </c>
      <c r="W5" t="n">
        <v>2.61</v>
      </c>
      <c r="X5" t="n">
        <v>2.42</v>
      </c>
      <c r="Y5" t="n">
        <v>1</v>
      </c>
      <c r="Z5" t="n">
        <v>10</v>
      </c>
      <c r="AA5" t="n">
        <v>385.5724676729868</v>
      </c>
      <c r="AB5" t="n">
        <v>527.5572605269314</v>
      </c>
      <c r="AC5" t="n">
        <v>477.2079360135058</v>
      </c>
      <c r="AD5" t="n">
        <v>385572.4676729867</v>
      </c>
      <c r="AE5" t="n">
        <v>527557.2605269314</v>
      </c>
      <c r="AF5" t="n">
        <v>2.515948974605498e-05</v>
      </c>
      <c r="AG5" t="n">
        <v>28</v>
      </c>
      <c r="AH5" t="n">
        <v>477207.9360135059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4.2885</v>
      </c>
      <c r="E6" t="n">
        <v>23.32</v>
      </c>
      <c r="F6" t="n">
        <v>19.04</v>
      </c>
      <c r="G6" t="n">
        <v>16.09</v>
      </c>
      <c r="H6" t="n">
        <v>0.25</v>
      </c>
      <c r="I6" t="n">
        <v>71</v>
      </c>
      <c r="J6" t="n">
        <v>143.17</v>
      </c>
      <c r="K6" t="n">
        <v>47.83</v>
      </c>
      <c r="L6" t="n">
        <v>2</v>
      </c>
      <c r="M6" t="n">
        <v>69</v>
      </c>
      <c r="N6" t="n">
        <v>23.34</v>
      </c>
      <c r="O6" t="n">
        <v>17891.86</v>
      </c>
      <c r="P6" t="n">
        <v>193.04</v>
      </c>
      <c r="Q6" t="n">
        <v>2196.73</v>
      </c>
      <c r="R6" t="n">
        <v>124.9</v>
      </c>
      <c r="S6" t="n">
        <v>53.93</v>
      </c>
      <c r="T6" t="n">
        <v>33180.07</v>
      </c>
      <c r="U6" t="n">
        <v>0.43</v>
      </c>
      <c r="V6" t="n">
        <v>0.8</v>
      </c>
      <c r="W6" t="n">
        <v>2.58</v>
      </c>
      <c r="X6" t="n">
        <v>2.03</v>
      </c>
      <c r="Y6" t="n">
        <v>1</v>
      </c>
      <c r="Z6" t="n">
        <v>10</v>
      </c>
      <c r="AA6" t="n">
        <v>367.2322815790894</v>
      </c>
      <c r="AB6" t="n">
        <v>502.4634088013548</v>
      </c>
      <c r="AC6" t="n">
        <v>454.5090062771762</v>
      </c>
      <c r="AD6" t="n">
        <v>367232.2815790894</v>
      </c>
      <c r="AE6" t="n">
        <v>502463.4088013548</v>
      </c>
      <c r="AF6" t="n">
        <v>2.598537444630721e-05</v>
      </c>
      <c r="AG6" t="n">
        <v>27</v>
      </c>
      <c r="AH6" t="n">
        <v>454509.0062771762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4.3993</v>
      </c>
      <c r="E7" t="n">
        <v>22.73</v>
      </c>
      <c r="F7" t="n">
        <v>18.74</v>
      </c>
      <c r="G7" t="n">
        <v>18.43</v>
      </c>
      <c r="H7" t="n">
        <v>0.28</v>
      </c>
      <c r="I7" t="n">
        <v>61</v>
      </c>
      <c r="J7" t="n">
        <v>143.51</v>
      </c>
      <c r="K7" t="n">
        <v>47.83</v>
      </c>
      <c r="L7" t="n">
        <v>2.25</v>
      </c>
      <c r="M7" t="n">
        <v>59</v>
      </c>
      <c r="N7" t="n">
        <v>23.44</v>
      </c>
      <c r="O7" t="n">
        <v>17934.06</v>
      </c>
      <c r="P7" t="n">
        <v>186.06</v>
      </c>
      <c r="Q7" t="n">
        <v>2196.75</v>
      </c>
      <c r="R7" t="n">
        <v>114.73</v>
      </c>
      <c r="S7" t="n">
        <v>53.93</v>
      </c>
      <c r="T7" t="n">
        <v>28144.65</v>
      </c>
      <c r="U7" t="n">
        <v>0.47</v>
      </c>
      <c r="V7" t="n">
        <v>0.8100000000000001</v>
      </c>
      <c r="W7" t="n">
        <v>2.58</v>
      </c>
      <c r="X7" t="n">
        <v>1.73</v>
      </c>
      <c r="Y7" t="n">
        <v>1</v>
      </c>
      <c r="Z7" t="n">
        <v>10</v>
      </c>
      <c r="AA7" t="n">
        <v>359.9725964578869</v>
      </c>
      <c r="AB7" t="n">
        <v>492.5303873438219</v>
      </c>
      <c r="AC7" t="n">
        <v>445.5239784464671</v>
      </c>
      <c r="AD7" t="n">
        <v>359972.5964578869</v>
      </c>
      <c r="AE7" t="n">
        <v>492530.3873438219</v>
      </c>
      <c r="AF7" t="n">
        <v>2.665674660175802e-05</v>
      </c>
      <c r="AG7" t="n">
        <v>27</v>
      </c>
      <c r="AH7" t="n">
        <v>445523.9784464671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4.4951</v>
      </c>
      <c r="E8" t="n">
        <v>22.25</v>
      </c>
      <c r="F8" t="n">
        <v>18.49</v>
      </c>
      <c r="G8" t="n">
        <v>20.93</v>
      </c>
      <c r="H8" t="n">
        <v>0.31</v>
      </c>
      <c r="I8" t="n">
        <v>53</v>
      </c>
      <c r="J8" t="n">
        <v>143.86</v>
      </c>
      <c r="K8" t="n">
        <v>47.83</v>
      </c>
      <c r="L8" t="n">
        <v>2.5</v>
      </c>
      <c r="M8" t="n">
        <v>51</v>
      </c>
      <c r="N8" t="n">
        <v>23.53</v>
      </c>
      <c r="O8" t="n">
        <v>17976.29</v>
      </c>
      <c r="P8" t="n">
        <v>179.61</v>
      </c>
      <c r="Q8" t="n">
        <v>2196.76</v>
      </c>
      <c r="R8" t="n">
        <v>106.83</v>
      </c>
      <c r="S8" t="n">
        <v>53.93</v>
      </c>
      <c r="T8" t="n">
        <v>24237.13</v>
      </c>
      <c r="U8" t="n">
        <v>0.5</v>
      </c>
      <c r="V8" t="n">
        <v>0.83</v>
      </c>
      <c r="W8" t="n">
        <v>2.55</v>
      </c>
      <c r="X8" t="n">
        <v>1.48</v>
      </c>
      <c r="Y8" t="n">
        <v>1</v>
      </c>
      <c r="Z8" t="n">
        <v>10</v>
      </c>
      <c r="AA8" t="n">
        <v>344.8534821969294</v>
      </c>
      <c r="AB8" t="n">
        <v>471.8437482037338</v>
      </c>
      <c r="AC8" t="n">
        <v>426.8116431120286</v>
      </c>
      <c r="AD8" t="n">
        <v>344853.4821969294</v>
      </c>
      <c r="AE8" t="n">
        <v>471843.7482037338</v>
      </c>
      <c r="AF8" t="n">
        <v>2.723722902497272e-05</v>
      </c>
      <c r="AG8" t="n">
        <v>26</v>
      </c>
      <c r="AH8" t="n">
        <v>426811.6431120286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4.5749</v>
      </c>
      <c r="E9" t="n">
        <v>21.86</v>
      </c>
      <c r="F9" t="n">
        <v>18.3</v>
      </c>
      <c r="G9" t="n">
        <v>23.87</v>
      </c>
      <c r="H9" t="n">
        <v>0.34</v>
      </c>
      <c r="I9" t="n">
        <v>46</v>
      </c>
      <c r="J9" t="n">
        <v>144.2</v>
      </c>
      <c r="K9" t="n">
        <v>47.83</v>
      </c>
      <c r="L9" t="n">
        <v>2.75</v>
      </c>
      <c r="M9" t="n">
        <v>44</v>
      </c>
      <c r="N9" t="n">
        <v>23.62</v>
      </c>
      <c r="O9" t="n">
        <v>18018.55</v>
      </c>
      <c r="P9" t="n">
        <v>172.48</v>
      </c>
      <c r="Q9" t="n">
        <v>2196.77</v>
      </c>
      <c r="R9" t="n">
        <v>100.65</v>
      </c>
      <c r="S9" t="n">
        <v>53.93</v>
      </c>
      <c r="T9" t="n">
        <v>21180.33</v>
      </c>
      <c r="U9" t="n">
        <v>0.54</v>
      </c>
      <c r="V9" t="n">
        <v>0.83</v>
      </c>
      <c r="W9" t="n">
        <v>2.55</v>
      </c>
      <c r="X9" t="n">
        <v>1.29</v>
      </c>
      <c r="Y9" t="n">
        <v>1</v>
      </c>
      <c r="Z9" t="n">
        <v>10</v>
      </c>
      <c r="AA9" t="n">
        <v>338.9702464036976</v>
      </c>
      <c r="AB9" t="n">
        <v>463.794045441389</v>
      </c>
      <c r="AC9" t="n">
        <v>419.5301926834931</v>
      </c>
      <c r="AD9" t="n">
        <v>338970.2464036976</v>
      </c>
      <c r="AE9" t="n">
        <v>463794.045441389</v>
      </c>
      <c r="AF9" t="n">
        <v>2.772076240046889e-05</v>
      </c>
      <c r="AG9" t="n">
        <v>26</v>
      </c>
      <c r="AH9" t="n">
        <v>419530.1926834931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4.6316</v>
      </c>
      <c r="E10" t="n">
        <v>21.59</v>
      </c>
      <c r="F10" t="n">
        <v>18.18</v>
      </c>
      <c r="G10" t="n">
        <v>26.6</v>
      </c>
      <c r="H10" t="n">
        <v>0.37</v>
      </c>
      <c r="I10" t="n">
        <v>41</v>
      </c>
      <c r="J10" t="n">
        <v>144.54</v>
      </c>
      <c r="K10" t="n">
        <v>47.83</v>
      </c>
      <c r="L10" t="n">
        <v>3</v>
      </c>
      <c r="M10" t="n">
        <v>38</v>
      </c>
      <c r="N10" t="n">
        <v>23.71</v>
      </c>
      <c r="O10" t="n">
        <v>18060.85</v>
      </c>
      <c r="P10" t="n">
        <v>166.64</v>
      </c>
      <c r="Q10" t="n">
        <v>2196.66</v>
      </c>
      <c r="R10" t="n">
        <v>96.41</v>
      </c>
      <c r="S10" t="n">
        <v>53.93</v>
      </c>
      <c r="T10" t="n">
        <v>19085.08</v>
      </c>
      <c r="U10" t="n">
        <v>0.5600000000000001</v>
      </c>
      <c r="V10" t="n">
        <v>0.84</v>
      </c>
      <c r="W10" t="n">
        <v>2.55</v>
      </c>
      <c r="X10" t="n">
        <v>1.17</v>
      </c>
      <c r="Y10" t="n">
        <v>1</v>
      </c>
      <c r="Z10" t="n">
        <v>10</v>
      </c>
      <c r="AA10" t="n">
        <v>325.6059726531984</v>
      </c>
      <c r="AB10" t="n">
        <v>445.5084565058092</v>
      </c>
      <c r="AC10" t="n">
        <v>402.9897546919399</v>
      </c>
      <c r="AD10" t="n">
        <v>325605.9726531984</v>
      </c>
      <c r="AE10" t="n">
        <v>445508.4565058093</v>
      </c>
      <c r="AF10" t="n">
        <v>2.806432558832143e-05</v>
      </c>
      <c r="AG10" t="n">
        <v>25</v>
      </c>
      <c r="AH10" t="n">
        <v>402989.7546919399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4.6714</v>
      </c>
      <c r="E11" t="n">
        <v>21.41</v>
      </c>
      <c r="F11" t="n">
        <v>18.08</v>
      </c>
      <c r="G11" t="n">
        <v>28.55</v>
      </c>
      <c r="H11" t="n">
        <v>0.4</v>
      </c>
      <c r="I11" t="n">
        <v>38</v>
      </c>
      <c r="J11" t="n">
        <v>144.89</v>
      </c>
      <c r="K11" t="n">
        <v>47.83</v>
      </c>
      <c r="L11" t="n">
        <v>3.25</v>
      </c>
      <c r="M11" t="n">
        <v>30</v>
      </c>
      <c r="N11" t="n">
        <v>23.81</v>
      </c>
      <c r="O11" t="n">
        <v>18103.18</v>
      </c>
      <c r="P11" t="n">
        <v>162.98</v>
      </c>
      <c r="Q11" t="n">
        <v>2196.74</v>
      </c>
      <c r="R11" t="n">
        <v>93.37</v>
      </c>
      <c r="S11" t="n">
        <v>53.93</v>
      </c>
      <c r="T11" t="n">
        <v>17578.83</v>
      </c>
      <c r="U11" t="n">
        <v>0.58</v>
      </c>
      <c r="V11" t="n">
        <v>0.84</v>
      </c>
      <c r="W11" t="n">
        <v>2.54</v>
      </c>
      <c r="X11" t="n">
        <v>1.07</v>
      </c>
      <c r="Y11" t="n">
        <v>1</v>
      </c>
      <c r="Z11" t="n">
        <v>10</v>
      </c>
      <c r="AA11" t="n">
        <v>322.7623210339013</v>
      </c>
      <c r="AB11" t="n">
        <v>441.6176469072315</v>
      </c>
      <c r="AC11" t="n">
        <v>399.4702785006649</v>
      </c>
      <c r="AD11" t="n">
        <v>322762.3210339013</v>
      </c>
      <c r="AE11" t="n">
        <v>441617.6469072315</v>
      </c>
      <c r="AF11" t="n">
        <v>2.830548634452128e-05</v>
      </c>
      <c r="AG11" t="n">
        <v>25</v>
      </c>
      <c r="AH11" t="n">
        <v>399470.2785006649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4.705</v>
      </c>
      <c r="E12" t="n">
        <v>21.25</v>
      </c>
      <c r="F12" t="n">
        <v>18.01</v>
      </c>
      <c r="G12" t="n">
        <v>30.88</v>
      </c>
      <c r="H12" t="n">
        <v>0.43</v>
      </c>
      <c r="I12" t="n">
        <v>35</v>
      </c>
      <c r="J12" t="n">
        <v>145.23</v>
      </c>
      <c r="K12" t="n">
        <v>47.83</v>
      </c>
      <c r="L12" t="n">
        <v>3.5</v>
      </c>
      <c r="M12" t="n">
        <v>19</v>
      </c>
      <c r="N12" t="n">
        <v>23.9</v>
      </c>
      <c r="O12" t="n">
        <v>18145.54</v>
      </c>
      <c r="P12" t="n">
        <v>157.93</v>
      </c>
      <c r="Q12" t="n">
        <v>2196.76</v>
      </c>
      <c r="R12" t="n">
        <v>90.62</v>
      </c>
      <c r="S12" t="n">
        <v>53.93</v>
      </c>
      <c r="T12" t="n">
        <v>16220.33</v>
      </c>
      <c r="U12" t="n">
        <v>0.6</v>
      </c>
      <c r="V12" t="n">
        <v>0.85</v>
      </c>
      <c r="W12" t="n">
        <v>2.55</v>
      </c>
      <c r="X12" t="n">
        <v>1.01</v>
      </c>
      <c r="Y12" t="n">
        <v>1</v>
      </c>
      <c r="Z12" t="n">
        <v>10</v>
      </c>
      <c r="AA12" t="n">
        <v>319.4030508992475</v>
      </c>
      <c r="AB12" t="n">
        <v>437.0213453084594</v>
      </c>
      <c r="AC12" t="n">
        <v>395.3126414755296</v>
      </c>
      <c r="AD12" t="n">
        <v>319403.0508992475</v>
      </c>
      <c r="AE12" t="n">
        <v>437021.3453084594</v>
      </c>
      <c r="AF12" t="n">
        <v>2.850907934473019e-05</v>
      </c>
      <c r="AG12" t="n">
        <v>25</v>
      </c>
      <c r="AH12" t="n">
        <v>395312.6414755296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4.7352</v>
      </c>
      <c r="E13" t="n">
        <v>21.12</v>
      </c>
      <c r="F13" t="n">
        <v>17.94</v>
      </c>
      <c r="G13" t="n">
        <v>32.61</v>
      </c>
      <c r="H13" t="n">
        <v>0.46</v>
      </c>
      <c r="I13" t="n">
        <v>33</v>
      </c>
      <c r="J13" t="n">
        <v>145.57</v>
      </c>
      <c r="K13" t="n">
        <v>47.83</v>
      </c>
      <c r="L13" t="n">
        <v>3.75</v>
      </c>
      <c r="M13" t="n">
        <v>7</v>
      </c>
      <c r="N13" t="n">
        <v>23.99</v>
      </c>
      <c r="O13" t="n">
        <v>18187.93</v>
      </c>
      <c r="P13" t="n">
        <v>155.46</v>
      </c>
      <c r="Q13" t="n">
        <v>2196.75</v>
      </c>
      <c r="R13" t="n">
        <v>87.81999999999999</v>
      </c>
      <c r="S13" t="n">
        <v>53.93</v>
      </c>
      <c r="T13" t="n">
        <v>14827.62</v>
      </c>
      <c r="U13" t="n">
        <v>0.61</v>
      </c>
      <c r="V13" t="n">
        <v>0.85</v>
      </c>
      <c r="W13" t="n">
        <v>2.56</v>
      </c>
      <c r="X13" t="n">
        <v>0.93</v>
      </c>
      <c r="Y13" t="n">
        <v>1</v>
      </c>
      <c r="Z13" t="n">
        <v>10</v>
      </c>
      <c r="AA13" t="n">
        <v>317.4755347844429</v>
      </c>
      <c r="AB13" t="n">
        <v>434.3840327241743</v>
      </c>
      <c r="AC13" t="n">
        <v>392.9270303027973</v>
      </c>
      <c r="AD13" t="n">
        <v>317475.5347844429</v>
      </c>
      <c r="AE13" t="n">
        <v>434384.0327241743</v>
      </c>
      <c r="AF13" t="n">
        <v>2.869207067229891e-05</v>
      </c>
      <c r="AG13" t="n">
        <v>25</v>
      </c>
      <c r="AH13" t="n">
        <v>392927.0303027973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4.7286</v>
      </c>
      <c r="E14" t="n">
        <v>21.15</v>
      </c>
      <c r="F14" t="n">
        <v>17.97</v>
      </c>
      <c r="G14" t="n">
        <v>32.67</v>
      </c>
      <c r="H14" t="n">
        <v>0.49</v>
      </c>
      <c r="I14" t="n">
        <v>33</v>
      </c>
      <c r="J14" t="n">
        <v>145.92</v>
      </c>
      <c r="K14" t="n">
        <v>47.83</v>
      </c>
      <c r="L14" t="n">
        <v>4</v>
      </c>
      <c r="M14" t="n">
        <v>1</v>
      </c>
      <c r="N14" t="n">
        <v>24.09</v>
      </c>
      <c r="O14" t="n">
        <v>18230.35</v>
      </c>
      <c r="P14" t="n">
        <v>155.76</v>
      </c>
      <c r="Q14" t="n">
        <v>2196.9</v>
      </c>
      <c r="R14" t="n">
        <v>88.47</v>
      </c>
      <c r="S14" t="n">
        <v>53.93</v>
      </c>
      <c r="T14" t="n">
        <v>15157.16</v>
      </c>
      <c r="U14" t="n">
        <v>0.61</v>
      </c>
      <c r="V14" t="n">
        <v>0.85</v>
      </c>
      <c r="W14" t="n">
        <v>2.57</v>
      </c>
      <c r="X14" t="n">
        <v>0.96</v>
      </c>
      <c r="Y14" t="n">
        <v>1</v>
      </c>
      <c r="Z14" t="n">
        <v>10</v>
      </c>
      <c r="AA14" t="n">
        <v>317.7837691564862</v>
      </c>
      <c r="AB14" t="n">
        <v>434.8057725903449</v>
      </c>
      <c r="AC14" t="n">
        <v>393.3085199080562</v>
      </c>
      <c r="AD14" t="n">
        <v>317783.7691564863</v>
      </c>
      <c r="AE14" t="n">
        <v>434805.7725903449</v>
      </c>
      <c r="AF14" t="n">
        <v>2.865207919011502e-05</v>
      </c>
      <c r="AG14" t="n">
        <v>25</v>
      </c>
      <c r="AH14" t="n">
        <v>393308.5199080561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4.7274</v>
      </c>
      <c r="E15" t="n">
        <v>21.15</v>
      </c>
      <c r="F15" t="n">
        <v>17.97</v>
      </c>
      <c r="G15" t="n">
        <v>32.68</v>
      </c>
      <c r="H15" t="n">
        <v>0.51</v>
      </c>
      <c r="I15" t="n">
        <v>33</v>
      </c>
      <c r="J15" t="n">
        <v>146.26</v>
      </c>
      <c r="K15" t="n">
        <v>47.83</v>
      </c>
      <c r="L15" t="n">
        <v>4.25</v>
      </c>
      <c r="M15" t="n">
        <v>0</v>
      </c>
      <c r="N15" t="n">
        <v>24.18</v>
      </c>
      <c r="O15" t="n">
        <v>18272.81</v>
      </c>
      <c r="P15" t="n">
        <v>156.09</v>
      </c>
      <c r="Q15" t="n">
        <v>2196.73</v>
      </c>
      <c r="R15" t="n">
        <v>88.44</v>
      </c>
      <c r="S15" t="n">
        <v>53.93</v>
      </c>
      <c r="T15" t="n">
        <v>15137.99</v>
      </c>
      <c r="U15" t="n">
        <v>0.61</v>
      </c>
      <c r="V15" t="n">
        <v>0.85</v>
      </c>
      <c r="W15" t="n">
        <v>2.57</v>
      </c>
      <c r="X15" t="n">
        <v>0.97</v>
      </c>
      <c r="Y15" t="n">
        <v>1</v>
      </c>
      <c r="Z15" t="n">
        <v>10</v>
      </c>
      <c r="AA15" t="n">
        <v>317.976473386477</v>
      </c>
      <c r="AB15" t="n">
        <v>435.0694390193287</v>
      </c>
      <c r="AC15" t="n">
        <v>393.547022383116</v>
      </c>
      <c r="AD15" t="n">
        <v>317976.473386477</v>
      </c>
      <c r="AE15" t="n">
        <v>435069.4390193287</v>
      </c>
      <c r="AF15" t="n">
        <v>2.864480801153613e-05</v>
      </c>
      <c r="AG15" t="n">
        <v>25</v>
      </c>
      <c r="AH15" t="n">
        <v>393547.022383116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2.9646</v>
      </c>
      <c r="E2" t="n">
        <v>33.73</v>
      </c>
      <c r="F2" t="n">
        <v>23.52</v>
      </c>
      <c r="G2" t="n">
        <v>6.45</v>
      </c>
      <c r="H2" t="n">
        <v>0.1</v>
      </c>
      <c r="I2" t="n">
        <v>219</v>
      </c>
      <c r="J2" t="n">
        <v>176.73</v>
      </c>
      <c r="K2" t="n">
        <v>52.44</v>
      </c>
      <c r="L2" t="n">
        <v>1</v>
      </c>
      <c r="M2" t="n">
        <v>217</v>
      </c>
      <c r="N2" t="n">
        <v>33.29</v>
      </c>
      <c r="O2" t="n">
        <v>22031.19</v>
      </c>
      <c r="P2" t="n">
        <v>301.36</v>
      </c>
      <c r="Q2" t="n">
        <v>2197.28</v>
      </c>
      <c r="R2" t="n">
        <v>270.84</v>
      </c>
      <c r="S2" t="n">
        <v>53.93</v>
      </c>
      <c r="T2" t="n">
        <v>105408.22</v>
      </c>
      <c r="U2" t="n">
        <v>0.2</v>
      </c>
      <c r="V2" t="n">
        <v>0.65</v>
      </c>
      <c r="W2" t="n">
        <v>2.85</v>
      </c>
      <c r="X2" t="n">
        <v>6.51</v>
      </c>
      <c r="Y2" t="n">
        <v>1</v>
      </c>
      <c r="Z2" t="n">
        <v>10</v>
      </c>
      <c r="AA2" t="n">
        <v>637.7213137638201</v>
      </c>
      <c r="AB2" t="n">
        <v>872.558435770405</v>
      </c>
      <c r="AC2" t="n">
        <v>789.2826833039329</v>
      </c>
      <c r="AD2" t="n">
        <v>637721.3137638201</v>
      </c>
      <c r="AE2" t="n">
        <v>872558.435770405</v>
      </c>
      <c r="AF2" t="n">
        <v>1.623157976234263e-05</v>
      </c>
      <c r="AG2" t="n">
        <v>40</v>
      </c>
      <c r="AH2" t="n">
        <v>789282.6833039329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3.3546</v>
      </c>
      <c r="E3" t="n">
        <v>29.81</v>
      </c>
      <c r="F3" t="n">
        <v>21.7</v>
      </c>
      <c r="G3" t="n">
        <v>8.140000000000001</v>
      </c>
      <c r="H3" t="n">
        <v>0.13</v>
      </c>
      <c r="I3" t="n">
        <v>160</v>
      </c>
      <c r="J3" t="n">
        <v>177.1</v>
      </c>
      <c r="K3" t="n">
        <v>52.44</v>
      </c>
      <c r="L3" t="n">
        <v>1.25</v>
      </c>
      <c r="M3" t="n">
        <v>158</v>
      </c>
      <c r="N3" t="n">
        <v>33.41</v>
      </c>
      <c r="O3" t="n">
        <v>22076.81</v>
      </c>
      <c r="P3" t="n">
        <v>274.9</v>
      </c>
      <c r="Q3" t="n">
        <v>2196.78</v>
      </c>
      <c r="R3" t="n">
        <v>211</v>
      </c>
      <c r="S3" t="n">
        <v>53.93</v>
      </c>
      <c r="T3" t="n">
        <v>75786.45</v>
      </c>
      <c r="U3" t="n">
        <v>0.26</v>
      </c>
      <c r="V3" t="n">
        <v>0.7</v>
      </c>
      <c r="W3" t="n">
        <v>2.75</v>
      </c>
      <c r="X3" t="n">
        <v>4.69</v>
      </c>
      <c r="Y3" t="n">
        <v>1</v>
      </c>
      <c r="Z3" t="n">
        <v>10</v>
      </c>
      <c r="AA3" t="n">
        <v>539.2078705111168</v>
      </c>
      <c r="AB3" t="n">
        <v>737.7679966056729</v>
      </c>
      <c r="AC3" t="n">
        <v>667.3564544735132</v>
      </c>
      <c r="AD3" t="n">
        <v>539207.8705111168</v>
      </c>
      <c r="AE3" t="n">
        <v>737767.9966056729</v>
      </c>
      <c r="AF3" t="n">
        <v>1.836688169424361e-05</v>
      </c>
      <c r="AG3" t="n">
        <v>35</v>
      </c>
      <c r="AH3" t="n">
        <v>667356.4544735132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3.6371</v>
      </c>
      <c r="E4" t="n">
        <v>27.49</v>
      </c>
      <c r="F4" t="n">
        <v>20.63</v>
      </c>
      <c r="G4" t="n">
        <v>9.9</v>
      </c>
      <c r="H4" t="n">
        <v>0.15</v>
      </c>
      <c r="I4" t="n">
        <v>125</v>
      </c>
      <c r="J4" t="n">
        <v>177.47</v>
      </c>
      <c r="K4" t="n">
        <v>52.44</v>
      </c>
      <c r="L4" t="n">
        <v>1.5</v>
      </c>
      <c r="M4" t="n">
        <v>123</v>
      </c>
      <c r="N4" t="n">
        <v>33.53</v>
      </c>
      <c r="O4" t="n">
        <v>22122.46</v>
      </c>
      <c r="P4" t="n">
        <v>258.16</v>
      </c>
      <c r="Q4" t="n">
        <v>2196.96</v>
      </c>
      <c r="R4" t="n">
        <v>176.49</v>
      </c>
      <c r="S4" t="n">
        <v>53.93</v>
      </c>
      <c r="T4" t="n">
        <v>58702.64</v>
      </c>
      <c r="U4" t="n">
        <v>0.31</v>
      </c>
      <c r="V4" t="n">
        <v>0.74</v>
      </c>
      <c r="W4" t="n">
        <v>2.68</v>
      </c>
      <c r="X4" t="n">
        <v>3.62</v>
      </c>
      <c r="Y4" t="n">
        <v>1</v>
      </c>
      <c r="Z4" t="n">
        <v>10</v>
      </c>
      <c r="AA4" t="n">
        <v>482.5139726176399</v>
      </c>
      <c r="AB4" t="n">
        <v>660.1969043495657</v>
      </c>
      <c r="AC4" t="n">
        <v>597.1886383906171</v>
      </c>
      <c r="AD4" t="n">
        <v>482513.9726176399</v>
      </c>
      <c r="AE4" t="n">
        <v>660196.9043495656</v>
      </c>
      <c r="AF4" t="n">
        <v>1.991360681158213e-05</v>
      </c>
      <c r="AG4" t="n">
        <v>32</v>
      </c>
      <c r="AH4" t="n">
        <v>597188.6383906171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3.8381</v>
      </c>
      <c r="E5" t="n">
        <v>26.05</v>
      </c>
      <c r="F5" t="n">
        <v>19.97</v>
      </c>
      <c r="G5" t="n">
        <v>11.63</v>
      </c>
      <c r="H5" t="n">
        <v>0.17</v>
      </c>
      <c r="I5" t="n">
        <v>103</v>
      </c>
      <c r="J5" t="n">
        <v>177.84</v>
      </c>
      <c r="K5" t="n">
        <v>52.44</v>
      </c>
      <c r="L5" t="n">
        <v>1.75</v>
      </c>
      <c r="M5" t="n">
        <v>101</v>
      </c>
      <c r="N5" t="n">
        <v>33.65</v>
      </c>
      <c r="O5" t="n">
        <v>22168.15</v>
      </c>
      <c r="P5" t="n">
        <v>246.91</v>
      </c>
      <c r="Q5" t="n">
        <v>2196.89</v>
      </c>
      <c r="R5" t="n">
        <v>155.06</v>
      </c>
      <c r="S5" t="n">
        <v>53.93</v>
      </c>
      <c r="T5" t="n">
        <v>48102.27</v>
      </c>
      <c r="U5" t="n">
        <v>0.35</v>
      </c>
      <c r="V5" t="n">
        <v>0.76</v>
      </c>
      <c r="W5" t="n">
        <v>2.64</v>
      </c>
      <c r="X5" t="n">
        <v>2.96</v>
      </c>
      <c r="Y5" t="n">
        <v>1</v>
      </c>
      <c r="Z5" t="n">
        <v>10</v>
      </c>
      <c r="AA5" t="n">
        <v>455.5274409706503</v>
      </c>
      <c r="AB5" t="n">
        <v>623.2727411884038</v>
      </c>
      <c r="AC5" t="n">
        <v>563.7884655381681</v>
      </c>
      <c r="AD5" t="n">
        <v>455527.4409706503</v>
      </c>
      <c r="AE5" t="n">
        <v>623272.7411884038</v>
      </c>
      <c r="AF5" t="n">
        <v>2.101410857648494e-05</v>
      </c>
      <c r="AG5" t="n">
        <v>31</v>
      </c>
      <c r="AH5" t="n">
        <v>563788.4655381681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3.9948</v>
      </c>
      <c r="E6" t="n">
        <v>25.03</v>
      </c>
      <c r="F6" t="n">
        <v>19.52</v>
      </c>
      <c r="G6" t="n">
        <v>13.46</v>
      </c>
      <c r="H6" t="n">
        <v>0.2</v>
      </c>
      <c r="I6" t="n">
        <v>87</v>
      </c>
      <c r="J6" t="n">
        <v>178.21</v>
      </c>
      <c r="K6" t="n">
        <v>52.44</v>
      </c>
      <c r="L6" t="n">
        <v>2</v>
      </c>
      <c r="M6" t="n">
        <v>85</v>
      </c>
      <c r="N6" t="n">
        <v>33.77</v>
      </c>
      <c r="O6" t="n">
        <v>22213.89</v>
      </c>
      <c r="P6" t="n">
        <v>238.49</v>
      </c>
      <c r="Q6" t="n">
        <v>2196.95</v>
      </c>
      <c r="R6" t="n">
        <v>140.06</v>
      </c>
      <c r="S6" t="n">
        <v>53.93</v>
      </c>
      <c r="T6" t="n">
        <v>40681.98</v>
      </c>
      <c r="U6" t="n">
        <v>0.39</v>
      </c>
      <c r="V6" t="n">
        <v>0.78</v>
      </c>
      <c r="W6" t="n">
        <v>2.62</v>
      </c>
      <c r="X6" t="n">
        <v>2.51</v>
      </c>
      <c r="Y6" t="n">
        <v>1</v>
      </c>
      <c r="Z6" t="n">
        <v>10</v>
      </c>
      <c r="AA6" t="n">
        <v>425.1110320124195</v>
      </c>
      <c r="AB6" t="n">
        <v>581.6556685744943</v>
      </c>
      <c r="AC6" t="n">
        <v>526.1432679246019</v>
      </c>
      <c r="AD6" t="n">
        <v>425111.0320124195</v>
      </c>
      <c r="AE6" t="n">
        <v>581655.6685744943</v>
      </c>
      <c r="AF6" t="n">
        <v>2.187206194245644e-05</v>
      </c>
      <c r="AG6" t="n">
        <v>29</v>
      </c>
      <c r="AH6" t="n">
        <v>526143.2679246019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4.1233</v>
      </c>
      <c r="E7" t="n">
        <v>24.25</v>
      </c>
      <c r="F7" t="n">
        <v>19.17</v>
      </c>
      <c r="G7" t="n">
        <v>15.33</v>
      </c>
      <c r="H7" t="n">
        <v>0.22</v>
      </c>
      <c r="I7" t="n">
        <v>75</v>
      </c>
      <c r="J7" t="n">
        <v>178.59</v>
      </c>
      <c r="K7" t="n">
        <v>52.44</v>
      </c>
      <c r="L7" t="n">
        <v>2.25</v>
      </c>
      <c r="M7" t="n">
        <v>73</v>
      </c>
      <c r="N7" t="n">
        <v>33.89</v>
      </c>
      <c r="O7" t="n">
        <v>22259.66</v>
      </c>
      <c r="P7" t="n">
        <v>231.11</v>
      </c>
      <c r="Q7" t="n">
        <v>2196.81</v>
      </c>
      <c r="R7" t="n">
        <v>128.45</v>
      </c>
      <c r="S7" t="n">
        <v>53.93</v>
      </c>
      <c r="T7" t="n">
        <v>34934.99</v>
      </c>
      <c r="U7" t="n">
        <v>0.42</v>
      </c>
      <c r="V7" t="n">
        <v>0.8</v>
      </c>
      <c r="W7" t="n">
        <v>2.61</v>
      </c>
      <c r="X7" t="n">
        <v>2.16</v>
      </c>
      <c r="Y7" t="n">
        <v>1</v>
      </c>
      <c r="Z7" t="n">
        <v>10</v>
      </c>
      <c r="AA7" t="n">
        <v>415.290365523701</v>
      </c>
      <c r="AB7" t="n">
        <v>568.2185994274018</v>
      </c>
      <c r="AC7" t="n">
        <v>513.9886137978629</v>
      </c>
      <c r="AD7" t="n">
        <v>415290.365523701</v>
      </c>
      <c r="AE7" t="n">
        <v>568218.5994274018</v>
      </c>
      <c r="AF7" t="n">
        <v>2.257561655335201e-05</v>
      </c>
      <c r="AG7" t="n">
        <v>29</v>
      </c>
      <c r="AH7" t="n">
        <v>513988.6137978629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4.2294</v>
      </c>
      <c r="E8" t="n">
        <v>23.64</v>
      </c>
      <c r="F8" t="n">
        <v>18.88</v>
      </c>
      <c r="G8" t="n">
        <v>17.16</v>
      </c>
      <c r="H8" t="n">
        <v>0.25</v>
      </c>
      <c r="I8" t="n">
        <v>66</v>
      </c>
      <c r="J8" t="n">
        <v>178.96</v>
      </c>
      <c r="K8" t="n">
        <v>52.44</v>
      </c>
      <c r="L8" t="n">
        <v>2.5</v>
      </c>
      <c r="M8" t="n">
        <v>64</v>
      </c>
      <c r="N8" t="n">
        <v>34.02</v>
      </c>
      <c r="O8" t="n">
        <v>22305.48</v>
      </c>
      <c r="P8" t="n">
        <v>224.84</v>
      </c>
      <c r="Q8" t="n">
        <v>2196.69</v>
      </c>
      <c r="R8" t="n">
        <v>119.3</v>
      </c>
      <c r="S8" t="n">
        <v>53.93</v>
      </c>
      <c r="T8" t="n">
        <v>30405.35</v>
      </c>
      <c r="U8" t="n">
        <v>0.45</v>
      </c>
      <c r="V8" t="n">
        <v>0.8100000000000001</v>
      </c>
      <c r="W8" t="n">
        <v>2.58</v>
      </c>
      <c r="X8" t="n">
        <v>1.87</v>
      </c>
      <c r="Y8" t="n">
        <v>1</v>
      </c>
      <c r="Z8" t="n">
        <v>10</v>
      </c>
      <c r="AA8" t="n">
        <v>398.5841840922312</v>
      </c>
      <c r="AB8" t="n">
        <v>545.3604649681566</v>
      </c>
      <c r="AC8" t="n">
        <v>493.3120276098149</v>
      </c>
      <c r="AD8" t="n">
        <v>398584.1840922312</v>
      </c>
      <c r="AE8" t="n">
        <v>545360.4649681567</v>
      </c>
      <c r="AF8" t="n">
        <v>2.315652818149225e-05</v>
      </c>
      <c r="AG8" t="n">
        <v>28</v>
      </c>
      <c r="AH8" t="n">
        <v>493312.0276098149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4.3109</v>
      </c>
      <c r="E9" t="n">
        <v>23.2</v>
      </c>
      <c r="F9" t="n">
        <v>18.68</v>
      </c>
      <c r="G9" t="n">
        <v>19</v>
      </c>
      <c r="H9" t="n">
        <v>0.27</v>
      </c>
      <c r="I9" t="n">
        <v>59</v>
      </c>
      <c r="J9" t="n">
        <v>179.33</v>
      </c>
      <c r="K9" t="n">
        <v>52.44</v>
      </c>
      <c r="L9" t="n">
        <v>2.75</v>
      </c>
      <c r="M9" t="n">
        <v>57</v>
      </c>
      <c r="N9" t="n">
        <v>34.14</v>
      </c>
      <c r="O9" t="n">
        <v>22351.34</v>
      </c>
      <c r="P9" t="n">
        <v>219.44</v>
      </c>
      <c r="Q9" t="n">
        <v>2196.67</v>
      </c>
      <c r="R9" t="n">
        <v>112.56</v>
      </c>
      <c r="S9" t="n">
        <v>53.93</v>
      </c>
      <c r="T9" t="n">
        <v>27069.85</v>
      </c>
      <c r="U9" t="n">
        <v>0.48</v>
      </c>
      <c r="V9" t="n">
        <v>0.82</v>
      </c>
      <c r="W9" t="n">
        <v>2.58</v>
      </c>
      <c r="X9" t="n">
        <v>1.67</v>
      </c>
      <c r="Y9" t="n">
        <v>1</v>
      </c>
      <c r="Z9" t="n">
        <v>10</v>
      </c>
      <c r="AA9" t="n">
        <v>383.6314114574863</v>
      </c>
      <c r="AB9" t="n">
        <v>524.9014217795274</v>
      </c>
      <c r="AC9" t="n">
        <v>474.8055667886609</v>
      </c>
      <c r="AD9" t="n">
        <v>383631.4114574863</v>
      </c>
      <c r="AE9" t="n">
        <v>524901.4217795273</v>
      </c>
      <c r="AF9" t="n">
        <v>2.360275153392797e-05</v>
      </c>
      <c r="AG9" t="n">
        <v>27</v>
      </c>
      <c r="AH9" t="n">
        <v>474805.5667886609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4.3863</v>
      </c>
      <c r="E10" t="n">
        <v>22.8</v>
      </c>
      <c r="F10" t="n">
        <v>18.49</v>
      </c>
      <c r="G10" t="n">
        <v>20.94</v>
      </c>
      <c r="H10" t="n">
        <v>0.3</v>
      </c>
      <c r="I10" t="n">
        <v>53</v>
      </c>
      <c r="J10" t="n">
        <v>179.7</v>
      </c>
      <c r="K10" t="n">
        <v>52.44</v>
      </c>
      <c r="L10" t="n">
        <v>3</v>
      </c>
      <c r="M10" t="n">
        <v>51</v>
      </c>
      <c r="N10" t="n">
        <v>34.26</v>
      </c>
      <c r="O10" t="n">
        <v>22397.24</v>
      </c>
      <c r="P10" t="n">
        <v>214.21</v>
      </c>
      <c r="Q10" t="n">
        <v>2196.72</v>
      </c>
      <c r="R10" t="n">
        <v>106.83</v>
      </c>
      <c r="S10" t="n">
        <v>53.93</v>
      </c>
      <c r="T10" t="n">
        <v>24237.14</v>
      </c>
      <c r="U10" t="n">
        <v>0.5</v>
      </c>
      <c r="V10" t="n">
        <v>0.83</v>
      </c>
      <c r="W10" t="n">
        <v>2.56</v>
      </c>
      <c r="X10" t="n">
        <v>1.49</v>
      </c>
      <c r="Y10" t="n">
        <v>1</v>
      </c>
      <c r="Z10" t="n">
        <v>10</v>
      </c>
      <c r="AA10" t="n">
        <v>378.1385279142565</v>
      </c>
      <c r="AB10" t="n">
        <v>517.3858161867611</v>
      </c>
      <c r="AC10" t="n">
        <v>468.0072400454496</v>
      </c>
      <c r="AD10" t="n">
        <v>378138.5279142566</v>
      </c>
      <c r="AE10" t="n">
        <v>517385.8161867611</v>
      </c>
      <c r="AF10" t="n">
        <v>2.401557657409549e-05</v>
      </c>
      <c r="AG10" t="n">
        <v>27</v>
      </c>
      <c r="AH10" t="n">
        <v>468007.2400454496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4.4448</v>
      </c>
      <c r="E11" t="n">
        <v>22.5</v>
      </c>
      <c r="F11" t="n">
        <v>18.37</v>
      </c>
      <c r="G11" t="n">
        <v>22.96</v>
      </c>
      <c r="H11" t="n">
        <v>0.32</v>
      </c>
      <c r="I11" t="n">
        <v>48</v>
      </c>
      <c r="J11" t="n">
        <v>180.07</v>
      </c>
      <c r="K11" t="n">
        <v>52.44</v>
      </c>
      <c r="L11" t="n">
        <v>3.25</v>
      </c>
      <c r="M11" t="n">
        <v>46</v>
      </c>
      <c r="N11" t="n">
        <v>34.38</v>
      </c>
      <c r="O11" t="n">
        <v>22443.18</v>
      </c>
      <c r="P11" t="n">
        <v>209.17</v>
      </c>
      <c r="Q11" t="n">
        <v>2196.69</v>
      </c>
      <c r="R11" t="n">
        <v>102.7</v>
      </c>
      <c r="S11" t="n">
        <v>53.93</v>
      </c>
      <c r="T11" t="n">
        <v>22195.62</v>
      </c>
      <c r="U11" t="n">
        <v>0.53</v>
      </c>
      <c r="V11" t="n">
        <v>0.83</v>
      </c>
      <c r="W11" t="n">
        <v>2.56</v>
      </c>
      <c r="X11" t="n">
        <v>1.36</v>
      </c>
      <c r="Y11" t="n">
        <v>1</v>
      </c>
      <c r="Z11" t="n">
        <v>10</v>
      </c>
      <c r="AA11" t="n">
        <v>373.4964953412893</v>
      </c>
      <c r="AB11" t="n">
        <v>511.0343824284037</v>
      </c>
      <c r="AC11" t="n">
        <v>462.2619782106966</v>
      </c>
      <c r="AD11" t="n">
        <v>373496.4953412893</v>
      </c>
      <c r="AE11" t="n">
        <v>511034.3824284037</v>
      </c>
      <c r="AF11" t="n">
        <v>2.433587186388064e-05</v>
      </c>
      <c r="AG11" t="n">
        <v>27</v>
      </c>
      <c r="AH11" t="n">
        <v>462261.9782106965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4.5172</v>
      </c>
      <c r="E12" t="n">
        <v>22.14</v>
      </c>
      <c r="F12" t="n">
        <v>18.19</v>
      </c>
      <c r="G12" t="n">
        <v>25.38</v>
      </c>
      <c r="H12" t="n">
        <v>0.34</v>
      </c>
      <c r="I12" t="n">
        <v>43</v>
      </c>
      <c r="J12" t="n">
        <v>180.45</v>
      </c>
      <c r="K12" t="n">
        <v>52.44</v>
      </c>
      <c r="L12" t="n">
        <v>3.5</v>
      </c>
      <c r="M12" t="n">
        <v>41</v>
      </c>
      <c r="N12" t="n">
        <v>34.51</v>
      </c>
      <c r="O12" t="n">
        <v>22489.16</v>
      </c>
      <c r="P12" t="n">
        <v>203.62</v>
      </c>
      <c r="Q12" t="n">
        <v>2196.76</v>
      </c>
      <c r="R12" t="n">
        <v>97.23999999999999</v>
      </c>
      <c r="S12" t="n">
        <v>53.93</v>
      </c>
      <c r="T12" t="n">
        <v>19489.41</v>
      </c>
      <c r="U12" t="n">
        <v>0.55</v>
      </c>
      <c r="V12" t="n">
        <v>0.84</v>
      </c>
      <c r="W12" t="n">
        <v>2.53</v>
      </c>
      <c r="X12" t="n">
        <v>1.18</v>
      </c>
      <c r="Y12" t="n">
        <v>1</v>
      </c>
      <c r="Z12" t="n">
        <v>10</v>
      </c>
      <c r="AA12" t="n">
        <v>359.311637197719</v>
      </c>
      <c r="AB12" t="n">
        <v>491.6260337245957</v>
      </c>
      <c r="AC12" t="n">
        <v>444.7059350673915</v>
      </c>
      <c r="AD12" t="n">
        <v>359311.637197719</v>
      </c>
      <c r="AE12" t="n">
        <v>491626.0337245957</v>
      </c>
      <c r="AF12" t="n">
        <v>2.473227150457199e-05</v>
      </c>
      <c r="AG12" t="n">
        <v>26</v>
      </c>
      <c r="AH12" t="n">
        <v>444705.9350673915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4.5697</v>
      </c>
      <c r="E13" t="n">
        <v>21.88</v>
      </c>
      <c r="F13" t="n">
        <v>18.08</v>
      </c>
      <c r="G13" t="n">
        <v>27.81</v>
      </c>
      <c r="H13" t="n">
        <v>0.37</v>
      </c>
      <c r="I13" t="n">
        <v>39</v>
      </c>
      <c r="J13" t="n">
        <v>180.82</v>
      </c>
      <c r="K13" t="n">
        <v>52.44</v>
      </c>
      <c r="L13" t="n">
        <v>3.75</v>
      </c>
      <c r="M13" t="n">
        <v>37</v>
      </c>
      <c r="N13" t="n">
        <v>34.63</v>
      </c>
      <c r="O13" t="n">
        <v>22535.19</v>
      </c>
      <c r="P13" t="n">
        <v>198.58</v>
      </c>
      <c r="Q13" t="n">
        <v>2196.76</v>
      </c>
      <c r="R13" t="n">
        <v>93.04000000000001</v>
      </c>
      <c r="S13" t="n">
        <v>53.93</v>
      </c>
      <c r="T13" t="n">
        <v>17410.09</v>
      </c>
      <c r="U13" t="n">
        <v>0.58</v>
      </c>
      <c r="V13" t="n">
        <v>0.84</v>
      </c>
      <c r="W13" t="n">
        <v>2.54</v>
      </c>
      <c r="X13" t="n">
        <v>1.07</v>
      </c>
      <c r="Y13" t="n">
        <v>1</v>
      </c>
      <c r="Z13" t="n">
        <v>10</v>
      </c>
      <c r="AA13" t="n">
        <v>355.0973927019681</v>
      </c>
      <c r="AB13" t="n">
        <v>485.8599184861636</v>
      </c>
      <c r="AC13" t="n">
        <v>439.4901297745218</v>
      </c>
      <c r="AD13" t="n">
        <v>355097.3927019681</v>
      </c>
      <c r="AE13" t="n">
        <v>485859.9184861636</v>
      </c>
      <c r="AF13" t="n">
        <v>2.501971599540482e-05</v>
      </c>
      <c r="AG13" t="n">
        <v>26</v>
      </c>
      <c r="AH13" t="n">
        <v>439490.1297745218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4.6048</v>
      </c>
      <c r="E14" t="n">
        <v>21.72</v>
      </c>
      <c r="F14" t="n">
        <v>18.02</v>
      </c>
      <c r="G14" t="n">
        <v>30.03</v>
      </c>
      <c r="H14" t="n">
        <v>0.39</v>
      </c>
      <c r="I14" t="n">
        <v>36</v>
      </c>
      <c r="J14" t="n">
        <v>181.19</v>
      </c>
      <c r="K14" t="n">
        <v>52.44</v>
      </c>
      <c r="L14" t="n">
        <v>4</v>
      </c>
      <c r="M14" t="n">
        <v>34</v>
      </c>
      <c r="N14" t="n">
        <v>34.75</v>
      </c>
      <c r="O14" t="n">
        <v>22581.25</v>
      </c>
      <c r="P14" t="n">
        <v>194.86</v>
      </c>
      <c r="Q14" t="n">
        <v>2196.67</v>
      </c>
      <c r="R14" t="n">
        <v>91.13</v>
      </c>
      <c r="S14" t="n">
        <v>53.93</v>
      </c>
      <c r="T14" t="n">
        <v>16470.2</v>
      </c>
      <c r="U14" t="n">
        <v>0.59</v>
      </c>
      <c r="V14" t="n">
        <v>0.85</v>
      </c>
      <c r="W14" t="n">
        <v>2.54</v>
      </c>
      <c r="X14" t="n">
        <v>1.01</v>
      </c>
      <c r="Y14" t="n">
        <v>1</v>
      </c>
      <c r="Z14" t="n">
        <v>10</v>
      </c>
      <c r="AA14" t="n">
        <v>352.161721673574</v>
      </c>
      <c r="AB14" t="n">
        <v>481.8432038724497</v>
      </c>
      <c r="AC14" t="n">
        <v>435.8567647660464</v>
      </c>
      <c r="AD14" t="n">
        <v>352161.721673574</v>
      </c>
      <c r="AE14" t="n">
        <v>481843.2038724497</v>
      </c>
      <c r="AF14" t="n">
        <v>2.52118931692759e-05</v>
      </c>
      <c r="AG14" t="n">
        <v>26</v>
      </c>
      <c r="AH14" t="n">
        <v>435856.7647660464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4.6483</v>
      </c>
      <c r="E15" t="n">
        <v>21.51</v>
      </c>
      <c r="F15" t="n">
        <v>17.92</v>
      </c>
      <c r="G15" t="n">
        <v>32.58</v>
      </c>
      <c r="H15" t="n">
        <v>0.42</v>
      </c>
      <c r="I15" t="n">
        <v>33</v>
      </c>
      <c r="J15" t="n">
        <v>181.57</v>
      </c>
      <c r="K15" t="n">
        <v>52.44</v>
      </c>
      <c r="L15" t="n">
        <v>4.25</v>
      </c>
      <c r="M15" t="n">
        <v>31</v>
      </c>
      <c r="N15" t="n">
        <v>34.88</v>
      </c>
      <c r="O15" t="n">
        <v>22627.36</v>
      </c>
      <c r="P15" t="n">
        <v>189.75</v>
      </c>
      <c r="Q15" t="n">
        <v>2196.56</v>
      </c>
      <c r="R15" t="n">
        <v>88.2</v>
      </c>
      <c r="S15" t="n">
        <v>53.93</v>
      </c>
      <c r="T15" t="n">
        <v>15019.4</v>
      </c>
      <c r="U15" t="n">
        <v>0.61</v>
      </c>
      <c r="V15" t="n">
        <v>0.85</v>
      </c>
      <c r="W15" t="n">
        <v>2.53</v>
      </c>
      <c r="X15" t="n">
        <v>0.91</v>
      </c>
      <c r="Y15" t="n">
        <v>1</v>
      </c>
      <c r="Z15" t="n">
        <v>10</v>
      </c>
      <c r="AA15" t="n">
        <v>339.3566113977059</v>
      </c>
      <c r="AB15" t="n">
        <v>464.3226870714117</v>
      </c>
      <c r="AC15" t="n">
        <v>420.0083814982997</v>
      </c>
      <c r="AD15" t="n">
        <v>339356.6113977059</v>
      </c>
      <c r="AE15" t="n">
        <v>464322.6870714118</v>
      </c>
      <c r="AF15" t="n">
        <v>2.545006146168024e-05</v>
      </c>
      <c r="AG15" t="n">
        <v>25</v>
      </c>
      <c r="AH15" t="n">
        <v>420008.3814982997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4.6783</v>
      </c>
      <c r="E16" t="n">
        <v>21.38</v>
      </c>
      <c r="F16" t="n">
        <v>17.85</v>
      </c>
      <c r="G16" t="n">
        <v>34.55</v>
      </c>
      <c r="H16" t="n">
        <v>0.44</v>
      </c>
      <c r="I16" t="n">
        <v>31</v>
      </c>
      <c r="J16" t="n">
        <v>181.94</v>
      </c>
      <c r="K16" t="n">
        <v>52.44</v>
      </c>
      <c r="L16" t="n">
        <v>4.5</v>
      </c>
      <c r="M16" t="n">
        <v>27</v>
      </c>
      <c r="N16" t="n">
        <v>35</v>
      </c>
      <c r="O16" t="n">
        <v>22673.63</v>
      </c>
      <c r="P16" t="n">
        <v>186.32</v>
      </c>
      <c r="Q16" t="n">
        <v>2196.67</v>
      </c>
      <c r="R16" t="n">
        <v>86.11</v>
      </c>
      <c r="S16" t="n">
        <v>53.93</v>
      </c>
      <c r="T16" t="n">
        <v>13982.74</v>
      </c>
      <c r="U16" t="n">
        <v>0.63</v>
      </c>
      <c r="V16" t="n">
        <v>0.86</v>
      </c>
      <c r="W16" t="n">
        <v>2.52</v>
      </c>
      <c r="X16" t="n">
        <v>0.85</v>
      </c>
      <c r="Y16" t="n">
        <v>1</v>
      </c>
      <c r="Z16" t="n">
        <v>10</v>
      </c>
      <c r="AA16" t="n">
        <v>336.7842430302771</v>
      </c>
      <c r="AB16" t="n">
        <v>460.8030591862126</v>
      </c>
      <c r="AC16" t="n">
        <v>416.8246619586353</v>
      </c>
      <c r="AD16" t="n">
        <v>336784.2430302771</v>
      </c>
      <c r="AE16" t="n">
        <v>460803.0591862127</v>
      </c>
      <c r="AF16" t="n">
        <v>2.561431545644186e-05</v>
      </c>
      <c r="AG16" t="n">
        <v>25</v>
      </c>
      <c r="AH16" t="n">
        <v>416824.6619586353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4.7011</v>
      </c>
      <c r="E17" t="n">
        <v>21.27</v>
      </c>
      <c r="F17" t="n">
        <v>17.82</v>
      </c>
      <c r="G17" t="n">
        <v>36.87</v>
      </c>
      <c r="H17" t="n">
        <v>0.46</v>
      </c>
      <c r="I17" t="n">
        <v>29</v>
      </c>
      <c r="J17" t="n">
        <v>182.32</v>
      </c>
      <c r="K17" t="n">
        <v>52.44</v>
      </c>
      <c r="L17" t="n">
        <v>4.75</v>
      </c>
      <c r="M17" t="n">
        <v>23</v>
      </c>
      <c r="N17" t="n">
        <v>35.12</v>
      </c>
      <c r="O17" t="n">
        <v>22719.83</v>
      </c>
      <c r="P17" t="n">
        <v>183.69</v>
      </c>
      <c r="Q17" t="n">
        <v>2196.68</v>
      </c>
      <c r="R17" t="n">
        <v>84.47</v>
      </c>
      <c r="S17" t="n">
        <v>53.93</v>
      </c>
      <c r="T17" t="n">
        <v>13172.67</v>
      </c>
      <c r="U17" t="n">
        <v>0.64</v>
      </c>
      <c r="V17" t="n">
        <v>0.86</v>
      </c>
      <c r="W17" t="n">
        <v>2.54</v>
      </c>
      <c r="X17" t="n">
        <v>0.8100000000000001</v>
      </c>
      <c r="Y17" t="n">
        <v>1</v>
      </c>
      <c r="Z17" t="n">
        <v>10</v>
      </c>
      <c r="AA17" t="n">
        <v>334.8599016153607</v>
      </c>
      <c r="AB17" t="n">
        <v>458.1700903663724</v>
      </c>
      <c r="AC17" t="n">
        <v>414.4429799875656</v>
      </c>
      <c r="AD17" t="n">
        <v>334859.9016153607</v>
      </c>
      <c r="AE17" t="n">
        <v>458170.0903663724</v>
      </c>
      <c r="AF17" t="n">
        <v>2.573914849246068e-05</v>
      </c>
      <c r="AG17" t="n">
        <v>25</v>
      </c>
      <c r="AH17" t="n">
        <v>414442.9799875656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4.7135</v>
      </c>
      <c r="E18" t="n">
        <v>21.22</v>
      </c>
      <c r="F18" t="n">
        <v>17.8</v>
      </c>
      <c r="G18" t="n">
        <v>38.14</v>
      </c>
      <c r="H18" t="n">
        <v>0.49</v>
      </c>
      <c r="I18" t="n">
        <v>28</v>
      </c>
      <c r="J18" t="n">
        <v>182.69</v>
      </c>
      <c r="K18" t="n">
        <v>52.44</v>
      </c>
      <c r="L18" t="n">
        <v>5</v>
      </c>
      <c r="M18" t="n">
        <v>16</v>
      </c>
      <c r="N18" t="n">
        <v>35.25</v>
      </c>
      <c r="O18" t="n">
        <v>22766.06</v>
      </c>
      <c r="P18" t="n">
        <v>179.45</v>
      </c>
      <c r="Q18" t="n">
        <v>2196.63</v>
      </c>
      <c r="R18" t="n">
        <v>83.86</v>
      </c>
      <c r="S18" t="n">
        <v>53.93</v>
      </c>
      <c r="T18" t="n">
        <v>12876.2</v>
      </c>
      <c r="U18" t="n">
        <v>0.64</v>
      </c>
      <c r="V18" t="n">
        <v>0.86</v>
      </c>
      <c r="W18" t="n">
        <v>2.53</v>
      </c>
      <c r="X18" t="n">
        <v>0.79</v>
      </c>
      <c r="Y18" t="n">
        <v>1</v>
      </c>
      <c r="Z18" t="n">
        <v>10</v>
      </c>
      <c r="AA18" t="n">
        <v>332.3761558492604</v>
      </c>
      <c r="AB18" t="n">
        <v>454.7717198340642</v>
      </c>
      <c r="AC18" t="n">
        <v>411.3689451692179</v>
      </c>
      <c r="AD18" t="n">
        <v>332376.1558492604</v>
      </c>
      <c r="AE18" t="n">
        <v>454771.7198340642</v>
      </c>
      <c r="AF18" t="n">
        <v>2.580704014362882e-05</v>
      </c>
      <c r="AG18" t="n">
        <v>25</v>
      </c>
      <c r="AH18" t="n">
        <v>411368.9451692179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4.725</v>
      </c>
      <c r="E19" t="n">
        <v>21.16</v>
      </c>
      <c r="F19" t="n">
        <v>17.78</v>
      </c>
      <c r="G19" t="n">
        <v>39.52</v>
      </c>
      <c r="H19" t="n">
        <v>0.51</v>
      </c>
      <c r="I19" t="n">
        <v>27</v>
      </c>
      <c r="J19" t="n">
        <v>183.07</v>
      </c>
      <c r="K19" t="n">
        <v>52.44</v>
      </c>
      <c r="L19" t="n">
        <v>5.25</v>
      </c>
      <c r="M19" t="n">
        <v>10</v>
      </c>
      <c r="N19" t="n">
        <v>35.37</v>
      </c>
      <c r="O19" t="n">
        <v>22812.34</v>
      </c>
      <c r="P19" t="n">
        <v>177.6</v>
      </c>
      <c r="Q19" t="n">
        <v>2196.82</v>
      </c>
      <c r="R19" t="n">
        <v>82.97</v>
      </c>
      <c r="S19" t="n">
        <v>53.93</v>
      </c>
      <c r="T19" t="n">
        <v>12434.91</v>
      </c>
      <c r="U19" t="n">
        <v>0.65</v>
      </c>
      <c r="V19" t="n">
        <v>0.86</v>
      </c>
      <c r="W19" t="n">
        <v>2.54</v>
      </c>
      <c r="X19" t="n">
        <v>0.78</v>
      </c>
      <c r="Y19" t="n">
        <v>1</v>
      </c>
      <c r="Z19" t="n">
        <v>10</v>
      </c>
      <c r="AA19" t="n">
        <v>331.1489216387695</v>
      </c>
      <c r="AB19" t="n">
        <v>453.0925638455184</v>
      </c>
      <c r="AC19" t="n">
        <v>409.8500454715086</v>
      </c>
      <c r="AD19" t="n">
        <v>331148.9216387695</v>
      </c>
      <c r="AE19" t="n">
        <v>453092.5638455184</v>
      </c>
      <c r="AF19" t="n">
        <v>2.58700041749541e-05</v>
      </c>
      <c r="AG19" t="n">
        <v>25</v>
      </c>
      <c r="AH19" t="n">
        <v>409850.0454715086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4.7448</v>
      </c>
      <c r="E20" t="n">
        <v>21.08</v>
      </c>
      <c r="F20" t="n">
        <v>17.73</v>
      </c>
      <c r="G20" t="n">
        <v>40.92</v>
      </c>
      <c r="H20" t="n">
        <v>0.53</v>
      </c>
      <c r="I20" t="n">
        <v>26</v>
      </c>
      <c r="J20" t="n">
        <v>183.44</v>
      </c>
      <c r="K20" t="n">
        <v>52.44</v>
      </c>
      <c r="L20" t="n">
        <v>5.5</v>
      </c>
      <c r="M20" t="n">
        <v>2</v>
      </c>
      <c r="N20" t="n">
        <v>35.5</v>
      </c>
      <c r="O20" t="n">
        <v>22858.66</v>
      </c>
      <c r="P20" t="n">
        <v>175.81</v>
      </c>
      <c r="Q20" t="n">
        <v>2196.83</v>
      </c>
      <c r="R20" t="n">
        <v>81.13</v>
      </c>
      <c r="S20" t="n">
        <v>53.93</v>
      </c>
      <c r="T20" t="n">
        <v>11518.26</v>
      </c>
      <c r="U20" t="n">
        <v>0.66</v>
      </c>
      <c r="V20" t="n">
        <v>0.86</v>
      </c>
      <c r="W20" t="n">
        <v>2.54</v>
      </c>
      <c r="X20" t="n">
        <v>0.72</v>
      </c>
      <c r="Y20" t="n">
        <v>1</v>
      </c>
      <c r="Z20" t="n">
        <v>10</v>
      </c>
      <c r="AA20" t="n">
        <v>329.7473729500173</v>
      </c>
      <c r="AB20" t="n">
        <v>451.1749030976034</v>
      </c>
      <c r="AC20" t="n">
        <v>408.115403573921</v>
      </c>
      <c r="AD20" t="n">
        <v>329747.3729500173</v>
      </c>
      <c r="AE20" t="n">
        <v>451174.9030976034</v>
      </c>
      <c r="AF20" t="n">
        <v>2.597841181149677e-05</v>
      </c>
      <c r="AG20" t="n">
        <v>25</v>
      </c>
      <c r="AH20" t="n">
        <v>408115.403573921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4.7383</v>
      </c>
      <c r="E21" t="n">
        <v>21.1</v>
      </c>
      <c r="F21" t="n">
        <v>17.76</v>
      </c>
      <c r="G21" t="n">
        <v>40.98</v>
      </c>
      <c r="H21" t="n">
        <v>0.55</v>
      </c>
      <c r="I21" t="n">
        <v>26</v>
      </c>
      <c r="J21" t="n">
        <v>183.82</v>
      </c>
      <c r="K21" t="n">
        <v>52.44</v>
      </c>
      <c r="L21" t="n">
        <v>5.75</v>
      </c>
      <c r="M21" t="n">
        <v>0</v>
      </c>
      <c r="N21" t="n">
        <v>35.63</v>
      </c>
      <c r="O21" t="n">
        <v>22905.03</v>
      </c>
      <c r="P21" t="n">
        <v>176.39</v>
      </c>
      <c r="Q21" t="n">
        <v>2196.82</v>
      </c>
      <c r="R21" t="n">
        <v>81.8</v>
      </c>
      <c r="S21" t="n">
        <v>53.93</v>
      </c>
      <c r="T21" t="n">
        <v>11853.09</v>
      </c>
      <c r="U21" t="n">
        <v>0.66</v>
      </c>
      <c r="V21" t="n">
        <v>0.86</v>
      </c>
      <c r="W21" t="n">
        <v>2.55</v>
      </c>
      <c r="X21" t="n">
        <v>0.75</v>
      </c>
      <c r="Y21" t="n">
        <v>1</v>
      </c>
      <c r="Z21" t="n">
        <v>10</v>
      </c>
      <c r="AA21" t="n">
        <v>330.2142832543872</v>
      </c>
      <c r="AB21" t="n">
        <v>451.813750374671</v>
      </c>
      <c r="AC21" t="n">
        <v>408.693280163493</v>
      </c>
      <c r="AD21" t="n">
        <v>330214.2832543871</v>
      </c>
      <c r="AE21" t="n">
        <v>451813.750374671</v>
      </c>
      <c r="AF21" t="n">
        <v>2.594282344596508e-05</v>
      </c>
      <c r="AG21" t="n">
        <v>25</v>
      </c>
      <c r="AH21" t="n">
        <v>408693.280163493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2.5911</v>
      </c>
      <c r="E2" t="n">
        <v>38.59</v>
      </c>
      <c r="F2" t="n">
        <v>24.88</v>
      </c>
      <c r="G2" t="n">
        <v>5.68</v>
      </c>
      <c r="H2" t="n">
        <v>0.08</v>
      </c>
      <c r="I2" t="n">
        <v>263</v>
      </c>
      <c r="J2" t="n">
        <v>213.37</v>
      </c>
      <c r="K2" t="n">
        <v>56.13</v>
      </c>
      <c r="L2" t="n">
        <v>1</v>
      </c>
      <c r="M2" t="n">
        <v>261</v>
      </c>
      <c r="N2" t="n">
        <v>46.25</v>
      </c>
      <c r="O2" t="n">
        <v>26550.29</v>
      </c>
      <c r="P2" t="n">
        <v>362.33</v>
      </c>
      <c r="Q2" t="n">
        <v>2197.42</v>
      </c>
      <c r="R2" t="n">
        <v>315.52</v>
      </c>
      <c r="S2" t="n">
        <v>53.93</v>
      </c>
      <c r="T2" t="n">
        <v>127528.28</v>
      </c>
      <c r="U2" t="n">
        <v>0.17</v>
      </c>
      <c r="V2" t="n">
        <v>0.61</v>
      </c>
      <c r="W2" t="n">
        <v>2.91</v>
      </c>
      <c r="X2" t="n">
        <v>7.86</v>
      </c>
      <c r="Y2" t="n">
        <v>1</v>
      </c>
      <c r="Z2" t="n">
        <v>10</v>
      </c>
      <c r="AA2" t="n">
        <v>786.3420808482308</v>
      </c>
      <c r="AB2" t="n">
        <v>1075.907925980792</v>
      </c>
      <c r="AC2" t="n">
        <v>973.2247835714423</v>
      </c>
      <c r="AD2" t="n">
        <v>786342.0808482309</v>
      </c>
      <c r="AE2" t="n">
        <v>1075907.925980792</v>
      </c>
      <c r="AF2" t="n">
        <v>1.308345603590799e-05</v>
      </c>
      <c r="AG2" t="n">
        <v>45</v>
      </c>
      <c r="AH2" t="n">
        <v>973224.7835714424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3.0075</v>
      </c>
      <c r="E3" t="n">
        <v>33.25</v>
      </c>
      <c r="F3" t="n">
        <v>22.62</v>
      </c>
      <c r="G3" t="n">
        <v>7.14</v>
      </c>
      <c r="H3" t="n">
        <v>0.1</v>
      </c>
      <c r="I3" t="n">
        <v>190</v>
      </c>
      <c r="J3" t="n">
        <v>213.78</v>
      </c>
      <c r="K3" t="n">
        <v>56.13</v>
      </c>
      <c r="L3" t="n">
        <v>1.25</v>
      </c>
      <c r="M3" t="n">
        <v>188</v>
      </c>
      <c r="N3" t="n">
        <v>46.4</v>
      </c>
      <c r="O3" t="n">
        <v>26600.32</v>
      </c>
      <c r="P3" t="n">
        <v>326.87</v>
      </c>
      <c r="Q3" t="n">
        <v>2197.51</v>
      </c>
      <c r="R3" t="n">
        <v>241.39</v>
      </c>
      <c r="S3" t="n">
        <v>53.93</v>
      </c>
      <c r="T3" t="n">
        <v>90829.84</v>
      </c>
      <c r="U3" t="n">
        <v>0.22</v>
      </c>
      <c r="V3" t="n">
        <v>0.68</v>
      </c>
      <c r="W3" t="n">
        <v>2.79</v>
      </c>
      <c r="X3" t="n">
        <v>5.6</v>
      </c>
      <c r="Y3" t="n">
        <v>1</v>
      </c>
      <c r="Z3" t="n">
        <v>10</v>
      </c>
      <c r="AA3" t="n">
        <v>647.7331505583096</v>
      </c>
      <c r="AB3" t="n">
        <v>886.2570725636918</v>
      </c>
      <c r="AC3" t="n">
        <v>801.673941427826</v>
      </c>
      <c r="AD3" t="n">
        <v>647733.1505583096</v>
      </c>
      <c r="AE3" t="n">
        <v>886257.0725636919</v>
      </c>
      <c r="AF3" t="n">
        <v>1.518601907606548e-05</v>
      </c>
      <c r="AG3" t="n">
        <v>39</v>
      </c>
      <c r="AH3" t="n">
        <v>801673.941427826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3.31</v>
      </c>
      <c r="E4" t="n">
        <v>30.21</v>
      </c>
      <c r="F4" t="n">
        <v>21.35</v>
      </c>
      <c r="G4" t="n">
        <v>8.66</v>
      </c>
      <c r="H4" t="n">
        <v>0.12</v>
      </c>
      <c r="I4" t="n">
        <v>148</v>
      </c>
      <c r="J4" t="n">
        <v>214.19</v>
      </c>
      <c r="K4" t="n">
        <v>56.13</v>
      </c>
      <c r="L4" t="n">
        <v>1.5</v>
      </c>
      <c r="M4" t="n">
        <v>146</v>
      </c>
      <c r="N4" t="n">
        <v>46.56</v>
      </c>
      <c r="O4" t="n">
        <v>26650.41</v>
      </c>
      <c r="P4" t="n">
        <v>306.16</v>
      </c>
      <c r="Q4" t="n">
        <v>2197.17</v>
      </c>
      <c r="R4" t="n">
        <v>200.21</v>
      </c>
      <c r="S4" t="n">
        <v>53.93</v>
      </c>
      <c r="T4" t="n">
        <v>70448.50999999999</v>
      </c>
      <c r="U4" t="n">
        <v>0.27</v>
      </c>
      <c r="V4" t="n">
        <v>0.72</v>
      </c>
      <c r="W4" t="n">
        <v>2.72</v>
      </c>
      <c r="X4" t="n">
        <v>4.34</v>
      </c>
      <c r="Y4" t="n">
        <v>1</v>
      </c>
      <c r="Z4" t="n">
        <v>10</v>
      </c>
      <c r="AA4" t="n">
        <v>567.833933028314</v>
      </c>
      <c r="AB4" t="n">
        <v>776.93543823445</v>
      </c>
      <c r="AC4" t="n">
        <v>702.7858104450895</v>
      </c>
      <c r="AD4" t="n">
        <v>567833.933028314</v>
      </c>
      <c r="AE4" t="n">
        <v>776935.4382344499</v>
      </c>
      <c r="AF4" t="n">
        <v>1.671345740374954e-05</v>
      </c>
      <c r="AG4" t="n">
        <v>35</v>
      </c>
      <c r="AH4" t="n">
        <v>702785.8104450895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3.5405</v>
      </c>
      <c r="E5" t="n">
        <v>28.24</v>
      </c>
      <c r="F5" t="n">
        <v>20.52</v>
      </c>
      <c r="G5" t="n">
        <v>10.18</v>
      </c>
      <c r="H5" t="n">
        <v>0.14</v>
      </c>
      <c r="I5" t="n">
        <v>121</v>
      </c>
      <c r="J5" t="n">
        <v>214.59</v>
      </c>
      <c r="K5" t="n">
        <v>56.13</v>
      </c>
      <c r="L5" t="n">
        <v>1.75</v>
      </c>
      <c r="M5" t="n">
        <v>119</v>
      </c>
      <c r="N5" t="n">
        <v>46.72</v>
      </c>
      <c r="O5" t="n">
        <v>26700.55</v>
      </c>
      <c r="P5" t="n">
        <v>291.95</v>
      </c>
      <c r="Q5" t="n">
        <v>2197.07</v>
      </c>
      <c r="R5" t="n">
        <v>172.58</v>
      </c>
      <c r="S5" t="n">
        <v>53.93</v>
      </c>
      <c r="T5" t="n">
        <v>56768.85</v>
      </c>
      <c r="U5" t="n">
        <v>0.31</v>
      </c>
      <c r="V5" t="n">
        <v>0.74</v>
      </c>
      <c r="W5" t="n">
        <v>2.68</v>
      </c>
      <c r="X5" t="n">
        <v>3.51</v>
      </c>
      <c r="Y5" t="n">
        <v>1</v>
      </c>
      <c r="Z5" t="n">
        <v>10</v>
      </c>
      <c r="AA5" t="n">
        <v>522.6517944203383</v>
      </c>
      <c r="AB5" t="n">
        <v>715.1152428957417</v>
      </c>
      <c r="AC5" t="n">
        <v>646.8656477843185</v>
      </c>
      <c r="AD5" t="n">
        <v>522651.7944203383</v>
      </c>
      <c r="AE5" t="n">
        <v>715115.2428957417</v>
      </c>
      <c r="AF5" t="n">
        <v>1.787734016253029e-05</v>
      </c>
      <c r="AG5" t="n">
        <v>33</v>
      </c>
      <c r="AH5" t="n">
        <v>646865.6477843185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3.7267</v>
      </c>
      <c r="E6" t="n">
        <v>26.83</v>
      </c>
      <c r="F6" t="n">
        <v>19.91</v>
      </c>
      <c r="G6" t="n">
        <v>11.71</v>
      </c>
      <c r="H6" t="n">
        <v>0.17</v>
      </c>
      <c r="I6" t="n">
        <v>102</v>
      </c>
      <c r="J6" t="n">
        <v>215</v>
      </c>
      <c r="K6" t="n">
        <v>56.13</v>
      </c>
      <c r="L6" t="n">
        <v>2</v>
      </c>
      <c r="M6" t="n">
        <v>100</v>
      </c>
      <c r="N6" t="n">
        <v>46.87</v>
      </c>
      <c r="O6" t="n">
        <v>26750.75</v>
      </c>
      <c r="P6" t="n">
        <v>280.87</v>
      </c>
      <c r="Q6" t="n">
        <v>2196.94</v>
      </c>
      <c r="R6" t="n">
        <v>153.31</v>
      </c>
      <c r="S6" t="n">
        <v>53.93</v>
      </c>
      <c r="T6" t="n">
        <v>47228.34</v>
      </c>
      <c r="U6" t="n">
        <v>0.35</v>
      </c>
      <c r="V6" t="n">
        <v>0.77</v>
      </c>
      <c r="W6" t="n">
        <v>2.63</v>
      </c>
      <c r="X6" t="n">
        <v>2.91</v>
      </c>
      <c r="Y6" t="n">
        <v>1</v>
      </c>
      <c r="Z6" t="n">
        <v>10</v>
      </c>
      <c r="AA6" t="n">
        <v>494.4691670776789</v>
      </c>
      <c r="AB6" t="n">
        <v>676.5545288357467</v>
      </c>
      <c r="AC6" t="n">
        <v>611.9851141539071</v>
      </c>
      <c r="AD6" t="n">
        <v>494469.1670776789</v>
      </c>
      <c r="AE6" t="n">
        <v>676554.5288357467</v>
      </c>
      <c r="AF6" t="n">
        <v>1.881753525877747e-05</v>
      </c>
      <c r="AG6" t="n">
        <v>32</v>
      </c>
      <c r="AH6" t="n">
        <v>611985.1141539072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3.8579</v>
      </c>
      <c r="E7" t="n">
        <v>25.92</v>
      </c>
      <c r="F7" t="n">
        <v>19.55</v>
      </c>
      <c r="G7" t="n">
        <v>13.18</v>
      </c>
      <c r="H7" t="n">
        <v>0.19</v>
      </c>
      <c r="I7" t="n">
        <v>89</v>
      </c>
      <c r="J7" t="n">
        <v>215.41</v>
      </c>
      <c r="K7" t="n">
        <v>56.13</v>
      </c>
      <c r="L7" t="n">
        <v>2.25</v>
      </c>
      <c r="M7" t="n">
        <v>87</v>
      </c>
      <c r="N7" t="n">
        <v>47.03</v>
      </c>
      <c r="O7" t="n">
        <v>26801</v>
      </c>
      <c r="P7" t="n">
        <v>273.25</v>
      </c>
      <c r="Q7" t="n">
        <v>2196.86</v>
      </c>
      <c r="R7" t="n">
        <v>141.36</v>
      </c>
      <c r="S7" t="n">
        <v>53.93</v>
      </c>
      <c r="T7" t="n">
        <v>41318.35</v>
      </c>
      <c r="U7" t="n">
        <v>0.38</v>
      </c>
      <c r="V7" t="n">
        <v>0.78</v>
      </c>
      <c r="W7" t="n">
        <v>2.62</v>
      </c>
      <c r="X7" t="n">
        <v>2.54</v>
      </c>
      <c r="Y7" t="n">
        <v>1</v>
      </c>
      <c r="Z7" t="n">
        <v>10</v>
      </c>
      <c r="AA7" t="n">
        <v>473.2742398245455</v>
      </c>
      <c r="AB7" t="n">
        <v>647.554694313812</v>
      </c>
      <c r="AC7" t="n">
        <v>585.7529831372227</v>
      </c>
      <c r="AD7" t="n">
        <v>473274.2398245455</v>
      </c>
      <c r="AE7" t="n">
        <v>647554.694313812</v>
      </c>
      <c r="AF7" t="n">
        <v>1.948001429544573e-05</v>
      </c>
      <c r="AG7" t="n">
        <v>31</v>
      </c>
      <c r="AH7" t="n">
        <v>585752.9831372227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3.9782</v>
      </c>
      <c r="E8" t="n">
        <v>25.14</v>
      </c>
      <c r="F8" t="n">
        <v>19.23</v>
      </c>
      <c r="G8" t="n">
        <v>14.79</v>
      </c>
      <c r="H8" t="n">
        <v>0.21</v>
      </c>
      <c r="I8" t="n">
        <v>78</v>
      </c>
      <c r="J8" t="n">
        <v>215.82</v>
      </c>
      <c r="K8" t="n">
        <v>56.13</v>
      </c>
      <c r="L8" t="n">
        <v>2.5</v>
      </c>
      <c r="M8" t="n">
        <v>76</v>
      </c>
      <c r="N8" t="n">
        <v>47.19</v>
      </c>
      <c r="O8" t="n">
        <v>26851.31</v>
      </c>
      <c r="P8" t="n">
        <v>266.18</v>
      </c>
      <c r="Q8" t="n">
        <v>2196.77</v>
      </c>
      <c r="R8" t="n">
        <v>131.08</v>
      </c>
      <c r="S8" t="n">
        <v>53.93</v>
      </c>
      <c r="T8" t="n">
        <v>36237.05</v>
      </c>
      <c r="U8" t="n">
        <v>0.41</v>
      </c>
      <c r="V8" t="n">
        <v>0.79</v>
      </c>
      <c r="W8" t="n">
        <v>2.6</v>
      </c>
      <c r="X8" t="n">
        <v>2.22</v>
      </c>
      <c r="Y8" t="n">
        <v>1</v>
      </c>
      <c r="Z8" t="n">
        <v>10</v>
      </c>
      <c r="AA8" t="n">
        <v>453.7643863335155</v>
      </c>
      <c r="AB8" t="n">
        <v>620.860452053395</v>
      </c>
      <c r="AC8" t="n">
        <v>561.6064018925354</v>
      </c>
      <c r="AD8" t="n">
        <v>453764.3863335155</v>
      </c>
      <c r="AE8" t="n">
        <v>620860.452053395</v>
      </c>
      <c r="AF8" t="n">
        <v>2.008745505848835e-05</v>
      </c>
      <c r="AG8" t="n">
        <v>30</v>
      </c>
      <c r="AH8" t="n">
        <v>561606.4018925354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4.0848</v>
      </c>
      <c r="E9" t="n">
        <v>24.48</v>
      </c>
      <c r="F9" t="n">
        <v>18.95</v>
      </c>
      <c r="G9" t="n">
        <v>16.48</v>
      </c>
      <c r="H9" t="n">
        <v>0.23</v>
      </c>
      <c r="I9" t="n">
        <v>69</v>
      </c>
      <c r="J9" t="n">
        <v>216.22</v>
      </c>
      <c r="K9" t="n">
        <v>56.13</v>
      </c>
      <c r="L9" t="n">
        <v>2.75</v>
      </c>
      <c r="M9" t="n">
        <v>67</v>
      </c>
      <c r="N9" t="n">
        <v>47.35</v>
      </c>
      <c r="O9" t="n">
        <v>26901.66</v>
      </c>
      <c r="P9" t="n">
        <v>260.37</v>
      </c>
      <c r="Q9" t="n">
        <v>2196.63</v>
      </c>
      <c r="R9" t="n">
        <v>122.01</v>
      </c>
      <c r="S9" t="n">
        <v>53.93</v>
      </c>
      <c r="T9" t="n">
        <v>31745.14</v>
      </c>
      <c r="U9" t="n">
        <v>0.44</v>
      </c>
      <c r="V9" t="n">
        <v>0.8100000000000001</v>
      </c>
      <c r="W9" t="n">
        <v>2.58</v>
      </c>
      <c r="X9" t="n">
        <v>1.95</v>
      </c>
      <c r="Y9" t="n">
        <v>1</v>
      </c>
      <c r="Z9" t="n">
        <v>10</v>
      </c>
      <c r="AA9" t="n">
        <v>436.2466479106455</v>
      </c>
      <c r="AB9" t="n">
        <v>596.8919095151484</v>
      </c>
      <c r="AC9" t="n">
        <v>539.9253834140785</v>
      </c>
      <c r="AD9" t="n">
        <v>436246.6479106455</v>
      </c>
      <c r="AE9" t="n">
        <v>596891.9095151484</v>
      </c>
      <c r="AF9" t="n">
        <v>2.062571927578131e-05</v>
      </c>
      <c r="AG9" t="n">
        <v>29</v>
      </c>
      <c r="AH9" t="n">
        <v>539925.3834140785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4.1531</v>
      </c>
      <c r="E10" t="n">
        <v>24.08</v>
      </c>
      <c r="F10" t="n">
        <v>18.81</v>
      </c>
      <c r="G10" t="n">
        <v>17.91</v>
      </c>
      <c r="H10" t="n">
        <v>0.25</v>
      </c>
      <c r="I10" t="n">
        <v>63</v>
      </c>
      <c r="J10" t="n">
        <v>216.63</v>
      </c>
      <c r="K10" t="n">
        <v>56.13</v>
      </c>
      <c r="L10" t="n">
        <v>3</v>
      </c>
      <c r="M10" t="n">
        <v>61</v>
      </c>
      <c r="N10" t="n">
        <v>47.51</v>
      </c>
      <c r="O10" t="n">
        <v>26952.08</v>
      </c>
      <c r="P10" t="n">
        <v>256.11</v>
      </c>
      <c r="Q10" t="n">
        <v>2196.96</v>
      </c>
      <c r="R10" t="n">
        <v>116.91</v>
      </c>
      <c r="S10" t="n">
        <v>53.93</v>
      </c>
      <c r="T10" t="n">
        <v>29225.63</v>
      </c>
      <c r="U10" t="n">
        <v>0.46</v>
      </c>
      <c r="V10" t="n">
        <v>0.8100000000000001</v>
      </c>
      <c r="W10" t="n">
        <v>2.58</v>
      </c>
      <c r="X10" t="n">
        <v>1.8</v>
      </c>
      <c r="Y10" t="n">
        <v>1</v>
      </c>
      <c r="Z10" t="n">
        <v>10</v>
      </c>
      <c r="AA10" t="n">
        <v>421.7600762550896</v>
      </c>
      <c r="AB10" t="n">
        <v>577.0707430735811</v>
      </c>
      <c r="AC10" t="n">
        <v>521.9959212785124</v>
      </c>
      <c r="AD10" t="n">
        <v>421760.0762550896</v>
      </c>
      <c r="AE10" t="n">
        <v>577070.743073581</v>
      </c>
      <c r="AF10" t="n">
        <v>2.097059212794931e-05</v>
      </c>
      <c r="AG10" t="n">
        <v>28</v>
      </c>
      <c r="AH10" t="n">
        <v>521995.9212785123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4.2275</v>
      </c>
      <c r="E11" t="n">
        <v>23.65</v>
      </c>
      <c r="F11" t="n">
        <v>18.64</v>
      </c>
      <c r="G11" t="n">
        <v>19.62</v>
      </c>
      <c r="H11" t="n">
        <v>0.27</v>
      </c>
      <c r="I11" t="n">
        <v>57</v>
      </c>
      <c r="J11" t="n">
        <v>217.04</v>
      </c>
      <c r="K11" t="n">
        <v>56.13</v>
      </c>
      <c r="L11" t="n">
        <v>3.25</v>
      </c>
      <c r="M11" t="n">
        <v>55</v>
      </c>
      <c r="N11" t="n">
        <v>47.66</v>
      </c>
      <c r="O11" t="n">
        <v>27002.55</v>
      </c>
      <c r="P11" t="n">
        <v>251.55</v>
      </c>
      <c r="Q11" t="n">
        <v>2196.67</v>
      </c>
      <c r="R11" t="n">
        <v>111.44</v>
      </c>
      <c r="S11" t="n">
        <v>53.93</v>
      </c>
      <c r="T11" t="n">
        <v>26517.89</v>
      </c>
      <c r="U11" t="n">
        <v>0.48</v>
      </c>
      <c r="V11" t="n">
        <v>0.82</v>
      </c>
      <c r="W11" t="n">
        <v>2.57</v>
      </c>
      <c r="X11" t="n">
        <v>1.63</v>
      </c>
      <c r="Y11" t="n">
        <v>1</v>
      </c>
      <c r="Z11" t="n">
        <v>10</v>
      </c>
      <c r="AA11" t="n">
        <v>415.982505681113</v>
      </c>
      <c r="AB11" t="n">
        <v>569.1656161258417</v>
      </c>
      <c r="AC11" t="n">
        <v>514.8452485517499</v>
      </c>
      <c r="AD11" t="n">
        <v>415982.505681113</v>
      </c>
      <c r="AE11" t="n">
        <v>569165.6161258416</v>
      </c>
      <c r="AF11" t="n">
        <v>2.134626621581607e-05</v>
      </c>
      <c r="AG11" t="n">
        <v>28</v>
      </c>
      <c r="AH11" t="n">
        <v>514845.2485517499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4.2953</v>
      </c>
      <c r="E12" t="n">
        <v>23.28</v>
      </c>
      <c r="F12" t="n">
        <v>18.47</v>
      </c>
      <c r="G12" t="n">
        <v>21.32</v>
      </c>
      <c r="H12" t="n">
        <v>0.29</v>
      </c>
      <c r="I12" t="n">
        <v>52</v>
      </c>
      <c r="J12" t="n">
        <v>217.45</v>
      </c>
      <c r="K12" t="n">
        <v>56.13</v>
      </c>
      <c r="L12" t="n">
        <v>3.5</v>
      </c>
      <c r="M12" t="n">
        <v>50</v>
      </c>
      <c r="N12" t="n">
        <v>47.82</v>
      </c>
      <c r="O12" t="n">
        <v>27053.07</v>
      </c>
      <c r="P12" t="n">
        <v>246.52</v>
      </c>
      <c r="Q12" t="n">
        <v>2196.85</v>
      </c>
      <c r="R12" t="n">
        <v>106.33</v>
      </c>
      <c r="S12" t="n">
        <v>53.93</v>
      </c>
      <c r="T12" t="n">
        <v>23988.08</v>
      </c>
      <c r="U12" t="n">
        <v>0.51</v>
      </c>
      <c r="V12" t="n">
        <v>0.83</v>
      </c>
      <c r="W12" t="n">
        <v>2.56</v>
      </c>
      <c r="X12" t="n">
        <v>1.47</v>
      </c>
      <c r="Y12" t="n">
        <v>1</v>
      </c>
      <c r="Z12" t="n">
        <v>10</v>
      </c>
      <c r="AA12" t="n">
        <v>401.4119107254732</v>
      </c>
      <c r="AB12" t="n">
        <v>549.2294852982529</v>
      </c>
      <c r="AC12" t="n">
        <v>496.811794069811</v>
      </c>
      <c r="AD12" t="n">
        <v>401411.9107254732</v>
      </c>
      <c r="AE12" t="n">
        <v>549229.4852982529</v>
      </c>
      <c r="AF12" t="n">
        <v>2.168861437653336e-05</v>
      </c>
      <c r="AG12" t="n">
        <v>27</v>
      </c>
      <c r="AH12" t="n">
        <v>496811.794069811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4.3504</v>
      </c>
      <c r="E13" t="n">
        <v>22.99</v>
      </c>
      <c r="F13" t="n">
        <v>18.35</v>
      </c>
      <c r="G13" t="n">
        <v>22.93</v>
      </c>
      <c r="H13" t="n">
        <v>0.31</v>
      </c>
      <c r="I13" t="n">
        <v>48</v>
      </c>
      <c r="J13" t="n">
        <v>217.86</v>
      </c>
      <c r="K13" t="n">
        <v>56.13</v>
      </c>
      <c r="L13" t="n">
        <v>3.75</v>
      </c>
      <c r="M13" t="n">
        <v>46</v>
      </c>
      <c r="N13" t="n">
        <v>47.98</v>
      </c>
      <c r="O13" t="n">
        <v>27103.65</v>
      </c>
      <c r="P13" t="n">
        <v>242.77</v>
      </c>
      <c r="Q13" t="n">
        <v>2196.62</v>
      </c>
      <c r="R13" t="n">
        <v>102.31</v>
      </c>
      <c r="S13" t="n">
        <v>53.93</v>
      </c>
      <c r="T13" t="n">
        <v>21999.66</v>
      </c>
      <c r="U13" t="n">
        <v>0.53</v>
      </c>
      <c r="V13" t="n">
        <v>0.83</v>
      </c>
      <c r="W13" t="n">
        <v>2.55</v>
      </c>
      <c r="X13" t="n">
        <v>1.34</v>
      </c>
      <c r="Y13" t="n">
        <v>1</v>
      </c>
      <c r="Z13" t="n">
        <v>10</v>
      </c>
      <c r="AA13" t="n">
        <v>397.1968914465896</v>
      </c>
      <c r="AB13" t="n">
        <v>543.4623099673579</v>
      </c>
      <c r="AC13" t="n">
        <v>491.5950298582151</v>
      </c>
      <c r="AD13" t="n">
        <v>397196.8914465896</v>
      </c>
      <c r="AE13" t="n">
        <v>543462.3099673579</v>
      </c>
      <c r="AF13" t="n">
        <v>2.196683537440242e-05</v>
      </c>
      <c r="AG13" t="n">
        <v>27</v>
      </c>
      <c r="AH13" t="n">
        <v>491595.0298582151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4.4046</v>
      </c>
      <c r="E14" t="n">
        <v>22.7</v>
      </c>
      <c r="F14" t="n">
        <v>18.23</v>
      </c>
      <c r="G14" t="n">
        <v>24.86</v>
      </c>
      <c r="H14" t="n">
        <v>0.33</v>
      </c>
      <c r="I14" t="n">
        <v>44</v>
      </c>
      <c r="J14" t="n">
        <v>218.27</v>
      </c>
      <c r="K14" t="n">
        <v>56.13</v>
      </c>
      <c r="L14" t="n">
        <v>4</v>
      </c>
      <c r="M14" t="n">
        <v>42</v>
      </c>
      <c r="N14" t="n">
        <v>48.15</v>
      </c>
      <c r="O14" t="n">
        <v>27154.29</v>
      </c>
      <c r="P14" t="n">
        <v>238.47</v>
      </c>
      <c r="Q14" t="n">
        <v>2196.76</v>
      </c>
      <c r="R14" t="n">
        <v>98.12</v>
      </c>
      <c r="S14" t="n">
        <v>53.93</v>
      </c>
      <c r="T14" t="n">
        <v>19925.5</v>
      </c>
      <c r="U14" t="n">
        <v>0.55</v>
      </c>
      <c r="V14" t="n">
        <v>0.84</v>
      </c>
      <c r="W14" t="n">
        <v>2.55</v>
      </c>
      <c r="X14" t="n">
        <v>1.23</v>
      </c>
      <c r="Y14" t="n">
        <v>1</v>
      </c>
      <c r="Z14" t="n">
        <v>10</v>
      </c>
      <c r="AA14" t="n">
        <v>392.8159392526196</v>
      </c>
      <c r="AB14" t="n">
        <v>537.4680979015978</v>
      </c>
      <c r="AC14" t="n">
        <v>486.1728969790818</v>
      </c>
      <c r="AD14" t="n">
        <v>392815.9392526196</v>
      </c>
      <c r="AE14" t="n">
        <v>537468.0979015979</v>
      </c>
      <c r="AF14" t="n">
        <v>2.224051192766019e-05</v>
      </c>
      <c r="AG14" t="n">
        <v>27</v>
      </c>
      <c r="AH14" t="n">
        <v>486172.8969790818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4.4413</v>
      </c>
      <c r="E15" t="n">
        <v>22.52</v>
      </c>
      <c r="F15" t="n">
        <v>18.17</v>
      </c>
      <c r="G15" t="n">
        <v>26.59</v>
      </c>
      <c r="H15" t="n">
        <v>0.35</v>
      </c>
      <c r="I15" t="n">
        <v>41</v>
      </c>
      <c r="J15" t="n">
        <v>218.68</v>
      </c>
      <c r="K15" t="n">
        <v>56.13</v>
      </c>
      <c r="L15" t="n">
        <v>4.25</v>
      </c>
      <c r="M15" t="n">
        <v>39</v>
      </c>
      <c r="N15" t="n">
        <v>48.31</v>
      </c>
      <c r="O15" t="n">
        <v>27204.98</v>
      </c>
      <c r="P15" t="n">
        <v>235.1</v>
      </c>
      <c r="Q15" t="n">
        <v>2196.56</v>
      </c>
      <c r="R15" t="n">
        <v>95.95999999999999</v>
      </c>
      <c r="S15" t="n">
        <v>53.93</v>
      </c>
      <c r="T15" t="n">
        <v>18859.14</v>
      </c>
      <c r="U15" t="n">
        <v>0.5600000000000001</v>
      </c>
      <c r="V15" t="n">
        <v>0.84</v>
      </c>
      <c r="W15" t="n">
        <v>2.56</v>
      </c>
      <c r="X15" t="n">
        <v>1.17</v>
      </c>
      <c r="Y15" t="n">
        <v>1</v>
      </c>
      <c r="Z15" t="n">
        <v>10</v>
      </c>
      <c r="AA15" t="n">
        <v>389.6822921333959</v>
      </c>
      <c r="AB15" t="n">
        <v>533.180503666322</v>
      </c>
      <c r="AC15" t="n">
        <v>482.2945047199443</v>
      </c>
      <c r="AD15" t="n">
        <v>389682.2921333959</v>
      </c>
      <c r="AE15" t="n">
        <v>533180.503666322</v>
      </c>
      <c r="AF15" t="n">
        <v>2.242582428014285e-05</v>
      </c>
      <c r="AG15" t="n">
        <v>27</v>
      </c>
      <c r="AH15" t="n">
        <v>482294.5047199443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4.4863</v>
      </c>
      <c r="E16" t="n">
        <v>22.29</v>
      </c>
      <c r="F16" t="n">
        <v>18.07</v>
      </c>
      <c r="G16" t="n">
        <v>28.54</v>
      </c>
      <c r="H16" t="n">
        <v>0.36</v>
      </c>
      <c r="I16" t="n">
        <v>38</v>
      </c>
      <c r="J16" t="n">
        <v>219.09</v>
      </c>
      <c r="K16" t="n">
        <v>56.13</v>
      </c>
      <c r="L16" t="n">
        <v>4.5</v>
      </c>
      <c r="M16" t="n">
        <v>36</v>
      </c>
      <c r="N16" t="n">
        <v>48.47</v>
      </c>
      <c r="O16" t="n">
        <v>27255.72</v>
      </c>
      <c r="P16" t="n">
        <v>230.15</v>
      </c>
      <c r="Q16" t="n">
        <v>2196.6</v>
      </c>
      <c r="R16" t="n">
        <v>92.84</v>
      </c>
      <c r="S16" t="n">
        <v>53.93</v>
      </c>
      <c r="T16" t="n">
        <v>17313.71</v>
      </c>
      <c r="U16" t="n">
        <v>0.58</v>
      </c>
      <c r="V16" t="n">
        <v>0.85</v>
      </c>
      <c r="W16" t="n">
        <v>2.55</v>
      </c>
      <c r="X16" t="n">
        <v>1.07</v>
      </c>
      <c r="Y16" t="n">
        <v>1</v>
      </c>
      <c r="Z16" t="n">
        <v>10</v>
      </c>
      <c r="AA16" t="n">
        <v>376.4707856736364</v>
      </c>
      <c r="AB16" t="n">
        <v>515.1039376775495</v>
      </c>
      <c r="AC16" t="n">
        <v>465.9431408185206</v>
      </c>
      <c r="AD16" t="n">
        <v>376470.7856736364</v>
      </c>
      <c r="AE16" t="n">
        <v>515103.9376775495</v>
      </c>
      <c r="AF16" t="n">
        <v>2.265304651070742e-05</v>
      </c>
      <c r="AG16" t="n">
        <v>26</v>
      </c>
      <c r="AH16" t="n">
        <v>465943.1408185206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4.512</v>
      </c>
      <c r="E17" t="n">
        <v>22.16</v>
      </c>
      <c r="F17" t="n">
        <v>18.03</v>
      </c>
      <c r="G17" t="n">
        <v>30.05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34</v>
      </c>
      <c r="N17" t="n">
        <v>48.63</v>
      </c>
      <c r="O17" t="n">
        <v>27306.53</v>
      </c>
      <c r="P17" t="n">
        <v>228.17</v>
      </c>
      <c r="Q17" t="n">
        <v>2196.57</v>
      </c>
      <c r="R17" t="n">
        <v>91.97</v>
      </c>
      <c r="S17" t="n">
        <v>53.93</v>
      </c>
      <c r="T17" t="n">
        <v>16887.53</v>
      </c>
      <c r="U17" t="n">
        <v>0.59</v>
      </c>
      <c r="V17" t="n">
        <v>0.85</v>
      </c>
      <c r="W17" t="n">
        <v>2.53</v>
      </c>
      <c r="X17" t="n">
        <v>1.02</v>
      </c>
      <c r="Y17" t="n">
        <v>1</v>
      </c>
      <c r="Z17" t="n">
        <v>10</v>
      </c>
      <c r="AA17" t="n">
        <v>374.558444202518</v>
      </c>
      <c r="AB17" t="n">
        <v>512.4873877102141</v>
      </c>
      <c r="AC17" t="n">
        <v>463.5763107077166</v>
      </c>
      <c r="AD17" t="n">
        <v>374558.444202518</v>
      </c>
      <c r="AE17" t="n">
        <v>512487.3877102141</v>
      </c>
      <c r="AF17" t="n">
        <v>2.27828156512743e-05</v>
      </c>
      <c r="AG17" t="n">
        <v>26</v>
      </c>
      <c r="AH17" t="n">
        <v>463576.3107077166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4.5607</v>
      </c>
      <c r="E18" t="n">
        <v>21.93</v>
      </c>
      <c r="F18" t="n">
        <v>17.92</v>
      </c>
      <c r="G18" t="n">
        <v>32.58</v>
      </c>
      <c r="H18" t="n">
        <v>0.4</v>
      </c>
      <c r="I18" t="n">
        <v>33</v>
      </c>
      <c r="J18" t="n">
        <v>219.92</v>
      </c>
      <c r="K18" t="n">
        <v>56.13</v>
      </c>
      <c r="L18" t="n">
        <v>5</v>
      </c>
      <c r="M18" t="n">
        <v>31</v>
      </c>
      <c r="N18" t="n">
        <v>48.79</v>
      </c>
      <c r="O18" t="n">
        <v>27357.39</v>
      </c>
      <c r="P18" t="n">
        <v>223.41</v>
      </c>
      <c r="Q18" t="n">
        <v>2196.6</v>
      </c>
      <c r="R18" t="n">
        <v>88.19</v>
      </c>
      <c r="S18" t="n">
        <v>53.93</v>
      </c>
      <c r="T18" t="n">
        <v>15013.86</v>
      </c>
      <c r="U18" t="n">
        <v>0.61</v>
      </c>
      <c r="V18" t="n">
        <v>0.85</v>
      </c>
      <c r="W18" t="n">
        <v>2.53</v>
      </c>
      <c r="X18" t="n">
        <v>0.92</v>
      </c>
      <c r="Y18" t="n">
        <v>1</v>
      </c>
      <c r="Z18" t="n">
        <v>10</v>
      </c>
      <c r="AA18" t="n">
        <v>370.4252046545428</v>
      </c>
      <c r="AB18" t="n">
        <v>506.832107015015</v>
      </c>
      <c r="AC18" t="n">
        <v>458.460762064831</v>
      </c>
      <c r="AD18" t="n">
        <v>370425.2046545428</v>
      </c>
      <c r="AE18" t="n">
        <v>506832.107015015</v>
      </c>
      <c r="AF18" t="n">
        <v>2.302872059857418e-05</v>
      </c>
      <c r="AG18" t="n">
        <v>26</v>
      </c>
      <c r="AH18" t="n">
        <v>458460.762064831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4.5721</v>
      </c>
      <c r="E19" t="n">
        <v>21.87</v>
      </c>
      <c r="F19" t="n">
        <v>17.91</v>
      </c>
      <c r="G19" t="n">
        <v>33.58</v>
      </c>
      <c r="H19" t="n">
        <v>0.42</v>
      </c>
      <c r="I19" t="n">
        <v>32</v>
      </c>
      <c r="J19" t="n">
        <v>220.33</v>
      </c>
      <c r="K19" t="n">
        <v>56.13</v>
      </c>
      <c r="L19" t="n">
        <v>5.25</v>
      </c>
      <c r="M19" t="n">
        <v>30</v>
      </c>
      <c r="N19" t="n">
        <v>48.95</v>
      </c>
      <c r="O19" t="n">
        <v>27408.3</v>
      </c>
      <c r="P19" t="n">
        <v>220.74</v>
      </c>
      <c r="Q19" t="n">
        <v>2196.63</v>
      </c>
      <c r="R19" t="n">
        <v>87.47</v>
      </c>
      <c r="S19" t="n">
        <v>53.93</v>
      </c>
      <c r="T19" t="n">
        <v>14658.08</v>
      </c>
      <c r="U19" t="n">
        <v>0.62</v>
      </c>
      <c r="V19" t="n">
        <v>0.85</v>
      </c>
      <c r="W19" t="n">
        <v>2.54</v>
      </c>
      <c r="X19" t="n">
        <v>0.9</v>
      </c>
      <c r="Y19" t="n">
        <v>1</v>
      </c>
      <c r="Z19" t="n">
        <v>10</v>
      </c>
      <c r="AA19" t="n">
        <v>368.663013924394</v>
      </c>
      <c r="AB19" t="n">
        <v>504.4209999156571</v>
      </c>
      <c r="AC19" t="n">
        <v>456.2797676430258</v>
      </c>
      <c r="AD19" t="n">
        <v>368663.013924394</v>
      </c>
      <c r="AE19" t="n">
        <v>504420.9999156571</v>
      </c>
      <c r="AF19" t="n">
        <v>2.308628356365054e-05</v>
      </c>
      <c r="AG19" t="n">
        <v>26</v>
      </c>
      <c r="AH19" t="n">
        <v>456279.7676430258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4.6031</v>
      </c>
      <c r="E20" t="n">
        <v>21.72</v>
      </c>
      <c r="F20" t="n">
        <v>17.84</v>
      </c>
      <c r="G20" t="n">
        <v>35.69</v>
      </c>
      <c r="H20" t="n">
        <v>0.44</v>
      </c>
      <c r="I20" t="n">
        <v>30</v>
      </c>
      <c r="J20" t="n">
        <v>220.74</v>
      </c>
      <c r="K20" t="n">
        <v>56.13</v>
      </c>
      <c r="L20" t="n">
        <v>5.5</v>
      </c>
      <c r="M20" t="n">
        <v>28</v>
      </c>
      <c r="N20" t="n">
        <v>49.12</v>
      </c>
      <c r="O20" t="n">
        <v>27459.27</v>
      </c>
      <c r="P20" t="n">
        <v>217.51</v>
      </c>
      <c r="Q20" t="n">
        <v>2196.8</v>
      </c>
      <c r="R20" t="n">
        <v>85.79000000000001</v>
      </c>
      <c r="S20" t="n">
        <v>53.93</v>
      </c>
      <c r="T20" t="n">
        <v>13828.67</v>
      </c>
      <c r="U20" t="n">
        <v>0.63</v>
      </c>
      <c r="V20" t="n">
        <v>0.86</v>
      </c>
      <c r="W20" t="n">
        <v>2.52</v>
      </c>
      <c r="X20" t="n">
        <v>0.84</v>
      </c>
      <c r="Y20" t="n">
        <v>1</v>
      </c>
      <c r="Z20" t="n">
        <v>10</v>
      </c>
      <c r="AA20" t="n">
        <v>365.9908587343414</v>
      </c>
      <c r="AB20" t="n">
        <v>500.7648392974603</v>
      </c>
      <c r="AC20" t="n">
        <v>452.972545862776</v>
      </c>
      <c r="AD20" t="n">
        <v>365990.8587343415</v>
      </c>
      <c r="AE20" t="n">
        <v>500764.8392974603</v>
      </c>
      <c r="AF20" t="n">
        <v>2.324281443359502e-05</v>
      </c>
      <c r="AG20" t="n">
        <v>26</v>
      </c>
      <c r="AH20" t="n">
        <v>452972.545862776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4.6354</v>
      </c>
      <c r="E21" t="n">
        <v>21.57</v>
      </c>
      <c r="F21" t="n">
        <v>17.78</v>
      </c>
      <c r="G21" t="n">
        <v>38.1</v>
      </c>
      <c r="H21" t="n">
        <v>0.46</v>
      </c>
      <c r="I21" t="n">
        <v>28</v>
      </c>
      <c r="J21" t="n">
        <v>221.16</v>
      </c>
      <c r="K21" t="n">
        <v>56.13</v>
      </c>
      <c r="L21" t="n">
        <v>5.75</v>
      </c>
      <c r="M21" t="n">
        <v>26</v>
      </c>
      <c r="N21" t="n">
        <v>49.28</v>
      </c>
      <c r="O21" t="n">
        <v>27510.3</v>
      </c>
      <c r="P21" t="n">
        <v>215.28</v>
      </c>
      <c r="Q21" t="n">
        <v>2196.64</v>
      </c>
      <c r="R21" t="n">
        <v>83.34</v>
      </c>
      <c r="S21" t="n">
        <v>53.93</v>
      </c>
      <c r="T21" t="n">
        <v>12612.48</v>
      </c>
      <c r="U21" t="n">
        <v>0.65</v>
      </c>
      <c r="V21" t="n">
        <v>0.86</v>
      </c>
      <c r="W21" t="n">
        <v>2.53</v>
      </c>
      <c r="X21" t="n">
        <v>0.77</v>
      </c>
      <c r="Y21" t="n">
        <v>1</v>
      </c>
      <c r="Z21" t="n">
        <v>10</v>
      </c>
      <c r="AA21" t="n">
        <v>354.878270764889</v>
      </c>
      <c r="AB21" t="n">
        <v>485.5601061848744</v>
      </c>
      <c r="AC21" t="n">
        <v>439.2189311384785</v>
      </c>
      <c r="AD21" t="n">
        <v>354878.270764889</v>
      </c>
      <c r="AE21" t="n">
        <v>485560.1061848744</v>
      </c>
      <c r="AF21" t="n">
        <v>2.340590950131137e-05</v>
      </c>
      <c r="AG21" t="n">
        <v>25</v>
      </c>
      <c r="AH21" t="n">
        <v>439218.9311384785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4.6495</v>
      </c>
      <c r="E22" t="n">
        <v>21.51</v>
      </c>
      <c r="F22" t="n">
        <v>17.75</v>
      </c>
      <c r="G22" t="n">
        <v>39.45</v>
      </c>
      <c r="H22" t="n">
        <v>0.48</v>
      </c>
      <c r="I22" t="n">
        <v>27</v>
      </c>
      <c r="J22" t="n">
        <v>221.57</v>
      </c>
      <c r="K22" t="n">
        <v>56.13</v>
      </c>
      <c r="L22" t="n">
        <v>6</v>
      </c>
      <c r="M22" t="n">
        <v>24</v>
      </c>
      <c r="N22" t="n">
        <v>49.45</v>
      </c>
      <c r="O22" t="n">
        <v>27561.39</v>
      </c>
      <c r="P22" t="n">
        <v>210.22</v>
      </c>
      <c r="Q22" t="n">
        <v>2196.58</v>
      </c>
      <c r="R22" t="n">
        <v>82.95</v>
      </c>
      <c r="S22" t="n">
        <v>53.93</v>
      </c>
      <c r="T22" t="n">
        <v>12426.68</v>
      </c>
      <c r="U22" t="n">
        <v>0.65</v>
      </c>
      <c r="V22" t="n">
        <v>0.86</v>
      </c>
      <c r="W22" t="n">
        <v>2.52</v>
      </c>
      <c r="X22" t="n">
        <v>0.75</v>
      </c>
      <c r="Y22" t="n">
        <v>1</v>
      </c>
      <c r="Z22" t="n">
        <v>10</v>
      </c>
      <c r="AA22" t="n">
        <v>351.8234356955713</v>
      </c>
      <c r="AB22" t="n">
        <v>481.3803460732224</v>
      </c>
      <c r="AC22" t="n">
        <v>435.4380814655523</v>
      </c>
      <c r="AD22" t="n">
        <v>351823.4356955714</v>
      </c>
      <c r="AE22" t="n">
        <v>481380.3460732223</v>
      </c>
      <c r="AF22" t="n">
        <v>2.34771058002216e-05</v>
      </c>
      <c r="AG22" t="n">
        <v>25</v>
      </c>
      <c r="AH22" t="n">
        <v>435438.0814655523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4.6798</v>
      </c>
      <c r="E23" t="n">
        <v>21.37</v>
      </c>
      <c r="F23" t="n">
        <v>17.7</v>
      </c>
      <c r="G23" t="n">
        <v>42.48</v>
      </c>
      <c r="H23" t="n">
        <v>0.5</v>
      </c>
      <c r="I23" t="n">
        <v>25</v>
      </c>
      <c r="J23" t="n">
        <v>221.99</v>
      </c>
      <c r="K23" t="n">
        <v>56.13</v>
      </c>
      <c r="L23" t="n">
        <v>6.25</v>
      </c>
      <c r="M23" t="n">
        <v>21</v>
      </c>
      <c r="N23" t="n">
        <v>49.61</v>
      </c>
      <c r="O23" t="n">
        <v>27612.53</v>
      </c>
      <c r="P23" t="n">
        <v>208.13</v>
      </c>
      <c r="Q23" t="n">
        <v>2196.64</v>
      </c>
      <c r="R23" t="n">
        <v>80.81999999999999</v>
      </c>
      <c r="S23" t="n">
        <v>53.93</v>
      </c>
      <c r="T23" t="n">
        <v>11369.01</v>
      </c>
      <c r="U23" t="n">
        <v>0.67</v>
      </c>
      <c r="V23" t="n">
        <v>0.86</v>
      </c>
      <c r="W23" t="n">
        <v>2.52</v>
      </c>
      <c r="X23" t="n">
        <v>0.6899999999999999</v>
      </c>
      <c r="Y23" t="n">
        <v>1</v>
      </c>
      <c r="Z23" t="n">
        <v>10</v>
      </c>
      <c r="AA23" t="n">
        <v>349.8747040736505</v>
      </c>
      <c r="AB23" t="n">
        <v>478.7140054961387</v>
      </c>
      <c r="AC23" t="n">
        <v>433.026212690913</v>
      </c>
      <c r="AD23" t="n">
        <v>349874.7040736505</v>
      </c>
      <c r="AE23" t="n">
        <v>478714.0054961387</v>
      </c>
      <c r="AF23" t="n">
        <v>2.363010210213508e-05</v>
      </c>
      <c r="AG23" t="n">
        <v>25</v>
      </c>
      <c r="AH23" t="n">
        <v>433026.212690913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4.6989</v>
      </c>
      <c r="E24" t="n">
        <v>21.28</v>
      </c>
      <c r="F24" t="n">
        <v>17.66</v>
      </c>
      <c r="G24" t="n">
        <v>44.14</v>
      </c>
      <c r="H24" t="n">
        <v>0.52</v>
      </c>
      <c r="I24" t="n">
        <v>24</v>
      </c>
      <c r="J24" t="n">
        <v>222.4</v>
      </c>
      <c r="K24" t="n">
        <v>56.13</v>
      </c>
      <c r="L24" t="n">
        <v>6.5</v>
      </c>
      <c r="M24" t="n">
        <v>18</v>
      </c>
      <c r="N24" t="n">
        <v>49.78</v>
      </c>
      <c r="O24" t="n">
        <v>27663.85</v>
      </c>
      <c r="P24" t="n">
        <v>203.99</v>
      </c>
      <c r="Q24" t="n">
        <v>2196.66</v>
      </c>
      <c r="R24" t="n">
        <v>79.41</v>
      </c>
      <c r="S24" t="n">
        <v>53.93</v>
      </c>
      <c r="T24" t="n">
        <v>10667.82</v>
      </c>
      <c r="U24" t="n">
        <v>0.68</v>
      </c>
      <c r="V24" t="n">
        <v>0.87</v>
      </c>
      <c r="W24" t="n">
        <v>2.52</v>
      </c>
      <c r="X24" t="n">
        <v>0.65</v>
      </c>
      <c r="Y24" t="n">
        <v>1</v>
      </c>
      <c r="Z24" t="n">
        <v>10</v>
      </c>
      <c r="AA24" t="n">
        <v>347.1981884582108</v>
      </c>
      <c r="AB24" t="n">
        <v>475.0518787515587</v>
      </c>
      <c r="AC24" t="n">
        <v>429.7135941830085</v>
      </c>
      <c r="AD24" t="n">
        <v>347198.1884582108</v>
      </c>
      <c r="AE24" t="n">
        <v>475051.8787515587</v>
      </c>
      <c r="AF24" t="n">
        <v>2.372654531555249e-05</v>
      </c>
      <c r="AG24" t="n">
        <v>25</v>
      </c>
      <c r="AH24" t="n">
        <v>429713.5941830085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4.7125</v>
      </c>
      <c r="E25" t="n">
        <v>21.22</v>
      </c>
      <c r="F25" t="n">
        <v>17.64</v>
      </c>
      <c r="G25" t="n">
        <v>46.01</v>
      </c>
      <c r="H25" t="n">
        <v>0.54</v>
      </c>
      <c r="I25" t="n">
        <v>23</v>
      </c>
      <c r="J25" t="n">
        <v>222.82</v>
      </c>
      <c r="K25" t="n">
        <v>56.13</v>
      </c>
      <c r="L25" t="n">
        <v>6.75</v>
      </c>
      <c r="M25" t="n">
        <v>16</v>
      </c>
      <c r="N25" t="n">
        <v>49.94</v>
      </c>
      <c r="O25" t="n">
        <v>27715.11</v>
      </c>
      <c r="P25" t="n">
        <v>201.28</v>
      </c>
      <c r="Q25" t="n">
        <v>2196.66</v>
      </c>
      <c r="R25" t="n">
        <v>78.70999999999999</v>
      </c>
      <c r="S25" t="n">
        <v>53.93</v>
      </c>
      <c r="T25" t="n">
        <v>10326.3</v>
      </c>
      <c r="U25" t="n">
        <v>0.6899999999999999</v>
      </c>
      <c r="V25" t="n">
        <v>0.87</v>
      </c>
      <c r="W25" t="n">
        <v>2.52</v>
      </c>
      <c r="X25" t="n">
        <v>0.63</v>
      </c>
      <c r="Y25" t="n">
        <v>1</v>
      </c>
      <c r="Z25" t="n">
        <v>10</v>
      </c>
      <c r="AA25" t="n">
        <v>345.4358587284354</v>
      </c>
      <c r="AB25" t="n">
        <v>472.6405814667797</v>
      </c>
      <c r="AC25" t="n">
        <v>427.5324277268119</v>
      </c>
      <c r="AD25" t="n">
        <v>345435.8587284355</v>
      </c>
      <c r="AE25" t="n">
        <v>472640.5814667797</v>
      </c>
      <c r="AF25" t="n">
        <v>2.3795216923012e-05</v>
      </c>
      <c r="AG25" t="n">
        <v>25</v>
      </c>
      <c r="AH25" t="n">
        <v>427532.4277268119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4.723</v>
      </c>
      <c r="E26" t="n">
        <v>21.17</v>
      </c>
      <c r="F26" t="n">
        <v>17.63</v>
      </c>
      <c r="G26" t="n">
        <v>48.08</v>
      </c>
      <c r="H26" t="n">
        <v>0.5600000000000001</v>
      </c>
      <c r="I26" t="n">
        <v>22</v>
      </c>
      <c r="J26" t="n">
        <v>223.23</v>
      </c>
      <c r="K26" t="n">
        <v>56.13</v>
      </c>
      <c r="L26" t="n">
        <v>7</v>
      </c>
      <c r="M26" t="n">
        <v>10</v>
      </c>
      <c r="N26" t="n">
        <v>50.11</v>
      </c>
      <c r="O26" t="n">
        <v>27766.43</v>
      </c>
      <c r="P26" t="n">
        <v>198.57</v>
      </c>
      <c r="Q26" t="n">
        <v>2196.77</v>
      </c>
      <c r="R26" t="n">
        <v>78.13</v>
      </c>
      <c r="S26" t="n">
        <v>53.93</v>
      </c>
      <c r="T26" t="n">
        <v>10041.87</v>
      </c>
      <c r="U26" t="n">
        <v>0.6899999999999999</v>
      </c>
      <c r="V26" t="n">
        <v>0.87</v>
      </c>
      <c r="W26" t="n">
        <v>2.53</v>
      </c>
      <c r="X26" t="n">
        <v>0.62</v>
      </c>
      <c r="Y26" t="n">
        <v>1</v>
      </c>
      <c r="Z26" t="n">
        <v>10</v>
      </c>
      <c r="AA26" t="n">
        <v>343.7710685187249</v>
      </c>
      <c r="AB26" t="n">
        <v>470.3627420564932</v>
      </c>
      <c r="AC26" t="n">
        <v>425.4719821128754</v>
      </c>
      <c r="AD26" t="n">
        <v>343771.0685187249</v>
      </c>
      <c r="AE26" t="n">
        <v>470362.7420564932</v>
      </c>
      <c r="AF26" t="n">
        <v>2.384823544347706e-05</v>
      </c>
      <c r="AG26" t="n">
        <v>25</v>
      </c>
      <c r="AH26" t="n">
        <v>425471.9821128754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4.7229</v>
      </c>
      <c r="E27" t="n">
        <v>21.17</v>
      </c>
      <c r="F27" t="n">
        <v>17.63</v>
      </c>
      <c r="G27" t="n">
        <v>48.09</v>
      </c>
      <c r="H27" t="n">
        <v>0.58</v>
      </c>
      <c r="I27" t="n">
        <v>22</v>
      </c>
      <c r="J27" t="n">
        <v>223.65</v>
      </c>
      <c r="K27" t="n">
        <v>56.13</v>
      </c>
      <c r="L27" t="n">
        <v>7.25</v>
      </c>
      <c r="M27" t="n">
        <v>6</v>
      </c>
      <c r="N27" t="n">
        <v>50.27</v>
      </c>
      <c r="O27" t="n">
        <v>27817.81</v>
      </c>
      <c r="P27" t="n">
        <v>198.51</v>
      </c>
      <c r="Q27" t="n">
        <v>2196.74</v>
      </c>
      <c r="R27" t="n">
        <v>78.11</v>
      </c>
      <c r="S27" t="n">
        <v>53.93</v>
      </c>
      <c r="T27" t="n">
        <v>10030.43</v>
      </c>
      <c r="U27" t="n">
        <v>0.6899999999999999</v>
      </c>
      <c r="V27" t="n">
        <v>0.87</v>
      </c>
      <c r="W27" t="n">
        <v>2.53</v>
      </c>
      <c r="X27" t="n">
        <v>0.63</v>
      </c>
      <c r="Y27" t="n">
        <v>1</v>
      </c>
      <c r="Z27" t="n">
        <v>10</v>
      </c>
      <c r="AA27" t="n">
        <v>343.7428533265717</v>
      </c>
      <c r="AB27" t="n">
        <v>470.3241367858227</v>
      </c>
      <c r="AC27" t="n">
        <v>425.4370612750548</v>
      </c>
      <c r="AD27" t="n">
        <v>343742.8533265716</v>
      </c>
      <c r="AE27" t="n">
        <v>470324.1367858227</v>
      </c>
      <c r="AF27" t="n">
        <v>2.384773050518692e-05</v>
      </c>
      <c r="AG27" t="n">
        <v>25</v>
      </c>
      <c r="AH27" t="n">
        <v>425437.0612750548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4.7211</v>
      </c>
      <c r="E28" t="n">
        <v>21.18</v>
      </c>
      <c r="F28" t="n">
        <v>17.64</v>
      </c>
      <c r="G28" t="n">
        <v>48.11</v>
      </c>
      <c r="H28" t="n">
        <v>0.59</v>
      </c>
      <c r="I28" t="n">
        <v>22</v>
      </c>
      <c r="J28" t="n">
        <v>224.07</v>
      </c>
      <c r="K28" t="n">
        <v>56.13</v>
      </c>
      <c r="L28" t="n">
        <v>7.5</v>
      </c>
      <c r="M28" t="n">
        <v>3</v>
      </c>
      <c r="N28" t="n">
        <v>50.44</v>
      </c>
      <c r="O28" t="n">
        <v>27869.24</v>
      </c>
      <c r="P28" t="n">
        <v>197.32</v>
      </c>
      <c r="Q28" t="n">
        <v>2196.68</v>
      </c>
      <c r="R28" t="n">
        <v>78.27</v>
      </c>
      <c r="S28" t="n">
        <v>53.93</v>
      </c>
      <c r="T28" t="n">
        <v>10109.77</v>
      </c>
      <c r="U28" t="n">
        <v>0.6899999999999999</v>
      </c>
      <c r="V28" t="n">
        <v>0.87</v>
      </c>
      <c r="W28" t="n">
        <v>2.54</v>
      </c>
      <c r="X28" t="n">
        <v>0.63</v>
      </c>
      <c r="Y28" t="n">
        <v>1</v>
      </c>
      <c r="Z28" t="n">
        <v>10</v>
      </c>
      <c r="AA28" t="n">
        <v>343.1880263194436</v>
      </c>
      <c r="AB28" t="n">
        <v>469.5649979974301</v>
      </c>
      <c r="AC28" t="n">
        <v>424.7503736271684</v>
      </c>
      <c r="AD28" t="n">
        <v>343188.0263194436</v>
      </c>
      <c r="AE28" t="n">
        <v>469564.99799743</v>
      </c>
      <c r="AF28" t="n">
        <v>2.383864161596434e-05</v>
      </c>
      <c r="AG28" t="n">
        <v>25</v>
      </c>
      <c r="AH28" t="n">
        <v>424750.3736271684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4.7364</v>
      </c>
      <c r="E29" t="n">
        <v>21.11</v>
      </c>
      <c r="F29" t="n">
        <v>17.61</v>
      </c>
      <c r="G29" t="n">
        <v>50.32</v>
      </c>
      <c r="H29" t="n">
        <v>0.61</v>
      </c>
      <c r="I29" t="n">
        <v>21</v>
      </c>
      <c r="J29" t="n">
        <v>224.49</v>
      </c>
      <c r="K29" t="n">
        <v>56.13</v>
      </c>
      <c r="L29" t="n">
        <v>7.75</v>
      </c>
      <c r="M29" t="n">
        <v>0</v>
      </c>
      <c r="N29" t="n">
        <v>50.61</v>
      </c>
      <c r="O29" t="n">
        <v>27920.73</v>
      </c>
      <c r="P29" t="n">
        <v>197.03</v>
      </c>
      <c r="Q29" t="n">
        <v>2196.77</v>
      </c>
      <c r="R29" t="n">
        <v>77.33</v>
      </c>
      <c r="S29" t="n">
        <v>53.93</v>
      </c>
      <c r="T29" t="n">
        <v>9646.959999999999</v>
      </c>
      <c r="U29" t="n">
        <v>0.7</v>
      </c>
      <c r="V29" t="n">
        <v>0.87</v>
      </c>
      <c r="W29" t="n">
        <v>2.54</v>
      </c>
      <c r="X29" t="n">
        <v>0.61</v>
      </c>
      <c r="Y29" t="n">
        <v>1</v>
      </c>
      <c r="Z29" t="n">
        <v>10</v>
      </c>
      <c r="AA29" t="n">
        <v>342.629942592415</v>
      </c>
      <c r="AB29" t="n">
        <v>468.8014032211932</v>
      </c>
      <c r="AC29" t="n">
        <v>424.0596552646635</v>
      </c>
      <c r="AD29" t="n">
        <v>342629.942592415</v>
      </c>
      <c r="AE29" t="n">
        <v>468801.4032211932</v>
      </c>
      <c r="AF29" t="n">
        <v>2.391589717435629e-05</v>
      </c>
      <c r="AG29" t="n">
        <v>25</v>
      </c>
      <c r="AH29" t="n">
        <v>424059.6552646636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2024-09-24T16:13:14Z</dcterms:created>
  <dcterms:modified xmlns:dcterms="http://purl.org/dc/terms/" xmlns:xsi="http://www.w3.org/2001/XMLSchema-instance" xsi:type="dcterms:W3CDTF">2024-09-24T16:13:14Z</dcterms:modified>
</cp:coreProperties>
</file>